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0EC9DDFA-520B-420A-9004-40BCE37BC7A2}" xr6:coauthVersionLast="47" xr6:coauthVersionMax="47" xr10:uidLastSave="{00000000-0000-0000-0000-000000000000}"/>
  <bookViews>
    <workbookView xWindow="-30" yWindow="-30" windowWidth="2334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2" i="116"/>
  <c r="E3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<sst xmlns="http://schemas.openxmlformats.org/spreadsheetml/2006/main" count="440" uniqueCount="248">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</sst>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320</c:v>
                </c:pt>
                <c:pt idx="1">
                  <c:v>30</c:v>
                </c:pt>
                <c:pt idx="2">
                  <c:v>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3</c:v>
                </c:pt>
                <c:pt idx="2">
                  <c:v>147.6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</c:v>
                </c:pt>
                <c:pt idx="1">
                  <c:v>1.5</c:v>
                </c:pt>
                <c:pt idx="2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99</c:v>
                </c:pt>
                <c:pt idx="302">
                  <c:v>98</c:v>
                </c:pt>
                <c:pt idx="303">
                  <c:v>98</c:v>
                </c:pt>
                <c:pt idx="304">
                  <c:v>99</c:v>
                </c:pt>
                <c:pt idx="305">
                  <c:v>98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99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  <c:pt idx="464">
                  <c:v>99</c:v>
                </c:pt>
                <c:pt idx="465">
                  <c:v>99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99</c:v>
                </c:pt>
                <c:pt idx="478">
                  <c:v>99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99</c:v>
                </c:pt>
                <c:pt idx="484">
                  <c:v>99</c:v>
                </c:pt>
                <c:pt idx="485">
                  <c:v>99</c:v>
                </c:pt>
                <c:pt idx="486">
                  <c:v>99</c:v>
                </c:pt>
                <c:pt idx="487">
                  <c:v>99</c:v>
                </c:pt>
                <c:pt idx="488">
                  <c:v>99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99</c:v>
                </c:pt>
                <c:pt idx="501">
                  <c:v>99</c:v>
                </c:pt>
                <c:pt idx="502">
                  <c:v>99</c:v>
                </c:pt>
                <c:pt idx="503">
                  <c:v>99</c:v>
                </c:pt>
                <c:pt idx="504">
                  <c:v>99</c:v>
                </c:pt>
                <c:pt idx="505">
                  <c:v>99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99</c:v>
                </c:pt>
                <c:pt idx="510">
                  <c:v>99</c:v>
                </c:pt>
                <c:pt idx="511">
                  <c:v>99</c:v>
                </c:pt>
                <c:pt idx="512">
                  <c:v>99</c:v>
                </c:pt>
                <c:pt idx="513">
                  <c:v>99</c:v>
                </c:pt>
                <c:pt idx="514">
                  <c:v>99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99</c:v>
                </c:pt>
                <c:pt idx="519">
                  <c:v>99</c:v>
                </c:pt>
                <c:pt idx="520">
                  <c:v>99</c:v>
                </c:pt>
                <c:pt idx="521">
                  <c:v>99</c:v>
                </c:pt>
                <c:pt idx="522">
                  <c:v>99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99</c:v>
                </c:pt>
                <c:pt idx="527">
                  <c:v>99</c:v>
                </c:pt>
                <c:pt idx="528">
                  <c:v>99</c:v>
                </c:pt>
                <c:pt idx="529">
                  <c:v>99</c:v>
                </c:pt>
                <c:pt idx="530">
                  <c:v>99</c:v>
                </c:pt>
                <c:pt idx="531">
                  <c:v>99</c:v>
                </c:pt>
                <c:pt idx="532">
                  <c:v>99</c:v>
                </c:pt>
                <c:pt idx="533">
                  <c:v>99</c:v>
                </c:pt>
                <c:pt idx="534">
                  <c:v>99</c:v>
                </c:pt>
                <c:pt idx="535">
                  <c:v>99</c:v>
                </c:pt>
                <c:pt idx="536">
                  <c:v>99</c:v>
                </c:pt>
                <c:pt idx="537">
                  <c:v>99</c:v>
                </c:pt>
                <c:pt idx="538">
                  <c:v>99</c:v>
                </c:pt>
                <c:pt idx="539">
                  <c:v>99</c:v>
                </c:pt>
                <c:pt idx="540">
                  <c:v>99</c:v>
                </c:pt>
                <c:pt idx="541">
                  <c:v>99</c:v>
                </c:pt>
                <c:pt idx="542">
                  <c:v>99</c:v>
                </c:pt>
                <c:pt idx="543">
                  <c:v>99</c:v>
                </c:pt>
                <c:pt idx="544">
                  <c:v>99</c:v>
                </c:pt>
                <c:pt idx="545">
                  <c:v>99</c:v>
                </c:pt>
                <c:pt idx="546">
                  <c:v>99</c:v>
                </c:pt>
                <c:pt idx="547">
                  <c:v>99</c:v>
                </c:pt>
                <c:pt idx="548">
                  <c:v>99</c:v>
                </c:pt>
                <c:pt idx="549">
                  <c:v>99</c:v>
                </c:pt>
                <c:pt idx="550">
                  <c:v>99</c:v>
                </c:pt>
                <c:pt idx="551">
                  <c:v>99</c:v>
                </c:pt>
                <c:pt idx="552">
                  <c:v>99</c:v>
                </c:pt>
                <c:pt idx="553">
                  <c:v>99</c:v>
                </c:pt>
                <c:pt idx="554">
                  <c:v>99</c:v>
                </c:pt>
                <c:pt idx="555">
                  <c:v>99</c:v>
                </c:pt>
                <c:pt idx="556">
                  <c:v>99</c:v>
                </c:pt>
                <c:pt idx="557">
                  <c:v>99</c:v>
                </c:pt>
                <c:pt idx="558">
                  <c:v>99</c:v>
                </c:pt>
                <c:pt idx="559">
                  <c:v>99</c:v>
                </c:pt>
                <c:pt idx="560">
                  <c:v>99</c:v>
                </c:pt>
                <c:pt idx="561">
                  <c:v>99</c:v>
                </c:pt>
                <c:pt idx="562">
                  <c:v>99</c:v>
                </c:pt>
                <c:pt idx="563">
                  <c:v>99</c:v>
                </c:pt>
                <c:pt idx="564">
                  <c:v>99</c:v>
                </c:pt>
                <c:pt idx="565">
                  <c:v>99</c:v>
                </c:pt>
                <c:pt idx="566">
                  <c:v>99</c:v>
                </c:pt>
                <c:pt idx="567">
                  <c:v>99</c:v>
                </c:pt>
                <c:pt idx="568">
                  <c:v>99</c:v>
                </c:pt>
                <c:pt idx="569">
                  <c:v>99</c:v>
                </c:pt>
                <c:pt idx="570">
                  <c:v>99</c:v>
                </c:pt>
                <c:pt idx="571">
                  <c:v>99</c:v>
                </c:pt>
                <c:pt idx="572">
                  <c:v>99</c:v>
                </c:pt>
                <c:pt idx="573">
                  <c:v>99</c:v>
                </c:pt>
                <c:pt idx="574">
                  <c:v>99</c:v>
                </c:pt>
                <c:pt idx="575">
                  <c:v>99</c:v>
                </c:pt>
                <c:pt idx="576">
                  <c:v>99</c:v>
                </c:pt>
                <c:pt idx="577">
                  <c:v>99</c:v>
                </c:pt>
                <c:pt idx="578">
                  <c:v>99</c:v>
                </c:pt>
                <c:pt idx="579">
                  <c:v>99</c:v>
                </c:pt>
                <c:pt idx="580">
                  <c:v>99</c:v>
                </c:pt>
                <c:pt idx="581">
                  <c:v>99</c:v>
                </c:pt>
                <c:pt idx="582">
                  <c:v>99</c:v>
                </c:pt>
                <c:pt idx="583">
                  <c:v>99</c:v>
                </c:pt>
                <c:pt idx="584">
                  <c:v>99</c:v>
                </c:pt>
                <c:pt idx="585">
                  <c:v>99</c:v>
                </c:pt>
                <c:pt idx="586">
                  <c:v>99</c:v>
                </c:pt>
                <c:pt idx="587">
                  <c:v>99</c:v>
                </c:pt>
                <c:pt idx="588">
                  <c:v>99</c:v>
                </c:pt>
                <c:pt idx="589">
                  <c:v>99</c:v>
                </c:pt>
                <c:pt idx="590">
                  <c:v>99</c:v>
                </c:pt>
                <c:pt idx="591">
                  <c:v>99</c:v>
                </c:pt>
                <c:pt idx="592">
                  <c:v>99</c:v>
                </c:pt>
                <c:pt idx="593">
                  <c:v>99</c:v>
                </c:pt>
                <c:pt idx="594">
                  <c:v>99</c:v>
                </c:pt>
                <c:pt idx="595">
                  <c:v>99</c:v>
                </c:pt>
                <c:pt idx="596">
                  <c:v>99</c:v>
                </c:pt>
                <c:pt idx="597">
                  <c:v>99</c:v>
                </c:pt>
                <c:pt idx="598">
                  <c:v>99</c:v>
                </c:pt>
                <c:pt idx="599">
                  <c:v>99</c:v>
                </c:pt>
                <c:pt idx="600">
                  <c:v>99</c:v>
                </c:pt>
                <c:pt idx="601">
                  <c:v>99</c:v>
                </c:pt>
                <c:pt idx="602">
                  <c:v>99</c:v>
                </c:pt>
                <c:pt idx="603">
                  <c:v>99</c:v>
                </c:pt>
                <c:pt idx="604">
                  <c:v>99</c:v>
                </c:pt>
                <c:pt idx="605">
                  <c:v>99</c:v>
                </c:pt>
                <c:pt idx="606">
                  <c:v>99</c:v>
                </c:pt>
                <c:pt idx="607">
                  <c:v>99</c:v>
                </c:pt>
                <c:pt idx="608">
                  <c:v>99</c:v>
                </c:pt>
                <c:pt idx="609">
                  <c:v>99</c:v>
                </c:pt>
                <c:pt idx="610">
                  <c:v>99</c:v>
                </c:pt>
                <c:pt idx="611">
                  <c:v>99</c:v>
                </c:pt>
                <c:pt idx="612">
                  <c:v>99</c:v>
                </c:pt>
                <c:pt idx="613">
                  <c:v>99</c:v>
                </c:pt>
                <c:pt idx="614">
                  <c:v>99</c:v>
                </c:pt>
                <c:pt idx="615">
                  <c:v>99</c:v>
                </c:pt>
                <c:pt idx="616">
                  <c:v>99</c:v>
                </c:pt>
                <c:pt idx="617">
                  <c:v>99</c:v>
                </c:pt>
                <c:pt idx="618">
                  <c:v>99</c:v>
                </c:pt>
                <c:pt idx="619">
                  <c:v>99</c:v>
                </c:pt>
                <c:pt idx="620">
                  <c:v>99</c:v>
                </c:pt>
                <c:pt idx="621">
                  <c:v>99</c:v>
                </c:pt>
                <c:pt idx="622">
                  <c:v>99</c:v>
                </c:pt>
                <c:pt idx="623">
                  <c:v>99</c:v>
                </c:pt>
                <c:pt idx="624">
                  <c:v>99</c:v>
                </c:pt>
                <c:pt idx="625">
                  <c:v>99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99</c:v>
                </c:pt>
                <c:pt idx="631">
                  <c:v>99</c:v>
                </c:pt>
                <c:pt idx="632">
                  <c:v>99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99</c:v>
                </c:pt>
                <c:pt idx="639">
                  <c:v>99</c:v>
                </c:pt>
                <c:pt idx="640">
                  <c:v>99</c:v>
                </c:pt>
                <c:pt idx="641">
                  <c:v>99</c:v>
                </c:pt>
                <c:pt idx="642">
                  <c:v>99</c:v>
                </c:pt>
                <c:pt idx="643">
                  <c:v>99</c:v>
                </c:pt>
                <c:pt idx="644">
                  <c:v>99</c:v>
                </c:pt>
                <c:pt idx="645">
                  <c:v>99</c:v>
                </c:pt>
                <c:pt idx="646">
                  <c:v>99</c:v>
                </c:pt>
                <c:pt idx="647">
                  <c:v>99</c:v>
                </c:pt>
                <c:pt idx="648">
                  <c:v>99</c:v>
                </c:pt>
                <c:pt idx="649">
                  <c:v>99</c:v>
                </c:pt>
                <c:pt idx="650">
                  <c:v>99</c:v>
                </c:pt>
                <c:pt idx="651">
                  <c:v>99</c:v>
                </c:pt>
                <c:pt idx="652">
                  <c:v>99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99</c:v>
                </c:pt>
                <c:pt idx="663">
                  <c:v>99</c:v>
                </c:pt>
                <c:pt idx="664">
                  <c:v>99</c:v>
                </c:pt>
                <c:pt idx="665">
                  <c:v>99</c:v>
                </c:pt>
                <c:pt idx="666">
                  <c:v>99</c:v>
                </c:pt>
                <c:pt idx="667">
                  <c:v>99</c:v>
                </c:pt>
                <c:pt idx="668">
                  <c:v>99</c:v>
                </c:pt>
                <c:pt idx="669">
                  <c:v>99</c:v>
                </c:pt>
                <c:pt idx="670">
                  <c:v>99</c:v>
                </c:pt>
                <c:pt idx="671">
                  <c:v>99</c:v>
                </c:pt>
                <c:pt idx="672">
                  <c:v>99</c:v>
                </c:pt>
                <c:pt idx="673">
                  <c:v>99</c:v>
                </c:pt>
                <c:pt idx="674">
                  <c:v>99</c:v>
                </c:pt>
                <c:pt idx="675">
                  <c:v>99</c:v>
                </c:pt>
                <c:pt idx="676">
                  <c:v>99</c:v>
                </c:pt>
                <c:pt idx="677">
                  <c:v>99</c:v>
                </c:pt>
                <c:pt idx="678">
                  <c:v>99</c:v>
                </c:pt>
                <c:pt idx="679">
                  <c:v>99</c:v>
                </c:pt>
                <c:pt idx="680">
                  <c:v>99</c:v>
                </c:pt>
                <c:pt idx="681">
                  <c:v>99</c:v>
                </c:pt>
                <c:pt idx="682">
                  <c:v>99</c:v>
                </c:pt>
                <c:pt idx="683">
                  <c:v>99</c:v>
                </c:pt>
                <c:pt idx="684">
                  <c:v>99</c:v>
                </c:pt>
                <c:pt idx="685">
                  <c:v>99</c:v>
                </c:pt>
                <c:pt idx="686">
                  <c:v>99</c:v>
                </c:pt>
                <c:pt idx="687">
                  <c:v>99</c:v>
                </c:pt>
                <c:pt idx="688">
                  <c:v>99</c:v>
                </c:pt>
                <c:pt idx="689">
                  <c:v>99</c:v>
                </c:pt>
                <c:pt idx="690">
                  <c:v>99</c:v>
                </c:pt>
                <c:pt idx="691">
                  <c:v>99</c:v>
                </c:pt>
                <c:pt idx="692">
                  <c:v>99</c:v>
                </c:pt>
                <c:pt idx="693">
                  <c:v>99</c:v>
                </c:pt>
                <c:pt idx="694">
                  <c:v>99</c:v>
                </c:pt>
                <c:pt idx="695">
                  <c:v>99</c:v>
                </c:pt>
                <c:pt idx="696">
                  <c:v>99</c:v>
                </c:pt>
                <c:pt idx="697">
                  <c:v>99</c:v>
                </c:pt>
                <c:pt idx="698">
                  <c:v>98</c:v>
                </c:pt>
                <c:pt idx="699">
                  <c:v>98</c:v>
                </c:pt>
                <c:pt idx="700">
                  <c:v>98</c:v>
                </c:pt>
                <c:pt idx="701">
                  <c:v>98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98</c:v>
                </c:pt>
                <c:pt idx="707">
                  <c:v>98</c:v>
                </c:pt>
                <c:pt idx="708">
                  <c:v>98</c:v>
                </c:pt>
                <c:pt idx="709">
                  <c:v>98</c:v>
                </c:pt>
                <c:pt idx="710">
                  <c:v>98</c:v>
                </c:pt>
                <c:pt idx="711">
                  <c:v>98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98</c:v>
                </c:pt>
                <c:pt idx="716">
                  <c:v>98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92</c:v>
                </c:pt>
                <c:pt idx="757">
                  <c:v>92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89</c:v>
                </c:pt>
                <c:pt idx="766">
                  <c:v>89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87</c:v>
                </c:pt>
                <c:pt idx="772">
                  <c:v>87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87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85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86</c:v>
                </c:pt>
                <c:pt idx="812">
                  <c:v>85</c:v>
                </c:pt>
                <c:pt idx="813">
                  <c:v>86</c:v>
                </c:pt>
                <c:pt idx="814">
                  <c:v>85</c:v>
                </c:pt>
                <c:pt idx="815">
                  <c:v>85</c:v>
                </c:pt>
                <c:pt idx="816">
                  <c:v>86</c:v>
                </c:pt>
                <c:pt idx="817">
                  <c:v>86</c:v>
                </c:pt>
                <c:pt idx="818">
                  <c:v>86</c:v>
                </c:pt>
                <c:pt idx="819">
                  <c:v>86</c:v>
                </c:pt>
                <c:pt idx="820">
                  <c:v>86</c:v>
                </c:pt>
                <c:pt idx="821">
                  <c:v>86</c:v>
                </c:pt>
                <c:pt idx="822">
                  <c:v>86</c:v>
                </c:pt>
                <c:pt idx="823">
                  <c:v>86</c:v>
                </c:pt>
                <c:pt idx="824">
                  <c:v>85</c:v>
                </c:pt>
                <c:pt idx="825">
                  <c:v>86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86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86</c:v>
                </c:pt>
                <c:pt idx="839">
                  <c:v>86</c:v>
                </c:pt>
                <c:pt idx="840">
                  <c:v>86</c:v>
                </c:pt>
                <c:pt idx="841">
                  <c:v>86</c:v>
                </c:pt>
                <c:pt idx="842">
                  <c:v>86</c:v>
                </c:pt>
                <c:pt idx="843">
                  <c:v>86</c:v>
                </c:pt>
                <c:pt idx="844">
                  <c:v>85</c:v>
                </c:pt>
                <c:pt idx="845">
                  <c:v>86</c:v>
                </c:pt>
                <c:pt idx="846">
                  <c:v>86</c:v>
                </c:pt>
                <c:pt idx="847">
                  <c:v>86</c:v>
                </c:pt>
                <c:pt idx="848">
                  <c:v>85</c:v>
                </c:pt>
                <c:pt idx="849">
                  <c:v>86</c:v>
                </c:pt>
                <c:pt idx="850">
                  <c:v>86</c:v>
                </c:pt>
                <c:pt idx="851">
                  <c:v>86</c:v>
                </c:pt>
                <c:pt idx="852">
                  <c:v>86</c:v>
                </c:pt>
                <c:pt idx="853">
                  <c:v>86</c:v>
                </c:pt>
                <c:pt idx="854">
                  <c:v>86</c:v>
                </c:pt>
                <c:pt idx="855">
                  <c:v>86</c:v>
                </c:pt>
                <c:pt idx="856">
                  <c:v>86</c:v>
                </c:pt>
                <c:pt idx="857">
                  <c:v>86</c:v>
                </c:pt>
                <c:pt idx="858">
                  <c:v>86</c:v>
                </c:pt>
                <c:pt idx="859">
                  <c:v>86</c:v>
                </c:pt>
                <c:pt idx="860">
                  <c:v>86</c:v>
                </c:pt>
                <c:pt idx="861">
                  <c:v>86</c:v>
                </c:pt>
                <c:pt idx="862">
                  <c:v>86</c:v>
                </c:pt>
                <c:pt idx="863">
                  <c:v>87</c:v>
                </c:pt>
                <c:pt idx="864">
                  <c:v>86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86</c:v>
                </c:pt>
                <c:pt idx="892">
                  <c:v>87</c:v>
                </c:pt>
                <c:pt idx="893">
                  <c:v>87</c:v>
                </c:pt>
                <c:pt idx="894">
                  <c:v>87</c:v>
                </c:pt>
                <c:pt idx="895">
                  <c:v>87</c:v>
                </c:pt>
                <c:pt idx="896">
                  <c:v>87</c:v>
                </c:pt>
                <c:pt idx="897">
                  <c:v>87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87</c:v>
                </c:pt>
                <c:pt idx="905">
                  <c:v>87</c:v>
                </c:pt>
                <c:pt idx="906">
                  <c:v>87</c:v>
                </c:pt>
                <c:pt idx="907">
                  <c:v>86</c:v>
                </c:pt>
                <c:pt idx="908">
                  <c:v>86</c:v>
                </c:pt>
                <c:pt idx="909">
                  <c:v>87</c:v>
                </c:pt>
                <c:pt idx="910">
                  <c:v>86</c:v>
                </c:pt>
                <c:pt idx="911">
                  <c:v>87</c:v>
                </c:pt>
                <c:pt idx="912">
                  <c:v>86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87</c:v>
                </c:pt>
                <c:pt idx="949">
                  <c:v>87</c:v>
                </c:pt>
                <c:pt idx="950">
                  <c:v>87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87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90</c:v>
                </c:pt>
                <c:pt idx="995">
                  <c:v>90</c:v>
                </c:pt>
                <c:pt idx="996">
                  <c:v>90</c:v>
                </c:pt>
                <c:pt idx="997">
                  <c:v>90</c:v>
                </c:pt>
                <c:pt idx="998">
                  <c:v>90</c:v>
                </c:pt>
                <c:pt idx="999">
                  <c:v>90</c:v>
                </c:pt>
                <c:pt idx="1000">
                  <c:v>90</c:v>
                </c:pt>
                <c:pt idx="1001">
                  <c:v>90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90</c:v>
                </c:pt>
                <c:pt idx="1017">
                  <c:v>90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93</c:v>
                </c:pt>
                <c:pt idx="1064">
                  <c:v>93</c:v>
                </c:pt>
                <c:pt idx="1065">
                  <c:v>93</c:v>
                </c:pt>
                <c:pt idx="1066">
                  <c:v>93</c:v>
                </c:pt>
                <c:pt idx="1067">
                  <c:v>93</c:v>
                </c:pt>
                <c:pt idx="1068">
                  <c:v>93</c:v>
                </c:pt>
                <c:pt idx="1069">
                  <c:v>93</c:v>
                </c:pt>
                <c:pt idx="1070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9.1999999999999993</c:v>
                </c:pt>
                <c:pt idx="1">
                  <c:v>9.1999999999999993</c:v>
                </c:pt>
                <c:pt idx="2">
                  <c:v>9.1</c:v>
                </c:pt>
                <c:pt idx="3">
                  <c:v>9.1</c:v>
                </c:pt>
                <c:pt idx="4">
                  <c:v>9.3000000000000007</c:v>
                </c:pt>
                <c:pt idx="5">
                  <c:v>9.5</c:v>
                </c:pt>
                <c:pt idx="6">
                  <c:v>9.6999999999999993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9.4</c:v>
                </c:pt>
                <c:pt idx="12">
                  <c:v>9.4</c:v>
                </c:pt>
                <c:pt idx="13">
                  <c:v>9.4</c:v>
                </c:pt>
                <c:pt idx="14">
                  <c:v>9.3000000000000007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9.1</c:v>
                </c:pt>
                <c:pt idx="19">
                  <c:v>9.1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</c:v>
                </c:pt>
                <c:pt idx="28">
                  <c:v>9.1</c:v>
                </c:pt>
                <c:pt idx="29">
                  <c:v>9.1</c:v>
                </c:pt>
                <c:pt idx="30">
                  <c:v>9.1</c:v>
                </c:pt>
                <c:pt idx="31">
                  <c:v>9.1</c:v>
                </c:pt>
                <c:pt idx="32">
                  <c:v>9.1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8.9</c:v>
                </c:pt>
                <c:pt idx="37">
                  <c:v>8.9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8.8000000000000007</c:v>
                </c:pt>
                <c:pt idx="52">
                  <c:v>8.8000000000000007</c:v>
                </c:pt>
                <c:pt idx="53">
                  <c:v>8.8000000000000007</c:v>
                </c:pt>
                <c:pt idx="54">
                  <c:v>8.8000000000000007</c:v>
                </c:pt>
                <c:pt idx="55">
                  <c:v>9</c:v>
                </c:pt>
                <c:pt idx="56">
                  <c:v>9.1</c:v>
                </c:pt>
                <c:pt idx="57">
                  <c:v>9.4</c:v>
                </c:pt>
                <c:pt idx="58">
                  <c:v>9.4</c:v>
                </c:pt>
                <c:pt idx="59">
                  <c:v>9.3000000000000007</c:v>
                </c:pt>
                <c:pt idx="60">
                  <c:v>9.1999999999999993</c:v>
                </c:pt>
                <c:pt idx="61">
                  <c:v>9</c:v>
                </c:pt>
                <c:pt idx="62">
                  <c:v>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8.9</c:v>
                </c:pt>
                <c:pt idx="70">
                  <c:v>8.8000000000000007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</c:v>
                </c:pt>
                <c:pt idx="74">
                  <c:v>8.8000000000000007</c:v>
                </c:pt>
                <c:pt idx="75">
                  <c:v>9.1999999999999993</c:v>
                </c:pt>
                <c:pt idx="76">
                  <c:v>9.1999999999999993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8.9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9.3000000000000007</c:v>
                </c:pt>
                <c:pt idx="91">
                  <c:v>9.4</c:v>
                </c:pt>
                <c:pt idx="92">
                  <c:v>9.9</c:v>
                </c:pt>
                <c:pt idx="93">
                  <c:v>9.9</c:v>
                </c:pt>
                <c:pt idx="94">
                  <c:v>9.6999999999999993</c:v>
                </c:pt>
                <c:pt idx="95">
                  <c:v>9.6</c:v>
                </c:pt>
                <c:pt idx="96">
                  <c:v>9.4</c:v>
                </c:pt>
                <c:pt idx="97">
                  <c:v>9.1999999999999993</c:v>
                </c:pt>
                <c:pt idx="98">
                  <c:v>9.1</c:v>
                </c:pt>
                <c:pt idx="99">
                  <c:v>9.1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9.4</c:v>
                </c:pt>
                <c:pt idx="112">
                  <c:v>9.4</c:v>
                </c:pt>
                <c:pt idx="113">
                  <c:v>9.3000000000000007</c:v>
                </c:pt>
                <c:pt idx="114">
                  <c:v>9.3000000000000007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9.1999999999999993</c:v>
                </c:pt>
                <c:pt idx="124">
                  <c:v>9.1999999999999993</c:v>
                </c:pt>
                <c:pt idx="125">
                  <c:v>9.3000000000000007</c:v>
                </c:pt>
                <c:pt idx="126">
                  <c:v>9.3000000000000007</c:v>
                </c:pt>
                <c:pt idx="127">
                  <c:v>9.4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9.3000000000000007</c:v>
                </c:pt>
                <c:pt idx="131">
                  <c:v>9.1999999999999993</c:v>
                </c:pt>
                <c:pt idx="132">
                  <c:v>9.3000000000000007</c:v>
                </c:pt>
                <c:pt idx="133">
                  <c:v>9.3000000000000007</c:v>
                </c:pt>
                <c:pt idx="134">
                  <c:v>9.3000000000000007</c:v>
                </c:pt>
                <c:pt idx="135">
                  <c:v>9.3000000000000007</c:v>
                </c:pt>
                <c:pt idx="136">
                  <c:v>9.1999999999999993</c:v>
                </c:pt>
                <c:pt idx="137">
                  <c:v>9.1</c:v>
                </c:pt>
                <c:pt idx="138">
                  <c:v>9.1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9.3000000000000007</c:v>
                </c:pt>
                <c:pt idx="151">
                  <c:v>9.3000000000000007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9.1999999999999993</c:v>
                </c:pt>
                <c:pt idx="157">
                  <c:v>9.1999999999999993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</c:v>
                </c:pt>
                <c:pt idx="163">
                  <c:v>9.1</c:v>
                </c:pt>
                <c:pt idx="164">
                  <c:v>9</c:v>
                </c:pt>
                <c:pt idx="165">
                  <c:v>9</c:v>
                </c:pt>
                <c:pt idx="166">
                  <c:v>8.9</c:v>
                </c:pt>
                <c:pt idx="167">
                  <c:v>8.9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9.1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9.4</c:v>
                </c:pt>
                <c:pt idx="182">
                  <c:v>9.5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9.5</c:v>
                </c:pt>
                <c:pt idx="187">
                  <c:v>9.5</c:v>
                </c:pt>
                <c:pt idx="188">
                  <c:v>9.5</c:v>
                </c:pt>
                <c:pt idx="189">
                  <c:v>9.5</c:v>
                </c:pt>
                <c:pt idx="190">
                  <c:v>9.5</c:v>
                </c:pt>
                <c:pt idx="191">
                  <c:v>9.6</c:v>
                </c:pt>
                <c:pt idx="192">
                  <c:v>9.6</c:v>
                </c:pt>
                <c:pt idx="193">
                  <c:v>9.6</c:v>
                </c:pt>
                <c:pt idx="194">
                  <c:v>9.6</c:v>
                </c:pt>
                <c:pt idx="195">
                  <c:v>9.6</c:v>
                </c:pt>
                <c:pt idx="196">
                  <c:v>9.6</c:v>
                </c:pt>
                <c:pt idx="197">
                  <c:v>9.6</c:v>
                </c:pt>
                <c:pt idx="198">
                  <c:v>9.6</c:v>
                </c:pt>
                <c:pt idx="199">
                  <c:v>9.6</c:v>
                </c:pt>
                <c:pt idx="200">
                  <c:v>9.6999999999999993</c:v>
                </c:pt>
                <c:pt idx="201">
                  <c:v>9.6999999999999993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</c:v>
                </c:pt>
                <c:pt idx="206">
                  <c:v>9.6</c:v>
                </c:pt>
                <c:pt idx="207">
                  <c:v>9.6</c:v>
                </c:pt>
                <c:pt idx="208">
                  <c:v>9.6</c:v>
                </c:pt>
                <c:pt idx="209">
                  <c:v>9.6</c:v>
                </c:pt>
                <c:pt idx="210">
                  <c:v>9.6</c:v>
                </c:pt>
                <c:pt idx="211">
                  <c:v>9.6</c:v>
                </c:pt>
                <c:pt idx="212">
                  <c:v>9.6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9.5</c:v>
                </c:pt>
                <c:pt idx="217">
                  <c:v>9.5</c:v>
                </c:pt>
                <c:pt idx="218">
                  <c:v>9.5</c:v>
                </c:pt>
                <c:pt idx="219">
                  <c:v>9.6</c:v>
                </c:pt>
                <c:pt idx="220">
                  <c:v>9.6</c:v>
                </c:pt>
                <c:pt idx="221">
                  <c:v>9.6</c:v>
                </c:pt>
                <c:pt idx="222">
                  <c:v>9.6</c:v>
                </c:pt>
                <c:pt idx="223">
                  <c:v>9.6</c:v>
                </c:pt>
                <c:pt idx="224">
                  <c:v>9.5</c:v>
                </c:pt>
                <c:pt idx="225">
                  <c:v>9.5</c:v>
                </c:pt>
                <c:pt idx="226">
                  <c:v>9.5</c:v>
                </c:pt>
                <c:pt idx="227">
                  <c:v>9.5</c:v>
                </c:pt>
                <c:pt idx="228">
                  <c:v>9.5</c:v>
                </c:pt>
                <c:pt idx="229">
                  <c:v>9.4</c:v>
                </c:pt>
                <c:pt idx="230">
                  <c:v>9.4</c:v>
                </c:pt>
                <c:pt idx="231">
                  <c:v>9.4</c:v>
                </c:pt>
                <c:pt idx="232">
                  <c:v>9.4</c:v>
                </c:pt>
                <c:pt idx="233">
                  <c:v>9.4</c:v>
                </c:pt>
                <c:pt idx="234">
                  <c:v>9.3000000000000007</c:v>
                </c:pt>
                <c:pt idx="235">
                  <c:v>9.3000000000000007</c:v>
                </c:pt>
                <c:pt idx="236">
                  <c:v>9.3000000000000007</c:v>
                </c:pt>
                <c:pt idx="237">
                  <c:v>9.3000000000000007</c:v>
                </c:pt>
                <c:pt idx="238">
                  <c:v>9.3000000000000007</c:v>
                </c:pt>
                <c:pt idx="239">
                  <c:v>9.3000000000000007</c:v>
                </c:pt>
                <c:pt idx="240">
                  <c:v>9.1999999999999993</c:v>
                </c:pt>
                <c:pt idx="241">
                  <c:v>9.1999999999999993</c:v>
                </c:pt>
                <c:pt idx="242">
                  <c:v>9.1999999999999993</c:v>
                </c:pt>
                <c:pt idx="243">
                  <c:v>9.1</c:v>
                </c:pt>
                <c:pt idx="244">
                  <c:v>9.1999999999999993</c:v>
                </c:pt>
                <c:pt idx="245">
                  <c:v>9.1999999999999993</c:v>
                </c:pt>
                <c:pt idx="246">
                  <c:v>9.1999999999999993</c:v>
                </c:pt>
                <c:pt idx="247">
                  <c:v>9.1</c:v>
                </c:pt>
                <c:pt idx="248">
                  <c:v>9.1</c:v>
                </c:pt>
                <c:pt idx="249">
                  <c:v>9.1</c:v>
                </c:pt>
                <c:pt idx="250">
                  <c:v>9.1</c:v>
                </c:pt>
                <c:pt idx="251">
                  <c:v>9.1</c:v>
                </c:pt>
                <c:pt idx="252">
                  <c:v>9.1</c:v>
                </c:pt>
                <c:pt idx="253">
                  <c:v>9.1</c:v>
                </c:pt>
                <c:pt idx="254">
                  <c:v>9.1</c:v>
                </c:pt>
                <c:pt idx="255">
                  <c:v>9.1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8.8000000000000007</c:v>
                </c:pt>
                <c:pt idx="278">
                  <c:v>8.8000000000000007</c:v>
                </c:pt>
                <c:pt idx="279">
                  <c:v>8.6999999999999993</c:v>
                </c:pt>
                <c:pt idx="280">
                  <c:v>8.6999999999999993</c:v>
                </c:pt>
                <c:pt idx="281">
                  <c:v>8.6999999999999993</c:v>
                </c:pt>
                <c:pt idx="282">
                  <c:v>8.6999999999999993</c:v>
                </c:pt>
                <c:pt idx="283">
                  <c:v>8.6999999999999993</c:v>
                </c:pt>
                <c:pt idx="284">
                  <c:v>8.6999999999999993</c:v>
                </c:pt>
                <c:pt idx="285">
                  <c:v>8.6999999999999993</c:v>
                </c:pt>
                <c:pt idx="286">
                  <c:v>8.6999999999999993</c:v>
                </c:pt>
                <c:pt idx="287">
                  <c:v>8.6999999999999993</c:v>
                </c:pt>
                <c:pt idx="288">
                  <c:v>8.6999999999999993</c:v>
                </c:pt>
                <c:pt idx="289">
                  <c:v>8.6999999999999993</c:v>
                </c:pt>
                <c:pt idx="290">
                  <c:v>8.8000000000000007</c:v>
                </c:pt>
                <c:pt idx="291">
                  <c:v>8.6999999999999993</c:v>
                </c:pt>
                <c:pt idx="292">
                  <c:v>8.6999999999999993</c:v>
                </c:pt>
                <c:pt idx="293">
                  <c:v>8.6</c:v>
                </c:pt>
                <c:pt idx="294">
                  <c:v>8.6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8.6999999999999993</c:v>
                </c:pt>
                <c:pt idx="308">
                  <c:v>8.6999999999999993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8.4</c:v>
                </c:pt>
                <c:pt idx="320">
                  <c:v>8.4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8.3000000000000007</c:v>
                </c:pt>
                <c:pt idx="325">
                  <c:v>8.3000000000000007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8.3000000000000007</c:v>
                </c:pt>
                <c:pt idx="331">
                  <c:v>8.4</c:v>
                </c:pt>
                <c:pt idx="332">
                  <c:v>8.4</c:v>
                </c:pt>
                <c:pt idx="333">
                  <c:v>8.4</c:v>
                </c:pt>
                <c:pt idx="334">
                  <c:v>8.4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8.3000000000000007</c:v>
                </c:pt>
                <c:pt idx="339">
                  <c:v>8.3000000000000007</c:v>
                </c:pt>
                <c:pt idx="340">
                  <c:v>8.3000000000000007</c:v>
                </c:pt>
                <c:pt idx="341">
                  <c:v>8.4</c:v>
                </c:pt>
                <c:pt idx="342">
                  <c:v>8.4</c:v>
                </c:pt>
                <c:pt idx="343">
                  <c:v>8.5</c:v>
                </c:pt>
                <c:pt idx="344">
                  <c:v>8.4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8.1999999999999993</c:v>
                </c:pt>
                <c:pt idx="349">
                  <c:v>8.1999999999999993</c:v>
                </c:pt>
                <c:pt idx="350">
                  <c:v>8.1999999999999993</c:v>
                </c:pt>
                <c:pt idx="351">
                  <c:v>8.1999999999999993</c:v>
                </c:pt>
                <c:pt idx="352">
                  <c:v>8.1</c:v>
                </c:pt>
                <c:pt idx="353">
                  <c:v>8.1</c:v>
                </c:pt>
                <c:pt idx="354">
                  <c:v>8.1</c:v>
                </c:pt>
                <c:pt idx="355">
                  <c:v>8.1</c:v>
                </c:pt>
                <c:pt idx="356">
                  <c:v>8.1</c:v>
                </c:pt>
                <c:pt idx="357">
                  <c:v>8.1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8.3000000000000007</c:v>
                </c:pt>
                <c:pt idx="362">
                  <c:v>8.4</c:v>
                </c:pt>
                <c:pt idx="363">
                  <c:v>8.4</c:v>
                </c:pt>
                <c:pt idx="364">
                  <c:v>8.3000000000000007</c:v>
                </c:pt>
                <c:pt idx="365">
                  <c:v>8.3000000000000007</c:v>
                </c:pt>
                <c:pt idx="366">
                  <c:v>8.1999999999999993</c:v>
                </c:pt>
                <c:pt idx="367">
                  <c:v>8.1</c:v>
                </c:pt>
                <c:pt idx="368">
                  <c:v>8.1</c:v>
                </c:pt>
                <c:pt idx="369">
                  <c:v>8.1</c:v>
                </c:pt>
                <c:pt idx="370">
                  <c:v>8.1</c:v>
                </c:pt>
                <c:pt idx="371">
                  <c:v>8.1</c:v>
                </c:pt>
                <c:pt idx="372">
                  <c:v>8.1</c:v>
                </c:pt>
                <c:pt idx="373">
                  <c:v>8.1</c:v>
                </c:pt>
                <c:pt idx="374">
                  <c:v>8.1</c:v>
                </c:pt>
                <c:pt idx="375">
                  <c:v>8.1</c:v>
                </c:pt>
                <c:pt idx="376">
                  <c:v>8</c:v>
                </c:pt>
                <c:pt idx="377">
                  <c:v>8</c:v>
                </c:pt>
                <c:pt idx="378">
                  <c:v>8.1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8</c:v>
                </c:pt>
                <c:pt idx="404">
                  <c:v>8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7.9</c:v>
                </c:pt>
                <c:pt idx="415">
                  <c:v>6.8</c:v>
                </c:pt>
                <c:pt idx="416">
                  <c:v>6.5</c:v>
                </c:pt>
                <c:pt idx="417">
                  <c:v>6.3</c:v>
                </c:pt>
                <c:pt idx="418">
                  <c:v>6.3</c:v>
                </c:pt>
                <c:pt idx="419">
                  <c:v>6.2</c:v>
                </c:pt>
                <c:pt idx="420">
                  <c:v>6.2</c:v>
                </c:pt>
                <c:pt idx="421">
                  <c:v>6.2</c:v>
                </c:pt>
                <c:pt idx="422">
                  <c:v>6.2</c:v>
                </c:pt>
                <c:pt idx="423">
                  <c:v>6.2</c:v>
                </c:pt>
                <c:pt idx="424">
                  <c:v>6.2</c:v>
                </c:pt>
                <c:pt idx="425">
                  <c:v>6.2</c:v>
                </c:pt>
                <c:pt idx="426">
                  <c:v>6.2</c:v>
                </c:pt>
                <c:pt idx="427">
                  <c:v>6.2</c:v>
                </c:pt>
                <c:pt idx="428">
                  <c:v>6.2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6.2</c:v>
                </c:pt>
                <c:pt idx="433">
                  <c:v>6.2</c:v>
                </c:pt>
                <c:pt idx="434">
                  <c:v>6.2</c:v>
                </c:pt>
                <c:pt idx="435">
                  <c:v>6.2</c:v>
                </c:pt>
                <c:pt idx="436">
                  <c:v>6.2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6.2</c:v>
                </c:pt>
                <c:pt idx="447">
                  <c:v>6.2</c:v>
                </c:pt>
                <c:pt idx="448">
                  <c:v>6.2</c:v>
                </c:pt>
                <c:pt idx="449">
                  <c:v>6.2</c:v>
                </c:pt>
                <c:pt idx="450">
                  <c:v>6.2</c:v>
                </c:pt>
                <c:pt idx="451">
                  <c:v>6.2</c:v>
                </c:pt>
                <c:pt idx="452">
                  <c:v>6.2</c:v>
                </c:pt>
                <c:pt idx="453">
                  <c:v>6.2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6.3</c:v>
                </c:pt>
                <c:pt idx="458">
                  <c:v>6.3</c:v>
                </c:pt>
                <c:pt idx="459">
                  <c:v>6.3</c:v>
                </c:pt>
                <c:pt idx="460">
                  <c:v>6.3</c:v>
                </c:pt>
                <c:pt idx="461">
                  <c:v>6.3</c:v>
                </c:pt>
                <c:pt idx="462">
                  <c:v>6.3</c:v>
                </c:pt>
                <c:pt idx="463">
                  <c:v>6.3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6.4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6.3</c:v>
                </c:pt>
                <c:pt idx="477">
                  <c:v>6.3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6.3</c:v>
                </c:pt>
                <c:pt idx="482">
                  <c:v>6.3</c:v>
                </c:pt>
                <c:pt idx="483">
                  <c:v>6.3</c:v>
                </c:pt>
                <c:pt idx="484">
                  <c:v>6.3</c:v>
                </c:pt>
                <c:pt idx="485">
                  <c:v>6.2</c:v>
                </c:pt>
                <c:pt idx="486">
                  <c:v>6.2</c:v>
                </c:pt>
                <c:pt idx="487">
                  <c:v>5.8</c:v>
                </c:pt>
                <c:pt idx="488">
                  <c:v>5.6</c:v>
                </c:pt>
                <c:pt idx="489">
                  <c:v>5.5</c:v>
                </c:pt>
                <c:pt idx="490">
                  <c:v>5.4</c:v>
                </c:pt>
                <c:pt idx="491">
                  <c:v>5.4</c:v>
                </c:pt>
                <c:pt idx="492">
                  <c:v>5.2</c:v>
                </c:pt>
                <c:pt idx="493">
                  <c:v>5.0999999999999996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4.9000000000000004</c:v>
                </c:pt>
                <c:pt idx="498">
                  <c:v>4.9000000000000004</c:v>
                </c:pt>
                <c:pt idx="499">
                  <c:v>4.8</c:v>
                </c:pt>
                <c:pt idx="500">
                  <c:v>4.8</c:v>
                </c:pt>
                <c:pt idx="501">
                  <c:v>4.7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</c:v>
                </c:pt>
                <c:pt idx="505">
                  <c:v>4.4000000000000004</c:v>
                </c:pt>
                <c:pt idx="506">
                  <c:v>4.4000000000000004</c:v>
                </c:pt>
                <c:pt idx="507">
                  <c:v>4.4000000000000004</c:v>
                </c:pt>
                <c:pt idx="508">
                  <c:v>4.4000000000000004</c:v>
                </c:pt>
                <c:pt idx="509">
                  <c:v>4.3</c:v>
                </c:pt>
                <c:pt idx="510">
                  <c:v>4.3</c:v>
                </c:pt>
                <c:pt idx="511">
                  <c:v>4.3</c:v>
                </c:pt>
                <c:pt idx="512">
                  <c:v>4.2</c:v>
                </c:pt>
                <c:pt idx="513">
                  <c:v>4.2</c:v>
                </c:pt>
                <c:pt idx="514">
                  <c:v>4.2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</c:v>
                </c:pt>
                <c:pt idx="518">
                  <c:v>4</c:v>
                </c:pt>
                <c:pt idx="519">
                  <c:v>3.9</c:v>
                </c:pt>
                <c:pt idx="520">
                  <c:v>3.9</c:v>
                </c:pt>
                <c:pt idx="521">
                  <c:v>3.9</c:v>
                </c:pt>
                <c:pt idx="522">
                  <c:v>3.9</c:v>
                </c:pt>
                <c:pt idx="523">
                  <c:v>3.8</c:v>
                </c:pt>
                <c:pt idx="524">
                  <c:v>3.8</c:v>
                </c:pt>
                <c:pt idx="525">
                  <c:v>3.8</c:v>
                </c:pt>
                <c:pt idx="526">
                  <c:v>3.8</c:v>
                </c:pt>
                <c:pt idx="527">
                  <c:v>3.8</c:v>
                </c:pt>
                <c:pt idx="528">
                  <c:v>3.8</c:v>
                </c:pt>
                <c:pt idx="529">
                  <c:v>3.8</c:v>
                </c:pt>
                <c:pt idx="530">
                  <c:v>3.8</c:v>
                </c:pt>
                <c:pt idx="531">
                  <c:v>3.8</c:v>
                </c:pt>
                <c:pt idx="532">
                  <c:v>3.8</c:v>
                </c:pt>
                <c:pt idx="533">
                  <c:v>3.8</c:v>
                </c:pt>
                <c:pt idx="534">
                  <c:v>3.8</c:v>
                </c:pt>
                <c:pt idx="535">
                  <c:v>3.8</c:v>
                </c:pt>
                <c:pt idx="536">
                  <c:v>3.8</c:v>
                </c:pt>
                <c:pt idx="537">
                  <c:v>3.9</c:v>
                </c:pt>
                <c:pt idx="538">
                  <c:v>3.9</c:v>
                </c:pt>
                <c:pt idx="539">
                  <c:v>3.9</c:v>
                </c:pt>
                <c:pt idx="540">
                  <c:v>3.9</c:v>
                </c:pt>
                <c:pt idx="541">
                  <c:v>3.9</c:v>
                </c:pt>
                <c:pt idx="542">
                  <c:v>3.9</c:v>
                </c:pt>
                <c:pt idx="543">
                  <c:v>3.8</c:v>
                </c:pt>
                <c:pt idx="544">
                  <c:v>3.8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3.8</c:v>
                </c:pt>
                <c:pt idx="552">
                  <c:v>3.8</c:v>
                </c:pt>
                <c:pt idx="553">
                  <c:v>3.8</c:v>
                </c:pt>
                <c:pt idx="554">
                  <c:v>3.8</c:v>
                </c:pt>
                <c:pt idx="555">
                  <c:v>3.8</c:v>
                </c:pt>
                <c:pt idx="556">
                  <c:v>3.8</c:v>
                </c:pt>
                <c:pt idx="557">
                  <c:v>3.8</c:v>
                </c:pt>
                <c:pt idx="558">
                  <c:v>3.8</c:v>
                </c:pt>
                <c:pt idx="559">
                  <c:v>3.8</c:v>
                </c:pt>
                <c:pt idx="560">
                  <c:v>3.8</c:v>
                </c:pt>
                <c:pt idx="561">
                  <c:v>3.9</c:v>
                </c:pt>
                <c:pt idx="562">
                  <c:v>3.9</c:v>
                </c:pt>
                <c:pt idx="563">
                  <c:v>3.9</c:v>
                </c:pt>
                <c:pt idx="564">
                  <c:v>3.9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3.9</c:v>
                </c:pt>
                <c:pt idx="576">
                  <c:v>3.9</c:v>
                </c:pt>
                <c:pt idx="577">
                  <c:v>4</c:v>
                </c:pt>
                <c:pt idx="578">
                  <c:v>4</c:v>
                </c:pt>
                <c:pt idx="579">
                  <c:v>3.9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4.0999999999999996</c:v>
                </c:pt>
                <c:pt idx="590">
                  <c:v>4.0999999999999996</c:v>
                </c:pt>
                <c:pt idx="591">
                  <c:v>4.0999999999999996</c:v>
                </c:pt>
                <c:pt idx="592">
                  <c:v>4.0999999999999996</c:v>
                </c:pt>
                <c:pt idx="593">
                  <c:v>4.0999999999999996</c:v>
                </c:pt>
                <c:pt idx="594">
                  <c:v>4.0999999999999996</c:v>
                </c:pt>
                <c:pt idx="595">
                  <c:v>4.2</c:v>
                </c:pt>
                <c:pt idx="596">
                  <c:v>4.2</c:v>
                </c:pt>
                <c:pt idx="597">
                  <c:v>4.2</c:v>
                </c:pt>
                <c:pt idx="598">
                  <c:v>4.2</c:v>
                </c:pt>
                <c:pt idx="599">
                  <c:v>4.2</c:v>
                </c:pt>
                <c:pt idx="600">
                  <c:v>4.3</c:v>
                </c:pt>
                <c:pt idx="601">
                  <c:v>4.3</c:v>
                </c:pt>
                <c:pt idx="602">
                  <c:v>4.3</c:v>
                </c:pt>
                <c:pt idx="603">
                  <c:v>4.3</c:v>
                </c:pt>
                <c:pt idx="604">
                  <c:v>4.4000000000000004</c:v>
                </c:pt>
                <c:pt idx="605">
                  <c:v>4.4000000000000004</c:v>
                </c:pt>
                <c:pt idx="606">
                  <c:v>4.4000000000000004</c:v>
                </c:pt>
                <c:pt idx="607">
                  <c:v>4.5</c:v>
                </c:pt>
                <c:pt idx="608">
                  <c:v>4.5</c:v>
                </c:pt>
                <c:pt idx="609">
                  <c:v>4.5</c:v>
                </c:pt>
                <c:pt idx="610">
                  <c:v>4.5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</c:v>
                </c:pt>
                <c:pt idx="615">
                  <c:v>4.5</c:v>
                </c:pt>
                <c:pt idx="616">
                  <c:v>4.5</c:v>
                </c:pt>
                <c:pt idx="617">
                  <c:v>4.5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4.5999999999999996</c:v>
                </c:pt>
                <c:pt idx="623">
                  <c:v>4.5999999999999996</c:v>
                </c:pt>
                <c:pt idx="624">
                  <c:v>4.5999999999999996</c:v>
                </c:pt>
                <c:pt idx="625">
                  <c:v>4.5999999999999996</c:v>
                </c:pt>
                <c:pt idx="626">
                  <c:v>4.7</c:v>
                </c:pt>
                <c:pt idx="627">
                  <c:v>4.7</c:v>
                </c:pt>
                <c:pt idx="628">
                  <c:v>4.7</c:v>
                </c:pt>
                <c:pt idx="629">
                  <c:v>4.7</c:v>
                </c:pt>
                <c:pt idx="630">
                  <c:v>4.7</c:v>
                </c:pt>
                <c:pt idx="631">
                  <c:v>4.8</c:v>
                </c:pt>
                <c:pt idx="632">
                  <c:v>4.8</c:v>
                </c:pt>
                <c:pt idx="633">
                  <c:v>4.8</c:v>
                </c:pt>
                <c:pt idx="634">
                  <c:v>4.8</c:v>
                </c:pt>
                <c:pt idx="635">
                  <c:v>4.8</c:v>
                </c:pt>
                <c:pt idx="636">
                  <c:v>4.8</c:v>
                </c:pt>
                <c:pt idx="637">
                  <c:v>4.8</c:v>
                </c:pt>
                <c:pt idx="638">
                  <c:v>4.8</c:v>
                </c:pt>
                <c:pt idx="639">
                  <c:v>4.8</c:v>
                </c:pt>
                <c:pt idx="640">
                  <c:v>4.8</c:v>
                </c:pt>
                <c:pt idx="641">
                  <c:v>4.8</c:v>
                </c:pt>
                <c:pt idx="642">
                  <c:v>4.8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5.0999999999999996</c:v>
                </c:pt>
                <c:pt idx="650">
                  <c:v>5.0999999999999996</c:v>
                </c:pt>
                <c:pt idx="651">
                  <c:v>5.0999999999999996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5.0999999999999996</c:v>
                </c:pt>
                <c:pt idx="655">
                  <c:v>5.2</c:v>
                </c:pt>
                <c:pt idx="656">
                  <c:v>5.2</c:v>
                </c:pt>
                <c:pt idx="657">
                  <c:v>5.2</c:v>
                </c:pt>
                <c:pt idx="658">
                  <c:v>5.3</c:v>
                </c:pt>
                <c:pt idx="659">
                  <c:v>5.3</c:v>
                </c:pt>
                <c:pt idx="660">
                  <c:v>5.3</c:v>
                </c:pt>
                <c:pt idx="661">
                  <c:v>5.3</c:v>
                </c:pt>
                <c:pt idx="662">
                  <c:v>5.3</c:v>
                </c:pt>
                <c:pt idx="663">
                  <c:v>5.3</c:v>
                </c:pt>
                <c:pt idx="664">
                  <c:v>5.4</c:v>
                </c:pt>
                <c:pt idx="665">
                  <c:v>5.5</c:v>
                </c:pt>
                <c:pt idx="666">
                  <c:v>5.5</c:v>
                </c:pt>
                <c:pt idx="667">
                  <c:v>5.5</c:v>
                </c:pt>
                <c:pt idx="668">
                  <c:v>5.5</c:v>
                </c:pt>
                <c:pt idx="669">
                  <c:v>5.5</c:v>
                </c:pt>
                <c:pt idx="670">
                  <c:v>5.5</c:v>
                </c:pt>
                <c:pt idx="671">
                  <c:v>5.6</c:v>
                </c:pt>
                <c:pt idx="672">
                  <c:v>5.6</c:v>
                </c:pt>
                <c:pt idx="673">
                  <c:v>5.6</c:v>
                </c:pt>
                <c:pt idx="674">
                  <c:v>5.7</c:v>
                </c:pt>
                <c:pt idx="675">
                  <c:v>5.7</c:v>
                </c:pt>
                <c:pt idx="676">
                  <c:v>5.8</c:v>
                </c:pt>
                <c:pt idx="677">
                  <c:v>5.8</c:v>
                </c:pt>
                <c:pt idx="678">
                  <c:v>5.8</c:v>
                </c:pt>
                <c:pt idx="679">
                  <c:v>5.9</c:v>
                </c:pt>
                <c:pt idx="680">
                  <c:v>5.9</c:v>
                </c:pt>
                <c:pt idx="681">
                  <c:v>5.9</c:v>
                </c:pt>
                <c:pt idx="682">
                  <c:v>5.9</c:v>
                </c:pt>
                <c:pt idx="683">
                  <c:v>5.8</c:v>
                </c:pt>
                <c:pt idx="684">
                  <c:v>5.8</c:v>
                </c:pt>
                <c:pt idx="685">
                  <c:v>6</c:v>
                </c:pt>
                <c:pt idx="686">
                  <c:v>6</c:v>
                </c:pt>
                <c:pt idx="687">
                  <c:v>6.2</c:v>
                </c:pt>
                <c:pt idx="688">
                  <c:v>6.2</c:v>
                </c:pt>
                <c:pt idx="689">
                  <c:v>6.2</c:v>
                </c:pt>
                <c:pt idx="690">
                  <c:v>6.2</c:v>
                </c:pt>
                <c:pt idx="691">
                  <c:v>6.1</c:v>
                </c:pt>
                <c:pt idx="692">
                  <c:v>6.2</c:v>
                </c:pt>
                <c:pt idx="693">
                  <c:v>6.3</c:v>
                </c:pt>
                <c:pt idx="694">
                  <c:v>6.3</c:v>
                </c:pt>
                <c:pt idx="695">
                  <c:v>6.2</c:v>
                </c:pt>
                <c:pt idx="696">
                  <c:v>6.2</c:v>
                </c:pt>
                <c:pt idx="697">
                  <c:v>6.2</c:v>
                </c:pt>
                <c:pt idx="698">
                  <c:v>6.2</c:v>
                </c:pt>
                <c:pt idx="699">
                  <c:v>6.1</c:v>
                </c:pt>
                <c:pt idx="700">
                  <c:v>6.1</c:v>
                </c:pt>
                <c:pt idx="701">
                  <c:v>6.1</c:v>
                </c:pt>
                <c:pt idx="702">
                  <c:v>6.1</c:v>
                </c:pt>
                <c:pt idx="703">
                  <c:v>6.1</c:v>
                </c:pt>
                <c:pt idx="704">
                  <c:v>6.2</c:v>
                </c:pt>
                <c:pt idx="705">
                  <c:v>6.2</c:v>
                </c:pt>
                <c:pt idx="706">
                  <c:v>6.3</c:v>
                </c:pt>
                <c:pt idx="707">
                  <c:v>6.3</c:v>
                </c:pt>
                <c:pt idx="708">
                  <c:v>6.3</c:v>
                </c:pt>
                <c:pt idx="709">
                  <c:v>6.3</c:v>
                </c:pt>
                <c:pt idx="710">
                  <c:v>6.3</c:v>
                </c:pt>
                <c:pt idx="711">
                  <c:v>6.4</c:v>
                </c:pt>
                <c:pt idx="712">
                  <c:v>6.4</c:v>
                </c:pt>
                <c:pt idx="713">
                  <c:v>6.4</c:v>
                </c:pt>
                <c:pt idx="714">
                  <c:v>6.5</c:v>
                </c:pt>
                <c:pt idx="715">
                  <c:v>6.5</c:v>
                </c:pt>
                <c:pt idx="716">
                  <c:v>6.5</c:v>
                </c:pt>
                <c:pt idx="717">
                  <c:v>6.6</c:v>
                </c:pt>
                <c:pt idx="718">
                  <c:v>6.6</c:v>
                </c:pt>
                <c:pt idx="719">
                  <c:v>6.7</c:v>
                </c:pt>
                <c:pt idx="720">
                  <c:v>6.8</c:v>
                </c:pt>
                <c:pt idx="721">
                  <c:v>6.8</c:v>
                </c:pt>
                <c:pt idx="722">
                  <c:v>6.8</c:v>
                </c:pt>
                <c:pt idx="723">
                  <c:v>6.8</c:v>
                </c:pt>
                <c:pt idx="724">
                  <c:v>6.8</c:v>
                </c:pt>
                <c:pt idx="725">
                  <c:v>6.9</c:v>
                </c:pt>
                <c:pt idx="726">
                  <c:v>6.9</c:v>
                </c:pt>
                <c:pt idx="727">
                  <c:v>6.9</c:v>
                </c:pt>
                <c:pt idx="728">
                  <c:v>6.9</c:v>
                </c:pt>
                <c:pt idx="729">
                  <c:v>7</c:v>
                </c:pt>
                <c:pt idx="730">
                  <c:v>7</c:v>
                </c:pt>
                <c:pt idx="731">
                  <c:v>7</c:v>
                </c:pt>
                <c:pt idx="732">
                  <c:v>6.9</c:v>
                </c:pt>
                <c:pt idx="733">
                  <c:v>6.9</c:v>
                </c:pt>
                <c:pt idx="734">
                  <c:v>6.9</c:v>
                </c:pt>
                <c:pt idx="735">
                  <c:v>7</c:v>
                </c:pt>
                <c:pt idx="736">
                  <c:v>7</c:v>
                </c:pt>
                <c:pt idx="737">
                  <c:v>7.1</c:v>
                </c:pt>
                <c:pt idx="738">
                  <c:v>7.2</c:v>
                </c:pt>
                <c:pt idx="739">
                  <c:v>7.2</c:v>
                </c:pt>
                <c:pt idx="740">
                  <c:v>7.2</c:v>
                </c:pt>
                <c:pt idx="741">
                  <c:v>7.2</c:v>
                </c:pt>
                <c:pt idx="742">
                  <c:v>7.2</c:v>
                </c:pt>
                <c:pt idx="743">
                  <c:v>7.3</c:v>
                </c:pt>
                <c:pt idx="744">
                  <c:v>7.3</c:v>
                </c:pt>
                <c:pt idx="745">
                  <c:v>7.3</c:v>
                </c:pt>
                <c:pt idx="746">
                  <c:v>7.3</c:v>
                </c:pt>
                <c:pt idx="747">
                  <c:v>7.4</c:v>
                </c:pt>
                <c:pt idx="748">
                  <c:v>7.4</c:v>
                </c:pt>
                <c:pt idx="749">
                  <c:v>7.4</c:v>
                </c:pt>
                <c:pt idx="750">
                  <c:v>7.4</c:v>
                </c:pt>
                <c:pt idx="751">
                  <c:v>7.5</c:v>
                </c:pt>
                <c:pt idx="752">
                  <c:v>7.5</c:v>
                </c:pt>
                <c:pt idx="753">
                  <c:v>7.6</c:v>
                </c:pt>
                <c:pt idx="754">
                  <c:v>7.7</c:v>
                </c:pt>
                <c:pt idx="755">
                  <c:v>7.7</c:v>
                </c:pt>
                <c:pt idx="756">
                  <c:v>7.7</c:v>
                </c:pt>
                <c:pt idx="757">
                  <c:v>7.8</c:v>
                </c:pt>
                <c:pt idx="758">
                  <c:v>7.8</c:v>
                </c:pt>
                <c:pt idx="759">
                  <c:v>7.8</c:v>
                </c:pt>
                <c:pt idx="760">
                  <c:v>7.8</c:v>
                </c:pt>
                <c:pt idx="761">
                  <c:v>7.8</c:v>
                </c:pt>
                <c:pt idx="762">
                  <c:v>7.9</c:v>
                </c:pt>
                <c:pt idx="763">
                  <c:v>8</c:v>
                </c:pt>
                <c:pt idx="764">
                  <c:v>8.1</c:v>
                </c:pt>
                <c:pt idx="765">
                  <c:v>8.4</c:v>
                </c:pt>
                <c:pt idx="766">
                  <c:v>8.5</c:v>
                </c:pt>
                <c:pt idx="767">
                  <c:v>8.5</c:v>
                </c:pt>
                <c:pt idx="768">
                  <c:v>8.6</c:v>
                </c:pt>
                <c:pt idx="769">
                  <c:v>8.6</c:v>
                </c:pt>
                <c:pt idx="770">
                  <c:v>8.6</c:v>
                </c:pt>
                <c:pt idx="771">
                  <c:v>8.6999999999999993</c:v>
                </c:pt>
                <c:pt idx="772">
                  <c:v>8.8000000000000007</c:v>
                </c:pt>
                <c:pt idx="773">
                  <c:v>8.8000000000000007</c:v>
                </c:pt>
                <c:pt idx="774">
                  <c:v>8.8000000000000007</c:v>
                </c:pt>
                <c:pt idx="775">
                  <c:v>8.8000000000000007</c:v>
                </c:pt>
                <c:pt idx="776">
                  <c:v>8.8000000000000007</c:v>
                </c:pt>
                <c:pt idx="777">
                  <c:v>8.8000000000000007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8.6999999999999993</c:v>
                </c:pt>
                <c:pt idx="781">
                  <c:v>8.6999999999999993</c:v>
                </c:pt>
                <c:pt idx="782">
                  <c:v>8.8000000000000007</c:v>
                </c:pt>
                <c:pt idx="783">
                  <c:v>8.9</c:v>
                </c:pt>
                <c:pt idx="784">
                  <c:v>8.8000000000000007</c:v>
                </c:pt>
                <c:pt idx="785">
                  <c:v>8.9</c:v>
                </c:pt>
                <c:pt idx="786">
                  <c:v>8.9</c:v>
                </c:pt>
                <c:pt idx="787">
                  <c:v>8.9</c:v>
                </c:pt>
                <c:pt idx="788">
                  <c:v>8.8000000000000007</c:v>
                </c:pt>
                <c:pt idx="789">
                  <c:v>8.8000000000000007</c:v>
                </c:pt>
                <c:pt idx="790">
                  <c:v>8.8000000000000007</c:v>
                </c:pt>
                <c:pt idx="791">
                  <c:v>8.9</c:v>
                </c:pt>
                <c:pt idx="792">
                  <c:v>9</c:v>
                </c:pt>
                <c:pt idx="793">
                  <c:v>9</c:v>
                </c:pt>
                <c:pt idx="794">
                  <c:v>9</c:v>
                </c:pt>
                <c:pt idx="795">
                  <c:v>9</c:v>
                </c:pt>
                <c:pt idx="796">
                  <c:v>9.1</c:v>
                </c:pt>
                <c:pt idx="797">
                  <c:v>9.1</c:v>
                </c:pt>
                <c:pt idx="798">
                  <c:v>9.1</c:v>
                </c:pt>
                <c:pt idx="799">
                  <c:v>9.1</c:v>
                </c:pt>
                <c:pt idx="800">
                  <c:v>9</c:v>
                </c:pt>
                <c:pt idx="801">
                  <c:v>9</c:v>
                </c:pt>
                <c:pt idx="802">
                  <c:v>9</c:v>
                </c:pt>
                <c:pt idx="803">
                  <c:v>9.1</c:v>
                </c:pt>
                <c:pt idx="804">
                  <c:v>9.1</c:v>
                </c:pt>
                <c:pt idx="805">
                  <c:v>9.1</c:v>
                </c:pt>
                <c:pt idx="806">
                  <c:v>9.1</c:v>
                </c:pt>
                <c:pt idx="807">
                  <c:v>9.1</c:v>
                </c:pt>
                <c:pt idx="808">
                  <c:v>9.1999999999999993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9.1999999999999993</c:v>
                </c:pt>
                <c:pt idx="812">
                  <c:v>9.1</c:v>
                </c:pt>
                <c:pt idx="813">
                  <c:v>9.1999999999999993</c:v>
                </c:pt>
                <c:pt idx="814">
                  <c:v>9.1</c:v>
                </c:pt>
                <c:pt idx="815">
                  <c:v>9.1</c:v>
                </c:pt>
                <c:pt idx="816">
                  <c:v>9</c:v>
                </c:pt>
                <c:pt idx="817">
                  <c:v>9</c:v>
                </c:pt>
                <c:pt idx="818">
                  <c:v>9</c:v>
                </c:pt>
                <c:pt idx="819">
                  <c:v>9</c:v>
                </c:pt>
                <c:pt idx="820">
                  <c:v>9</c:v>
                </c:pt>
                <c:pt idx="821">
                  <c:v>9.1</c:v>
                </c:pt>
                <c:pt idx="822">
                  <c:v>9.1</c:v>
                </c:pt>
                <c:pt idx="823">
                  <c:v>9.1</c:v>
                </c:pt>
                <c:pt idx="824">
                  <c:v>9.1</c:v>
                </c:pt>
                <c:pt idx="825">
                  <c:v>9.1999999999999993</c:v>
                </c:pt>
                <c:pt idx="826">
                  <c:v>9.3000000000000007</c:v>
                </c:pt>
                <c:pt idx="827">
                  <c:v>9.3000000000000007</c:v>
                </c:pt>
                <c:pt idx="828">
                  <c:v>9.3000000000000007</c:v>
                </c:pt>
                <c:pt idx="829">
                  <c:v>9.3000000000000007</c:v>
                </c:pt>
                <c:pt idx="830">
                  <c:v>9.4</c:v>
                </c:pt>
                <c:pt idx="831">
                  <c:v>9.4</c:v>
                </c:pt>
                <c:pt idx="832">
                  <c:v>9.3000000000000007</c:v>
                </c:pt>
                <c:pt idx="833">
                  <c:v>9.3000000000000007</c:v>
                </c:pt>
                <c:pt idx="834">
                  <c:v>9.3000000000000007</c:v>
                </c:pt>
                <c:pt idx="835">
                  <c:v>9.4</c:v>
                </c:pt>
                <c:pt idx="836">
                  <c:v>9.4</c:v>
                </c:pt>
                <c:pt idx="837">
                  <c:v>9.3000000000000007</c:v>
                </c:pt>
                <c:pt idx="838">
                  <c:v>9.3000000000000007</c:v>
                </c:pt>
                <c:pt idx="839">
                  <c:v>9.3000000000000007</c:v>
                </c:pt>
                <c:pt idx="840">
                  <c:v>9.3000000000000007</c:v>
                </c:pt>
                <c:pt idx="841">
                  <c:v>9.3000000000000007</c:v>
                </c:pt>
                <c:pt idx="842">
                  <c:v>9.3000000000000007</c:v>
                </c:pt>
                <c:pt idx="843">
                  <c:v>9.3000000000000007</c:v>
                </c:pt>
                <c:pt idx="844">
                  <c:v>9.4</c:v>
                </c:pt>
                <c:pt idx="845">
                  <c:v>9.4</c:v>
                </c:pt>
                <c:pt idx="846">
                  <c:v>9.3000000000000007</c:v>
                </c:pt>
                <c:pt idx="847">
                  <c:v>9.3000000000000007</c:v>
                </c:pt>
                <c:pt idx="848">
                  <c:v>9.4</c:v>
                </c:pt>
                <c:pt idx="849">
                  <c:v>9.4</c:v>
                </c:pt>
                <c:pt idx="850">
                  <c:v>9.3000000000000007</c:v>
                </c:pt>
                <c:pt idx="851">
                  <c:v>9.3000000000000007</c:v>
                </c:pt>
                <c:pt idx="852">
                  <c:v>9.3000000000000007</c:v>
                </c:pt>
                <c:pt idx="853">
                  <c:v>9.3000000000000007</c:v>
                </c:pt>
                <c:pt idx="854">
                  <c:v>9.3000000000000007</c:v>
                </c:pt>
                <c:pt idx="855">
                  <c:v>9.3000000000000007</c:v>
                </c:pt>
                <c:pt idx="856">
                  <c:v>9.3000000000000007</c:v>
                </c:pt>
                <c:pt idx="857">
                  <c:v>9.3000000000000007</c:v>
                </c:pt>
                <c:pt idx="858">
                  <c:v>9.3000000000000007</c:v>
                </c:pt>
                <c:pt idx="859">
                  <c:v>9.3000000000000007</c:v>
                </c:pt>
                <c:pt idx="860">
                  <c:v>9.3000000000000007</c:v>
                </c:pt>
                <c:pt idx="861">
                  <c:v>9.3000000000000007</c:v>
                </c:pt>
                <c:pt idx="862">
                  <c:v>9.3000000000000007</c:v>
                </c:pt>
                <c:pt idx="863">
                  <c:v>9.3000000000000007</c:v>
                </c:pt>
                <c:pt idx="864">
                  <c:v>9.4</c:v>
                </c:pt>
                <c:pt idx="865">
                  <c:v>9.4</c:v>
                </c:pt>
                <c:pt idx="866">
                  <c:v>9.4</c:v>
                </c:pt>
                <c:pt idx="867">
                  <c:v>9.4</c:v>
                </c:pt>
                <c:pt idx="868">
                  <c:v>9.4</c:v>
                </c:pt>
                <c:pt idx="869">
                  <c:v>9.4</c:v>
                </c:pt>
                <c:pt idx="870">
                  <c:v>9.4</c:v>
                </c:pt>
                <c:pt idx="871">
                  <c:v>9.4</c:v>
                </c:pt>
                <c:pt idx="872">
                  <c:v>9.4</c:v>
                </c:pt>
                <c:pt idx="873">
                  <c:v>9.4</c:v>
                </c:pt>
                <c:pt idx="874">
                  <c:v>9.4</c:v>
                </c:pt>
                <c:pt idx="875">
                  <c:v>9.5</c:v>
                </c:pt>
                <c:pt idx="876">
                  <c:v>9.5</c:v>
                </c:pt>
                <c:pt idx="877">
                  <c:v>9.5</c:v>
                </c:pt>
                <c:pt idx="878">
                  <c:v>9.5</c:v>
                </c:pt>
                <c:pt idx="879">
                  <c:v>9.5</c:v>
                </c:pt>
                <c:pt idx="880">
                  <c:v>9.6</c:v>
                </c:pt>
                <c:pt idx="881">
                  <c:v>9.6</c:v>
                </c:pt>
                <c:pt idx="882">
                  <c:v>9.6999999999999993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10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</c:v>
                </c:pt>
                <c:pt idx="890">
                  <c:v>9.9</c:v>
                </c:pt>
                <c:pt idx="891">
                  <c:v>9.8000000000000007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9.8000000000000007</c:v>
                </c:pt>
                <c:pt idx="895">
                  <c:v>9.8000000000000007</c:v>
                </c:pt>
                <c:pt idx="896">
                  <c:v>9.8000000000000007</c:v>
                </c:pt>
                <c:pt idx="897">
                  <c:v>9.8000000000000007</c:v>
                </c:pt>
                <c:pt idx="898">
                  <c:v>9.8000000000000007</c:v>
                </c:pt>
                <c:pt idx="899">
                  <c:v>9.6999999999999993</c:v>
                </c:pt>
                <c:pt idx="900">
                  <c:v>9.6</c:v>
                </c:pt>
                <c:pt idx="901">
                  <c:v>9.6</c:v>
                </c:pt>
                <c:pt idx="902">
                  <c:v>9.6999999999999993</c:v>
                </c:pt>
                <c:pt idx="903">
                  <c:v>9.8000000000000007</c:v>
                </c:pt>
                <c:pt idx="904">
                  <c:v>9.8000000000000007</c:v>
                </c:pt>
                <c:pt idx="905">
                  <c:v>9.6999999999999993</c:v>
                </c:pt>
                <c:pt idx="906">
                  <c:v>9.6</c:v>
                </c:pt>
                <c:pt idx="907">
                  <c:v>9.6</c:v>
                </c:pt>
                <c:pt idx="908">
                  <c:v>9.6</c:v>
                </c:pt>
                <c:pt idx="909">
                  <c:v>9.6</c:v>
                </c:pt>
                <c:pt idx="910">
                  <c:v>9.6</c:v>
                </c:pt>
                <c:pt idx="911">
                  <c:v>9.6</c:v>
                </c:pt>
                <c:pt idx="912">
                  <c:v>9.5</c:v>
                </c:pt>
                <c:pt idx="913">
                  <c:v>9.5</c:v>
                </c:pt>
                <c:pt idx="914">
                  <c:v>9.5</c:v>
                </c:pt>
                <c:pt idx="915">
                  <c:v>9.5</c:v>
                </c:pt>
                <c:pt idx="916">
                  <c:v>9.5</c:v>
                </c:pt>
                <c:pt idx="917">
                  <c:v>9.5</c:v>
                </c:pt>
                <c:pt idx="918">
                  <c:v>9.5</c:v>
                </c:pt>
                <c:pt idx="919">
                  <c:v>9.5</c:v>
                </c:pt>
                <c:pt idx="920">
                  <c:v>9.5</c:v>
                </c:pt>
                <c:pt idx="921">
                  <c:v>9.5</c:v>
                </c:pt>
                <c:pt idx="922">
                  <c:v>9.5</c:v>
                </c:pt>
                <c:pt idx="923">
                  <c:v>9.5</c:v>
                </c:pt>
                <c:pt idx="924">
                  <c:v>9.5</c:v>
                </c:pt>
                <c:pt idx="925">
                  <c:v>9.5</c:v>
                </c:pt>
                <c:pt idx="926">
                  <c:v>9.5</c:v>
                </c:pt>
                <c:pt idx="927">
                  <c:v>9.5</c:v>
                </c:pt>
                <c:pt idx="928">
                  <c:v>9.5</c:v>
                </c:pt>
                <c:pt idx="929">
                  <c:v>9.5</c:v>
                </c:pt>
                <c:pt idx="930">
                  <c:v>9.5</c:v>
                </c:pt>
                <c:pt idx="931">
                  <c:v>9.5</c:v>
                </c:pt>
                <c:pt idx="932">
                  <c:v>9.5</c:v>
                </c:pt>
                <c:pt idx="933">
                  <c:v>9.4</c:v>
                </c:pt>
                <c:pt idx="934">
                  <c:v>9.5</c:v>
                </c:pt>
                <c:pt idx="935">
                  <c:v>9.5</c:v>
                </c:pt>
                <c:pt idx="936">
                  <c:v>9.5</c:v>
                </c:pt>
                <c:pt idx="937">
                  <c:v>9.5</c:v>
                </c:pt>
                <c:pt idx="938">
                  <c:v>9.5</c:v>
                </c:pt>
                <c:pt idx="939">
                  <c:v>9.4</c:v>
                </c:pt>
                <c:pt idx="940">
                  <c:v>9.4</c:v>
                </c:pt>
                <c:pt idx="941">
                  <c:v>9.4</c:v>
                </c:pt>
                <c:pt idx="942">
                  <c:v>9.4</c:v>
                </c:pt>
                <c:pt idx="943">
                  <c:v>9.4</c:v>
                </c:pt>
                <c:pt idx="944">
                  <c:v>9.4</c:v>
                </c:pt>
                <c:pt idx="945">
                  <c:v>9.4</c:v>
                </c:pt>
                <c:pt idx="946">
                  <c:v>9.4</c:v>
                </c:pt>
                <c:pt idx="947">
                  <c:v>9.4</c:v>
                </c:pt>
                <c:pt idx="948">
                  <c:v>9.4</c:v>
                </c:pt>
                <c:pt idx="949">
                  <c:v>9.4</c:v>
                </c:pt>
                <c:pt idx="950">
                  <c:v>9.4</c:v>
                </c:pt>
                <c:pt idx="951">
                  <c:v>9.4</c:v>
                </c:pt>
                <c:pt idx="952">
                  <c:v>9.3000000000000007</c:v>
                </c:pt>
                <c:pt idx="953">
                  <c:v>9.3000000000000007</c:v>
                </c:pt>
                <c:pt idx="954">
                  <c:v>9.3000000000000007</c:v>
                </c:pt>
                <c:pt idx="955">
                  <c:v>9.4</c:v>
                </c:pt>
                <c:pt idx="956">
                  <c:v>9.3000000000000007</c:v>
                </c:pt>
                <c:pt idx="957">
                  <c:v>9.3000000000000007</c:v>
                </c:pt>
                <c:pt idx="958">
                  <c:v>9.4</c:v>
                </c:pt>
                <c:pt idx="959">
                  <c:v>9.4</c:v>
                </c:pt>
                <c:pt idx="960">
                  <c:v>9.4</c:v>
                </c:pt>
                <c:pt idx="961">
                  <c:v>9.4</c:v>
                </c:pt>
                <c:pt idx="962">
                  <c:v>9.4</c:v>
                </c:pt>
                <c:pt idx="963">
                  <c:v>9.4</c:v>
                </c:pt>
                <c:pt idx="964">
                  <c:v>9.4</c:v>
                </c:pt>
                <c:pt idx="965">
                  <c:v>9.4</c:v>
                </c:pt>
                <c:pt idx="966">
                  <c:v>9.4</c:v>
                </c:pt>
                <c:pt idx="967">
                  <c:v>9.4</c:v>
                </c:pt>
                <c:pt idx="968">
                  <c:v>9.4</c:v>
                </c:pt>
                <c:pt idx="969">
                  <c:v>9.3000000000000007</c:v>
                </c:pt>
                <c:pt idx="970">
                  <c:v>9.3000000000000007</c:v>
                </c:pt>
                <c:pt idx="971">
                  <c:v>9.3000000000000007</c:v>
                </c:pt>
                <c:pt idx="972">
                  <c:v>9.3000000000000007</c:v>
                </c:pt>
                <c:pt idx="973">
                  <c:v>9.3000000000000007</c:v>
                </c:pt>
                <c:pt idx="974">
                  <c:v>9.1999999999999993</c:v>
                </c:pt>
                <c:pt idx="975">
                  <c:v>9.1999999999999993</c:v>
                </c:pt>
                <c:pt idx="976">
                  <c:v>9.1999999999999993</c:v>
                </c:pt>
                <c:pt idx="977">
                  <c:v>9.1999999999999993</c:v>
                </c:pt>
                <c:pt idx="978">
                  <c:v>9.1999999999999993</c:v>
                </c:pt>
                <c:pt idx="979">
                  <c:v>9.1999999999999993</c:v>
                </c:pt>
                <c:pt idx="980">
                  <c:v>9.1999999999999993</c:v>
                </c:pt>
                <c:pt idx="981">
                  <c:v>9.1</c:v>
                </c:pt>
                <c:pt idx="982">
                  <c:v>9.1</c:v>
                </c:pt>
                <c:pt idx="983">
                  <c:v>9.1</c:v>
                </c:pt>
                <c:pt idx="984">
                  <c:v>9.1</c:v>
                </c:pt>
                <c:pt idx="985">
                  <c:v>9.1</c:v>
                </c:pt>
                <c:pt idx="986">
                  <c:v>9.1</c:v>
                </c:pt>
                <c:pt idx="987">
                  <c:v>9.1</c:v>
                </c:pt>
                <c:pt idx="988">
                  <c:v>9.1</c:v>
                </c:pt>
                <c:pt idx="989">
                  <c:v>9</c:v>
                </c:pt>
                <c:pt idx="990">
                  <c:v>9</c:v>
                </c:pt>
                <c:pt idx="991">
                  <c:v>9</c:v>
                </c:pt>
                <c:pt idx="992">
                  <c:v>9</c:v>
                </c:pt>
                <c:pt idx="993">
                  <c:v>9</c:v>
                </c:pt>
                <c:pt idx="994">
                  <c:v>9</c:v>
                </c:pt>
                <c:pt idx="995">
                  <c:v>8.9</c:v>
                </c:pt>
                <c:pt idx="996">
                  <c:v>8.9</c:v>
                </c:pt>
                <c:pt idx="997">
                  <c:v>8.9</c:v>
                </c:pt>
                <c:pt idx="998">
                  <c:v>8.9</c:v>
                </c:pt>
                <c:pt idx="999">
                  <c:v>8.9</c:v>
                </c:pt>
                <c:pt idx="1000">
                  <c:v>8.9</c:v>
                </c:pt>
                <c:pt idx="1001">
                  <c:v>8.8000000000000007</c:v>
                </c:pt>
                <c:pt idx="1002">
                  <c:v>8.8000000000000007</c:v>
                </c:pt>
                <c:pt idx="1003">
                  <c:v>8.8000000000000007</c:v>
                </c:pt>
                <c:pt idx="1004">
                  <c:v>8.8000000000000007</c:v>
                </c:pt>
                <c:pt idx="1005">
                  <c:v>8.8000000000000007</c:v>
                </c:pt>
                <c:pt idx="1006">
                  <c:v>8.8000000000000007</c:v>
                </c:pt>
                <c:pt idx="1007">
                  <c:v>8.8000000000000007</c:v>
                </c:pt>
                <c:pt idx="1008">
                  <c:v>8.8000000000000007</c:v>
                </c:pt>
                <c:pt idx="1009">
                  <c:v>8.9</c:v>
                </c:pt>
                <c:pt idx="1010">
                  <c:v>8.9</c:v>
                </c:pt>
                <c:pt idx="1011">
                  <c:v>8.8000000000000007</c:v>
                </c:pt>
                <c:pt idx="1012">
                  <c:v>8.8000000000000007</c:v>
                </c:pt>
                <c:pt idx="1013">
                  <c:v>8.8000000000000007</c:v>
                </c:pt>
                <c:pt idx="1014">
                  <c:v>8.8000000000000007</c:v>
                </c:pt>
                <c:pt idx="1015">
                  <c:v>8.6999999999999993</c:v>
                </c:pt>
                <c:pt idx="1016">
                  <c:v>8.6999999999999993</c:v>
                </c:pt>
                <c:pt idx="1017">
                  <c:v>8.6999999999999993</c:v>
                </c:pt>
                <c:pt idx="1018">
                  <c:v>8.6999999999999993</c:v>
                </c:pt>
                <c:pt idx="1019">
                  <c:v>8.6999999999999993</c:v>
                </c:pt>
                <c:pt idx="1020">
                  <c:v>8.6999999999999993</c:v>
                </c:pt>
                <c:pt idx="1021">
                  <c:v>8.6999999999999993</c:v>
                </c:pt>
                <c:pt idx="1022">
                  <c:v>8.6</c:v>
                </c:pt>
                <c:pt idx="1023">
                  <c:v>8.6</c:v>
                </c:pt>
                <c:pt idx="1024">
                  <c:v>8.6</c:v>
                </c:pt>
                <c:pt idx="1025">
                  <c:v>8.6</c:v>
                </c:pt>
                <c:pt idx="1026">
                  <c:v>8.6</c:v>
                </c:pt>
                <c:pt idx="1027">
                  <c:v>8.6</c:v>
                </c:pt>
                <c:pt idx="1028">
                  <c:v>8.5</c:v>
                </c:pt>
                <c:pt idx="1029">
                  <c:v>8.5</c:v>
                </c:pt>
                <c:pt idx="1030">
                  <c:v>8.5</c:v>
                </c:pt>
                <c:pt idx="1031">
                  <c:v>8.5</c:v>
                </c:pt>
                <c:pt idx="1032">
                  <c:v>8.4</c:v>
                </c:pt>
                <c:pt idx="1033">
                  <c:v>8.4</c:v>
                </c:pt>
                <c:pt idx="1034">
                  <c:v>8.4</c:v>
                </c:pt>
                <c:pt idx="1035">
                  <c:v>8.4</c:v>
                </c:pt>
                <c:pt idx="1036">
                  <c:v>8.3000000000000007</c:v>
                </c:pt>
                <c:pt idx="1037">
                  <c:v>8.3000000000000007</c:v>
                </c:pt>
                <c:pt idx="1038">
                  <c:v>8.3000000000000007</c:v>
                </c:pt>
                <c:pt idx="1039">
                  <c:v>8.3000000000000007</c:v>
                </c:pt>
                <c:pt idx="1040">
                  <c:v>8.1999999999999993</c:v>
                </c:pt>
                <c:pt idx="1041">
                  <c:v>8.1999999999999993</c:v>
                </c:pt>
                <c:pt idx="1042">
                  <c:v>8.1999999999999993</c:v>
                </c:pt>
                <c:pt idx="1043">
                  <c:v>8.1999999999999993</c:v>
                </c:pt>
                <c:pt idx="1044">
                  <c:v>8.1</c:v>
                </c:pt>
                <c:pt idx="1045">
                  <c:v>8.1</c:v>
                </c:pt>
                <c:pt idx="1046">
                  <c:v>8.1</c:v>
                </c:pt>
                <c:pt idx="1047">
                  <c:v>8.1</c:v>
                </c:pt>
                <c:pt idx="1048">
                  <c:v>8.1</c:v>
                </c:pt>
                <c:pt idx="1049">
                  <c:v>8.1</c:v>
                </c:pt>
                <c:pt idx="1050">
                  <c:v>8</c:v>
                </c:pt>
                <c:pt idx="1051">
                  <c:v>8</c:v>
                </c:pt>
                <c:pt idx="1052">
                  <c:v>8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8.1</c:v>
                </c:pt>
                <c:pt idx="1058">
                  <c:v>8.1</c:v>
                </c:pt>
                <c:pt idx="1059">
                  <c:v>8.1</c:v>
                </c:pt>
                <c:pt idx="1060">
                  <c:v>8.1</c:v>
                </c:pt>
                <c:pt idx="1061">
                  <c:v>8.1</c:v>
                </c:pt>
                <c:pt idx="1062">
                  <c:v>8.1</c:v>
                </c:pt>
                <c:pt idx="1063">
                  <c:v>8.1</c:v>
                </c:pt>
                <c:pt idx="1064">
                  <c:v>8.1</c:v>
                </c:pt>
                <c:pt idx="1065">
                  <c:v>8.1</c:v>
                </c:pt>
                <c:pt idx="1066">
                  <c:v>8.1</c:v>
                </c:pt>
                <c:pt idx="1067">
                  <c:v>8.1</c:v>
                </c:pt>
                <c:pt idx="1068">
                  <c:v>8.1</c:v>
                </c:pt>
                <c:pt idx="1069">
                  <c:v>8.1</c:v>
                </c:pt>
                <c:pt idx="1070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3.6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1.8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3.6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1.8</c:v>
                </c:pt>
                <c:pt idx="227">
                  <c:v>0</c:v>
                </c:pt>
                <c:pt idx="228">
                  <c:v>5.4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3.6</c:v>
                </c:pt>
                <c:pt idx="233">
                  <c:v>0</c:v>
                </c:pt>
                <c:pt idx="234">
                  <c:v>1.8</c:v>
                </c:pt>
                <c:pt idx="235">
                  <c:v>1.8</c:v>
                </c:pt>
                <c:pt idx="236">
                  <c:v>0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3.6</c:v>
                </c:pt>
                <c:pt idx="252">
                  <c:v>1.8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1.8</c:v>
                </c:pt>
                <c:pt idx="264">
                  <c:v>1.8</c:v>
                </c:pt>
                <c:pt idx="265">
                  <c:v>5.4</c:v>
                </c:pt>
                <c:pt idx="266">
                  <c:v>3.6</c:v>
                </c:pt>
                <c:pt idx="267">
                  <c:v>0</c:v>
                </c:pt>
                <c:pt idx="268">
                  <c:v>3.6</c:v>
                </c:pt>
                <c:pt idx="269">
                  <c:v>3.6</c:v>
                </c:pt>
                <c:pt idx="270">
                  <c:v>0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1.8</c:v>
                </c:pt>
                <c:pt idx="283">
                  <c:v>0</c:v>
                </c:pt>
                <c:pt idx="284">
                  <c:v>5.4</c:v>
                </c:pt>
                <c:pt idx="285">
                  <c:v>3.6</c:v>
                </c:pt>
                <c:pt idx="286">
                  <c:v>1.8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3.6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3.6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1.8</c:v>
                </c:pt>
                <c:pt idx="306">
                  <c:v>0</c:v>
                </c:pt>
                <c:pt idx="307">
                  <c:v>3.6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3.6</c:v>
                </c:pt>
                <c:pt idx="315">
                  <c:v>3.6</c:v>
                </c:pt>
                <c:pt idx="316">
                  <c:v>1.8</c:v>
                </c:pt>
                <c:pt idx="317">
                  <c:v>3.6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3.6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3.6</c:v>
                </c:pt>
                <c:pt idx="334">
                  <c:v>5.4</c:v>
                </c:pt>
                <c:pt idx="335">
                  <c:v>3.6</c:v>
                </c:pt>
                <c:pt idx="336">
                  <c:v>1.8</c:v>
                </c:pt>
                <c:pt idx="337">
                  <c:v>0</c:v>
                </c:pt>
                <c:pt idx="338">
                  <c:v>3.6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5.4</c:v>
                </c:pt>
                <c:pt idx="344">
                  <c:v>9.4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5.4</c:v>
                </c:pt>
                <c:pt idx="349">
                  <c:v>1.8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5.4</c:v>
                </c:pt>
                <c:pt idx="354">
                  <c:v>5.4</c:v>
                </c:pt>
                <c:pt idx="355">
                  <c:v>7.2</c:v>
                </c:pt>
                <c:pt idx="356">
                  <c:v>3.6</c:v>
                </c:pt>
                <c:pt idx="357">
                  <c:v>5.4</c:v>
                </c:pt>
                <c:pt idx="358">
                  <c:v>3.6</c:v>
                </c:pt>
                <c:pt idx="359">
                  <c:v>1.8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1.8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3.6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3.6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3.6</c:v>
                </c:pt>
                <c:pt idx="473">
                  <c:v>5.4</c:v>
                </c:pt>
                <c:pt idx="474">
                  <c:v>1.8</c:v>
                </c:pt>
                <c:pt idx="475">
                  <c:v>5.4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1.8</c:v>
                </c:pt>
                <c:pt idx="484">
                  <c:v>3.6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3.6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3.6</c:v>
                </c:pt>
                <c:pt idx="503">
                  <c:v>1.8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3.6</c:v>
                </c:pt>
                <c:pt idx="541">
                  <c:v>0</c:v>
                </c:pt>
                <c:pt idx="542">
                  <c:v>3.6</c:v>
                </c:pt>
                <c:pt idx="543">
                  <c:v>1.8</c:v>
                </c:pt>
                <c:pt idx="544">
                  <c:v>5.4</c:v>
                </c:pt>
                <c:pt idx="545">
                  <c:v>3.6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5.4</c:v>
                </c:pt>
                <c:pt idx="552">
                  <c:v>1.8</c:v>
                </c:pt>
                <c:pt idx="553">
                  <c:v>3.6</c:v>
                </c:pt>
                <c:pt idx="554">
                  <c:v>3.6</c:v>
                </c:pt>
                <c:pt idx="555">
                  <c:v>1.8</c:v>
                </c:pt>
                <c:pt idx="556">
                  <c:v>0</c:v>
                </c:pt>
                <c:pt idx="557">
                  <c:v>0</c:v>
                </c:pt>
                <c:pt idx="558">
                  <c:v>3.6</c:v>
                </c:pt>
                <c:pt idx="559">
                  <c:v>0</c:v>
                </c:pt>
                <c:pt idx="560">
                  <c:v>1.8</c:v>
                </c:pt>
                <c:pt idx="561">
                  <c:v>0</c:v>
                </c:pt>
                <c:pt idx="562">
                  <c:v>1.8</c:v>
                </c:pt>
                <c:pt idx="563">
                  <c:v>1.8</c:v>
                </c:pt>
                <c:pt idx="564">
                  <c:v>1.8</c:v>
                </c:pt>
                <c:pt idx="565">
                  <c:v>3.6</c:v>
                </c:pt>
                <c:pt idx="566">
                  <c:v>1.8</c:v>
                </c:pt>
                <c:pt idx="567">
                  <c:v>1.8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1.8</c:v>
                </c:pt>
                <c:pt idx="576">
                  <c:v>1.8</c:v>
                </c:pt>
                <c:pt idx="577">
                  <c:v>5.4</c:v>
                </c:pt>
                <c:pt idx="578">
                  <c:v>3.6</c:v>
                </c:pt>
                <c:pt idx="579">
                  <c:v>3.6</c:v>
                </c:pt>
                <c:pt idx="580">
                  <c:v>1.8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1.8</c:v>
                </c:pt>
                <c:pt idx="585">
                  <c:v>1.8</c:v>
                </c:pt>
                <c:pt idx="586">
                  <c:v>3.6</c:v>
                </c:pt>
                <c:pt idx="587">
                  <c:v>7.2</c:v>
                </c:pt>
                <c:pt idx="588">
                  <c:v>5.4</c:v>
                </c:pt>
                <c:pt idx="589">
                  <c:v>3.6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7.2</c:v>
                </c:pt>
                <c:pt idx="595">
                  <c:v>3.6</c:v>
                </c:pt>
                <c:pt idx="596">
                  <c:v>1.8</c:v>
                </c:pt>
                <c:pt idx="597">
                  <c:v>1.8</c:v>
                </c:pt>
                <c:pt idx="598">
                  <c:v>1.8</c:v>
                </c:pt>
                <c:pt idx="599">
                  <c:v>5.4</c:v>
                </c:pt>
                <c:pt idx="600">
                  <c:v>5.4</c:v>
                </c:pt>
                <c:pt idx="601">
                  <c:v>5.4</c:v>
                </c:pt>
                <c:pt idx="602">
                  <c:v>3.6</c:v>
                </c:pt>
                <c:pt idx="603">
                  <c:v>3.6</c:v>
                </c:pt>
                <c:pt idx="604">
                  <c:v>1.8</c:v>
                </c:pt>
                <c:pt idx="605">
                  <c:v>0</c:v>
                </c:pt>
                <c:pt idx="606">
                  <c:v>0</c:v>
                </c:pt>
                <c:pt idx="607">
                  <c:v>1.8</c:v>
                </c:pt>
                <c:pt idx="608">
                  <c:v>1.8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5.4</c:v>
                </c:pt>
                <c:pt idx="614">
                  <c:v>1.8</c:v>
                </c:pt>
                <c:pt idx="615">
                  <c:v>3.6</c:v>
                </c:pt>
                <c:pt idx="616">
                  <c:v>1.8</c:v>
                </c:pt>
                <c:pt idx="617">
                  <c:v>0</c:v>
                </c:pt>
                <c:pt idx="618">
                  <c:v>3.6</c:v>
                </c:pt>
                <c:pt idx="619">
                  <c:v>5.4</c:v>
                </c:pt>
                <c:pt idx="620">
                  <c:v>5.4</c:v>
                </c:pt>
                <c:pt idx="621">
                  <c:v>3.6</c:v>
                </c:pt>
                <c:pt idx="622">
                  <c:v>5.4</c:v>
                </c:pt>
                <c:pt idx="623">
                  <c:v>5.4</c:v>
                </c:pt>
                <c:pt idx="624">
                  <c:v>3.6</c:v>
                </c:pt>
                <c:pt idx="625">
                  <c:v>0</c:v>
                </c:pt>
                <c:pt idx="626">
                  <c:v>0</c:v>
                </c:pt>
                <c:pt idx="627">
                  <c:v>5.4</c:v>
                </c:pt>
                <c:pt idx="628">
                  <c:v>3.6</c:v>
                </c:pt>
                <c:pt idx="629">
                  <c:v>3.6</c:v>
                </c:pt>
                <c:pt idx="630">
                  <c:v>3.6</c:v>
                </c:pt>
                <c:pt idx="631">
                  <c:v>1.8</c:v>
                </c:pt>
                <c:pt idx="632">
                  <c:v>3.6</c:v>
                </c:pt>
                <c:pt idx="633">
                  <c:v>5.4</c:v>
                </c:pt>
                <c:pt idx="634">
                  <c:v>1.8</c:v>
                </c:pt>
                <c:pt idx="635">
                  <c:v>3.6</c:v>
                </c:pt>
                <c:pt idx="636">
                  <c:v>3.6</c:v>
                </c:pt>
                <c:pt idx="637">
                  <c:v>3.6</c:v>
                </c:pt>
                <c:pt idx="638">
                  <c:v>1.8</c:v>
                </c:pt>
                <c:pt idx="639">
                  <c:v>5.4</c:v>
                </c:pt>
                <c:pt idx="640">
                  <c:v>5.4</c:v>
                </c:pt>
                <c:pt idx="641">
                  <c:v>0</c:v>
                </c:pt>
                <c:pt idx="642">
                  <c:v>0</c:v>
                </c:pt>
                <c:pt idx="643">
                  <c:v>1.8</c:v>
                </c:pt>
                <c:pt idx="644">
                  <c:v>1.8</c:v>
                </c:pt>
                <c:pt idx="645">
                  <c:v>1.8</c:v>
                </c:pt>
                <c:pt idx="646">
                  <c:v>3.6</c:v>
                </c:pt>
                <c:pt idx="647">
                  <c:v>1.8</c:v>
                </c:pt>
                <c:pt idx="648">
                  <c:v>3.6</c:v>
                </c:pt>
                <c:pt idx="649">
                  <c:v>1.8</c:v>
                </c:pt>
                <c:pt idx="650">
                  <c:v>3.6</c:v>
                </c:pt>
                <c:pt idx="651">
                  <c:v>3.6</c:v>
                </c:pt>
                <c:pt idx="652">
                  <c:v>3.6</c:v>
                </c:pt>
                <c:pt idx="653">
                  <c:v>3.6</c:v>
                </c:pt>
                <c:pt idx="654">
                  <c:v>3.6</c:v>
                </c:pt>
                <c:pt idx="655">
                  <c:v>1.8</c:v>
                </c:pt>
                <c:pt idx="656">
                  <c:v>1.8</c:v>
                </c:pt>
                <c:pt idx="657">
                  <c:v>3.6</c:v>
                </c:pt>
                <c:pt idx="658">
                  <c:v>1.8</c:v>
                </c:pt>
                <c:pt idx="659">
                  <c:v>0</c:v>
                </c:pt>
                <c:pt idx="660">
                  <c:v>1.8</c:v>
                </c:pt>
                <c:pt idx="661">
                  <c:v>3.6</c:v>
                </c:pt>
                <c:pt idx="662">
                  <c:v>1.8</c:v>
                </c:pt>
                <c:pt idx="663">
                  <c:v>1.8</c:v>
                </c:pt>
                <c:pt idx="664">
                  <c:v>1.8</c:v>
                </c:pt>
                <c:pt idx="665">
                  <c:v>1.8</c:v>
                </c:pt>
                <c:pt idx="666">
                  <c:v>1.8</c:v>
                </c:pt>
                <c:pt idx="667">
                  <c:v>3.6</c:v>
                </c:pt>
                <c:pt idx="668">
                  <c:v>3.6</c:v>
                </c:pt>
                <c:pt idx="669">
                  <c:v>1.8</c:v>
                </c:pt>
                <c:pt idx="670">
                  <c:v>3.6</c:v>
                </c:pt>
                <c:pt idx="671">
                  <c:v>1.8</c:v>
                </c:pt>
                <c:pt idx="672">
                  <c:v>1.8</c:v>
                </c:pt>
                <c:pt idx="673">
                  <c:v>1.8</c:v>
                </c:pt>
                <c:pt idx="674">
                  <c:v>0</c:v>
                </c:pt>
                <c:pt idx="675">
                  <c:v>0</c:v>
                </c:pt>
                <c:pt idx="676">
                  <c:v>1.8</c:v>
                </c:pt>
                <c:pt idx="677">
                  <c:v>3.6</c:v>
                </c:pt>
                <c:pt idx="678">
                  <c:v>0</c:v>
                </c:pt>
                <c:pt idx="679">
                  <c:v>1.8</c:v>
                </c:pt>
                <c:pt idx="680">
                  <c:v>1.8</c:v>
                </c:pt>
                <c:pt idx="681">
                  <c:v>3.6</c:v>
                </c:pt>
                <c:pt idx="682">
                  <c:v>7.2</c:v>
                </c:pt>
                <c:pt idx="683">
                  <c:v>1.8</c:v>
                </c:pt>
                <c:pt idx="684">
                  <c:v>1.8</c:v>
                </c:pt>
                <c:pt idx="685">
                  <c:v>3.6</c:v>
                </c:pt>
                <c:pt idx="686">
                  <c:v>1.8</c:v>
                </c:pt>
                <c:pt idx="687">
                  <c:v>3.6</c:v>
                </c:pt>
                <c:pt idx="688">
                  <c:v>1.8</c:v>
                </c:pt>
                <c:pt idx="689">
                  <c:v>3.6</c:v>
                </c:pt>
                <c:pt idx="690">
                  <c:v>3.6</c:v>
                </c:pt>
                <c:pt idx="691">
                  <c:v>3.6</c:v>
                </c:pt>
                <c:pt idx="692">
                  <c:v>3.6</c:v>
                </c:pt>
                <c:pt idx="693">
                  <c:v>5.4</c:v>
                </c:pt>
                <c:pt idx="694">
                  <c:v>5.4</c:v>
                </c:pt>
                <c:pt idx="695">
                  <c:v>5.4</c:v>
                </c:pt>
                <c:pt idx="696">
                  <c:v>5.4</c:v>
                </c:pt>
                <c:pt idx="697">
                  <c:v>5.4</c:v>
                </c:pt>
                <c:pt idx="698">
                  <c:v>11.2</c:v>
                </c:pt>
                <c:pt idx="699">
                  <c:v>7.2</c:v>
                </c:pt>
                <c:pt idx="700">
                  <c:v>3.6</c:v>
                </c:pt>
                <c:pt idx="701">
                  <c:v>7.2</c:v>
                </c:pt>
                <c:pt idx="702">
                  <c:v>9.4</c:v>
                </c:pt>
                <c:pt idx="703">
                  <c:v>5.4</c:v>
                </c:pt>
                <c:pt idx="704">
                  <c:v>5.4</c:v>
                </c:pt>
                <c:pt idx="705">
                  <c:v>3.6</c:v>
                </c:pt>
                <c:pt idx="706">
                  <c:v>3.6</c:v>
                </c:pt>
                <c:pt idx="707">
                  <c:v>5.4</c:v>
                </c:pt>
                <c:pt idx="708">
                  <c:v>3.6</c:v>
                </c:pt>
                <c:pt idx="709">
                  <c:v>5.4</c:v>
                </c:pt>
                <c:pt idx="710">
                  <c:v>7.2</c:v>
                </c:pt>
                <c:pt idx="711">
                  <c:v>7.2</c:v>
                </c:pt>
                <c:pt idx="712">
                  <c:v>7.2</c:v>
                </c:pt>
                <c:pt idx="713">
                  <c:v>7.2</c:v>
                </c:pt>
                <c:pt idx="714">
                  <c:v>11.2</c:v>
                </c:pt>
                <c:pt idx="715">
                  <c:v>7.2</c:v>
                </c:pt>
                <c:pt idx="716">
                  <c:v>5.4</c:v>
                </c:pt>
                <c:pt idx="717">
                  <c:v>5.4</c:v>
                </c:pt>
                <c:pt idx="718">
                  <c:v>1.8</c:v>
                </c:pt>
                <c:pt idx="719">
                  <c:v>5.4</c:v>
                </c:pt>
                <c:pt idx="720">
                  <c:v>7.2</c:v>
                </c:pt>
                <c:pt idx="721">
                  <c:v>5.4</c:v>
                </c:pt>
                <c:pt idx="722">
                  <c:v>11.2</c:v>
                </c:pt>
                <c:pt idx="723">
                  <c:v>9.4</c:v>
                </c:pt>
                <c:pt idx="724">
                  <c:v>3.6</c:v>
                </c:pt>
                <c:pt idx="725">
                  <c:v>1.8</c:v>
                </c:pt>
                <c:pt idx="726">
                  <c:v>7.2</c:v>
                </c:pt>
                <c:pt idx="727">
                  <c:v>9.4</c:v>
                </c:pt>
                <c:pt idx="728">
                  <c:v>3.6</c:v>
                </c:pt>
                <c:pt idx="729">
                  <c:v>5.4</c:v>
                </c:pt>
                <c:pt idx="730">
                  <c:v>9.4</c:v>
                </c:pt>
                <c:pt idx="731">
                  <c:v>7.2</c:v>
                </c:pt>
                <c:pt idx="732">
                  <c:v>7.2</c:v>
                </c:pt>
                <c:pt idx="733">
                  <c:v>5.4</c:v>
                </c:pt>
                <c:pt idx="734">
                  <c:v>7.2</c:v>
                </c:pt>
                <c:pt idx="735">
                  <c:v>7.2</c:v>
                </c:pt>
                <c:pt idx="736">
                  <c:v>1.8</c:v>
                </c:pt>
                <c:pt idx="737">
                  <c:v>5.4</c:v>
                </c:pt>
                <c:pt idx="738">
                  <c:v>3.6</c:v>
                </c:pt>
                <c:pt idx="739">
                  <c:v>1.8</c:v>
                </c:pt>
                <c:pt idx="740">
                  <c:v>5.4</c:v>
                </c:pt>
                <c:pt idx="741">
                  <c:v>7.2</c:v>
                </c:pt>
                <c:pt idx="742">
                  <c:v>9.4</c:v>
                </c:pt>
                <c:pt idx="743">
                  <c:v>7.2</c:v>
                </c:pt>
                <c:pt idx="744">
                  <c:v>5.4</c:v>
                </c:pt>
                <c:pt idx="745">
                  <c:v>5.4</c:v>
                </c:pt>
                <c:pt idx="746">
                  <c:v>7.2</c:v>
                </c:pt>
                <c:pt idx="747">
                  <c:v>3.6</c:v>
                </c:pt>
                <c:pt idx="748">
                  <c:v>7.2</c:v>
                </c:pt>
                <c:pt idx="749">
                  <c:v>7.2</c:v>
                </c:pt>
                <c:pt idx="750">
                  <c:v>7.2</c:v>
                </c:pt>
                <c:pt idx="751">
                  <c:v>7.2</c:v>
                </c:pt>
                <c:pt idx="752">
                  <c:v>5.4</c:v>
                </c:pt>
                <c:pt idx="753">
                  <c:v>9.4</c:v>
                </c:pt>
                <c:pt idx="754">
                  <c:v>5.4</c:v>
                </c:pt>
                <c:pt idx="755">
                  <c:v>11.2</c:v>
                </c:pt>
                <c:pt idx="756">
                  <c:v>5.4</c:v>
                </c:pt>
                <c:pt idx="757">
                  <c:v>9.4</c:v>
                </c:pt>
                <c:pt idx="758">
                  <c:v>9.4</c:v>
                </c:pt>
                <c:pt idx="759">
                  <c:v>7.2</c:v>
                </c:pt>
                <c:pt idx="760">
                  <c:v>9.4</c:v>
                </c:pt>
                <c:pt idx="761">
                  <c:v>7.2</c:v>
                </c:pt>
                <c:pt idx="762">
                  <c:v>7.2</c:v>
                </c:pt>
                <c:pt idx="763">
                  <c:v>1.8</c:v>
                </c:pt>
                <c:pt idx="764">
                  <c:v>3.6</c:v>
                </c:pt>
                <c:pt idx="765">
                  <c:v>7.2</c:v>
                </c:pt>
                <c:pt idx="766">
                  <c:v>5.4</c:v>
                </c:pt>
                <c:pt idx="767">
                  <c:v>7.2</c:v>
                </c:pt>
                <c:pt idx="768">
                  <c:v>11.2</c:v>
                </c:pt>
                <c:pt idx="769">
                  <c:v>5.4</c:v>
                </c:pt>
                <c:pt idx="770">
                  <c:v>3.6</c:v>
                </c:pt>
                <c:pt idx="771">
                  <c:v>7.2</c:v>
                </c:pt>
                <c:pt idx="772">
                  <c:v>9.4</c:v>
                </c:pt>
                <c:pt idx="773">
                  <c:v>9.4</c:v>
                </c:pt>
                <c:pt idx="774">
                  <c:v>7.2</c:v>
                </c:pt>
                <c:pt idx="775">
                  <c:v>7.2</c:v>
                </c:pt>
                <c:pt idx="776">
                  <c:v>7.2</c:v>
                </c:pt>
                <c:pt idx="777">
                  <c:v>9.4</c:v>
                </c:pt>
                <c:pt idx="778">
                  <c:v>7.2</c:v>
                </c:pt>
                <c:pt idx="779">
                  <c:v>9.4</c:v>
                </c:pt>
                <c:pt idx="780">
                  <c:v>7.2</c:v>
                </c:pt>
                <c:pt idx="781">
                  <c:v>7.2</c:v>
                </c:pt>
                <c:pt idx="782">
                  <c:v>7.2</c:v>
                </c:pt>
                <c:pt idx="783">
                  <c:v>9.4</c:v>
                </c:pt>
                <c:pt idx="784">
                  <c:v>7.2</c:v>
                </c:pt>
                <c:pt idx="785">
                  <c:v>5.4</c:v>
                </c:pt>
                <c:pt idx="786">
                  <c:v>9.4</c:v>
                </c:pt>
                <c:pt idx="787">
                  <c:v>11.2</c:v>
                </c:pt>
                <c:pt idx="788">
                  <c:v>7.2</c:v>
                </c:pt>
                <c:pt idx="789">
                  <c:v>5.4</c:v>
                </c:pt>
                <c:pt idx="790">
                  <c:v>7.2</c:v>
                </c:pt>
                <c:pt idx="791">
                  <c:v>3.6</c:v>
                </c:pt>
                <c:pt idx="792">
                  <c:v>5.4</c:v>
                </c:pt>
                <c:pt idx="793">
                  <c:v>5.4</c:v>
                </c:pt>
                <c:pt idx="794">
                  <c:v>5.4</c:v>
                </c:pt>
                <c:pt idx="795">
                  <c:v>5.4</c:v>
                </c:pt>
                <c:pt idx="796">
                  <c:v>5.4</c:v>
                </c:pt>
                <c:pt idx="797">
                  <c:v>5.4</c:v>
                </c:pt>
                <c:pt idx="798">
                  <c:v>7.2</c:v>
                </c:pt>
                <c:pt idx="799">
                  <c:v>7.2</c:v>
                </c:pt>
                <c:pt idx="800">
                  <c:v>9.4</c:v>
                </c:pt>
                <c:pt idx="801">
                  <c:v>5.4</c:v>
                </c:pt>
                <c:pt idx="802">
                  <c:v>9.4</c:v>
                </c:pt>
                <c:pt idx="803">
                  <c:v>9.4</c:v>
                </c:pt>
                <c:pt idx="804">
                  <c:v>7.2</c:v>
                </c:pt>
                <c:pt idx="805">
                  <c:v>7.2</c:v>
                </c:pt>
                <c:pt idx="806">
                  <c:v>5.4</c:v>
                </c:pt>
                <c:pt idx="807">
                  <c:v>7.2</c:v>
                </c:pt>
                <c:pt idx="808">
                  <c:v>5.4</c:v>
                </c:pt>
                <c:pt idx="809">
                  <c:v>7.2</c:v>
                </c:pt>
                <c:pt idx="810">
                  <c:v>9.4</c:v>
                </c:pt>
                <c:pt idx="811">
                  <c:v>5.4</c:v>
                </c:pt>
                <c:pt idx="812">
                  <c:v>7.2</c:v>
                </c:pt>
                <c:pt idx="813">
                  <c:v>3.6</c:v>
                </c:pt>
                <c:pt idx="814">
                  <c:v>9.4</c:v>
                </c:pt>
                <c:pt idx="815">
                  <c:v>7.2</c:v>
                </c:pt>
                <c:pt idx="816">
                  <c:v>5.4</c:v>
                </c:pt>
                <c:pt idx="817">
                  <c:v>3.6</c:v>
                </c:pt>
                <c:pt idx="818">
                  <c:v>7.2</c:v>
                </c:pt>
                <c:pt idx="819">
                  <c:v>5.4</c:v>
                </c:pt>
                <c:pt idx="820">
                  <c:v>1.8</c:v>
                </c:pt>
                <c:pt idx="821">
                  <c:v>9.4</c:v>
                </c:pt>
                <c:pt idx="822">
                  <c:v>3.6</c:v>
                </c:pt>
                <c:pt idx="823">
                  <c:v>3.6</c:v>
                </c:pt>
                <c:pt idx="824">
                  <c:v>5.4</c:v>
                </c:pt>
                <c:pt idx="825">
                  <c:v>1.8</c:v>
                </c:pt>
                <c:pt idx="826">
                  <c:v>7.2</c:v>
                </c:pt>
                <c:pt idx="827">
                  <c:v>5.4</c:v>
                </c:pt>
                <c:pt idx="828">
                  <c:v>9.4</c:v>
                </c:pt>
                <c:pt idx="829">
                  <c:v>7.2</c:v>
                </c:pt>
                <c:pt idx="830">
                  <c:v>7.2</c:v>
                </c:pt>
                <c:pt idx="831">
                  <c:v>7.2</c:v>
                </c:pt>
                <c:pt idx="832">
                  <c:v>7.2</c:v>
                </c:pt>
                <c:pt idx="833">
                  <c:v>5.4</c:v>
                </c:pt>
                <c:pt idx="834">
                  <c:v>7.2</c:v>
                </c:pt>
                <c:pt idx="835">
                  <c:v>3.6</c:v>
                </c:pt>
                <c:pt idx="836">
                  <c:v>9.4</c:v>
                </c:pt>
                <c:pt idx="837">
                  <c:v>7.2</c:v>
                </c:pt>
                <c:pt idx="838">
                  <c:v>7.2</c:v>
                </c:pt>
                <c:pt idx="839">
                  <c:v>3.6</c:v>
                </c:pt>
                <c:pt idx="840">
                  <c:v>9.4</c:v>
                </c:pt>
                <c:pt idx="841">
                  <c:v>5.4</c:v>
                </c:pt>
                <c:pt idx="842">
                  <c:v>3.6</c:v>
                </c:pt>
                <c:pt idx="843">
                  <c:v>7.2</c:v>
                </c:pt>
                <c:pt idx="844">
                  <c:v>7.2</c:v>
                </c:pt>
                <c:pt idx="845">
                  <c:v>7.2</c:v>
                </c:pt>
                <c:pt idx="846">
                  <c:v>9.4</c:v>
                </c:pt>
                <c:pt idx="847">
                  <c:v>7.2</c:v>
                </c:pt>
                <c:pt idx="848">
                  <c:v>9.4</c:v>
                </c:pt>
                <c:pt idx="849">
                  <c:v>7.2</c:v>
                </c:pt>
                <c:pt idx="850">
                  <c:v>7.2</c:v>
                </c:pt>
                <c:pt idx="851">
                  <c:v>7.2</c:v>
                </c:pt>
                <c:pt idx="852">
                  <c:v>5.4</c:v>
                </c:pt>
                <c:pt idx="853">
                  <c:v>5.4</c:v>
                </c:pt>
                <c:pt idx="854">
                  <c:v>9.4</c:v>
                </c:pt>
                <c:pt idx="855">
                  <c:v>9.4</c:v>
                </c:pt>
                <c:pt idx="856">
                  <c:v>7.2</c:v>
                </c:pt>
                <c:pt idx="857">
                  <c:v>9.4</c:v>
                </c:pt>
                <c:pt idx="858">
                  <c:v>5.4</c:v>
                </c:pt>
                <c:pt idx="859">
                  <c:v>9.4</c:v>
                </c:pt>
                <c:pt idx="860">
                  <c:v>11.2</c:v>
                </c:pt>
                <c:pt idx="861">
                  <c:v>7.2</c:v>
                </c:pt>
                <c:pt idx="862">
                  <c:v>5.4</c:v>
                </c:pt>
                <c:pt idx="863">
                  <c:v>5.4</c:v>
                </c:pt>
                <c:pt idx="864">
                  <c:v>5.4</c:v>
                </c:pt>
                <c:pt idx="865">
                  <c:v>11.2</c:v>
                </c:pt>
                <c:pt idx="866">
                  <c:v>7.2</c:v>
                </c:pt>
                <c:pt idx="867">
                  <c:v>7.2</c:v>
                </c:pt>
                <c:pt idx="868">
                  <c:v>5.4</c:v>
                </c:pt>
                <c:pt idx="869">
                  <c:v>9.4</c:v>
                </c:pt>
                <c:pt idx="870">
                  <c:v>7.2</c:v>
                </c:pt>
                <c:pt idx="871">
                  <c:v>9.4</c:v>
                </c:pt>
                <c:pt idx="872">
                  <c:v>7.2</c:v>
                </c:pt>
                <c:pt idx="873">
                  <c:v>7.2</c:v>
                </c:pt>
                <c:pt idx="874">
                  <c:v>5.4</c:v>
                </c:pt>
                <c:pt idx="875">
                  <c:v>9.4</c:v>
                </c:pt>
                <c:pt idx="876">
                  <c:v>5.4</c:v>
                </c:pt>
                <c:pt idx="877">
                  <c:v>9.4</c:v>
                </c:pt>
                <c:pt idx="878">
                  <c:v>7.2</c:v>
                </c:pt>
                <c:pt idx="879">
                  <c:v>9.4</c:v>
                </c:pt>
                <c:pt idx="880">
                  <c:v>9.4</c:v>
                </c:pt>
                <c:pt idx="881">
                  <c:v>9.4</c:v>
                </c:pt>
                <c:pt idx="882">
                  <c:v>5.4</c:v>
                </c:pt>
                <c:pt idx="883">
                  <c:v>7.2</c:v>
                </c:pt>
                <c:pt idx="884">
                  <c:v>5.4</c:v>
                </c:pt>
                <c:pt idx="885">
                  <c:v>7.2</c:v>
                </c:pt>
                <c:pt idx="886">
                  <c:v>5.4</c:v>
                </c:pt>
                <c:pt idx="887">
                  <c:v>3.6</c:v>
                </c:pt>
                <c:pt idx="888">
                  <c:v>3.6</c:v>
                </c:pt>
                <c:pt idx="889">
                  <c:v>7.2</c:v>
                </c:pt>
                <c:pt idx="890">
                  <c:v>9.4</c:v>
                </c:pt>
                <c:pt idx="891">
                  <c:v>5.4</c:v>
                </c:pt>
                <c:pt idx="892">
                  <c:v>7.2</c:v>
                </c:pt>
                <c:pt idx="893">
                  <c:v>5.4</c:v>
                </c:pt>
                <c:pt idx="894">
                  <c:v>9.4</c:v>
                </c:pt>
                <c:pt idx="895">
                  <c:v>3.6</c:v>
                </c:pt>
                <c:pt idx="896">
                  <c:v>3.6</c:v>
                </c:pt>
                <c:pt idx="897">
                  <c:v>5.4</c:v>
                </c:pt>
                <c:pt idx="898">
                  <c:v>7.2</c:v>
                </c:pt>
                <c:pt idx="899">
                  <c:v>11.2</c:v>
                </c:pt>
                <c:pt idx="900">
                  <c:v>5.4</c:v>
                </c:pt>
                <c:pt idx="901">
                  <c:v>5.4</c:v>
                </c:pt>
                <c:pt idx="902">
                  <c:v>1.8</c:v>
                </c:pt>
                <c:pt idx="903">
                  <c:v>3.6</c:v>
                </c:pt>
                <c:pt idx="904">
                  <c:v>5.4</c:v>
                </c:pt>
                <c:pt idx="905">
                  <c:v>7.2</c:v>
                </c:pt>
                <c:pt idx="906">
                  <c:v>5.4</c:v>
                </c:pt>
                <c:pt idx="907">
                  <c:v>9.4</c:v>
                </c:pt>
                <c:pt idx="908">
                  <c:v>7.2</c:v>
                </c:pt>
                <c:pt idx="909">
                  <c:v>3.6</c:v>
                </c:pt>
                <c:pt idx="910">
                  <c:v>5.4</c:v>
                </c:pt>
                <c:pt idx="911">
                  <c:v>3.6</c:v>
                </c:pt>
                <c:pt idx="912">
                  <c:v>1.8</c:v>
                </c:pt>
                <c:pt idx="913">
                  <c:v>5.4</c:v>
                </c:pt>
                <c:pt idx="914">
                  <c:v>3.6</c:v>
                </c:pt>
                <c:pt idx="915">
                  <c:v>3.6</c:v>
                </c:pt>
                <c:pt idx="916">
                  <c:v>5.4</c:v>
                </c:pt>
                <c:pt idx="917">
                  <c:v>1.8</c:v>
                </c:pt>
                <c:pt idx="918">
                  <c:v>1.8</c:v>
                </c:pt>
                <c:pt idx="919">
                  <c:v>7.2</c:v>
                </c:pt>
                <c:pt idx="920">
                  <c:v>5.4</c:v>
                </c:pt>
                <c:pt idx="921">
                  <c:v>1.8</c:v>
                </c:pt>
                <c:pt idx="922">
                  <c:v>1.8</c:v>
                </c:pt>
                <c:pt idx="923">
                  <c:v>3.6</c:v>
                </c:pt>
                <c:pt idx="924">
                  <c:v>5.4</c:v>
                </c:pt>
                <c:pt idx="925">
                  <c:v>5.4</c:v>
                </c:pt>
                <c:pt idx="926">
                  <c:v>5.4</c:v>
                </c:pt>
                <c:pt idx="927">
                  <c:v>5.4</c:v>
                </c:pt>
                <c:pt idx="928">
                  <c:v>5.4</c:v>
                </c:pt>
                <c:pt idx="929">
                  <c:v>5.4</c:v>
                </c:pt>
                <c:pt idx="930">
                  <c:v>7.2</c:v>
                </c:pt>
                <c:pt idx="931">
                  <c:v>5.4</c:v>
                </c:pt>
                <c:pt idx="932">
                  <c:v>7.2</c:v>
                </c:pt>
                <c:pt idx="933">
                  <c:v>7.2</c:v>
                </c:pt>
                <c:pt idx="934">
                  <c:v>7.2</c:v>
                </c:pt>
                <c:pt idx="935">
                  <c:v>7.2</c:v>
                </c:pt>
                <c:pt idx="936">
                  <c:v>11.2</c:v>
                </c:pt>
                <c:pt idx="937">
                  <c:v>13</c:v>
                </c:pt>
                <c:pt idx="938">
                  <c:v>13</c:v>
                </c:pt>
                <c:pt idx="939">
                  <c:v>13</c:v>
                </c:pt>
                <c:pt idx="940">
                  <c:v>7.2</c:v>
                </c:pt>
                <c:pt idx="941">
                  <c:v>5.4</c:v>
                </c:pt>
                <c:pt idx="942">
                  <c:v>7.2</c:v>
                </c:pt>
                <c:pt idx="943">
                  <c:v>3.6</c:v>
                </c:pt>
                <c:pt idx="944">
                  <c:v>5.4</c:v>
                </c:pt>
                <c:pt idx="945">
                  <c:v>7.2</c:v>
                </c:pt>
                <c:pt idx="946">
                  <c:v>7.2</c:v>
                </c:pt>
                <c:pt idx="947">
                  <c:v>7.2</c:v>
                </c:pt>
                <c:pt idx="948">
                  <c:v>9.4</c:v>
                </c:pt>
                <c:pt idx="949">
                  <c:v>9.4</c:v>
                </c:pt>
                <c:pt idx="950">
                  <c:v>11.2</c:v>
                </c:pt>
                <c:pt idx="951">
                  <c:v>3.6</c:v>
                </c:pt>
                <c:pt idx="952">
                  <c:v>5.4</c:v>
                </c:pt>
                <c:pt idx="953">
                  <c:v>3.6</c:v>
                </c:pt>
                <c:pt idx="954">
                  <c:v>5.4</c:v>
                </c:pt>
                <c:pt idx="955">
                  <c:v>7.2</c:v>
                </c:pt>
                <c:pt idx="956">
                  <c:v>5.4</c:v>
                </c:pt>
                <c:pt idx="957">
                  <c:v>1.8</c:v>
                </c:pt>
                <c:pt idx="958">
                  <c:v>5.4</c:v>
                </c:pt>
                <c:pt idx="959">
                  <c:v>5.4</c:v>
                </c:pt>
                <c:pt idx="960">
                  <c:v>11.2</c:v>
                </c:pt>
                <c:pt idx="961">
                  <c:v>7.2</c:v>
                </c:pt>
                <c:pt idx="962">
                  <c:v>5.4</c:v>
                </c:pt>
                <c:pt idx="963">
                  <c:v>7.2</c:v>
                </c:pt>
                <c:pt idx="964">
                  <c:v>7.2</c:v>
                </c:pt>
                <c:pt idx="965">
                  <c:v>7.2</c:v>
                </c:pt>
                <c:pt idx="966">
                  <c:v>5.4</c:v>
                </c:pt>
                <c:pt idx="967">
                  <c:v>7.2</c:v>
                </c:pt>
                <c:pt idx="968">
                  <c:v>7.2</c:v>
                </c:pt>
                <c:pt idx="969">
                  <c:v>9.4</c:v>
                </c:pt>
                <c:pt idx="970">
                  <c:v>13</c:v>
                </c:pt>
                <c:pt idx="971">
                  <c:v>1.8</c:v>
                </c:pt>
                <c:pt idx="972">
                  <c:v>9.4</c:v>
                </c:pt>
                <c:pt idx="973">
                  <c:v>7.2</c:v>
                </c:pt>
                <c:pt idx="974">
                  <c:v>9.4</c:v>
                </c:pt>
                <c:pt idx="975">
                  <c:v>3.6</c:v>
                </c:pt>
                <c:pt idx="976">
                  <c:v>7.2</c:v>
                </c:pt>
                <c:pt idx="977">
                  <c:v>5.4</c:v>
                </c:pt>
                <c:pt idx="978">
                  <c:v>7.2</c:v>
                </c:pt>
                <c:pt idx="979">
                  <c:v>5.4</c:v>
                </c:pt>
                <c:pt idx="980">
                  <c:v>5.4</c:v>
                </c:pt>
                <c:pt idx="981">
                  <c:v>9.4</c:v>
                </c:pt>
                <c:pt idx="982">
                  <c:v>7.2</c:v>
                </c:pt>
                <c:pt idx="983">
                  <c:v>3.6</c:v>
                </c:pt>
                <c:pt idx="984">
                  <c:v>0</c:v>
                </c:pt>
                <c:pt idx="985">
                  <c:v>3.6</c:v>
                </c:pt>
                <c:pt idx="986">
                  <c:v>5.4</c:v>
                </c:pt>
                <c:pt idx="987">
                  <c:v>3.6</c:v>
                </c:pt>
                <c:pt idx="988">
                  <c:v>5.4</c:v>
                </c:pt>
                <c:pt idx="989">
                  <c:v>3.6</c:v>
                </c:pt>
                <c:pt idx="990">
                  <c:v>7.2</c:v>
                </c:pt>
                <c:pt idx="991">
                  <c:v>3.6</c:v>
                </c:pt>
                <c:pt idx="992">
                  <c:v>1.8</c:v>
                </c:pt>
                <c:pt idx="993">
                  <c:v>5.4</c:v>
                </c:pt>
                <c:pt idx="994">
                  <c:v>0</c:v>
                </c:pt>
                <c:pt idx="995">
                  <c:v>3.6</c:v>
                </c:pt>
                <c:pt idx="996">
                  <c:v>1.8</c:v>
                </c:pt>
                <c:pt idx="997">
                  <c:v>1.8</c:v>
                </c:pt>
                <c:pt idx="998">
                  <c:v>7.2</c:v>
                </c:pt>
                <c:pt idx="999">
                  <c:v>9.4</c:v>
                </c:pt>
                <c:pt idx="1000">
                  <c:v>9.4</c:v>
                </c:pt>
                <c:pt idx="1001">
                  <c:v>5.4</c:v>
                </c:pt>
                <c:pt idx="1002">
                  <c:v>3.6</c:v>
                </c:pt>
                <c:pt idx="1003">
                  <c:v>1.8</c:v>
                </c:pt>
                <c:pt idx="1004">
                  <c:v>7.2</c:v>
                </c:pt>
                <c:pt idx="1005">
                  <c:v>5.4</c:v>
                </c:pt>
                <c:pt idx="1006">
                  <c:v>1.8</c:v>
                </c:pt>
                <c:pt idx="1007">
                  <c:v>1.8</c:v>
                </c:pt>
                <c:pt idx="1008">
                  <c:v>3.6</c:v>
                </c:pt>
                <c:pt idx="1009">
                  <c:v>1.8</c:v>
                </c:pt>
                <c:pt idx="1010">
                  <c:v>7.2</c:v>
                </c:pt>
                <c:pt idx="1011">
                  <c:v>5.4</c:v>
                </c:pt>
                <c:pt idx="1012">
                  <c:v>7.2</c:v>
                </c:pt>
                <c:pt idx="1013">
                  <c:v>5.4</c:v>
                </c:pt>
                <c:pt idx="1014">
                  <c:v>9.4</c:v>
                </c:pt>
                <c:pt idx="1015">
                  <c:v>3.6</c:v>
                </c:pt>
                <c:pt idx="1016">
                  <c:v>5.4</c:v>
                </c:pt>
                <c:pt idx="1017">
                  <c:v>5.4</c:v>
                </c:pt>
                <c:pt idx="1018">
                  <c:v>3.6</c:v>
                </c:pt>
                <c:pt idx="1019">
                  <c:v>1.8</c:v>
                </c:pt>
                <c:pt idx="1020">
                  <c:v>7.2</c:v>
                </c:pt>
                <c:pt idx="1021">
                  <c:v>3.6</c:v>
                </c:pt>
                <c:pt idx="1022">
                  <c:v>0</c:v>
                </c:pt>
                <c:pt idx="1023">
                  <c:v>7.2</c:v>
                </c:pt>
                <c:pt idx="1024">
                  <c:v>1.8</c:v>
                </c:pt>
                <c:pt idx="1025">
                  <c:v>0</c:v>
                </c:pt>
                <c:pt idx="1026">
                  <c:v>3.6</c:v>
                </c:pt>
                <c:pt idx="1027">
                  <c:v>1.8</c:v>
                </c:pt>
                <c:pt idx="1028">
                  <c:v>1.8</c:v>
                </c:pt>
                <c:pt idx="1029">
                  <c:v>1.8</c:v>
                </c:pt>
                <c:pt idx="1030">
                  <c:v>3.6</c:v>
                </c:pt>
                <c:pt idx="1031">
                  <c:v>3.6</c:v>
                </c:pt>
                <c:pt idx="1032">
                  <c:v>0</c:v>
                </c:pt>
                <c:pt idx="1033">
                  <c:v>3.6</c:v>
                </c:pt>
                <c:pt idx="1034">
                  <c:v>5.4</c:v>
                </c:pt>
                <c:pt idx="1035">
                  <c:v>3.6</c:v>
                </c:pt>
                <c:pt idx="1036">
                  <c:v>3.6</c:v>
                </c:pt>
                <c:pt idx="1037">
                  <c:v>0</c:v>
                </c:pt>
                <c:pt idx="1038">
                  <c:v>0</c:v>
                </c:pt>
                <c:pt idx="1039">
                  <c:v>3.6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3.6</c:v>
                </c:pt>
                <c:pt idx="1046">
                  <c:v>3.6</c:v>
                </c:pt>
                <c:pt idx="1047">
                  <c:v>0</c:v>
                </c:pt>
                <c:pt idx="1048">
                  <c:v>1.8</c:v>
                </c:pt>
                <c:pt idx="1049">
                  <c:v>1.8</c:v>
                </c:pt>
                <c:pt idx="1050">
                  <c:v>7.2</c:v>
                </c:pt>
                <c:pt idx="1051">
                  <c:v>5.4</c:v>
                </c:pt>
                <c:pt idx="1052">
                  <c:v>5.4</c:v>
                </c:pt>
                <c:pt idx="1053">
                  <c:v>1.8</c:v>
                </c:pt>
                <c:pt idx="1054">
                  <c:v>1.8</c:v>
                </c:pt>
                <c:pt idx="1055">
                  <c:v>5.4</c:v>
                </c:pt>
                <c:pt idx="1056">
                  <c:v>5.4</c:v>
                </c:pt>
                <c:pt idx="1057">
                  <c:v>7.2</c:v>
                </c:pt>
                <c:pt idx="1058">
                  <c:v>9.4</c:v>
                </c:pt>
                <c:pt idx="1059">
                  <c:v>7.2</c:v>
                </c:pt>
                <c:pt idx="1060">
                  <c:v>7.2</c:v>
                </c:pt>
                <c:pt idx="1061">
                  <c:v>0</c:v>
                </c:pt>
                <c:pt idx="1062">
                  <c:v>11.2</c:v>
                </c:pt>
                <c:pt idx="1063">
                  <c:v>9.4</c:v>
                </c:pt>
                <c:pt idx="1064">
                  <c:v>7.2</c:v>
                </c:pt>
                <c:pt idx="1065">
                  <c:v>5.4</c:v>
                </c:pt>
                <c:pt idx="1066">
                  <c:v>5.4</c:v>
                </c:pt>
                <c:pt idx="1067">
                  <c:v>9.4</c:v>
                </c:pt>
                <c:pt idx="1068">
                  <c:v>11.2</c:v>
                </c:pt>
                <c:pt idx="1069">
                  <c:v>9.4</c:v>
                </c:pt>
                <c:pt idx="1070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-2.2000000000000011</c:v>
                </c:pt>
                <c:pt idx="362">
                  <c:v>-2.3000000000000007</c:v>
                </c:pt>
                <c:pt idx="363">
                  <c:v>-2.3000000000000007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-2.0999999999999996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-2.0999999999999996</c:v>
                </c:pt>
                <c:pt idx="375">
                  <c:v>-2.0999999999999996</c:v>
                </c:pt>
                <c:pt idx="376">
                  <c:v>-1.9000000000000004</c:v>
                </c:pt>
                <c:pt idx="377">
                  <c:v>-2</c:v>
                </c:pt>
                <c:pt idx="378">
                  <c:v>-2.0999999999999996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-2.0999999999999996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-2.0999999999999996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-2.0999999999999996</c:v>
                </c:pt>
                <c:pt idx="410">
                  <c:v>-2</c:v>
                </c:pt>
                <c:pt idx="411">
                  <c:v>-2.0999999999999996</c:v>
                </c:pt>
                <c:pt idx="412">
                  <c:v>-2.0999999999999996</c:v>
                </c:pt>
                <c:pt idx="413">
                  <c:v>-2</c:v>
                </c:pt>
                <c:pt idx="414">
                  <c:v>-1.9000000000000004</c:v>
                </c:pt>
                <c:pt idx="415">
                  <c:v>-0.89999999999999947</c:v>
                </c:pt>
                <c:pt idx="416">
                  <c:v>-0.59999999999999964</c:v>
                </c:pt>
                <c:pt idx="417">
                  <c:v>-0.5</c:v>
                </c:pt>
                <c:pt idx="418">
                  <c:v>-0.59999999999999964</c:v>
                </c:pt>
                <c:pt idx="419">
                  <c:v>-0.60000000000000053</c:v>
                </c:pt>
                <c:pt idx="420">
                  <c:v>-0.60000000000000053</c:v>
                </c:pt>
                <c:pt idx="421">
                  <c:v>-0.70000000000000018</c:v>
                </c:pt>
                <c:pt idx="422">
                  <c:v>-0.79999999999999982</c:v>
                </c:pt>
                <c:pt idx="423">
                  <c:v>-0.90000000000000036</c:v>
                </c:pt>
                <c:pt idx="424">
                  <c:v>-0.90000000000000036</c:v>
                </c:pt>
                <c:pt idx="425">
                  <c:v>-0.90000000000000036</c:v>
                </c:pt>
                <c:pt idx="426">
                  <c:v>-1</c:v>
                </c:pt>
                <c:pt idx="427">
                  <c:v>-1</c:v>
                </c:pt>
                <c:pt idx="428">
                  <c:v>-1.1000000000000005</c:v>
                </c:pt>
                <c:pt idx="429">
                  <c:v>-1</c:v>
                </c:pt>
                <c:pt idx="430">
                  <c:v>-1.0999999999999996</c:v>
                </c:pt>
                <c:pt idx="431">
                  <c:v>-1.0999999999999996</c:v>
                </c:pt>
                <c:pt idx="432">
                  <c:v>-1.2999999999999998</c:v>
                </c:pt>
                <c:pt idx="433">
                  <c:v>-1.2999999999999998</c:v>
                </c:pt>
                <c:pt idx="434">
                  <c:v>-1.2999999999999998</c:v>
                </c:pt>
                <c:pt idx="435">
                  <c:v>-1.2999999999999998</c:v>
                </c:pt>
                <c:pt idx="436">
                  <c:v>-1.4000000000000004</c:v>
                </c:pt>
                <c:pt idx="437">
                  <c:v>-1.2999999999999998</c:v>
                </c:pt>
                <c:pt idx="438">
                  <c:v>-1.2999999999999998</c:v>
                </c:pt>
                <c:pt idx="439">
                  <c:v>-1.2999999999999998</c:v>
                </c:pt>
                <c:pt idx="440">
                  <c:v>-1.5</c:v>
                </c:pt>
                <c:pt idx="441">
                  <c:v>-1.5</c:v>
                </c:pt>
                <c:pt idx="442">
                  <c:v>-1.5</c:v>
                </c:pt>
                <c:pt idx="443">
                  <c:v>-1.5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-3.9000000000000004</c:v>
                </c:pt>
                <c:pt idx="465">
                  <c:v>-3.9000000000000004</c:v>
                </c:pt>
                <c:pt idx="466">
                  <c:v>-3.9000000000000004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-3.8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-3.8999999999999995</c:v>
                </c:pt>
                <c:pt idx="480">
                  <c:v>-3.8999999999999995</c:v>
                </c:pt>
                <c:pt idx="481">
                  <c:v>-3.8999999999999995</c:v>
                </c:pt>
                <c:pt idx="482">
                  <c:v>-3.8999999999999995</c:v>
                </c:pt>
                <c:pt idx="483">
                  <c:v>-3.8999999999999995</c:v>
                </c:pt>
                <c:pt idx="484">
                  <c:v>-3.8999999999999995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-3.5999999999999996</c:v>
                </c:pt>
                <c:pt idx="488">
                  <c:v>-3.3999999999999995</c:v>
                </c:pt>
                <c:pt idx="489">
                  <c:v>-3.4000000000000004</c:v>
                </c:pt>
                <c:pt idx="490">
                  <c:v>-3.4000000000000004</c:v>
                </c:pt>
                <c:pt idx="491">
                  <c:v>-3.4000000000000004</c:v>
                </c:pt>
                <c:pt idx="492">
                  <c:v>-3.2</c:v>
                </c:pt>
                <c:pt idx="493">
                  <c:v>-3.1999999999999993</c:v>
                </c:pt>
                <c:pt idx="494">
                  <c:v>-3.0999999999999996</c:v>
                </c:pt>
                <c:pt idx="495">
                  <c:v>-3.2</c:v>
                </c:pt>
                <c:pt idx="496">
                  <c:v>-3.3</c:v>
                </c:pt>
                <c:pt idx="497">
                  <c:v>-3.3000000000000007</c:v>
                </c:pt>
                <c:pt idx="498">
                  <c:v>-3.4000000000000004</c:v>
                </c:pt>
                <c:pt idx="499">
                  <c:v>-3.3999999999999995</c:v>
                </c:pt>
                <c:pt idx="500">
                  <c:v>-3.5</c:v>
                </c:pt>
                <c:pt idx="501">
                  <c:v>-3.5</c:v>
                </c:pt>
                <c:pt idx="502">
                  <c:v>-3.3999999999999995</c:v>
                </c:pt>
                <c:pt idx="503">
                  <c:v>-3.3999999999999995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-3.4000000000000004</c:v>
                </c:pt>
                <c:pt idx="507">
                  <c:v>-3.5</c:v>
                </c:pt>
                <c:pt idx="508">
                  <c:v>-3.6000000000000005</c:v>
                </c:pt>
                <c:pt idx="509">
                  <c:v>-3.5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</c:v>
                </c:pt>
                <c:pt idx="513">
                  <c:v>-3.6000000000000005</c:v>
                </c:pt>
                <c:pt idx="514">
                  <c:v>-3.6000000000000005</c:v>
                </c:pt>
                <c:pt idx="515">
                  <c:v>-3.5999999999999996</c:v>
                </c:pt>
                <c:pt idx="516">
                  <c:v>-3.6999999999999993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-3.6</c:v>
                </c:pt>
                <c:pt idx="520">
                  <c:v>-3.6</c:v>
                </c:pt>
                <c:pt idx="521">
                  <c:v>-3.6</c:v>
                </c:pt>
                <c:pt idx="522">
                  <c:v>-3.6999999999999997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-3.6999999999999997</c:v>
                </c:pt>
                <c:pt idx="538">
                  <c:v>-3.6999999999999997</c:v>
                </c:pt>
                <c:pt idx="539">
                  <c:v>-3.6</c:v>
                </c:pt>
                <c:pt idx="540">
                  <c:v>-3.6</c:v>
                </c:pt>
                <c:pt idx="541">
                  <c:v>-3.6</c:v>
                </c:pt>
                <c:pt idx="542">
                  <c:v>-3.6999999999999997</c:v>
                </c:pt>
                <c:pt idx="543">
                  <c:v>-3.5</c:v>
                </c:pt>
                <c:pt idx="544">
                  <c:v>-3.5</c:v>
                </c:pt>
                <c:pt idx="545">
                  <c:v>-3.5</c:v>
                </c:pt>
                <c:pt idx="546">
                  <c:v>-3.5</c:v>
                </c:pt>
                <c:pt idx="547">
                  <c:v>-3.5</c:v>
                </c:pt>
                <c:pt idx="548">
                  <c:v>-3.5</c:v>
                </c:pt>
                <c:pt idx="549">
                  <c:v>-3.5</c:v>
                </c:pt>
                <c:pt idx="550">
                  <c:v>-3.5</c:v>
                </c:pt>
                <c:pt idx="551">
                  <c:v>-3.5</c:v>
                </c:pt>
                <c:pt idx="552">
                  <c:v>-1.3999999999999995</c:v>
                </c:pt>
                <c:pt idx="553">
                  <c:v>-1.3999999999999995</c:v>
                </c:pt>
                <c:pt idx="554">
                  <c:v>-1.3999999999999995</c:v>
                </c:pt>
                <c:pt idx="555">
                  <c:v>-1.3999999999999995</c:v>
                </c:pt>
                <c:pt idx="556">
                  <c:v>-1.3999999999999995</c:v>
                </c:pt>
                <c:pt idx="557">
                  <c:v>-1.2999999999999998</c:v>
                </c:pt>
                <c:pt idx="558">
                  <c:v>-1.2000000000000002</c:v>
                </c:pt>
                <c:pt idx="559">
                  <c:v>-1.2000000000000002</c:v>
                </c:pt>
                <c:pt idx="560">
                  <c:v>-1.2000000000000002</c:v>
                </c:pt>
                <c:pt idx="561">
                  <c:v>-1.1000000000000001</c:v>
                </c:pt>
                <c:pt idx="562">
                  <c:v>-0.99999999999999956</c:v>
                </c:pt>
                <c:pt idx="563">
                  <c:v>-0.89999999999999991</c:v>
                </c:pt>
                <c:pt idx="564">
                  <c:v>-0.69999999999999973</c:v>
                </c:pt>
                <c:pt idx="565">
                  <c:v>-0.49999999999999956</c:v>
                </c:pt>
                <c:pt idx="566">
                  <c:v>-0.39999999999999991</c:v>
                </c:pt>
                <c:pt idx="567">
                  <c:v>-0.30000000000000027</c:v>
                </c:pt>
                <c:pt idx="568">
                  <c:v>-0.30000000000000027</c:v>
                </c:pt>
                <c:pt idx="569">
                  <c:v>-0.19999999999999973</c:v>
                </c:pt>
                <c:pt idx="570">
                  <c:v>-0.19999999999999973</c:v>
                </c:pt>
                <c:pt idx="571">
                  <c:v>-9.9999999999999645E-2</c:v>
                </c:pt>
                <c:pt idx="572">
                  <c:v>0</c:v>
                </c:pt>
                <c:pt idx="573">
                  <c:v>0.20000000000000018</c:v>
                </c:pt>
                <c:pt idx="574">
                  <c:v>0.40000000000000036</c:v>
                </c:pt>
                <c:pt idx="575">
                  <c:v>0.60000000000000009</c:v>
                </c:pt>
                <c:pt idx="576">
                  <c:v>0.69999999999999973</c:v>
                </c:pt>
                <c:pt idx="577">
                  <c:v>0.59999999999999964</c:v>
                </c:pt>
                <c:pt idx="578">
                  <c:v>0.59999999999999964</c:v>
                </c:pt>
                <c:pt idx="579">
                  <c:v>0.69999999999999973</c:v>
                </c:pt>
                <c:pt idx="580">
                  <c:v>0.59999999999999964</c:v>
                </c:pt>
                <c:pt idx="581">
                  <c:v>0.5</c:v>
                </c:pt>
                <c:pt idx="582">
                  <c:v>0.40000000000000036</c:v>
                </c:pt>
                <c:pt idx="583">
                  <c:v>0.29999999999999982</c:v>
                </c:pt>
                <c:pt idx="584">
                  <c:v>0.20000000000000018</c:v>
                </c:pt>
                <c:pt idx="585">
                  <c:v>0.20000000000000018</c:v>
                </c:pt>
                <c:pt idx="586">
                  <c:v>0</c:v>
                </c:pt>
                <c:pt idx="587">
                  <c:v>-9.9999999999999645E-2</c:v>
                </c:pt>
                <c:pt idx="588">
                  <c:v>-9.9999999999999645E-2</c:v>
                </c:pt>
                <c:pt idx="589">
                  <c:v>-0.19999999999999929</c:v>
                </c:pt>
                <c:pt idx="590">
                  <c:v>-0.19999999999999929</c:v>
                </c:pt>
                <c:pt idx="591">
                  <c:v>-0.19999999999999929</c:v>
                </c:pt>
                <c:pt idx="592">
                  <c:v>-0.29999999999999982</c:v>
                </c:pt>
                <c:pt idx="593">
                  <c:v>-0.39999999999999947</c:v>
                </c:pt>
                <c:pt idx="594">
                  <c:v>-0.39999999999999947</c:v>
                </c:pt>
                <c:pt idx="595">
                  <c:v>-0.5</c:v>
                </c:pt>
                <c:pt idx="596">
                  <c:v>-0.60000000000000053</c:v>
                </c:pt>
                <c:pt idx="597">
                  <c:v>-0.60000000000000053</c:v>
                </c:pt>
                <c:pt idx="598">
                  <c:v>-0.60000000000000053</c:v>
                </c:pt>
                <c:pt idx="599">
                  <c:v>-0.70000000000000018</c:v>
                </c:pt>
                <c:pt idx="600">
                  <c:v>-0.79999999999999982</c:v>
                </c:pt>
                <c:pt idx="601">
                  <c:v>-0.79999999999999982</c:v>
                </c:pt>
                <c:pt idx="602">
                  <c:v>-0.79999999999999982</c:v>
                </c:pt>
                <c:pt idx="603">
                  <c:v>-0.79999999999999982</c:v>
                </c:pt>
                <c:pt idx="604">
                  <c:v>-0.90000000000000036</c:v>
                </c:pt>
                <c:pt idx="605">
                  <c:v>-0.90000000000000036</c:v>
                </c:pt>
                <c:pt idx="606">
                  <c:v>-0.90000000000000036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-3</c:v>
                </c:pt>
                <c:pt idx="613">
                  <c:v>-3</c:v>
                </c:pt>
                <c:pt idx="614">
                  <c:v>-2.9000000000000004</c:v>
                </c:pt>
                <c:pt idx="615">
                  <c:v>-2.9000000000000004</c:v>
                </c:pt>
                <c:pt idx="616">
                  <c:v>-2.9000000000000004</c:v>
                </c:pt>
                <c:pt idx="617">
                  <c:v>-2.9000000000000004</c:v>
                </c:pt>
                <c:pt idx="618">
                  <c:v>-3</c:v>
                </c:pt>
                <c:pt idx="619">
                  <c:v>-2.8999999999999995</c:v>
                </c:pt>
                <c:pt idx="620">
                  <c:v>-2.8999999999999995</c:v>
                </c:pt>
                <c:pt idx="621">
                  <c:v>-2.8999999999999995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-2.9000000000000004</c:v>
                </c:pt>
                <c:pt idx="627">
                  <c:v>-2.8</c:v>
                </c:pt>
                <c:pt idx="628">
                  <c:v>-2.8</c:v>
                </c:pt>
                <c:pt idx="629">
                  <c:v>-2.8</c:v>
                </c:pt>
                <c:pt idx="630">
                  <c:v>-2.4000000000000004</c:v>
                </c:pt>
                <c:pt idx="631">
                  <c:v>-1.8999999999999995</c:v>
                </c:pt>
                <c:pt idx="632">
                  <c:v>-1.2000000000000002</c:v>
                </c:pt>
                <c:pt idx="633">
                  <c:v>-0.49999999999999911</c:v>
                </c:pt>
                <c:pt idx="634">
                  <c:v>0.20000000000000018</c:v>
                </c:pt>
                <c:pt idx="635">
                  <c:v>0.70000000000000018</c:v>
                </c:pt>
                <c:pt idx="636">
                  <c:v>1.1000000000000005</c:v>
                </c:pt>
                <c:pt idx="637">
                  <c:v>1.1000000000000005</c:v>
                </c:pt>
                <c:pt idx="638">
                  <c:v>1.2000000000000002</c:v>
                </c:pt>
                <c:pt idx="639">
                  <c:v>1.2999999999999998</c:v>
                </c:pt>
                <c:pt idx="640">
                  <c:v>1.2999999999999998</c:v>
                </c:pt>
                <c:pt idx="641">
                  <c:v>1.3999999999999995</c:v>
                </c:pt>
                <c:pt idx="642">
                  <c:v>1.6000000000000005</c:v>
                </c:pt>
                <c:pt idx="643">
                  <c:v>1.8000000000000007</c:v>
                </c:pt>
                <c:pt idx="644">
                  <c:v>2.1999999999999993</c:v>
                </c:pt>
                <c:pt idx="645">
                  <c:v>2.6999999999999993</c:v>
                </c:pt>
                <c:pt idx="646">
                  <c:v>2.6999999999999993</c:v>
                </c:pt>
                <c:pt idx="647">
                  <c:v>4.0999999999999996</c:v>
                </c:pt>
                <c:pt idx="648">
                  <c:v>4.5</c:v>
                </c:pt>
                <c:pt idx="649">
                  <c:v>4.5999999999999996</c:v>
                </c:pt>
                <c:pt idx="650">
                  <c:v>4.7000000000000011</c:v>
                </c:pt>
                <c:pt idx="651">
                  <c:v>4.8000000000000007</c:v>
                </c:pt>
                <c:pt idx="652">
                  <c:v>5</c:v>
                </c:pt>
                <c:pt idx="653">
                  <c:v>5.0999999999999996</c:v>
                </c:pt>
                <c:pt idx="654">
                  <c:v>5.0999999999999996</c:v>
                </c:pt>
                <c:pt idx="655">
                  <c:v>5.1000000000000014</c:v>
                </c:pt>
                <c:pt idx="656">
                  <c:v>5.1000000000000014</c:v>
                </c:pt>
                <c:pt idx="657">
                  <c:v>4.9999999999999991</c:v>
                </c:pt>
                <c:pt idx="658">
                  <c:v>4.8999999999999995</c:v>
                </c:pt>
                <c:pt idx="659">
                  <c:v>4.8999999999999995</c:v>
                </c:pt>
                <c:pt idx="660">
                  <c:v>4.8999999999999995</c:v>
                </c:pt>
                <c:pt idx="661">
                  <c:v>4.8</c:v>
                </c:pt>
                <c:pt idx="662">
                  <c:v>4.8</c:v>
                </c:pt>
                <c:pt idx="663">
                  <c:v>4.8</c:v>
                </c:pt>
                <c:pt idx="664">
                  <c:v>4.5</c:v>
                </c:pt>
                <c:pt idx="665">
                  <c:v>4.3000000000000007</c:v>
                </c:pt>
                <c:pt idx="666">
                  <c:v>4.0999999999999996</c:v>
                </c:pt>
                <c:pt idx="667">
                  <c:v>4</c:v>
                </c:pt>
                <c:pt idx="668">
                  <c:v>3.9000000000000004</c:v>
                </c:pt>
                <c:pt idx="669">
                  <c:v>3.8000000000000007</c:v>
                </c:pt>
                <c:pt idx="670">
                  <c:v>3.6999999999999993</c:v>
                </c:pt>
                <c:pt idx="671">
                  <c:v>3.5999999999999996</c:v>
                </c:pt>
                <c:pt idx="672">
                  <c:v>3.5</c:v>
                </c:pt>
                <c:pt idx="673">
                  <c:v>3.5</c:v>
                </c:pt>
                <c:pt idx="674">
                  <c:v>3.3</c:v>
                </c:pt>
                <c:pt idx="675">
                  <c:v>3.3999999999999995</c:v>
                </c:pt>
                <c:pt idx="676">
                  <c:v>3.3</c:v>
                </c:pt>
                <c:pt idx="677">
                  <c:v>3.3999999999999995</c:v>
                </c:pt>
                <c:pt idx="678">
                  <c:v>3.5000000000000009</c:v>
                </c:pt>
                <c:pt idx="679">
                  <c:v>3.4000000000000004</c:v>
                </c:pt>
                <c:pt idx="680">
                  <c:v>3.5999999999999996</c:v>
                </c:pt>
                <c:pt idx="681">
                  <c:v>3.7999999999999989</c:v>
                </c:pt>
                <c:pt idx="682">
                  <c:v>4.0999999999999996</c:v>
                </c:pt>
                <c:pt idx="683">
                  <c:v>4.5000000000000009</c:v>
                </c:pt>
                <c:pt idx="684">
                  <c:v>4.8999999999999995</c:v>
                </c:pt>
                <c:pt idx="685">
                  <c:v>5.1999999999999993</c:v>
                </c:pt>
                <c:pt idx="686">
                  <c:v>5.8000000000000007</c:v>
                </c:pt>
                <c:pt idx="687">
                  <c:v>6.1999999999999993</c:v>
                </c:pt>
                <c:pt idx="688">
                  <c:v>6.1999999999999993</c:v>
                </c:pt>
                <c:pt idx="689">
                  <c:v>6.5</c:v>
                </c:pt>
                <c:pt idx="690">
                  <c:v>6.6000000000000014</c:v>
                </c:pt>
                <c:pt idx="691">
                  <c:v>6.7000000000000011</c:v>
                </c:pt>
                <c:pt idx="692">
                  <c:v>6.6999999999999993</c:v>
                </c:pt>
                <c:pt idx="693">
                  <c:v>6.8000000000000007</c:v>
                </c:pt>
                <c:pt idx="694">
                  <c:v>7.0999999999999979</c:v>
                </c:pt>
                <c:pt idx="695">
                  <c:v>7.5</c:v>
                </c:pt>
                <c:pt idx="696">
                  <c:v>7.5</c:v>
                </c:pt>
                <c:pt idx="697">
                  <c:v>7.6000000000000014</c:v>
                </c:pt>
                <c:pt idx="698">
                  <c:v>7.6000000000000014</c:v>
                </c:pt>
                <c:pt idx="699">
                  <c:v>7.7000000000000011</c:v>
                </c:pt>
                <c:pt idx="700">
                  <c:v>7.6</c:v>
                </c:pt>
                <c:pt idx="701">
                  <c:v>7.5000000000000018</c:v>
                </c:pt>
                <c:pt idx="702">
                  <c:v>7.5000000000000018</c:v>
                </c:pt>
                <c:pt idx="703">
                  <c:v>7.5000000000000018</c:v>
                </c:pt>
                <c:pt idx="704">
                  <c:v>7.4000000000000021</c:v>
                </c:pt>
                <c:pt idx="705">
                  <c:v>7.4000000000000021</c:v>
                </c:pt>
                <c:pt idx="706">
                  <c:v>7.3999999999999986</c:v>
                </c:pt>
                <c:pt idx="707">
                  <c:v>7.5</c:v>
                </c:pt>
                <c:pt idx="708">
                  <c:v>7.5999999999999979</c:v>
                </c:pt>
                <c:pt idx="709">
                  <c:v>7.8000000000000007</c:v>
                </c:pt>
                <c:pt idx="710">
                  <c:v>8</c:v>
                </c:pt>
                <c:pt idx="711">
                  <c:v>8.1</c:v>
                </c:pt>
                <c:pt idx="712">
                  <c:v>8.2000000000000011</c:v>
                </c:pt>
                <c:pt idx="713">
                  <c:v>8.2000000000000011</c:v>
                </c:pt>
                <c:pt idx="714">
                  <c:v>8.3999999999999986</c:v>
                </c:pt>
                <c:pt idx="715">
                  <c:v>8.3999999999999986</c:v>
                </c:pt>
                <c:pt idx="716">
                  <c:v>8.3999999999999986</c:v>
                </c:pt>
                <c:pt idx="717">
                  <c:v>8.2999999999999989</c:v>
                </c:pt>
                <c:pt idx="718">
                  <c:v>8.4</c:v>
                </c:pt>
                <c:pt idx="719">
                  <c:v>8.3000000000000007</c:v>
                </c:pt>
                <c:pt idx="720">
                  <c:v>8.3999999999999986</c:v>
                </c:pt>
                <c:pt idx="721">
                  <c:v>8.5999999999999979</c:v>
                </c:pt>
                <c:pt idx="722">
                  <c:v>8.5999999999999979</c:v>
                </c:pt>
                <c:pt idx="723">
                  <c:v>8.6999999999999993</c:v>
                </c:pt>
                <c:pt idx="724">
                  <c:v>8.8000000000000007</c:v>
                </c:pt>
                <c:pt idx="725">
                  <c:v>8.7999999999999989</c:v>
                </c:pt>
                <c:pt idx="726">
                  <c:v>9.1</c:v>
                </c:pt>
                <c:pt idx="727">
                  <c:v>9.2999999999999989</c:v>
                </c:pt>
                <c:pt idx="728">
                  <c:v>9.6</c:v>
                </c:pt>
                <c:pt idx="729">
                  <c:v>9.6000000000000014</c:v>
                </c:pt>
                <c:pt idx="730">
                  <c:v>9.6000000000000014</c:v>
                </c:pt>
                <c:pt idx="731">
                  <c:v>9.6999999999999993</c:v>
                </c:pt>
                <c:pt idx="732">
                  <c:v>9.7999999999999989</c:v>
                </c:pt>
                <c:pt idx="733">
                  <c:v>9.7000000000000011</c:v>
                </c:pt>
                <c:pt idx="734">
                  <c:v>9.6</c:v>
                </c:pt>
                <c:pt idx="735">
                  <c:v>9.5</c:v>
                </c:pt>
                <c:pt idx="736">
                  <c:v>9.5</c:v>
                </c:pt>
                <c:pt idx="737">
                  <c:v>9.4</c:v>
                </c:pt>
                <c:pt idx="738">
                  <c:v>9.3000000000000007</c:v>
                </c:pt>
                <c:pt idx="739">
                  <c:v>9.3000000000000007</c:v>
                </c:pt>
                <c:pt idx="740">
                  <c:v>9.4000000000000021</c:v>
                </c:pt>
                <c:pt idx="741">
                  <c:v>9.4000000000000021</c:v>
                </c:pt>
                <c:pt idx="742">
                  <c:v>9.5</c:v>
                </c:pt>
                <c:pt idx="743">
                  <c:v>9.3999999999999986</c:v>
                </c:pt>
                <c:pt idx="744">
                  <c:v>9.3000000000000007</c:v>
                </c:pt>
                <c:pt idx="745">
                  <c:v>9.3999999999999986</c:v>
                </c:pt>
                <c:pt idx="746">
                  <c:v>9.3999999999999986</c:v>
                </c:pt>
                <c:pt idx="747">
                  <c:v>9.2999999999999989</c:v>
                </c:pt>
                <c:pt idx="748">
                  <c:v>9.2999999999999989</c:v>
                </c:pt>
                <c:pt idx="749">
                  <c:v>9.4</c:v>
                </c:pt>
                <c:pt idx="750">
                  <c:v>9.4</c:v>
                </c:pt>
                <c:pt idx="751">
                  <c:v>9.3000000000000007</c:v>
                </c:pt>
                <c:pt idx="752">
                  <c:v>9.3000000000000007</c:v>
                </c:pt>
                <c:pt idx="753">
                  <c:v>9.2000000000000011</c:v>
                </c:pt>
                <c:pt idx="754">
                  <c:v>9.1999999999999993</c:v>
                </c:pt>
                <c:pt idx="755">
                  <c:v>9.1999999999999993</c:v>
                </c:pt>
                <c:pt idx="756">
                  <c:v>9.1999999999999993</c:v>
                </c:pt>
                <c:pt idx="757">
                  <c:v>9.0999999999999979</c:v>
                </c:pt>
                <c:pt idx="758">
                  <c:v>9</c:v>
                </c:pt>
                <c:pt idx="759">
                  <c:v>9.0999999999999979</c:v>
                </c:pt>
                <c:pt idx="760">
                  <c:v>9.1999999999999993</c:v>
                </c:pt>
                <c:pt idx="761">
                  <c:v>9.3000000000000007</c:v>
                </c:pt>
                <c:pt idx="762">
                  <c:v>9.2999999999999989</c:v>
                </c:pt>
                <c:pt idx="763">
                  <c:v>9.3999999999999986</c:v>
                </c:pt>
                <c:pt idx="764">
                  <c:v>9.2999999999999989</c:v>
                </c:pt>
                <c:pt idx="765">
                  <c:v>9.1</c:v>
                </c:pt>
                <c:pt idx="766">
                  <c:v>9.1000000000000014</c:v>
                </c:pt>
                <c:pt idx="767">
                  <c:v>9.1999999999999993</c:v>
                </c:pt>
                <c:pt idx="768">
                  <c:v>9.1</c:v>
                </c:pt>
                <c:pt idx="769">
                  <c:v>9.1</c:v>
                </c:pt>
                <c:pt idx="770">
                  <c:v>9.1</c:v>
                </c:pt>
                <c:pt idx="771">
                  <c:v>9</c:v>
                </c:pt>
                <c:pt idx="772">
                  <c:v>8.8999999999999986</c:v>
                </c:pt>
                <c:pt idx="773">
                  <c:v>8.8999999999999986</c:v>
                </c:pt>
                <c:pt idx="774">
                  <c:v>9</c:v>
                </c:pt>
                <c:pt idx="775">
                  <c:v>9</c:v>
                </c:pt>
                <c:pt idx="776">
                  <c:v>9</c:v>
                </c:pt>
                <c:pt idx="777">
                  <c:v>8.8999999999999986</c:v>
                </c:pt>
                <c:pt idx="778">
                  <c:v>9</c:v>
                </c:pt>
                <c:pt idx="779">
                  <c:v>8.9000000000000021</c:v>
                </c:pt>
                <c:pt idx="780">
                  <c:v>8.9000000000000021</c:v>
                </c:pt>
                <c:pt idx="781">
                  <c:v>8.8000000000000007</c:v>
                </c:pt>
                <c:pt idx="782">
                  <c:v>8.6999999999999993</c:v>
                </c:pt>
                <c:pt idx="783">
                  <c:v>8.4999999999999982</c:v>
                </c:pt>
                <c:pt idx="784">
                  <c:v>8.5999999999999979</c:v>
                </c:pt>
                <c:pt idx="785">
                  <c:v>8.6</c:v>
                </c:pt>
                <c:pt idx="786">
                  <c:v>8.7999999999999989</c:v>
                </c:pt>
                <c:pt idx="787">
                  <c:v>8.9</c:v>
                </c:pt>
                <c:pt idx="788">
                  <c:v>8.8999999999999986</c:v>
                </c:pt>
                <c:pt idx="789">
                  <c:v>8.8000000000000007</c:v>
                </c:pt>
                <c:pt idx="790">
                  <c:v>8.8000000000000007</c:v>
                </c:pt>
                <c:pt idx="791">
                  <c:v>8.7000000000000011</c:v>
                </c:pt>
                <c:pt idx="792">
                  <c:v>8.5</c:v>
                </c:pt>
                <c:pt idx="793">
                  <c:v>8.5</c:v>
                </c:pt>
                <c:pt idx="794">
                  <c:v>8.6000000000000014</c:v>
                </c:pt>
                <c:pt idx="795">
                  <c:v>8.8000000000000007</c:v>
                </c:pt>
                <c:pt idx="796">
                  <c:v>8.7999999999999989</c:v>
                </c:pt>
                <c:pt idx="797">
                  <c:v>8.9</c:v>
                </c:pt>
                <c:pt idx="798">
                  <c:v>8.9</c:v>
                </c:pt>
                <c:pt idx="799">
                  <c:v>8.9</c:v>
                </c:pt>
                <c:pt idx="800">
                  <c:v>9.1000000000000014</c:v>
                </c:pt>
                <c:pt idx="801">
                  <c:v>9</c:v>
                </c:pt>
                <c:pt idx="802">
                  <c:v>9</c:v>
                </c:pt>
                <c:pt idx="803">
                  <c:v>8.7999999999999989</c:v>
                </c:pt>
                <c:pt idx="804">
                  <c:v>8.7000000000000011</c:v>
                </c:pt>
                <c:pt idx="805">
                  <c:v>8.5000000000000018</c:v>
                </c:pt>
                <c:pt idx="806">
                  <c:v>8.4</c:v>
                </c:pt>
                <c:pt idx="807">
                  <c:v>8.4</c:v>
                </c:pt>
                <c:pt idx="808">
                  <c:v>8.1999999999999993</c:v>
                </c:pt>
                <c:pt idx="809">
                  <c:v>8.1999999999999993</c:v>
                </c:pt>
                <c:pt idx="810">
                  <c:v>8.1999999999999993</c:v>
                </c:pt>
                <c:pt idx="811">
                  <c:v>8.1999999999999993</c:v>
                </c:pt>
                <c:pt idx="812">
                  <c:v>8.2999999999999989</c:v>
                </c:pt>
                <c:pt idx="813">
                  <c:v>8.3000000000000007</c:v>
                </c:pt>
                <c:pt idx="814">
                  <c:v>8.5000000000000018</c:v>
                </c:pt>
                <c:pt idx="815">
                  <c:v>8.5000000000000018</c:v>
                </c:pt>
                <c:pt idx="816">
                  <c:v>8.6000000000000014</c:v>
                </c:pt>
                <c:pt idx="817">
                  <c:v>8.5</c:v>
                </c:pt>
                <c:pt idx="818">
                  <c:v>8.5</c:v>
                </c:pt>
                <c:pt idx="819">
                  <c:v>8.5</c:v>
                </c:pt>
                <c:pt idx="820">
                  <c:v>8.6999999999999993</c:v>
                </c:pt>
                <c:pt idx="821">
                  <c:v>8.7000000000000011</c:v>
                </c:pt>
                <c:pt idx="822">
                  <c:v>8.7999999999999989</c:v>
                </c:pt>
                <c:pt idx="823">
                  <c:v>8.7999999999999989</c:v>
                </c:pt>
                <c:pt idx="824">
                  <c:v>8.7999999999999989</c:v>
                </c:pt>
                <c:pt idx="825">
                  <c:v>8.6999999999999993</c:v>
                </c:pt>
                <c:pt idx="826">
                  <c:v>8.5999999999999979</c:v>
                </c:pt>
                <c:pt idx="827">
                  <c:v>8.6999999999999993</c:v>
                </c:pt>
                <c:pt idx="828">
                  <c:v>8.6999999999999993</c:v>
                </c:pt>
                <c:pt idx="829">
                  <c:v>8.6999999999999993</c:v>
                </c:pt>
                <c:pt idx="830">
                  <c:v>8.6</c:v>
                </c:pt>
                <c:pt idx="831">
                  <c:v>8.7000000000000011</c:v>
                </c:pt>
                <c:pt idx="832">
                  <c:v>8.8000000000000007</c:v>
                </c:pt>
                <c:pt idx="833">
                  <c:v>8.8000000000000007</c:v>
                </c:pt>
                <c:pt idx="834">
                  <c:v>8.8000000000000007</c:v>
                </c:pt>
                <c:pt idx="835">
                  <c:v>8.7000000000000011</c:v>
                </c:pt>
                <c:pt idx="836">
                  <c:v>8.7999999999999989</c:v>
                </c:pt>
                <c:pt idx="837">
                  <c:v>9</c:v>
                </c:pt>
                <c:pt idx="838">
                  <c:v>9</c:v>
                </c:pt>
                <c:pt idx="839">
                  <c:v>9.0999999999999979</c:v>
                </c:pt>
                <c:pt idx="840">
                  <c:v>9.0999999999999979</c:v>
                </c:pt>
                <c:pt idx="841">
                  <c:v>9.0999999999999979</c:v>
                </c:pt>
                <c:pt idx="842">
                  <c:v>9.0999999999999979</c:v>
                </c:pt>
                <c:pt idx="843">
                  <c:v>9.0999999999999979</c:v>
                </c:pt>
                <c:pt idx="844">
                  <c:v>8.9999999999999982</c:v>
                </c:pt>
                <c:pt idx="845">
                  <c:v>8.9999999999999982</c:v>
                </c:pt>
                <c:pt idx="846">
                  <c:v>9.0999999999999979</c:v>
                </c:pt>
                <c:pt idx="847">
                  <c:v>9.0999999999999979</c:v>
                </c:pt>
                <c:pt idx="848">
                  <c:v>8.9999999999999982</c:v>
                </c:pt>
                <c:pt idx="849">
                  <c:v>8.9999999999999982</c:v>
                </c:pt>
                <c:pt idx="850">
                  <c:v>9</c:v>
                </c:pt>
                <c:pt idx="851">
                  <c:v>9.0999999999999979</c:v>
                </c:pt>
                <c:pt idx="852">
                  <c:v>9.0999999999999979</c:v>
                </c:pt>
                <c:pt idx="853">
                  <c:v>9.0999999999999979</c:v>
                </c:pt>
                <c:pt idx="854">
                  <c:v>8.8999999999999986</c:v>
                </c:pt>
                <c:pt idx="855">
                  <c:v>8.8000000000000007</c:v>
                </c:pt>
                <c:pt idx="856">
                  <c:v>8.8000000000000007</c:v>
                </c:pt>
                <c:pt idx="857">
                  <c:v>8.6999999999999993</c:v>
                </c:pt>
                <c:pt idx="858">
                  <c:v>8.6999999999999993</c:v>
                </c:pt>
                <c:pt idx="859">
                  <c:v>8.5</c:v>
                </c:pt>
                <c:pt idx="860">
                  <c:v>8.1999999999999993</c:v>
                </c:pt>
                <c:pt idx="861">
                  <c:v>8.0999999999999979</c:v>
                </c:pt>
                <c:pt idx="862">
                  <c:v>7.6999999999999993</c:v>
                </c:pt>
                <c:pt idx="863">
                  <c:v>7.5</c:v>
                </c:pt>
                <c:pt idx="864">
                  <c:v>7.2999999999999989</c:v>
                </c:pt>
                <c:pt idx="865">
                  <c:v>7.2999999999999989</c:v>
                </c:pt>
                <c:pt idx="866">
                  <c:v>6.9999999999999982</c:v>
                </c:pt>
                <c:pt idx="867">
                  <c:v>6.9999999999999982</c:v>
                </c:pt>
                <c:pt idx="868">
                  <c:v>6.9999999999999982</c:v>
                </c:pt>
                <c:pt idx="869">
                  <c:v>6.9999999999999982</c:v>
                </c:pt>
                <c:pt idx="870">
                  <c:v>6.2000000000000011</c:v>
                </c:pt>
                <c:pt idx="871">
                  <c:v>6.2000000000000011</c:v>
                </c:pt>
                <c:pt idx="872">
                  <c:v>6.2000000000000011</c:v>
                </c:pt>
                <c:pt idx="873">
                  <c:v>6.2000000000000011</c:v>
                </c:pt>
                <c:pt idx="874">
                  <c:v>6.2000000000000011</c:v>
                </c:pt>
                <c:pt idx="875">
                  <c:v>6.1000000000000014</c:v>
                </c:pt>
                <c:pt idx="876">
                  <c:v>6.1000000000000014</c:v>
                </c:pt>
                <c:pt idx="877">
                  <c:v>6.1000000000000014</c:v>
                </c:pt>
                <c:pt idx="878">
                  <c:v>5.8000000000000007</c:v>
                </c:pt>
                <c:pt idx="879">
                  <c:v>5.8999999999999986</c:v>
                </c:pt>
                <c:pt idx="880">
                  <c:v>5.7999999999999989</c:v>
                </c:pt>
                <c:pt idx="881">
                  <c:v>5.9</c:v>
                </c:pt>
                <c:pt idx="882">
                  <c:v>5.8000000000000007</c:v>
                </c:pt>
                <c:pt idx="883">
                  <c:v>6</c:v>
                </c:pt>
                <c:pt idx="884">
                  <c:v>6</c:v>
                </c:pt>
                <c:pt idx="885">
                  <c:v>6</c:v>
                </c:pt>
                <c:pt idx="886">
                  <c:v>6</c:v>
                </c:pt>
                <c:pt idx="887">
                  <c:v>6</c:v>
                </c:pt>
                <c:pt idx="888">
                  <c:v>6.3999999999999986</c:v>
                </c:pt>
                <c:pt idx="889">
                  <c:v>6.6000000000000014</c:v>
                </c:pt>
                <c:pt idx="890">
                  <c:v>6.7000000000000011</c:v>
                </c:pt>
                <c:pt idx="891">
                  <c:v>7</c:v>
                </c:pt>
                <c:pt idx="892">
                  <c:v>7</c:v>
                </c:pt>
                <c:pt idx="893">
                  <c:v>6.6999999999999993</c:v>
                </c:pt>
                <c:pt idx="894">
                  <c:v>6.3999999999999986</c:v>
                </c:pt>
                <c:pt idx="895">
                  <c:v>6.3999999999999986</c:v>
                </c:pt>
                <c:pt idx="896">
                  <c:v>6.3999999999999986</c:v>
                </c:pt>
                <c:pt idx="897">
                  <c:v>6.3999999999999986</c:v>
                </c:pt>
                <c:pt idx="898">
                  <c:v>6.3999999999999986</c:v>
                </c:pt>
                <c:pt idx="899">
                  <c:v>6.5</c:v>
                </c:pt>
                <c:pt idx="900">
                  <c:v>6.6</c:v>
                </c:pt>
                <c:pt idx="901">
                  <c:v>6.6</c:v>
                </c:pt>
                <c:pt idx="902">
                  <c:v>6.5</c:v>
                </c:pt>
                <c:pt idx="903">
                  <c:v>6.3999999999999986</c:v>
                </c:pt>
                <c:pt idx="904">
                  <c:v>3.6999999999999993</c:v>
                </c:pt>
                <c:pt idx="905">
                  <c:v>3.8000000000000007</c:v>
                </c:pt>
                <c:pt idx="906">
                  <c:v>3.9000000000000004</c:v>
                </c:pt>
                <c:pt idx="907">
                  <c:v>2.9000000000000004</c:v>
                </c:pt>
                <c:pt idx="908">
                  <c:v>2.9000000000000004</c:v>
                </c:pt>
                <c:pt idx="909">
                  <c:v>2.9000000000000004</c:v>
                </c:pt>
                <c:pt idx="910">
                  <c:v>2.3000000000000007</c:v>
                </c:pt>
                <c:pt idx="911">
                  <c:v>2</c:v>
                </c:pt>
                <c:pt idx="912">
                  <c:v>2.0999999999999996</c:v>
                </c:pt>
                <c:pt idx="913">
                  <c:v>2.0999999999999996</c:v>
                </c:pt>
                <c:pt idx="914">
                  <c:v>1.4000000000000004</c:v>
                </c:pt>
                <c:pt idx="915">
                  <c:v>1.0999999999999996</c:v>
                </c:pt>
                <c:pt idx="916">
                  <c:v>0.90000000000000036</c:v>
                </c:pt>
                <c:pt idx="917">
                  <c:v>0.69999999999999929</c:v>
                </c:pt>
                <c:pt idx="918">
                  <c:v>0.69999999999999929</c:v>
                </c:pt>
                <c:pt idx="919">
                  <c:v>0.40000000000000036</c:v>
                </c:pt>
                <c:pt idx="920">
                  <c:v>0.40000000000000036</c:v>
                </c:pt>
                <c:pt idx="921">
                  <c:v>0.40000000000000036</c:v>
                </c:pt>
                <c:pt idx="922">
                  <c:v>0</c:v>
                </c:pt>
                <c:pt idx="923">
                  <c:v>-9.9999999999999645E-2</c:v>
                </c:pt>
                <c:pt idx="924">
                  <c:v>-0.19999999999999929</c:v>
                </c:pt>
                <c:pt idx="925">
                  <c:v>-0.30000000000000071</c:v>
                </c:pt>
                <c:pt idx="926">
                  <c:v>-0.40000000000000036</c:v>
                </c:pt>
                <c:pt idx="927">
                  <c:v>-0.5</c:v>
                </c:pt>
                <c:pt idx="928">
                  <c:v>-0.5</c:v>
                </c:pt>
                <c:pt idx="929">
                  <c:v>-0.5</c:v>
                </c:pt>
                <c:pt idx="930">
                  <c:v>-0.5</c:v>
                </c:pt>
                <c:pt idx="931">
                  <c:v>-0.5</c:v>
                </c:pt>
                <c:pt idx="932">
                  <c:v>-0.5</c:v>
                </c:pt>
                <c:pt idx="933">
                  <c:v>-0.40000000000000036</c:v>
                </c:pt>
                <c:pt idx="934">
                  <c:v>-0.5</c:v>
                </c:pt>
                <c:pt idx="935">
                  <c:v>-0.5</c:v>
                </c:pt>
                <c:pt idx="936">
                  <c:v>-0.5</c:v>
                </c:pt>
                <c:pt idx="937">
                  <c:v>-0.5</c:v>
                </c:pt>
                <c:pt idx="938">
                  <c:v>-1.0999999999999996</c:v>
                </c:pt>
                <c:pt idx="939">
                  <c:v>-1</c:v>
                </c:pt>
                <c:pt idx="940">
                  <c:v>-1</c:v>
                </c:pt>
                <c:pt idx="941">
                  <c:v>-1</c:v>
                </c:pt>
                <c:pt idx="942">
                  <c:v>-1.0999999999999996</c:v>
                </c:pt>
                <c:pt idx="943">
                  <c:v>-1.0999999999999996</c:v>
                </c:pt>
                <c:pt idx="944">
                  <c:v>-1.0999999999999996</c:v>
                </c:pt>
                <c:pt idx="945">
                  <c:v>-1.0999999999999996</c:v>
                </c:pt>
                <c:pt idx="946">
                  <c:v>-1.0999999999999996</c:v>
                </c:pt>
                <c:pt idx="947">
                  <c:v>-1.0999999999999996</c:v>
                </c:pt>
                <c:pt idx="948">
                  <c:v>-1.0999999999999996</c:v>
                </c:pt>
                <c:pt idx="949">
                  <c:v>-1.2000000000000011</c:v>
                </c:pt>
                <c:pt idx="950">
                  <c:v>-1.2000000000000011</c:v>
                </c:pt>
                <c:pt idx="951">
                  <c:v>-1.2000000000000011</c:v>
                </c:pt>
                <c:pt idx="952">
                  <c:v>-1.2000000000000011</c:v>
                </c:pt>
                <c:pt idx="953">
                  <c:v>-1.2000000000000011</c:v>
                </c:pt>
                <c:pt idx="954">
                  <c:v>-1.2000000000000011</c:v>
                </c:pt>
                <c:pt idx="955">
                  <c:v>-1.4000000000000004</c:v>
                </c:pt>
                <c:pt idx="956">
                  <c:v>-1.3000000000000007</c:v>
                </c:pt>
                <c:pt idx="957">
                  <c:v>-1.3000000000000007</c:v>
                </c:pt>
                <c:pt idx="958">
                  <c:v>-1.4000000000000004</c:v>
                </c:pt>
                <c:pt idx="959">
                  <c:v>-1.4000000000000004</c:v>
                </c:pt>
                <c:pt idx="960">
                  <c:v>-1.4000000000000004</c:v>
                </c:pt>
                <c:pt idx="961">
                  <c:v>-1.5</c:v>
                </c:pt>
                <c:pt idx="962">
                  <c:v>-1.5</c:v>
                </c:pt>
                <c:pt idx="963">
                  <c:v>-1.5</c:v>
                </c:pt>
                <c:pt idx="964">
                  <c:v>-1.5</c:v>
                </c:pt>
                <c:pt idx="965">
                  <c:v>-1.5</c:v>
                </c:pt>
                <c:pt idx="966">
                  <c:v>-1.5</c:v>
                </c:pt>
                <c:pt idx="967">
                  <c:v>-1.5</c:v>
                </c:pt>
                <c:pt idx="968">
                  <c:v>-1.5</c:v>
                </c:pt>
                <c:pt idx="969">
                  <c:v>-1.4000000000000004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-1.4000000000000004</c:v>
                </c:pt>
                <c:pt idx="973">
                  <c:v>-1.4000000000000004</c:v>
                </c:pt>
                <c:pt idx="974">
                  <c:v>-1.2999999999999989</c:v>
                </c:pt>
                <c:pt idx="975">
                  <c:v>-1.2999999999999989</c:v>
                </c:pt>
                <c:pt idx="976">
                  <c:v>-1.5999999999999996</c:v>
                </c:pt>
                <c:pt idx="977">
                  <c:v>-1.5999999999999996</c:v>
                </c:pt>
                <c:pt idx="978">
                  <c:v>-1.6999999999999993</c:v>
                </c:pt>
                <c:pt idx="979">
                  <c:v>-1.6999999999999993</c:v>
                </c:pt>
                <c:pt idx="980">
                  <c:v>-1.7999999999999989</c:v>
                </c:pt>
                <c:pt idx="981">
                  <c:v>-1.7999999999999989</c:v>
                </c:pt>
                <c:pt idx="982">
                  <c:v>-1.7999999999999989</c:v>
                </c:pt>
                <c:pt idx="983">
                  <c:v>-1.7999999999999989</c:v>
                </c:pt>
                <c:pt idx="984">
                  <c:v>-1.9000000000000004</c:v>
                </c:pt>
                <c:pt idx="985">
                  <c:v>-1.9000000000000004</c:v>
                </c:pt>
                <c:pt idx="986">
                  <c:v>-1.9000000000000004</c:v>
                </c:pt>
                <c:pt idx="987">
                  <c:v>-2</c:v>
                </c:pt>
                <c:pt idx="988">
                  <c:v>-2</c:v>
                </c:pt>
                <c:pt idx="989">
                  <c:v>-1.9000000000000004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-2.0999999999999996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-2.0999999999999996</c:v>
                </c:pt>
                <c:pt idx="999">
                  <c:v>-2.2000000000000011</c:v>
                </c:pt>
                <c:pt idx="1000">
                  <c:v>-2.2000000000000011</c:v>
                </c:pt>
                <c:pt idx="1001">
                  <c:v>-2.1000000000000014</c:v>
                </c:pt>
                <c:pt idx="1002">
                  <c:v>-2.1000000000000014</c:v>
                </c:pt>
                <c:pt idx="1003">
                  <c:v>-2.1000000000000014</c:v>
                </c:pt>
                <c:pt idx="1004">
                  <c:v>-2.2000000000000011</c:v>
                </c:pt>
                <c:pt idx="1005">
                  <c:v>-2.2000000000000011</c:v>
                </c:pt>
                <c:pt idx="1006">
                  <c:v>-2.2000000000000011</c:v>
                </c:pt>
                <c:pt idx="1007">
                  <c:v>-2.2000000000000011</c:v>
                </c:pt>
                <c:pt idx="1008">
                  <c:v>-2.2000000000000011</c:v>
                </c:pt>
                <c:pt idx="1009">
                  <c:v>-2.3000000000000007</c:v>
                </c:pt>
                <c:pt idx="1010">
                  <c:v>-2.4000000000000004</c:v>
                </c:pt>
                <c:pt idx="1011">
                  <c:v>-2.3000000000000007</c:v>
                </c:pt>
                <c:pt idx="1012">
                  <c:v>-2.3000000000000007</c:v>
                </c:pt>
                <c:pt idx="1013">
                  <c:v>-2.3000000000000007</c:v>
                </c:pt>
                <c:pt idx="1014">
                  <c:v>-2.3000000000000007</c:v>
                </c:pt>
                <c:pt idx="1015">
                  <c:v>-2.1999999999999993</c:v>
                </c:pt>
                <c:pt idx="1016">
                  <c:v>-2.2999999999999989</c:v>
                </c:pt>
                <c:pt idx="1017">
                  <c:v>-2.2999999999999989</c:v>
                </c:pt>
                <c:pt idx="1018">
                  <c:v>-2.2999999999999989</c:v>
                </c:pt>
                <c:pt idx="1019">
                  <c:v>-2.3999999999999986</c:v>
                </c:pt>
                <c:pt idx="1020">
                  <c:v>-2.3999999999999986</c:v>
                </c:pt>
                <c:pt idx="1021">
                  <c:v>-2.3999999999999986</c:v>
                </c:pt>
                <c:pt idx="1022">
                  <c:v>-2.4000000000000004</c:v>
                </c:pt>
                <c:pt idx="1023">
                  <c:v>-2.5</c:v>
                </c:pt>
                <c:pt idx="1024">
                  <c:v>-2.5</c:v>
                </c:pt>
                <c:pt idx="1025">
                  <c:v>-2.5</c:v>
                </c:pt>
                <c:pt idx="1026">
                  <c:v>-2.5999999999999996</c:v>
                </c:pt>
                <c:pt idx="1027">
                  <c:v>-2.6999999999999993</c:v>
                </c:pt>
                <c:pt idx="1028">
                  <c:v>-2.6999999999999993</c:v>
                </c:pt>
                <c:pt idx="1029">
                  <c:v>-2.6999999999999993</c:v>
                </c:pt>
                <c:pt idx="1030">
                  <c:v>-2.6999999999999993</c:v>
                </c:pt>
                <c:pt idx="1031">
                  <c:v>-2.8000000000000007</c:v>
                </c:pt>
                <c:pt idx="1032">
                  <c:v>-2.8000000000000007</c:v>
                </c:pt>
                <c:pt idx="1033">
                  <c:v>-2.9000000000000004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-3.1000000000000014</c:v>
                </c:pt>
                <c:pt idx="1039">
                  <c:v>-3.2000000000000011</c:v>
                </c:pt>
                <c:pt idx="1040">
                  <c:v>-3.0999999999999996</c:v>
                </c:pt>
                <c:pt idx="1041">
                  <c:v>-3.0999999999999996</c:v>
                </c:pt>
                <c:pt idx="1042">
                  <c:v>-3.0999999999999996</c:v>
                </c:pt>
                <c:pt idx="1043">
                  <c:v>-3.2999999999999989</c:v>
                </c:pt>
                <c:pt idx="1044">
                  <c:v>-3.1999999999999993</c:v>
                </c:pt>
                <c:pt idx="1045">
                  <c:v>-3.3</c:v>
                </c:pt>
                <c:pt idx="1046">
                  <c:v>-3.3</c:v>
                </c:pt>
                <c:pt idx="1047">
                  <c:v>-3.3999999999999995</c:v>
                </c:pt>
                <c:pt idx="1048">
                  <c:v>-3.3999999999999995</c:v>
                </c:pt>
                <c:pt idx="1049">
                  <c:v>-3.3999999999999995</c:v>
                </c:pt>
                <c:pt idx="1050">
                  <c:v>-3.4000000000000004</c:v>
                </c:pt>
                <c:pt idx="1051">
                  <c:v>-3.4000000000000004</c:v>
                </c:pt>
                <c:pt idx="1052">
                  <c:v>-3.4000000000000004</c:v>
                </c:pt>
                <c:pt idx="1053">
                  <c:v>-3.5</c:v>
                </c:pt>
                <c:pt idx="1054">
                  <c:v>-3.5</c:v>
                </c:pt>
                <c:pt idx="1055">
                  <c:v>-3.5</c:v>
                </c:pt>
                <c:pt idx="1056">
                  <c:v>-3.5</c:v>
                </c:pt>
                <c:pt idx="1057">
                  <c:v>-3.5999999999999996</c:v>
                </c:pt>
                <c:pt idx="1058">
                  <c:v>-3.5999999999999996</c:v>
                </c:pt>
                <c:pt idx="1059">
                  <c:v>-3.5999999999999996</c:v>
                </c:pt>
                <c:pt idx="1060">
                  <c:v>-3.5999999999999996</c:v>
                </c:pt>
                <c:pt idx="1061">
                  <c:v>-3.5999999999999996</c:v>
                </c:pt>
                <c:pt idx="1062">
                  <c:v>-3.5999999999999996</c:v>
                </c:pt>
                <c:pt idx="1063">
                  <c:v>-3.5999999999999996</c:v>
                </c:pt>
                <c:pt idx="1064">
                  <c:v>-3.5999999999999996</c:v>
                </c:pt>
                <c:pt idx="1065">
                  <c:v>-3.5999999999999996</c:v>
                </c:pt>
                <c:pt idx="1066">
                  <c:v>-3.5999999999999996</c:v>
                </c:pt>
                <c:pt idx="1067">
                  <c:v>-3.5999999999999996</c:v>
                </c:pt>
                <c:pt idx="1068">
                  <c:v>-3.5999999999999996</c:v>
                </c:pt>
                <c:pt idx="1069">
                  <c:v>-3.5999999999999996</c:v>
                </c:pt>
                <c:pt idx="1070">
                  <c:v>-3.5999999999999996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46</c:v>
                </c:pt>
                <c:pt idx="517">
                  <c:v>0</c:v>
                </c:pt>
                <c:pt idx="518">
                  <c:v>0</c:v>
                </c:pt>
                <c:pt idx="519">
                  <c:v>155</c:v>
                </c:pt>
                <c:pt idx="520">
                  <c:v>155</c:v>
                </c:pt>
                <c:pt idx="521">
                  <c:v>217</c:v>
                </c:pt>
                <c:pt idx="522">
                  <c:v>155</c:v>
                </c:pt>
                <c:pt idx="523">
                  <c:v>263</c:v>
                </c:pt>
                <c:pt idx="524">
                  <c:v>263</c:v>
                </c:pt>
                <c:pt idx="525">
                  <c:v>263</c:v>
                </c:pt>
                <c:pt idx="526">
                  <c:v>325</c:v>
                </c:pt>
                <c:pt idx="527">
                  <c:v>325</c:v>
                </c:pt>
                <c:pt idx="528">
                  <c:v>325</c:v>
                </c:pt>
                <c:pt idx="529">
                  <c:v>480</c:v>
                </c:pt>
                <c:pt idx="530">
                  <c:v>480</c:v>
                </c:pt>
                <c:pt idx="531">
                  <c:v>434</c:v>
                </c:pt>
                <c:pt idx="532">
                  <c:v>604</c:v>
                </c:pt>
                <c:pt idx="533">
                  <c:v>542</c:v>
                </c:pt>
                <c:pt idx="534">
                  <c:v>604</c:v>
                </c:pt>
                <c:pt idx="535">
                  <c:v>759</c:v>
                </c:pt>
                <c:pt idx="536">
                  <c:v>821</c:v>
                </c:pt>
                <c:pt idx="537">
                  <c:v>930</c:v>
                </c:pt>
                <c:pt idx="538">
                  <c:v>976</c:v>
                </c:pt>
                <c:pt idx="539">
                  <c:v>976</c:v>
                </c:pt>
                <c:pt idx="540">
                  <c:v>1209</c:v>
                </c:pt>
                <c:pt idx="541">
                  <c:v>1364</c:v>
                </c:pt>
                <c:pt idx="542">
                  <c:v>1317</c:v>
                </c:pt>
                <c:pt idx="543">
                  <c:v>1581</c:v>
                </c:pt>
                <c:pt idx="544">
                  <c:v>1689</c:v>
                </c:pt>
                <c:pt idx="545">
                  <c:v>1968</c:v>
                </c:pt>
                <c:pt idx="546">
                  <c:v>2139</c:v>
                </c:pt>
                <c:pt idx="547">
                  <c:v>2185</c:v>
                </c:pt>
                <c:pt idx="548">
                  <c:v>2356</c:v>
                </c:pt>
                <c:pt idx="549">
                  <c:v>2526</c:v>
                </c:pt>
                <c:pt idx="550">
                  <c:v>2681</c:v>
                </c:pt>
                <c:pt idx="551">
                  <c:v>2743</c:v>
                </c:pt>
                <c:pt idx="552">
                  <c:v>2852</c:v>
                </c:pt>
                <c:pt idx="553">
                  <c:v>3022</c:v>
                </c:pt>
                <c:pt idx="554">
                  <c:v>3239</c:v>
                </c:pt>
                <c:pt idx="555">
                  <c:v>3022</c:v>
                </c:pt>
                <c:pt idx="556">
                  <c:v>3286</c:v>
                </c:pt>
                <c:pt idx="557">
                  <c:v>3069</c:v>
                </c:pt>
                <c:pt idx="558">
                  <c:v>3239</c:v>
                </c:pt>
                <c:pt idx="559">
                  <c:v>3131</c:v>
                </c:pt>
                <c:pt idx="560">
                  <c:v>3348</c:v>
                </c:pt>
                <c:pt idx="561">
                  <c:v>3627</c:v>
                </c:pt>
                <c:pt idx="562">
                  <c:v>3673</c:v>
                </c:pt>
                <c:pt idx="563">
                  <c:v>3844</c:v>
                </c:pt>
                <c:pt idx="564">
                  <c:v>3890</c:v>
                </c:pt>
                <c:pt idx="565">
                  <c:v>3844</c:v>
                </c:pt>
                <c:pt idx="566">
                  <c:v>4061</c:v>
                </c:pt>
                <c:pt idx="567">
                  <c:v>4169</c:v>
                </c:pt>
                <c:pt idx="568">
                  <c:v>4231</c:v>
                </c:pt>
                <c:pt idx="569">
                  <c:v>4278</c:v>
                </c:pt>
                <c:pt idx="570">
                  <c:v>4495</c:v>
                </c:pt>
                <c:pt idx="571">
                  <c:v>4712</c:v>
                </c:pt>
                <c:pt idx="572">
                  <c:v>4557</c:v>
                </c:pt>
                <c:pt idx="573">
                  <c:v>4169</c:v>
                </c:pt>
                <c:pt idx="574">
                  <c:v>4107</c:v>
                </c:pt>
                <c:pt idx="575">
                  <c:v>3844</c:v>
                </c:pt>
                <c:pt idx="576">
                  <c:v>3890</c:v>
                </c:pt>
                <c:pt idx="577">
                  <c:v>3952</c:v>
                </c:pt>
                <c:pt idx="578">
                  <c:v>4061</c:v>
                </c:pt>
                <c:pt idx="579">
                  <c:v>4061</c:v>
                </c:pt>
                <c:pt idx="580">
                  <c:v>4107</c:v>
                </c:pt>
                <c:pt idx="581">
                  <c:v>4169</c:v>
                </c:pt>
                <c:pt idx="582">
                  <c:v>4169</c:v>
                </c:pt>
                <c:pt idx="583">
                  <c:v>4231</c:v>
                </c:pt>
                <c:pt idx="584">
                  <c:v>4231</c:v>
                </c:pt>
                <c:pt idx="585">
                  <c:v>4386</c:v>
                </c:pt>
                <c:pt idx="586">
                  <c:v>4386</c:v>
                </c:pt>
                <c:pt idx="587">
                  <c:v>4448</c:v>
                </c:pt>
                <c:pt idx="588">
                  <c:v>4557</c:v>
                </c:pt>
                <c:pt idx="589">
                  <c:v>4603</c:v>
                </c:pt>
                <c:pt idx="590">
                  <c:v>4665</c:v>
                </c:pt>
                <c:pt idx="591">
                  <c:v>4665</c:v>
                </c:pt>
                <c:pt idx="592">
                  <c:v>4882</c:v>
                </c:pt>
                <c:pt idx="593">
                  <c:v>4712</c:v>
                </c:pt>
                <c:pt idx="594">
                  <c:v>4774</c:v>
                </c:pt>
                <c:pt idx="595">
                  <c:v>4944</c:v>
                </c:pt>
                <c:pt idx="596">
                  <c:v>4944</c:v>
                </c:pt>
                <c:pt idx="597">
                  <c:v>4836</c:v>
                </c:pt>
                <c:pt idx="598">
                  <c:v>4712</c:v>
                </c:pt>
                <c:pt idx="599">
                  <c:v>4774</c:v>
                </c:pt>
                <c:pt idx="600">
                  <c:v>4836</c:v>
                </c:pt>
                <c:pt idx="601">
                  <c:v>4991</c:v>
                </c:pt>
                <c:pt idx="602">
                  <c:v>4944</c:v>
                </c:pt>
                <c:pt idx="603">
                  <c:v>4944</c:v>
                </c:pt>
                <c:pt idx="604">
                  <c:v>5053</c:v>
                </c:pt>
                <c:pt idx="605">
                  <c:v>5099</c:v>
                </c:pt>
                <c:pt idx="606">
                  <c:v>5270</c:v>
                </c:pt>
                <c:pt idx="607">
                  <c:v>5099</c:v>
                </c:pt>
                <c:pt idx="608">
                  <c:v>5549</c:v>
                </c:pt>
                <c:pt idx="609">
                  <c:v>5595</c:v>
                </c:pt>
                <c:pt idx="610">
                  <c:v>5549</c:v>
                </c:pt>
                <c:pt idx="611">
                  <c:v>5766</c:v>
                </c:pt>
                <c:pt idx="612">
                  <c:v>5983</c:v>
                </c:pt>
                <c:pt idx="613">
                  <c:v>6091</c:v>
                </c:pt>
                <c:pt idx="614">
                  <c:v>6200</c:v>
                </c:pt>
                <c:pt idx="615">
                  <c:v>5983</c:v>
                </c:pt>
                <c:pt idx="616">
                  <c:v>6091</c:v>
                </c:pt>
                <c:pt idx="617">
                  <c:v>6045</c:v>
                </c:pt>
                <c:pt idx="618">
                  <c:v>6308</c:v>
                </c:pt>
                <c:pt idx="619">
                  <c:v>6587</c:v>
                </c:pt>
                <c:pt idx="620">
                  <c:v>6587</c:v>
                </c:pt>
                <c:pt idx="621">
                  <c:v>6308</c:v>
                </c:pt>
                <c:pt idx="622">
                  <c:v>6200</c:v>
                </c:pt>
                <c:pt idx="623">
                  <c:v>6153</c:v>
                </c:pt>
                <c:pt idx="624">
                  <c:v>6200</c:v>
                </c:pt>
                <c:pt idx="625">
                  <c:v>5766</c:v>
                </c:pt>
                <c:pt idx="626">
                  <c:v>5657</c:v>
                </c:pt>
                <c:pt idx="627">
                  <c:v>5766</c:v>
                </c:pt>
                <c:pt idx="628">
                  <c:v>5812</c:v>
                </c:pt>
                <c:pt idx="629">
                  <c:v>5704</c:v>
                </c:pt>
                <c:pt idx="630">
                  <c:v>5983</c:v>
                </c:pt>
                <c:pt idx="631">
                  <c:v>5983</c:v>
                </c:pt>
                <c:pt idx="632">
                  <c:v>6200</c:v>
                </c:pt>
                <c:pt idx="633">
                  <c:v>6045</c:v>
                </c:pt>
                <c:pt idx="634">
                  <c:v>5983</c:v>
                </c:pt>
                <c:pt idx="635">
                  <c:v>5983</c:v>
                </c:pt>
                <c:pt idx="636">
                  <c:v>6091</c:v>
                </c:pt>
                <c:pt idx="637">
                  <c:v>6200</c:v>
                </c:pt>
                <c:pt idx="638">
                  <c:v>6153</c:v>
                </c:pt>
                <c:pt idx="639">
                  <c:v>6308</c:v>
                </c:pt>
                <c:pt idx="640">
                  <c:v>6525</c:v>
                </c:pt>
                <c:pt idx="641">
                  <c:v>6696</c:v>
                </c:pt>
                <c:pt idx="642">
                  <c:v>6975</c:v>
                </c:pt>
                <c:pt idx="643">
                  <c:v>7471</c:v>
                </c:pt>
                <c:pt idx="644">
                  <c:v>8013</c:v>
                </c:pt>
                <c:pt idx="645">
                  <c:v>8788</c:v>
                </c:pt>
                <c:pt idx="646">
                  <c:v>9718</c:v>
                </c:pt>
                <c:pt idx="647">
                  <c:v>10385</c:v>
                </c:pt>
                <c:pt idx="648">
                  <c:v>10648</c:v>
                </c:pt>
                <c:pt idx="649">
                  <c:v>10710</c:v>
                </c:pt>
                <c:pt idx="650">
                  <c:v>11036</c:v>
                </c:pt>
                <c:pt idx="651">
                  <c:v>11315</c:v>
                </c:pt>
                <c:pt idx="652">
                  <c:v>11857</c:v>
                </c:pt>
                <c:pt idx="653">
                  <c:v>11981</c:v>
                </c:pt>
                <c:pt idx="654">
                  <c:v>11919</c:v>
                </c:pt>
                <c:pt idx="655">
                  <c:v>12090</c:v>
                </c:pt>
                <c:pt idx="656">
                  <c:v>12307</c:v>
                </c:pt>
                <c:pt idx="657">
                  <c:v>12415</c:v>
                </c:pt>
                <c:pt idx="658">
                  <c:v>12524</c:v>
                </c:pt>
                <c:pt idx="659">
                  <c:v>12586</c:v>
                </c:pt>
                <c:pt idx="660">
                  <c:v>12586</c:v>
                </c:pt>
                <c:pt idx="661">
                  <c:v>12911</c:v>
                </c:pt>
                <c:pt idx="662">
                  <c:v>12958</c:v>
                </c:pt>
                <c:pt idx="663">
                  <c:v>13128</c:v>
                </c:pt>
                <c:pt idx="664">
                  <c:v>13020</c:v>
                </c:pt>
                <c:pt idx="665">
                  <c:v>12911</c:v>
                </c:pt>
                <c:pt idx="666">
                  <c:v>12803</c:v>
                </c:pt>
                <c:pt idx="667">
                  <c:v>12803</c:v>
                </c:pt>
                <c:pt idx="668">
                  <c:v>12803</c:v>
                </c:pt>
                <c:pt idx="669">
                  <c:v>12632</c:v>
                </c:pt>
                <c:pt idx="670">
                  <c:v>12415</c:v>
                </c:pt>
                <c:pt idx="671">
                  <c:v>12353</c:v>
                </c:pt>
                <c:pt idx="672">
                  <c:v>12586</c:v>
                </c:pt>
                <c:pt idx="673">
                  <c:v>12462</c:v>
                </c:pt>
                <c:pt idx="674">
                  <c:v>12632</c:v>
                </c:pt>
                <c:pt idx="675">
                  <c:v>12803</c:v>
                </c:pt>
                <c:pt idx="676">
                  <c:v>12849</c:v>
                </c:pt>
                <c:pt idx="677">
                  <c:v>12462</c:v>
                </c:pt>
                <c:pt idx="678">
                  <c:v>12353</c:v>
                </c:pt>
                <c:pt idx="679">
                  <c:v>11749</c:v>
                </c:pt>
                <c:pt idx="680">
                  <c:v>11253</c:v>
                </c:pt>
                <c:pt idx="681">
                  <c:v>10772</c:v>
                </c:pt>
                <c:pt idx="682">
                  <c:v>11036</c:v>
                </c:pt>
                <c:pt idx="683">
                  <c:v>11377</c:v>
                </c:pt>
                <c:pt idx="684">
                  <c:v>12245</c:v>
                </c:pt>
                <c:pt idx="685">
                  <c:v>13066</c:v>
                </c:pt>
                <c:pt idx="686">
                  <c:v>13237</c:v>
                </c:pt>
                <c:pt idx="687">
                  <c:v>12911</c:v>
                </c:pt>
                <c:pt idx="688">
                  <c:v>12307</c:v>
                </c:pt>
                <c:pt idx="689">
                  <c:v>11811</c:v>
                </c:pt>
                <c:pt idx="690">
                  <c:v>11640</c:v>
                </c:pt>
                <c:pt idx="691">
                  <c:v>11594</c:v>
                </c:pt>
                <c:pt idx="692">
                  <c:v>11423</c:v>
                </c:pt>
                <c:pt idx="693">
                  <c:v>11206</c:v>
                </c:pt>
                <c:pt idx="694">
                  <c:v>10927</c:v>
                </c:pt>
                <c:pt idx="695">
                  <c:v>10214</c:v>
                </c:pt>
                <c:pt idx="696">
                  <c:v>9176</c:v>
                </c:pt>
                <c:pt idx="697">
                  <c:v>8463</c:v>
                </c:pt>
                <c:pt idx="698">
                  <c:v>7905</c:v>
                </c:pt>
                <c:pt idx="699">
                  <c:v>7362</c:v>
                </c:pt>
                <c:pt idx="700">
                  <c:v>7083</c:v>
                </c:pt>
                <c:pt idx="701">
                  <c:v>7083</c:v>
                </c:pt>
                <c:pt idx="702">
                  <c:v>7130</c:v>
                </c:pt>
                <c:pt idx="703">
                  <c:v>7192</c:v>
                </c:pt>
                <c:pt idx="704">
                  <c:v>7409</c:v>
                </c:pt>
                <c:pt idx="705">
                  <c:v>7471</c:v>
                </c:pt>
                <c:pt idx="706">
                  <c:v>7409</c:v>
                </c:pt>
                <c:pt idx="707">
                  <c:v>7471</c:v>
                </c:pt>
                <c:pt idx="708">
                  <c:v>7130</c:v>
                </c:pt>
                <c:pt idx="709">
                  <c:v>6866</c:v>
                </c:pt>
                <c:pt idx="710">
                  <c:v>6758</c:v>
                </c:pt>
                <c:pt idx="711">
                  <c:v>6525</c:v>
                </c:pt>
                <c:pt idx="712">
                  <c:v>6587</c:v>
                </c:pt>
                <c:pt idx="713">
                  <c:v>6479</c:v>
                </c:pt>
                <c:pt idx="714">
                  <c:v>6525</c:v>
                </c:pt>
                <c:pt idx="715">
                  <c:v>6417</c:v>
                </c:pt>
                <c:pt idx="716">
                  <c:v>6479</c:v>
                </c:pt>
                <c:pt idx="717">
                  <c:v>6479</c:v>
                </c:pt>
                <c:pt idx="718">
                  <c:v>6308</c:v>
                </c:pt>
                <c:pt idx="719">
                  <c:v>6417</c:v>
                </c:pt>
                <c:pt idx="720">
                  <c:v>6417</c:v>
                </c:pt>
                <c:pt idx="721">
                  <c:v>6479</c:v>
                </c:pt>
                <c:pt idx="722">
                  <c:v>6417</c:v>
                </c:pt>
                <c:pt idx="723">
                  <c:v>6525</c:v>
                </c:pt>
                <c:pt idx="724">
                  <c:v>6525</c:v>
                </c:pt>
                <c:pt idx="725">
                  <c:v>6525</c:v>
                </c:pt>
                <c:pt idx="726">
                  <c:v>6649</c:v>
                </c:pt>
                <c:pt idx="727">
                  <c:v>6525</c:v>
                </c:pt>
                <c:pt idx="728">
                  <c:v>6649</c:v>
                </c:pt>
                <c:pt idx="729">
                  <c:v>6696</c:v>
                </c:pt>
                <c:pt idx="730">
                  <c:v>6696</c:v>
                </c:pt>
                <c:pt idx="731">
                  <c:v>6587</c:v>
                </c:pt>
                <c:pt idx="732">
                  <c:v>6758</c:v>
                </c:pt>
                <c:pt idx="733">
                  <c:v>6696</c:v>
                </c:pt>
                <c:pt idx="734">
                  <c:v>6758</c:v>
                </c:pt>
                <c:pt idx="735">
                  <c:v>6758</c:v>
                </c:pt>
                <c:pt idx="736">
                  <c:v>6758</c:v>
                </c:pt>
                <c:pt idx="737">
                  <c:v>6696</c:v>
                </c:pt>
                <c:pt idx="738">
                  <c:v>6758</c:v>
                </c:pt>
                <c:pt idx="739">
                  <c:v>6758</c:v>
                </c:pt>
                <c:pt idx="740">
                  <c:v>6696</c:v>
                </c:pt>
                <c:pt idx="741">
                  <c:v>6587</c:v>
                </c:pt>
                <c:pt idx="742">
                  <c:v>6696</c:v>
                </c:pt>
                <c:pt idx="743">
                  <c:v>6649</c:v>
                </c:pt>
                <c:pt idx="744">
                  <c:v>6758</c:v>
                </c:pt>
                <c:pt idx="745">
                  <c:v>6649</c:v>
                </c:pt>
                <c:pt idx="746">
                  <c:v>6587</c:v>
                </c:pt>
                <c:pt idx="747">
                  <c:v>6587</c:v>
                </c:pt>
                <c:pt idx="748">
                  <c:v>6649</c:v>
                </c:pt>
                <c:pt idx="749">
                  <c:v>6696</c:v>
                </c:pt>
                <c:pt idx="750">
                  <c:v>6975</c:v>
                </c:pt>
                <c:pt idx="751">
                  <c:v>7083</c:v>
                </c:pt>
                <c:pt idx="752">
                  <c:v>8618</c:v>
                </c:pt>
                <c:pt idx="753">
                  <c:v>8463</c:v>
                </c:pt>
                <c:pt idx="754">
                  <c:v>7192</c:v>
                </c:pt>
                <c:pt idx="755">
                  <c:v>7409</c:v>
                </c:pt>
                <c:pt idx="756">
                  <c:v>6758</c:v>
                </c:pt>
                <c:pt idx="757">
                  <c:v>12245</c:v>
                </c:pt>
                <c:pt idx="758">
                  <c:v>7858</c:v>
                </c:pt>
                <c:pt idx="759">
                  <c:v>7517</c:v>
                </c:pt>
                <c:pt idx="760">
                  <c:v>9827</c:v>
                </c:pt>
                <c:pt idx="761">
                  <c:v>8788</c:v>
                </c:pt>
                <c:pt idx="762">
                  <c:v>9176</c:v>
                </c:pt>
                <c:pt idx="763">
                  <c:v>12586</c:v>
                </c:pt>
                <c:pt idx="764">
                  <c:v>13903</c:v>
                </c:pt>
                <c:pt idx="765">
                  <c:v>15546</c:v>
                </c:pt>
                <c:pt idx="766">
                  <c:v>17422</c:v>
                </c:pt>
                <c:pt idx="767">
                  <c:v>18677</c:v>
                </c:pt>
                <c:pt idx="768">
                  <c:v>19173</c:v>
                </c:pt>
                <c:pt idx="769">
                  <c:v>19561</c:v>
                </c:pt>
                <c:pt idx="770">
                  <c:v>18522</c:v>
                </c:pt>
                <c:pt idx="771">
                  <c:v>18290</c:v>
                </c:pt>
                <c:pt idx="772">
                  <c:v>18786</c:v>
                </c:pt>
                <c:pt idx="773">
                  <c:v>7579</c:v>
                </c:pt>
                <c:pt idx="774">
                  <c:v>18569</c:v>
                </c:pt>
                <c:pt idx="775">
                  <c:v>19003</c:v>
                </c:pt>
                <c:pt idx="776">
                  <c:v>19065</c:v>
                </c:pt>
                <c:pt idx="777">
                  <c:v>19127</c:v>
                </c:pt>
                <c:pt idx="778">
                  <c:v>21870</c:v>
                </c:pt>
                <c:pt idx="779">
                  <c:v>22475</c:v>
                </c:pt>
                <c:pt idx="780">
                  <c:v>18135</c:v>
                </c:pt>
                <c:pt idx="781">
                  <c:v>18631</c:v>
                </c:pt>
                <c:pt idx="782">
                  <c:v>15267</c:v>
                </c:pt>
                <c:pt idx="783">
                  <c:v>11749</c:v>
                </c:pt>
                <c:pt idx="784">
                  <c:v>25063</c:v>
                </c:pt>
                <c:pt idx="785">
                  <c:v>21266</c:v>
                </c:pt>
                <c:pt idx="786">
                  <c:v>20444</c:v>
                </c:pt>
                <c:pt idx="787">
                  <c:v>22630</c:v>
                </c:pt>
                <c:pt idx="788">
                  <c:v>27636</c:v>
                </c:pt>
                <c:pt idx="789">
                  <c:v>27962</c:v>
                </c:pt>
                <c:pt idx="790">
                  <c:v>25110</c:v>
                </c:pt>
                <c:pt idx="791">
                  <c:v>24614</c:v>
                </c:pt>
                <c:pt idx="792">
                  <c:v>27745</c:v>
                </c:pt>
                <c:pt idx="793">
                  <c:v>29341</c:v>
                </c:pt>
                <c:pt idx="794">
                  <c:v>28303</c:v>
                </c:pt>
                <c:pt idx="795">
                  <c:v>29124</c:v>
                </c:pt>
                <c:pt idx="796">
                  <c:v>25714</c:v>
                </c:pt>
                <c:pt idx="797">
                  <c:v>27528</c:v>
                </c:pt>
                <c:pt idx="798">
                  <c:v>28907</c:v>
                </c:pt>
                <c:pt idx="799">
                  <c:v>28194</c:v>
                </c:pt>
                <c:pt idx="800">
                  <c:v>28690</c:v>
                </c:pt>
                <c:pt idx="801">
                  <c:v>9393</c:v>
                </c:pt>
                <c:pt idx="802">
                  <c:v>26489</c:v>
                </c:pt>
                <c:pt idx="803">
                  <c:v>26381</c:v>
                </c:pt>
                <c:pt idx="804">
                  <c:v>27590</c:v>
                </c:pt>
                <c:pt idx="805">
                  <c:v>27202</c:v>
                </c:pt>
                <c:pt idx="806">
                  <c:v>26381</c:v>
                </c:pt>
                <c:pt idx="807">
                  <c:v>26644</c:v>
                </c:pt>
                <c:pt idx="808">
                  <c:v>25714</c:v>
                </c:pt>
                <c:pt idx="809">
                  <c:v>24335</c:v>
                </c:pt>
                <c:pt idx="810">
                  <c:v>24831</c:v>
                </c:pt>
                <c:pt idx="811">
                  <c:v>26319</c:v>
                </c:pt>
                <c:pt idx="812">
                  <c:v>26381</c:v>
                </c:pt>
                <c:pt idx="813">
                  <c:v>26877</c:v>
                </c:pt>
                <c:pt idx="814">
                  <c:v>8959</c:v>
                </c:pt>
                <c:pt idx="815">
                  <c:v>27481</c:v>
                </c:pt>
                <c:pt idx="816">
                  <c:v>27528</c:v>
                </c:pt>
                <c:pt idx="817">
                  <c:v>26598</c:v>
                </c:pt>
                <c:pt idx="818">
                  <c:v>26644</c:v>
                </c:pt>
                <c:pt idx="819">
                  <c:v>26598</c:v>
                </c:pt>
                <c:pt idx="820">
                  <c:v>24893</c:v>
                </c:pt>
                <c:pt idx="821">
                  <c:v>24459</c:v>
                </c:pt>
                <c:pt idx="822">
                  <c:v>24459</c:v>
                </c:pt>
                <c:pt idx="823">
                  <c:v>21374</c:v>
                </c:pt>
                <c:pt idx="824">
                  <c:v>23901</c:v>
                </c:pt>
                <c:pt idx="825">
                  <c:v>23792</c:v>
                </c:pt>
                <c:pt idx="826">
                  <c:v>23622</c:v>
                </c:pt>
                <c:pt idx="827">
                  <c:v>25172</c:v>
                </c:pt>
                <c:pt idx="828">
                  <c:v>12136</c:v>
                </c:pt>
                <c:pt idx="829">
                  <c:v>25110</c:v>
                </c:pt>
                <c:pt idx="830">
                  <c:v>26272</c:v>
                </c:pt>
                <c:pt idx="831">
                  <c:v>26381</c:v>
                </c:pt>
                <c:pt idx="832">
                  <c:v>24722</c:v>
                </c:pt>
                <c:pt idx="833">
                  <c:v>24397</c:v>
                </c:pt>
                <c:pt idx="834">
                  <c:v>23792</c:v>
                </c:pt>
                <c:pt idx="835">
                  <c:v>23901</c:v>
                </c:pt>
                <c:pt idx="836">
                  <c:v>24226</c:v>
                </c:pt>
                <c:pt idx="837">
                  <c:v>24939</c:v>
                </c:pt>
                <c:pt idx="838">
                  <c:v>26102</c:v>
                </c:pt>
                <c:pt idx="839">
                  <c:v>26877</c:v>
                </c:pt>
                <c:pt idx="840">
                  <c:v>26815</c:v>
                </c:pt>
                <c:pt idx="841">
                  <c:v>26877</c:v>
                </c:pt>
                <c:pt idx="842">
                  <c:v>27249</c:v>
                </c:pt>
                <c:pt idx="843">
                  <c:v>27915</c:v>
                </c:pt>
                <c:pt idx="844">
                  <c:v>28303</c:v>
                </c:pt>
                <c:pt idx="845">
                  <c:v>28303</c:v>
                </c:pt>
                <c:pt idx="846">
                  <c:v>27528</c:v>
                </c:pt>
                <c:pt idx="847">
                  <c:v>28241</c:v>
                </c:pt>
                <c:pt idx="848">
                  <c:v>9114</c:v>
                </c:pt>
                <c:pt idx="849">
                  <c:v>9114</c:v>
                </c:pt>
                <c:pt idx="850">
                  <c:v>24784</c:v>
                </c:pt>
                <c:pt idx="851">
                  <c:v>25327</c:v>
                </c:pt>
                <c:pt idx="852">
                  <c:v>9672</c:v>
                </c:pt>
                <c:pt idx="853">
                  <c:v>25823</c:v>
                </c:pt>
                <c:pt idx="854">
                  <c:v>10168</c:v>
                </c:pt>
                <c:pt idx="855">
                  <c:v>24567</c:v>
                </c:pt>
                <c:pt idx="856">
                  <c:v>10881</c:v>
                </c:pt>
                <c:pt idx="857">
                  <c:v>9501</c:v>
                </c:pt>
                <c:pt idx="858">
                  <c:v>19344</c:v>
                </c:pt>
                <c:pt idx="859">
                  <c:v>22304</c:v>
                </c:pt>
                <c:pt idx="860">
                  <c:v>8835</c:v>
                </c:pt>
                <c:pt idx="861">
                  <c:v>20382</c:v>
                </c:pt>
                <c:pt idx="862">
                  <c:v>8959</c:v>
                </c:pt>
                <c:pt idx="863">
                  <c:v>19995</c:v>
                </c:pt>
                <c:pt idx="864">
                  <c:v>15980</c:v>
                </c:pt>
                <c:pt idx="865">
                  <c:v>9331</c:v>
                </c:pt>
                <c:pt idx="866">
                  <c:v>19065</c:v>
                </c:pt>
                <c:pt idx="867">
                  <c:v>9176</c:v>
                </c:pt>
                <c:pt idx="868">
                  <c:v>19235</c:v>
                </c:pt>
                <c:pt idx="869">
                  <c:v>18135</c:v>
                </c:pt>
                <c:pt idx="870">
                  <c:v>9067</c:v>
                </c:pt>
                <c:pt idx="871">
                  <c:v>20940</c:v>
                </c:pt>
                <c:pt idx="872">
                  <c:v>21870</c:v>
                </c:pt>
                <c:pt idx="873">
                  <c:v>22862</c:v>
                </c:pt>
                <c:pt idx="874">
                  <c:v>23126</c:v>
                </c:pt>
                <c:pt idx="875">
                  <c:v>22521</c:v>
                </c:pt>
                <c:pt idx="876">
                  <c:v>21049</c:v>
                </c:pt>
                <c:pt idx="877">
                  <c:v>19778</c:v>
                </c:pt>
                <c:pt idx="878">
                  <c:v>22366</c:v>
                </c:pt>
                <c:pt idx="879">
                  <c:v>9827</c:v>
                </c:pt>
                <c:pt idx="880">
                  <c:v>22583</c:v>
                </c:pt>
                <c:pt idx="881">
                  <c:v>10106</c:v>
                </c:pt>
                <c:pt idx="882">
                  <c:v>22196</c:v>
                </c:pt>
                <c:pt idx="883">
                  <c:v>22087</c:v>
                </c:pt>
                <c:pt idx="884">
                  <c:v>21870</c:v>
                </c:pt>
                <c:pt idx="885">
                  <c:v>19995</c:v>
                </c:pt>
                <c:pt idx="886">
                  <c:v>12524</c:v>
                </c:pt>
                <c:pt idx="887">
                  <c:v>24459</c:v>
                </c:pt>
                <c:pt idx="888">
                  <c:v>20708</c:v>
                </c:pt>
                <c:pt idx="889">
                  <c:v>21049</c:v>
                </c:pt>
                <c:pt idx="890">
                  <c:v>17422</c:v>
                </c:pt>
                <c:pt idx="891">
                  <c:v>17856</c:v>
                </c:pt>
                <c:pt idx="892">
                  <c:v>20878</c:v>
                </c:pt>
                <c:pt idx="893">
                  <c:v>19731</c:v>
                </c:pt>
                <c:pt idx="894">
                  <c:v>21870</c:v>
                </c:pt>
                <c:pt idx="895">
                  <c:v>13841</c:v>
                </c:pt>
                <c:pt idx="896">
                  <c:v>11423</c:v>
                </c:pt>
                <c:pt idx="897">
                  <c:v>11423</c:v>
                </c:pt>
                <c:pt idx="898">
                  <c:v>10819</c:v>
                </c:pt>
                <c:pt idx="899">
                  <c:v>9827</c:v>
                </c:pt>
                <c:pt idx="900">
                  <c:v>9501</c:v>
                </c:pt>
                <c:pt idx="901">
                  <c:v>9439</c:v>
                </c:pt>
                <c:pt idx="902">
                  <c:v>9284</c:v>
                </c:pt>
                <c:pt idx="903">
                  <c:v>8788</c:v>
                </c:pt>
                <c:pt idx="904">
                  <c:v>8354</c:v>
                </c:pt>
                <c:pt idx="905">
                  <c:v>7130</c:v>
                </c:pt>
                <c:pt idx="906">
                  <c:v>6587</c:v>
                </c:pt>
                <c:pt idx="907">
                  <c:v>5921</c:v>
                </c:pt>
                <c:pt idx="908">
                  <c:v>5657</c:v>
                </c:pt>
                <c:pt idx="909">
                  <c:v>5440</c:v>
                </c:pt>
                <c:pt idx="910">
                  <c:v>5161</c:v>
                </c:pt>
                <c:pt idx="911">
                  <c:v>4944</c:v>
                </c:pt>
                <c:pt idx="912">
                  <c:v>4774</c:v>
                </c:pt>
                <c:pt idx="913">
                  <c:v>4665</c:v>
                </c:pt>
                <c:pt idx="914">
                  <c:v>4557</c:v>
                </c:pt>
                <c:pt idx="915">
                  <c:v>4386</c:v>
                </c:pt>
                <c:pt idx="916">
                  <c:v>4278</c:v>
                </c:pt>
                <c:pt idx="917">
                  <c:v>4061</c:v>
                </c:pt>
                <c:pt idx="918">
                  <c:v>3952</c:v>
                </c:pt>
                <c:pt idx="919">
                  <c:v>3673</c:v>
                </c:pt>
                <c:pt idx="920">
                  <c:v>3782</c:v>
                </c:pt>
                <c:pt idx="921">
                  <c:v>3782</c:v>
                </c:pt>
                <c:pt idx="922">
                  <c:v>3952</c:v>
                </c:pt>
                <c:pt idx="923">
                  <c:v>4340</c:v>
                </c:pt>
                <c:pt idx="924">
                  <c:v>4712</c:v>
                </c:pt>
                <c:pt idx="925">
                  <c:v>4665</c:v>
                </c:pt>
                <c:pt idx="926">
                  <c:v>4169</c:v>
                </c:pt>
                <c:pt idx="927">
                  <c:v>3890</c:v>
                </c:pt>
                <c:pt idx="928">
                  <c:v>4340</c:v>
                </c:pt>
                <c:pt idx="929">
                  <c:v>5053</c:v>
                </c:pt>
                <c:pt idx="930">
                  <c:v>5316</c:v>
                </c:pt>
                <c:pt idx="931">
                  <c:v>5161</c:v>
                </c:pt>
                <c:pt idx="932">
                  <c:v>5270</c:v>
                </c:pt>
                <c:pt idx="933">
                  <c:v>6091</c:v>
                </c:pt>
                <c:pt idx="934">
                  <c:v>7021</c:v>
                </c:pt>
                <c:pt idx="935">
                  <c:v>7579</c:v>
                </c:pt>
                <c:pt idx="936">
                  <c:v>7858</c:v>
                </c:pt>
                <c:pt idx="937">
                  <c:v>8726</c:v>
                </c:pt>
                <c:pt idx="938">
                  <c:v>9439</c:v>
                </c:pt>
                <c:pt idx="939">
                  <c:v>10044</c:v>
                </c:pt>
                <c:pt idx="940">
                  <c:v>9718</c:v>
                </c:pt>
                <c:pt idx="941">
                  <c:v>8463</c:v>
                </c:pt>
                <c:pt idx="942">
                  <c:v>7858</c:v>
                </c:pt>
                <c:pt idx="943">
                  <c:v>6417</c:v>
                </c:pt>
                <c:pt idx="944">
                  <c:v>6417</c:v>
                </c:pt>
                <c:pt idx="945">
                  <c:v>6525</c:v>
                </c:pt>
                <c:pt idx="946">
                  <c:v>6866</c:v>
                </c:pt>
                <c:pt idx="947">
                  <c:v>6804</c:v>
                </c:pt>
                <c:pt idx="948">
                  <c:v>6804</c:v>
                </c:pt>
                <c:pt idx="949">
                  <c:v>6696</c:v>
                </c:pt>
                <c:pt idx="950">
                  <c:v>6262</c:v>
                </c:pt>
                <c:pt idx="951">
                  <c:v>6045</c:v>
                </c:pt>
                <c:pt idx="952">
                  <c:v>6045</c:v>
                </c:pt>
                <c:pt idx="953">
                  <c:v>6200</c:v>
                </c:pt>
                <c:pt idx="954">
                  <c:v>6200</c:v>
                </c:pt>
                <c:pt idx="955">
                  <c:v>6649</c:v>
                </c:pt>
                <c:pt idx="956">
                  <c:v>6587</c:v>
                </c:pt>
                <c:pt idx="957">
                  <c:v>5704</c:v>
                </c:pt>
                <c:pt idx="958">
                  <c:v>5440</c:v>
                </c:pt>
                <c:pt idx="959">
                  <c:v>5270</c:v>
                </c:pt>
                <c:pt idx="960">
                  <c:v>5378</c:v>
                </c:pt>
                <c:pt idx="961">
                  <c:v>6308</c:v>
                </c:pt>
                <c:pt idx="962">
                  <c:v>6804</c:v>
                </c:pt>
                <c:pt idx="963">
                  <c:v>6479</c:v>
                </c:pt>
                <c:pt idx="964">
                  <c:v>5983</c:v>
                </c:pt>
                <c:pt idx="965">
                  <c:v>5812</c:v>
                </c:pt>
                <c:pt idx="966">
                  <c:v>5549</c:v>
                </c:pt>
                <c:pt idx="967">
                  <c:v>5208</c:v>
                </c:pt>
                <c:pt idx="968">
                  <c:v>5208</c:v>
                </c:pt>
                <c:pt idx="969">
                  <c:v>5161</c:v>
                </c:pt>
                <c:pt idx="970">
                  <c:v>4944</c:v>
                </c:pt>
                <c:pt idx="971">
                  <c:v>4448</c:v>
                </c:pt>
                <c:pt idx="972">
                  <c:v>3890</c:v>
                </c:pt>
                <c:pt idx="973">
                  <c:v>3565</c:v>
                </c:pt>
                <c:pt idx="974">
                  <c:v>3565</c:v>
                </c:pt>
                <c:pt idx="975">
                  <c:v>3394</c:v>
                </c:pt>
                <c:pt idx="976">
                  <c:v>3177</c:v>
                </c:pt>
                <c:pt idx="977">
                  <c:v>3286</c:v>
                </c:pt>
                <c:pt idx="978">
                  <c:v>3348</c:v>
                </c:pt>
                <c:pt idx="979">
                  <c:v>3348</c:v>
                </c:pt>
                <c:pt idx="980">
                  <c:v>3177</c:v>
                </c:pt>
                <c:pt idx="981">
                  <c:v>3069</c:v>
                </c:pt>
                <c:pt idx="982">
                  <c:v>2960</c:v>
                </c:pt>
                <c:pt idx="983">
                  <c:v>2743</c:v>
                </c:pt>
                <c:pt idx="984">
                  <c:v>2635</c:v>
                </c:pt>
                <c:pt idx="985">
                  <c:v>2635</c:v>
                </c:pt>
                <c:pt idx="986">
                  <c:v>2681</c:v>
                </c:pt>
                <c:pt idx="987">
                  <c:v>2790</c:v>
                </c:pt>
                <c:pt idx="988">
                  <c:v>2790</c:v>
                </c:pt>
                <c:pt idx="989">
                  <c:v>2790</c:v>
                </c:pt>
                <c:pt idx="990">
                  <c:v>2852</c:v>
                </c:pt>
                <c:pt idx="991">
                  <c:v>2790</c:v>
                </c:pt>
                <c:pt idx="992">
                  <c:v>3069</c:v>
                </c:pt>
                <c:pt idx="993">
                  <c:v>3022</c:v>
                </c:pt>
                <c:pt idx="994">
                  <c:v>2960</c:v>
                </c:pt>
                <c:pt idx="995">
                  <c:v>2960</c:v>
                </c:pt>
                <c:pt idx="996">
                  <c:v>2960</c:v>
                </c:pt>
                <c:pt idx="997">
                  <c:v>2898</c:v>
                </c:pt>
                <c:pt idx="998">
                  <c:v>2852</c:v>
                </c:pt>
                <c:pt idx="999">
                  <c:v>2852</c:v>
                </c:pt>
                <c:pt idx="1000">
                  <c:v>2960</c:v>
                </c:pt>
                <c:pt idx="1001">
                  <c:v>2960</c:v>
                </c:pt>
                <c:pt idx="1002">
                  <c:v>3022</c:v>
                </c:pt>
                <c:pt idx="1003">
                  <c:v>2898</c:v>
                </c:pt>
                <c:pt idx="1004">
                  <c:v>2898</c:v>
                </c:pt>
                <c:pt idx="1005">
                  <c:v>3022</c:v>
                </c:pt>
                <c:pt idx="1006">
                  <c:v>3069</c:v>
                </c:pt>
                <c:pt idx="1007">
                  <c:v>3239</c:v>
                </c:pt>
                <c:pt idx="1008">
                  <c:v>3286</c:v>
                </c:pt>
                <c:pt idx="1009">
                  <c:v>3177</c:v>
                </c:pt>
                <c:pt idx="1010">
                  <c:v>3131</c:v>
                </c:pt>
                <c:pt idx="1011">
                  <c:v>3069</c:v>
                </c:pt>
                <c:pt idx="1012">
                  <c:v>2790</c:v>
                </c:pt>
                <c:pt idx="1013">
                  <c:v>2635</c:v>
                </c:pt>
                <c:pt idx="1014">
                  <c:v>2464</c:v>
                </c:pt>
                <c:pt idx="1015">
                  <c:v>2294</c:v>
                </c:pt>
                <c:pt idx="1016">
                  <c:v>2247</c:v>
                </c:pt>
                <c:pt idx="1017">
                  <c:v>2030</c:v>
                </c:pt>
                <c:pt idx="1018">
                  <c:v>1922</c:v>
                </c:pt>
                <c:pt idx="1019">
                  <c:v>1813</c:v>
                </c:pt>
                <c:pt idx="1020">
                  <c:v>1643</c:v>
                </c:pt>
                <c:pt idx="1021">
                  <c:v>1581</c:v>
                </c:pt>
                <c:pt idx="1022">
                  <c:v>1472</c:v>
                </c:pt>
                <c:pt idx="1023">
                  <c:v>1255</c:v>
                </c:pt>
                <c:pt idx="1024">
                  <c:v>1085</c:v>
                </c:pt>
                <c:pt idx="1025">
                  <c:v>976</c:v>
                </c:pt>
                <c:pt idx="1026">
                  <c:v>930</c:v>
                </c:pt>
                <c:pt idx="1027">
                  <c:v>868</c:v>
                </c:pt>
                <c:pt idx="1028">
                  <c:v>759</c:v>
                </c:pt>
                <c:pt idx="1029">
                  <c:v>651</c:v>
                </c:pt>
                <c:pt idx="1030">
                  <c:v>713</c:v>
                </c:pt>
                <c:pt idx="1031">
                  <c:v>542</c:v>
                </c:pt>
                <c:pt idx="1032">
                  <c:v>434</c:v>
                </c:pt>
                <c:pt idx="1033">
                  <c:v>542</c:v>
                </c:pt>
                <c:pt idx="1034">
                  <c:v>434</c:v>
                </c:pt>
                <c:pt idx="1035">
                  <c:v>372</c:v>
                </c:pt>
                <c:pt idx="1036">
                  <c:v>372</c:v>
                </c:pt>
                <c:pt idx="1037">
                  <c:v>263</c:v>
                </c:pt>
                <c:pt idx="1038">
                  <c:v>217</c:v>
                </c:pt>
                <c:pt idx="1039">
                  <c:v>155</c:v>
                </c:pt>
                <c:pt idx="1040">
                  <c:v>108</c:v>
                </c:pt>
                <c:pt idx="1041">
                  <c:v>108</c:v>
                </c:pt>
                <c:pt idx="1042">
                  <c:v>108</c:v>
                </c:pt>
                <c:pt idx="1043">
                  <c:v>0</c:v>
                </c:pt>
                <c:pt idx="1044">
                  <c:v>46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7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5</xdr:row>
      <xdr:rowOff>133351</xdr:rowOff>
    </xdr:from>
    <xdr:to>
      <xdr:col>20</xdr:col>
      <xdr:colOff>266700</xdr:colOff>
      <xdr:row>7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34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666750</xdr:colOff>
      <xdr:row>0</xdr:row>
      <xdr:rowOff>95250</xdr:rowOff>
    </xdr:from>
    <xdr:to>
      <xdr:col>21</xdr:col>
      <xdr:colOff>77760</xdr:colOff>
      <xdr:row>2</xdr:row>
      <xdr:rowOff>84617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46F2651A-A032-C062-30D0-A083F6B23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15025" y="9525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16 décembre 2024 à 17:52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47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20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4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4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20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D55FA6D-FF2F-4D3B-80EB-465C8D374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16 décembre 2024 à 17:52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47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16 décembre 2024 à 17:52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9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838200</xdr:colOff>
      <xdr:row>3</xdr:row>
      <xdr:rowOff>695325</xdr:rowOff>
    </xdr:from>
    <xdr:to>
      <xdr:col>3</xdr:col>
      <xdr:colOff>1257300</xdr:colOff>
      <xdr:row>3</xdr:row>
      <xdr:rowOff>1103523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9650" y="1628775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0</xdr:row>
      <xdr:rowOff>161925</xdr:rowOff>
    </xdr:from>
    <xdr:to>
      <xdr:col>1</xdr:col>
      <xdr:colOff>352483</xdr:colOff>
      <xdr:row>1</xdr:row>
      <xdr:rowOff>142932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9118A752-0175-F272-0351-92E437D90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61925"/>
          <a:ext cx="419158" cy="4096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9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1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2"/>
      <c r="R2" s="703"/>
      <c r="S2" s="703"/>
      <c r="T2" s="703"/>
      <c r="U2" s="704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6">
        <f>$W$1450/60/24</f>
        <v>0.22222222222222221</v>
      </c>
      <c r="AI3" s="396">
        <f>Décembre_2024!BA5</f>
        <v>1.9861111111111112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1"/>
      <c r="R4" s="431"/>
      <c r="S4" s="253"/>
      <c r="T4" s="413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2">
        <f>$W$1450</f>
        <v>320</v>
      </c>
      <c r="AI4" s="441">
        <f>$W$1450/60/24</f>
        <v>0.22222222222222221</v>
      </c>
    </row>
    <row r="5" spans="2:36" s="6" customFormat="1" ht="15.75" thickBot="1" x14ac:dyDescent="0.3">
      <c r="B5" s="224">
        <f>MIN(H9:H1448)</f>
        <v>1032.2</v>
      </c>
      <c r="C5" s="336">
        <f>MAX(C9:C1448)/100</f>
        <v>0.99</v>
      </c>
      <c r="D5" s="229">
        <f>VLOOKUP($B5,$H$9:$R$1448,11,0)</f>
        <v>0.74166666666666703</v>
      </c>
      <c r="E5" s="233">
        <f>MAX(H9:H1448)</f>
        <v>1038.7</v>
      </c>
      <c r="F5" s="31"/>
      <c r="G5" s="237">
        <f>VLOOKUP($E5,$H$9:$R$1448,11,0)</f>
        <v>2.0833333333333298E-3</v>
      </c>
      <c r="H5" s="204">
        <f>MIN($E$9:$E$1448)</f>
        <v>2.7</v>
      </c>
      <c r="I5" s="205"/>
      <c r="J5" s="206">
        <f>VLOOKUP($H5,$E$9:$R$3327,14,0)</f>
        <v>0.40763888888888899</v>
      </c>
      <c r="K5" s="461">
        <f>MIN($B$9:$B$1448)</f>
        <v>3.8</v>
      </c>
      <c r="L5" s="32"/>
      <c r="M5" s="378">
        <f>VLOOKUP($K5,$B$9:$R$1448,17,0)</f>
        <v>0.36319444444444399</v>
      </c>
      <c r="N5" s="462">
        <f>MAX($B$9:$B$1448)</f>
        <v>10</v>
      </c>
      <c r="O5" s="33"/>
      <c r="P5" s="256">
        <f>VLOOKUP($N5,$B$9:$R$1448,17,0)</f>
        <v>0.61458333333333304</v>
      </c>
      <c r="Q5" s="270">
        <f>MAX($F$9:$G$1448)</f>
        <v>13</v>
      </c>
      <c r="R5" s="195"/>
      <c r="S5" s="432">
        <f>VLOOKUP($Q5,$G$9:$R$3327,12,0)</f>
        <v>0.65069444444444402</v>
      </c>
      <c r="T5" s="413"/>
      <c r="U5" s="696">
        <f>AVERAGE($F$9:$G$1448)</f>
        <v>2.5023342670401401</v>
      </c>
      <c r="V5" s="91" t="s">
        <v>49</v>
      </c>
      <c r="W5" s="282">
        <f>MAX($L$9:$L$1448)</f>
        <v>0</v>
      </c>
      <c r="X5" s="220"/>
      <c r="Y5" s="337">
        <f>V1450/60/24</f>
        <v>0</v>
      </c>
      <c r="Z5" s="86"/>
      <c r="AA5" s="246"/>
      <c r="AB5" s="334">
        <f>AA6+AC6</f>
        <v>0</v>
      </c>
      <c r="AC5" s="333"/>
      <c r="AD5" s="220"/>
      <c r="AE5" s="246"/>
      <c r="AF5" s="334">
        <f>AE6+AG6</f>
        <v>0</v>
      </c>
      <c r="AG5" s="493">
        <f>AB5+AF5</f>
        <v>0</v>
      </c>
      <c r="AH5" s="396">
        <f>$W$1450/60/24</f>
        <v>0.22222222222222221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4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2"/>
      <c r="X6" s="3"/>
      <c r="Y6" s="215"/>
      <c r="Z6" s="3"/>
      <c r="AA6" s="247">
        <f>SUM(V9:V428)/60/24</f>
        <v>0</v>
      </c>
      <c r="AB6" s="349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0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1">
        <f>AVERAGE($B$9:$B$1448)</f>
        <v>7.808123249299725</v>
      </c>
      <c r="N7" s="468"/>
      <c r="O7" s="45"/>
      <c r="P7" s="45"/>
      <c r="Q7" s="46"/>
      <c r="R7" s="47"/>
      <c r="S7" s="48"/>
      <c r="U7" s="469"/>
      <c r="W7" s="91" t="s">
        <v>6</v>
      </c>
      <c r="AA7" s="492"/>
      <c r="AB7" s="492"/>
      <c r="AG7" s="491">
        <f>$AB$5+$AF$5</f>
        <v>0</v>
      </c>
      <c r="AH7" s="492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1" t="s">
        <v>43</v>
      </c>
      <c r="N8" s="411" t="s">
        <v>18</v>
      </c>
      <c r="O8" s="43" t="s">
        <v>44</v>
      </c>
      <c r="P8" s="96" t="s">
        <v>242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153</v>
      </c>
      <c r="AD8" s="502"/>
      <c r="AE8" s="240"/>
    </row>
    <row r="9" spans="2:36" x14ac:dyDescent="0.25">
      <c r="B9" s="5">
        <v>9.1999999999999993</v>
      </c>
      <c r="C9" s="5">
        <v>97</v>
      </c>
      <c r="D9" s="5">
        <v>8.8000000000000007</v>
      </c>
      <c r="E9" s="5">
        <v>9.1999999999999993</v>
      </c>
      <c r="F9" s="5">
        <v>0</v>
      </c>
      <c r="G9" s="5">
        <v>0</v>
      </c>
      <c r="H9" s="5">
        <v>1038.4000000000001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7.5</v>
      </c>
      <c r="Q9">
        <v>7.2</v>
      </c>
      <c r="R9" s="55">
        <v>0</v>
      </c>
      <c r="S9" s="421" t="s">
        <v>247</v>
      </c>
      <c r="T9" s="389"/>
      <c r="U9" s="97"/>
      <c r="V9" s="42" t="str">
        <f>IF($K9&gt;0,1,"")</f>
        <v/>
      </c>
      <c r="W9" s="97"/>
      <c r="X9" s="422"/>
      <c r="Y9" s="5"/>
      <c r="Z9" s="701"/>
      <c r="AA9"/>
      <c r="AC9" s="5">
        <v>1</v>
      </c>
      <c r="AD9" s="55">
        <v>0</v>
      </c>
    </row>
    <row r="10" spans="2:36" x14ac:dyDescent="0.25">
      <c r="B10" s="5">
        <v>9.1999999999999993</v>
      </c>
      <c r="C10" s="5">
        <v>97</v>
      </c>
      <c r="D10" s="5">
        <v>8.8000000000000007</v>
      </c>
      <c r="E10" s="5">
        <v>9.1999999999999993</v>
      </c>
      <c r="F10" s="5">
        <v>0</v>
      </c>
      <c r="G10" s="5">
        <v>0</v>
      </c>
      <c r="H10" s="5">
        <v>1038.4000000000001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7.5</v>
      </c>
      <c r="Q10">
        <v>7.2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5" t="s">
        <v>72</v>
      </c>
      <c r="AG10" s="706"/>
      <c r="AH10" s="706"/>
      <c r="AI10" s="706"/>
      <c r="AJ10" s="707"/>
    </row>
    <row r="11" spans="2:36" x14ac:dyDescent="0.25">
      <c r="B11" s="5">
        <v>9.1</v>
      </c>
      <c r="C11" s="5">
        <v>97</v>
      </c>
      <c r="D11" s="5">
        <v>8.6999999999999993</v>
      </c>
      <c r="E11" s="5">
        <v>9.1</v>
      </c>
      <c r="F11" s="5">
        <v>0</v>
      </c>
      <c r="G11" s="5">
        <v>0</v>
      </c>
      <c r="H11" s="5">
        <v>1038.5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7.5</v>
      </c>
      <c r="Q11">
        <v>7.2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9.1</v>
      </c>
      <c r="C12" s="5">
        <v>97</v>
      </c>
      <c r="D12" s="5">
        <v>8.6999999999999993</v>
      </c>
      <c r="E12" s="5">
        <v>9.1</v>
      </c>
      <c r="F12" s="5">
        <v>0</v>
      </c>
      <c r="G12" s="5">
        <v>0</v>
      </c>
      <c r="H12" s="5">
        <v>1038.7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7.5</v>
      </c>
      <c r="Q12">
        <v>7.2</v>
      </c>
      <c r="R12" s="55">
        <v>2.0833333333333298E-3</v>
      </c>
      <c r="T12" s="94"/>
      <c r="U12" s="97"/>
      <c r="V12" s="93" t="str">
        <f t="shared" si="0"/>
        <v/>
      </c>
      <c r="W12" s="97"/>
      <c r="X12" s="423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2"/>
      <c r="AH12" s="343"/>
      <c r="AI12" s="344" t="s">
        <v>134</v>
      </c>
      <c r="AJ12" s="343"/>
    </row>
    <row r="13" spans="2:36" ht="15.75" x14ac:dyDescent="0.25">
      <c r="B13" s="5">
        <v>9.3000000000000007</v>
      </c>
      <c r="C13" s="5">
        <v>97</v>
      </c>
      <c r="D13" s="5">
        <v>8.9</v>
      </c>
      <c r="E13" s="5">
        <v>9.3000000000000007</v>
      </c>
      <c r="F13" s="5">
        <v>0</v>
      </c>
      <c r="G13" s="5">
        <v>0</v>
      </c>
      <c r="H13" s="5">
        <v>1038.5999999999999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7.5</v>
      </c>
      <c r="Q13">
        <v>7.1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4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9.5</v>
      </c>
      <c r="C14" s="5">
        <v>97</v>
      </c>
      <c r="D14" s="5">
        <v>9.1</v>
      </c>
      <c r="E14" s="5">
        <v>9.5</v>
      </c>
      <c r="F14" s="5">
        <v>0</v>
      </c>
      <c r="G14" s="5">
        <v>0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7.5</v>
      </c>
      <c r="Q14">
        <v>7.1</v>
      </c>
      <c r="R14" s="55">
        <v>3.4722222222222199E-3</v>
      </c>
      <c r="T14" s="94"/>
      <c r="U14" s="97"/>
      <c r="V14" s="93" t="str">
        <f t="shared" si="0"/>
        <v/>
      </c>
      <c r="W14" s="97"/>
      <c r="X14" s="424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9.6999999999999993</v>
      </c>
      <c r="C15" s="5">
        <v>97</v>
      </c>
      <c r="D15" s="5">
        <v>9.3000000000000007</v>
      </c>
      <c r="E15" s="5">
        <v>9.6999999999999993</v>
      </c>
      <c r="F15" s="5">
        <v>0</v>
      </c>
      <c r="G15" s="5">
        <v>0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7.5</v>
      </c>
      <c r="Q15">
        <v>7.1</v>
      </c>
      <c r="R15" s="55">
        <v>4.1666666666666701E-3</v>
      </c>
      <c r="T15" s="94"/>
      <c r="U15" s="97"/>
      <c r="V15" s="93" t="str">
        <f t="shared" si="0"/>
        <v/>
      </c>
      <c r="W15" s="97"/>
      <c r="X15" s="425"/>
      <c r="Y15" s="698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9.6</v>
      </c>
      <c r="C16" s="5">
        <v>97</v>
      </c>
      <c r="D16" s="5">
        <v>9.1999999999999993</v>
      </c>
      <c r="E16" s="5">
        <v>9.6</v>
      </c>
      <c r="F16" s="5">
        <v>0</v>
      </c>
      <c r="G16" s="5">
        <v>0</v>
      </c>
      <c r="H16" s="5">
        <v>1038.5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7.5</v>
      </c>
      <c r="Q16">
        <v>7.1</v>
      </c>
      <c r="R16" s="55">
        <v>4.8611111111111103E-3</v>
      </c>
      <c r="T16" s="94"/>
      <c r="U16" s="97"/>
      <c r="V16" s="93" t="str">
        <f t="shared" si="0"/>
        <v/>
      </c>
      <c r="W16" s="97"/>
      <c r="X16" s="425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158</v>
      </c>
      <c r="AJ16" s="340"/>
    </row>
    <row r="17" spans="2:36" x14ac:dyDescent="0.25">
      <c r="B17" s="5">
        <v>9.6</v>
      </c>
      <c r="C17" s="5">
        <v>97</v>
      </c>
      <c r="D17" s="5">
        <v>9.1999999999999993</v>
      </c>
      <c r="E17" s="5">
        <v>9.6</v>
      </c>
      <c r="F17" s="5">
        <v>0</v>
      </c>
      <c r="G17" s="5">
        <v>0</v>
      </c>
      <c r="H17" s="5">
        <v>1038.3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7.5</v>
      </c>
      <c r="Q17">
        <v>7.1</v>
      </c>
      <c r="R17" s="55">
        <v>5.5555555555555601E-3</v>
      </c>
      <c r="T17" s="94"/>
      <c r="U17" s="97"/>
      <c r="V17" s="93" t="str">
        <f t="shared" si="0"/>
        <v/>
      </c>
      <c r="W17" s="97"/>
      <c r="X17" s="425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159</v>
      </c>
      <c r="AJ17" s="340"/>
    </row>
    <row r="18" spans="2:36" x14ac:dyDescent="0.25">
      <c r="B18" s="5">
        <v>9.6</v>
      </c>
      <c r="C18" s="5">
        <v>97</v>
      </c>
      <c r="D18" s="5">
        <v>9.1999999999999993</v>
      </c>
      <c r="E18" s="5">
        <v>9.6</v>
      </c>
      <c r="F18" s="5">
        <v>0</v>
      </c>
      <c r="G18" s="5">
        <v>0</v>
      </c>
      <c r="H18" s="5">
        <v>1038.5999999999999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7.5</v>
      </c>
      <c r="Q18">
        <v>7.1</v>
      </c>
      <c r="R18" s="55">
        <v>6.2500000000000003E-3</v>
      </c>
      <c r="T18" s="94"/>
      <c r="U18" s="97"/>
      <c r="V18" s="93" t="str">
        <f t="shared" si="0"/>
        <v/>
      </c>
      <c r="W18" s="97"/>
      <c r="X18" s="425"/>
      <c r="Y18" s="295"/>
      <c r="AC18" s="5"/>
      <c r="AD18" s="55">
        <v>6.2500000000000003E-3</v>
      </c>
    </row>
    <row r="19" spans="2:36" x14ac:dyDescent="0.25">
      <c r="B19" s="5">
        <v>9.5</v>
      </c>
      <c r="C19" s="5">
        <v>97</v>
      </c>
      <c r="D19" s="5">
        <v>9.1</v>
      </c>
      <c r="E19" s="5">
        <v>9.5</v>
      </c>
      <c r="F19" s="5">
        <v>0</v>
      </c>
      <c r="G19" s="5">
        <v>0</v>
      </c>
      <c r="H19" s="5">
        <v>1038.4000000000001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7.5</v>
      </c>
      <c r="Q19">
        <v>7</v>
      </c>
      <c r="R19" s="55">
        <v>6.9444444444444397E-3</v>
      </c>
      <c r="T19" s="94"/>
      <c r="U19" s="97"/>
      <c r="V19" s="93" t="str">
        <f t="shared" si="0"/>
        <v/>
      </c>
      <c r="W19" s="97"/>
      <c r="X19" s="425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9.4</v>
      </c>
      <c r="C20" s="5">
        <v>97</v>
      </c>
      <c r="D20" s="5">
        <v>9</v>
      </c>
      <c r="E20" s="5">
        <v>9.4</v>
      </c>
      <c r="F20" s="5">
        <v>0</v>
      </c>
      <c r="G20" s="5">
        <v>0</v>
      </c>
      <c r="H20" s="5">
        <v>1038.5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7.6</v>
      </c>
      <c r="Q20">
        <v>7</v>
      </c>
      <c r="R20" s="55">
        <v>7.6388888888888904E-3</v>
      </c>
      <c r="T20" s="94"/>
      <c r="U20" s="97"/>
      <c r="V20" s="93" t="str">
        <f t="shared" si="0"/>
        <v/>
      </c>
      <c r="W20" s="97"/>
      <c r="X20" s="425"/>
      <c r="Y20" s="335" t="s">
        <v>246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9.4</v>
      </c>
      <c r="C21" s="5">
        <v>97</v>
      </c>
      <c r="D21" s="5">
        <v>9</v>
      </c>
      <c r="E21" s="5">
        <v>9.4</v>
      </c>
      <c r="F21" s="5">
        <v>0</v>
      </c>
      <c r="G21" s="5">
        <v>0</v>
      </c>
      <c r="H21" s="5">
        <v>1038.7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7.5</v>
      </c>
      <c r="Q21">
        <v>7</v>
      </c>
      <c r="R21" s="55">
        <v>8.3333333333333297E-3</v>
      </c>
      <c r="T21" s="94"/>
      <c r="U21" s="97"/>
      <c r="V21" s="93" t="str">
        <f t="shared" si="0"/>
        <v/>
      </c>
      <c r="W21" s="97"/>
      <c r="X21" s="426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9.4</v>
      </c>
      <c r="C22" s="5">
        <v>97</v>
      </c>
      <c r="D22" s="5">
        <v>9</v>
      </c>
      <c r="E22" s="5">
        <v>9.4</v>
      </c>
      <c r="F22" s="5">
        <v>0</v>
      </c>
      <c r="G22" s="5">
        <v>0</v>
      </c>
      <c r="H22" s="5">
        <v>1038.5999999999999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7.6</v>
      </c>
      <c r="Q22">
        <v>6.9</v>
      </c>
      <c r="R22" s="55">
        <v>9.0277777777777804E-3</v>
      </c>
      <c r="T22" s="94"/>
      <c r="U22" s="97"/>
      <c r="V22" s="93" t="str">
        <f t="shared" si="0"/>
        <v/>
      </c>
      <c r="W22" s="97"/>
      <c r="X22" s="426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9.3000000000000007</v>
      </c>
      <c r="C23" s="5">
        <v>97</v>
      </c>
      <c r="D23" s="5">
        <v>8.9</v>
      </c>
      <c r="E23" s="5">
        <v>9.3000000000000007</v>
      </c>
      <c r="F23" s="5">
        <v>0</v>
      </c>
      <c r="G23" s="5">
        <v>0</v>
      </c>
      <c r="H23" s="5">
        <v>1038.7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7.6</v>
      </c>
      <c r="Q23">
        <v>6.9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9.1999999999999993</v>
      </c>
      <c r="C24" s="5">
        <v>97</v>
      </c>
      <c r="D24" s="5">
        <v>8.8000000000000007</v>
      </c>
      <c r="E24" s="5">
        <v>9.1999999999999993</v>
      </c>
      <c r="F24" s="5">
        <v>0</v>
      </c>
      <c r="G24" s="5">
        <v>0</v>
      </c>
      <c r="H24" s="5">
        <v>1038.5999999999999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7.6</v>
      </c>
      <c r="Q24">
        <v>6.9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9.1999999999999993</v>
      </c>
      <c r="C25" s="5">
        <v>97</v>
      </c>
      <c r="D25" s="5">
        <v>8.8000000000000007</v>
      </c>
      <c r="E25" s="5">
        <v>9.1999999999999993</v>
      </c>
      <c r="F25" s="5">
        <v>0</v>
      </c>
      <c r="G25" s="5">
        <v>0</v>
      </c>
      <c r="H25" s="5">
        <v>1038.5999999999999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7.6</v>
      </c>
      <c r="Q25">
        <v>6.9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9.1</v>
      </c>
      <c r="C26" s="5">
        <v>97</v>
      </c>
      <c r="D26" s="5">
        <v>8.6999999999999993</v>
      </c>
      <c r="E26" s="5">
        <v>9.1</v>
      </c>
      <c r="F26" s="5">
        <v>0</v>
      </c>
      <c r="G26" s="5">
        <v>0</v>
      </c>
      <c r="H26" s="5">
        <v>1038.5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7.6</v>
      </c>
      <c r="Q26">
        <v>6.9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9.1</v>
      </c>
      <c r="C27" s="5">
        <v>97</v>
      </c>
      <c r="D27" s="5">
        <v>8.6999999999999993</v>
      </c>
      <c r="E27" s="5">
        <v>9.1</v>
      </c>
      <c r="F27" s="5">
        <v>0</v>
      </c>
      <c r="G27" s="5">
        <v>0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7.6</v>
      </c>
      <c r="Q27">
        <v>6.9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9.1</v>
      </c>
      <c r="C28" s="5">
        <v>97</v>
      </c>
      <c r="D28" s="5">
        <v>8.6999999999999993</v>
      </c>
      <c r="E28" s="5">
        <v>9.1</v>
      </c>
      <c r="F28" s="5">
        <v>0</v>
      </c>
      <c r="G28" s="5">
        <v>0</v>
      </c>
      <c r="H28" s="5">
        <v>1038.7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7.6</v>
      </c>
      <c r="Q28">
        <v>6.9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9.1999999999999993</v>
      </c>
      <c r="C29" s="5">
        <v>97</v>
      </c>
      <c r="D29" s="5">
        <v>8.8000000000000007</v>
      </c>
      <c r="E29" s="5">
        <v>9.1999999999999993</v>
      </c>
      <c r="F29" s="5">
        <v>0</v>
      </c>
      <c r="G29" s="5">
        <v>0</v>
      </c>
      <c r="H29" s="5">
        <v>1038.5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7.6</v>
      </c>
      <c r="Q29">
        <v>6.9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9.1999999999999993</v>
      </c>
      <c r="C30" s="5">
        <v>97</v>
      </c>
      <c r="D30" s="5">
        <v>8.8000000000000007</v>
      </c>
      <c r="E30" s="5">
        <v>9.1999999999999993</v>
      </c>
      <c r="F30" s="5">
        <v>0</v>
      </c>
      <c r="G30" s="5">
        <v>0</v>
      </c>
      <c r="H30" s="5">
        <v>1038.5999999999999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7.6</v>
      </c>
      <c r="Q30">
        <v>6.9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9.1999999999999993</v>
      </c>
      <c r="C31" s="5">
        <v>97</v>
      </c>
      <c r="D31" s="5">
        <v>8.8000000000000007</v>
      </c>
      <c r="E31" s="5">
        <v>9.1999999999999993</v>
      </c>
      <c r="F31" s="5">
        <v>0</v>
      </c>
      <c r="G31" s="5">
        <v>0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7.6</v>
      </c>
      <c r="Q31">
        <v>6.8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9.1999999999999993</v>
      </c>
      <c r="C32" s="5">
        <v>97</v>
      </c>
      <c r="D32" s="5">
        <v>8.8000000000000007</v>
      </c>
      <c r="E32" s="5">
        <v>9.1999999999999993</v>
      </c>
      <c r="F32" s="5">
        <v>0</v>
      </c>
      <c r="G32" s="5">
        <v>0</v>
      </c>
      <c r="H32" s="5">
        <v>1038.5999999999999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7.6</v>
      </c>
      <c r="Q32">
        <v>6.8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9.1999999999999993</v>
      </c>
      <c r="C33" s="5">
        <v>97</v>
      </c>
      <c r="D33" s="5">
        <v>8.8000000000000007</v>
      </c>
      <c r="E33" s="5">
        <v>9.1999999999999993</v>
      </c>
      <c r="F33" s="5">
        <v>0</v>
      </c>
      <c r="G33" s="5">
        <v>0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7.6</v>
      </c>
      <c r="Q33">
        <v>6.8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9.1999999999999993</v>
      </c>
      <c r="C34" s="5">
        <v>97</v>
      </c>
      <c r="D34" s="5">
        <v>8.8000000000000007</v>
      </c>
      <c r="E34" s="5">
        <v>9.1999999999999993</v>
      </c>
      <c r="F34" s="5">
        <v>0</v>
      </c>
      <c r="G34" s="5">
        <v>0</v>
      </c>
      <c r="H34" s="5">
        <v>1038.3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7.6</v>
      </c>
      <c r="Q34">
        <v>6.8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154</v>
      </c>
      <c r="AH34" s="314">
        <f t="shared" si="2"/>
        <v>900</v>
      </c>
    </row>
    <row r="35" spans="2:36" x14ac:dyDescent="0.25">
      <c r="B35" s="5">
        <v>9.1999999999999993</v>
      </c>
      <c r="C35" s="5">
        <v>97</v>
      </c>
      <c r="D35" s="5">
        <v>8.8000000000000007</v>
      </c>
      <c r="E35" s="5">
        <v>9.1999999999999993</v>
      </c>
      <c r="F35" s="5">
        <v>0</v>
      </c>
      <c r="G35" s="5">
        <v>0</v>
      </c>
      <c r="H35" s="5">
        <v>1038.4000000000001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7.6</v>
      </c>
      <c r="Q35">
        <v>6.8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9.1</v>
      </c>
      <c r="C36" s="5">
        <v>97</v>
      </c>
      <c r="D36" s="5">
        <v>8.6999999999999993</v>
      </c>
      <c r="E36" s="5">
        <v>9.1</v>
      </c>
      <c r="F36" s="5">
        <v>0</v>
      </c>
      <c r="G36" s="5">
        <v>0</v>
      </c>
      <c r="H36" s="5">
        <v>1038.5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7.6</v>
      </c>
      <c r="Q36">
        <v>6.8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9.1</v>
      </c>
      <c r="C37" s="5">
        <v>97</v>
      </c>
      <c r="D37" s="5">
        <v>8.6999999999999993</v>
      </c>
      <c r="E37" s="5">
        <v>9.1</v>
      </c>
      <c r="F37" s="5">
        <v>0</v>
      </c>
      <c r="G37" s="5">
        <v>0</v>
      </c>
      <c r="H37" s="5">
        <v>1038.5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7.6</v>
      </c>
      <c r="Q37">
        <v>6.8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9.1</v>
      </c>
      <c r="C38" s="5">
        <v>97</v>
      </c>
      <c r="D38" s="5">
        <v>8.6999999999999993</v>
      </c>
      <c r="E38" s="5">
        <v>9.1</v>
      </c>
      <c r="F38" s="5">
        <v>0</v>
      </c>
      <c r="G38" s="5">
        <v>0</v>
      </c>
      <c r="H38" s="5">
        <v>1038.5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7.6</v>
      </c>
      <c r="Q38">
        <v>6.8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9.1</v>
      </c>
      <c r="C39" s="5">
        <v>97</v>
      </c>
      <c r="D39" s="5">
        <v>8.6999999999999993</v>
      </c>
      <c r="E39" s="5">
        <v>9.1</v>
      </c>
      <c r="F39" s="5">
        <v>0</v>
      </c>
      <c r="G39" s="5">
        <v>0</v>
      </c>
      <c r="H39" s="5">
        <v>1038.5999999999999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7.6</v>
      </c>
      <c r="Q39">
        <v>6.8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9.1</v>
      </c>
      <c r="C40" s="5">
        <v>97</v>
      </c>
      <c r="D40" s="5">
        <v>8.6999999999999993</v>
      </c>
      <c r="E40" s="5">
        <v>9.1</v>
      </c>
      <c r="F40" s="5">
        <v>0</v>
      </c>
      <c r="G40" s="5">
        <v>0</v>
      </c>
      <c r="H40" s="5">
        <v>1038.5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7.6</v>
      </c>
      <c r="Q40">
        <v>6.8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9.1</v>
      </c>
      <c r="C41" s="5">
        <v>97</v>
      </c>
      <c r="D41" s="5">
        <v>8.6999999999999993</v>
      </c>
      <c r="E41" s="5">
        <v>9.1</v>
      </c>
      <c r="F41" s="5">
        <v>0</v>
      </c>
      <c r="G41" s="5">
        <v>0</v>
      </c>
      <c r="H41" s="5">
        <v>1038.5999999999999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7.6</v>
      </c>
      <c r="Q41">
        <v>6.8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</v>
      </c>
      <c r="C42" s="5">
        <v>97</v>
      </c>
      <c r="D42" s="5">
        <v>8.6</v>
      </c>
      <c r="E42" s="5">
        <v>9</v>
      </c>
      <c r="F42" s="5">
        <v>0</v>
      </c>
      <c r="G42" s="5">
        <v>0</v>
      </c>
      <c r="H42" s="5">
        <v>1038.5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7.6</v>
      </c>
      <c r="Q42">
        <v>6.7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</v>
      </c>
      <c r="C43" s="5">
        <v>97</v>
      </c>
      <c r="D43" s="5">
        <v>8.6</v>
      </c>
      <c r="E43" s="5">
        <v>9</v>
      </c>
      <c r="F43" s="5">
        <v>0</v>
      </c>
      <c r="G43" s="5">
        <v>0</v>
      </c>
      <c r="H43" s="5">
        <v>1038.3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7.6</v>
      </c>
      <c r="Q43">
        <v>6.7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</v>
      </c>
      <c r="C44" s="5">
        <v>97</v>
      </c>
      <c r="D44" s="5">
        <v>8.6</v>
      </c>
      <c r="E44" s="5">
        <v>9</v>
      </c>
      <c r="F44" s="5">
        <v>0</v>
      </c>
      <c r="G44" s="5">
        <v>0</v>
      </c>
      <c r="H44" s="5">
        <v>1038.5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7.5</v>
      </c>
      <c r="Q44">
        <v>6.7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8.9</v>
      </c>
      <c r="C45" s="5">
        <v>97</v>
      </c>
      <c r="D45" s="5">
        <v>8.5</v>
      </c>
      <c r="E45" s="5">
        <v>8.9</v>
      </c>
      <c r="F45" s="5">
        <v>0</v>
      </c>
      <c r="G45" s="5">
        <v>0</v>
      </c>
      <c r="H45" s="5">
        <v>1038.5999999999999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7.6</v>
      </c>
      <c r="Q45">
        <v>6.7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8.9</v>
      </c>
      <c r="C46" s="5">
        <v>97</v>
      </c>
      <c r="D46" s="5">
        <v>8.5</v>
      </c>
      <c r="E46" s="5">
        <v>8.9</v>
      </c>
      <c r="F46" s="5">
        <v>0</v>
      </c>
      <c r="G46" s="5">
        <v>0</v>
      </c>
      <c r="H46" s="5">
        <v>1038.4000000000001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7.5</v>
      </c>
      <c r="Q46">
        <v>6.7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</v>
      </c>
      <c r="C47" s="5">
        <v>97</v>
      </c>
      <c r="D47" s="5">
        <v>8.6</v>
      </c>
      <c r="E47" s="5">
        <v>9</v>
      </c>
      <c r="F47" s="5">
        <v>0</v>
      </c>
      <c r="G47" s="5">
        <v>0</v>
      </c>
      <c r="H47" s="5">
        <v>1038.3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7.5</v>
      </c>
      <c r="Q47">
        <v>6.6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</v>
      </c>
      <c r="C48" s="5">
        <v>97</v>
      </c>
      <c r="D48" s="5">
        <v>8.6</v>
      </c>
      <c r="E48" s="5">
        <v>9</v>
      </c>
      <c r="F48" s="5">
        <v>0</v>
      </c>
      <c r="G48" s="5">
        <v>0</v>
      </c>
      <c r="H48" s="5">
        <v>1038.3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7.5</v>
      </c>
      <c r="Q48">
        <v>6.6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</v>
      </c>
      <c r="C49" s="5">
        <v>97</v>
      </c>
      <c r="D49" s="5">
        <v>8.6</v>
      </c>
      <c r="E49" s="5">
        <v>9</v>
      </c>
      <c r="F49" s="5">
        <v>0</v>
      </c>
      <c r="G49" s="5">
        <v>0</v>
      </c>
      <c r="H49" s="5">
        <v>1038.3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7.5</v>
      </c>
      <c r="Q49">
        <v>6.6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</v>
      </c>
      <c r="C50" s="5">
        <v>97</v>
      </c>
      <c r="D50" s="5">
        <v>8.6</v>
      </c>
      <c r="E50" s="5">
        <v>9</v>
      </c>
      <c r="F50" s="5">
        <v>0</v>
      </c>
      <c r="G50" s="5">
        <v>0</v>
      </c>
      <c r="H50" s="5">
        <v>1038.3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7.5</v>
      </c>
      <c r="Q50">
        <v>6.6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</v>
      </c>
      <c r="C51" s="5">
        <v>97</v>
      </c>
      <c r="D51" s="5">
        <v>8.6</v>
      </c>
      <c r="E51" s="5">
        <v>9</v>
      </c>
      <c r="F51" s="5">
        <v>0</v>
      </c>
      <c r="G51" s="5">
        <v>0</v>
      </c>
      <c r="H51" s="5">
        <v>1038.4000000000001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7.5</v>
      </c>
      <c r="Q51">
        <v>6.6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8.9</v>
      </c>
      <c r="C52" s="5">
        <v>97</v>
      </c>
      <c r="D52" s="5">
        <v>8.5</v>
      </c>
      <c r="E52" s="5">
        <v>8.9</v>
      </c>
      <c r="F52" s="5">
        <v>0</v>
      </c>
      <c r="G52" s="5">
        <v>0</v>
      </c>
      <c r="H52" s="5">
        <v>1038.5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7.5</v>
      </c>
      <c r="Q52">
        <v>6.5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8.9</v>
      </c>
      <c r="C53" s="5">
        <v>97</v>
      </c>
      <c r="D53" s="5">
        <v>8.5</v>
      </c>
      <c r="E53" s="5">
        <v>8.9</v>
      </c>
      <c r="F53" s="5">
        <v>0</v>
      </c>
      <c r="G53" s="5">
        <v>0</v>
      </c>
      <c r="H53" s="5">
        <v>1038.3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7.5</v>
      </c>
      <c r="Q53">
        <v>6.5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8.9</v>
      </c>
      <c r="C54" s="5">
        <v>97</v>
      </c>
      <c r="D54" s="5">
        <v>8.5</v>
      </c>
      <c r="E54" s="5">
        <v>8.9</v>
      </c>
      <c r="F54" s="5">
        <v>0</v>
      </c>
      <c r="G54" s="5">
        <v>0</v>
      </c>
      <c r="H54" s="5">
        <v>1038.2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7.5</v>
      </c>
      <c r="Q54">
        <v>6.5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8.8000000000000007</v>
      </c>
      <c r="C55" s="5">
        <v>97</v>
      </c>
      <c r="D55" s="5">
        <v>8.4</v>
      </c>
      <c r="E55" s="5">
        <v>8.8000000000000007</v>
      </c>
      <c r="F55" s="5">
        <v>0</v>
      </c>
      <c r="G55" s="5">
        <v>0</v>
      </c>
      <c r="H55" s="5">
        <v>1038.2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7.5</v>
      </c>
      <c r="Q55">
        <v>6.5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8.8000000000000007</v>
      </c>
      <c r="C56" s="5">
        <v>97</v>
      </c>
      <c r="D56" s="5">
        <v>8.4</v>
      </c>
      <c r="E56" s="5">
        <v>8.8000000000000007</v>
      </c>
      <c r="F56" s="5">
        <v>0</v>
      </c>
      <c r="G56" s="5">
        <v>0</v>
      </c>
      <c r="H56" s="5">
        <v>1038.3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7.5</v>
      </c>
      <c r="Q56">
        <v>6.5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8.8000000000000007</v>
      </c>
      <c r="C57" s="5">
        <v>97</v>
      </c>
      <c r="D57" s="5">
        <v>8.4</v>
      </c>
      <c r="E57" s="5">
        <v>8.8000000000000007</v>
      </c>
      <c r="F57" s="5">
        <v>0</v>
      </c>
      <c r="G57" s="5">
        <v>0</v>
      </c>
      <c r="H57" s="5">
        <v>1038.0999999999999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7.4</v>
      </c>
      <c r="Q57">
        <v>6.5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8.8000000000000007</v>
      </c>
      <c r="C58" s="5">
        <v>97</v>
      </c>
      <c r="D58" s="5">
        <v>8.4</v>
      </c>
      <c r="E58" s="5">
        <v>8.8000000000000007</v>
      </c>
      <c r="F58" s="5">
        <v>0</v>
      </c>
      <c r="G58" s="5">
        <v>0</v>
      </c>
      <c r="H58" s="5">
        <v>1038.3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7.4</v>
      </c>
      <c r="Q58">
        <v>6.5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8.8000000000000007</v>
      </c>
      <c r="C59" s="5">
        <v>97</v>
      </c>
      <c r="D59" s="5">
        <v>8.4</v>
      </c>
      <c r="E59" s="5">
        <v>8.8000000000000007</v>
      </c>
      <c r="F59" s="5">
        <v>0</v>
      </c>
      <c r="G59" s="5">
        <v>0</v>
      </c>
      <c r="H59" s="5">
        <v>1038.2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7.4</v>
      </c>
      <c r="Q59">
        <v>6.5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8.8000000000000007</v>
      </c>
      <c r="C60" s="5">
        <v>97</v>
      </c>
      <c r="D60" s="5">
        <v>8.4</v>
      </c>
      <c r="E60" s="5">
        <v>8.8000000000000007</v>
      </c>
      <c r="F60" s="5">
        <v>0</v>
      </c>
      <c r="G60" s="5">
        <v>0</v>
      </c>
      <c r="H60" s="5">
        <v>1038.0999999999999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7.4</v>
      </c>
      <c r="Q60">
        <v>6.5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8.8000000000000007</v>
      </c>
      <c r="C61" s="5">
        <v>97</v>
      </c>
      <c r="D61" s="5">
        <v>8.4</v>
      </c>
      <c r="E61" s="5">
        <v>8.8000000000000007</v>
      </c>
      <c r="F61" s="5">
        <v>0</v>
      </c>
      <c r="G61" s="5">
        <v>0</v>
      </c>
      <c r="H61" s="5">
        <v>1038.0999999999999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7.4</v>
      </c>
      <c r="Q61">
        <v>6.4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8.8000000000000007</v>
      </c>
      <c r="C62" s="5">
        <v>97</v>
      </c>
      <c r="D62" s="5">
        <v>8.4</v>
      </c>
      <c r="E62" s="5">
        <v>8.8000000000000007</v>
      </c>
      <c r="F62" s="5">
        <v>0</v>
      </c>
      <c r="G62" s="5">
        <v>0</v>
      </c>
      <c r="H62" s="5">
        <v>1038.2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7.4</v>
      </c>
      <c r="Q62">
        <v>6.4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8.8000000000000007</v>
      </c>
      <c r="C63" s="5">
        <v>97</v>
      </c>
      <c r="D63" s="5">
        <v>8.4</v>
      </c>
      <c r="E63" s="5">
        <v>8.8000000000000007</v>
      </c>
      <c r="F63" s="5">
        <v>0</v>
      </c>
      <c r="G63" s="5">
        <v>0</v>
      </c>
      <c r="H63" s="5">
        <v>1038.2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7.4</v>
      </c>
      <c r="Q63">
        <v>6.4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</v>
      </c>
      <c r="C64" s="5">
        <v>97</v>
      </c>
      <c r="D64" s="5">
        <v>8.6</v>
      </c>
      <c r="E64" s="5">
        <v>9</v>
      </c>
      <c r="F64" s="5">
        <v>0</v>
      </c>
      <c r="G64" s="5">
        <v>0</v>
      </c>
      <c r="H64" s="5">
        <v>1038.2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7.3</v>
      </c>
      <c r="Q64">
        <v>6.4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</v>
      </c>
      <c r="C65" s="5">
        <v>97</v>
      </c>
      <c r="D65" s="5">
        <v>8.6999999999999993</v>
      </c>
      <c r="E65" s="5">
        <v>9.1</v>
      </c>
      <c r="F65" s="5">
        <v>0</v>
      </c>
      <c r="G65" s="5">
        <v>0</v>
      </c>
      <c r="H65" s="5">
        <v>1038.2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7.3</v>
      </c>
      <c r="Q65">
        <v>6.4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9.4</v>
      </c>
      <c r="C66" s="5">
        <v>97</v>
      </c>
      <c r="D66" s="5">
        <v>9</v>
      </c>
      <c r="E66" s="5">
        <v>9.4</v>
      </c>
      <c r="F66" s="5">
        <v>0</v>
      </c>
      <c r="G66" s="5">
        <v>0</v>
      </c>
      <c r="H66" s="5">
        <v>1038.3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7.3</v>
      </c>
      <c r="Q66">
        <v>6.4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9.4</v>
      </c>
      <c r="C67" s="5">
        <v>97</v>
      </c>
      <c r="D67" s="5">
        <v>9</v>
      </c>
      <c r="E67" s="5">
        <v>9.4</v>
      </c>
      <c r="F67" s="5">
        <v>0</v>
      </c>
      <c r="G67" s="5">
        <v>0</v>
      </c>
      <c r="H67" s="5">
        <v>1038.3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7.3</v>
      </c>
      <c r="Q67">
        <v>6.4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9.3000000000000007</v>
      </c>
      <c r="C68" s="5">
        <v>97</v>
      </c>
      <c r="D68" s="5">
        <v>8.9</v>
      </c>
      <c r="E68" s="5">
        <v>9.3000000000000007</v>
      </c>
      <c r="F68" s="5">
        <v>0</v>
      </c>
      <c r="G68" s="5">
        <v>0</v>
      </c>
      <c r="H68" s="5">
        <v>1038.0999999999999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7.3</v>
      </c>
      <c r="Q68">
        <v>6.4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9.1999999999999993</v>
      </c>
      <c r="C69" s="5">
        <v>97</v>
      </c>
      <c r="D69" s="5">
        <v>8.8000000000000007</v>
      </c>
      <c r="E69" s="5">
        <v>9.1999999999999993</v>
      </c>
      <c r="F69" s="5">
        <v>0</v>
      </c>
      <c r="G69" s="5">
        <v>0</v>
      </c>
      <c r="H69" s="5">
        <v>1038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7.3</v>
      </c>
      <c r="Q69">
        <v>6.4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</v>
      </c>
      <c r="C70" s="5">
        <v>97</v>
      </c>
      <c r="D70" s="5">
        <v>8.6</v>
      </c>
      <c r="E70" s="5">
        <v>9</v>
      </c>
      <c r="F70" s="5">
        <v>0</v>
      </c>
      <c r="G70" s="5">
        <v>0</v>
      </c>
      <c r="H70" s="5">
        <v>1038.0999999999999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7.2</v>
      </c>
      <c r="Q70">
        <v>6.3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</v>
      </c>
      <c r="C71" s="5">
        <v>97</v>
      </c>
      <c r="D71" s="5">
        <v>8.6</v>
      </c>
      <c r="E71" s="5">
        <v>9</v>
      </c>
      <c r="F71" s="5">
        <v>0</v>
      </c>
      <c r="G71" s="5">
        <v>0</v>
      </c>
      <c r="H71" s="5">
        <v>1038.2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7.2</v>
      </c>
      <c r="Q71">
        <v>6.3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8.9</v>
      </c>
      <c r="C72" s="5">
        <v>97</v>
      </c>
      <c r="D72" s="5">
        <v>8.5</v>
      </c>
      <c r="E72" s="5">
        <v>8.9</v>
      </c>
      <c r="F72" s="5">
        <v>0</v>
      </c>
      <c r="G72" s="5">
        <v>0</v>
      </c>
      <c r="H72" s="5">
        <v>1038.3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7.2</v>
      </c>
      <c r="Q72">
        <v>6.3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8.9</v>
      </c>
      <c r="C73" s="5">
        <v>97</v>
      </c>
      <c r="D73" s="5">
        <v>8.5</v>
      </c>
      <c r="E73" s="5">
        <v>8.9</v>
      </c>
      <c r="F73" s="5">
        <v>0</v>
      </c>
      <c r="G73" s="5">
        <v>0</v>
      </c>
      <c r="H73" s="5">
        <v>1038.0999999999999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7.2</v>
      </c>
      <c r="Q73">
        <v>6.3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8.9</v>
      </c>
      <c r="C74" s="5">
        <v>97</v>
      </c>
      <c r="D74" s="5">
        <v>8.5</v>
      </c>
      <c r="E74" s="5">
        <v>8.9</v>
      </c>
      <c r="F74" s="5">
        <v>0</v>
      </c>
      <c r="G74" s="5">
        <v>0</v>
      </c>
      <c r="H74" s="5">
        <v>1038.0999999999999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7.2</v>
      </c>
      <c r="Q74">
        <v>6.2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8.9</v>
      </c>
      <c r="C75" s="5">
        <v>97</v>
      </c>
      <c r="D75" s="5">
        <v>8.5</v>
      </c>
      <c r="E75" s="5">
        <v>8.9</v>
      </c>
      <c r="F75" s="5">
        <v>0</v>
      </c>
      <c r="G75" s="5">
        <v>0</v>
      </c>
      <c r="H75" s="5">
        <v>1038.3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7.2</v>
      </c>
      <c r="Q75">
        <v>6.2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8.9</v>
      </c>
      <c r="C76" s="5">
        <v>97</v>
      </c>
      <c r="D76" s="5">
        <v>8.5</v>
      </c>
      <c r="E76" s="5">
        <v>8.9</v>
      </c>
      <c r="F76" s="5">
        <v>0</v>
      </c>
      <c r="G76" s="5">
        <v>0</v>
      </c>
      <c r="H76" s="5">
        <v>1038.0999999999999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7.2</v>
      </c>
      <c r="Q76">
        <v>6.2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8.9</v>
      </c>
      <c r="C77" s="5">
        <v>97</v>
      </c>
      <c r="D77" s="5">
        <v>8.5</v>
      </c>
      <c r="E77" s="5">
        <v>8.9</v>
      </c>
      <c r="F77" s="5">
        <v>0</v>
      </c>
      <c r="G77" s="5">
        <v>0</v>
      </c>
      <c r="H77" s="5">
        <v>1038.4000000000001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7.2</v>
      </c>
      <c r="Q77">
        <v>6.2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8.9</v>
      </c>
      <c r="C78" s="5">
        <v>97</v>
      </c>
      <c r="D78" s="5">
        <v>8.5</v>
      </c>
      <c r="E78" s="5">
        <v>8.9</v>
      </c>
      <c r="F78" s="5">
        <v>0</v>
      </c>
      <c r="G78" s="5">
        <v>0</v>
      </c>
      <c r="H78" s="5">
        <v>1038.0999999999999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7.2</v>
      </c>
      <c r="Q78">
        <v>6.2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8.8000000000000007</v>
      </c>
      <c r="C79" s="5">
        <v>97</v>
      </c>
      <c r="D79" s="5">
        <v>8.4</v>
      </c>
      <c r="E79" s="5">
        <v>8.8000000000000007</v>
      </c>
      <c r="F79" s="5">
        <v>0</v>
      </c>
      <c r="G79" s="5">
        <v>0</v>
      </c>
      <c r="H79" s="5">
        <v>1038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7.2</v>
      </c>
      <c r="Q79">
        <v>6.2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8.6999999999999993</v>
      </c>
      <c r="C80" s="5">
        <v>97</v>
      </c>
      <c r="D80" s="5">
        <v>8.3000000000000007</v>
      </c>
      <c r="E80" s="5">
        <v>8.6999999999999993</v>
      </c>
      <c r="F80" s="5">
        <v>0</v>
      </c>
      <c r="G80" s="5">
        <v>0</v>
      </c>
      <c r="H80" s="5">
        <v>1038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7.1</v>
      </c>
      <c r="Q80">
        <v>6.2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8.6999999999999993</v>
      </c>
      <c r="C81" s="5">
        <v>97</v>
      </c>
      <c r="D81" s="5">
        <v>8.3000000000000007</v>
      </c>
      <c r="E81" s="5">
        <v>8.6999999999999993</v>
      </c>
      <c r="F81" s="5">
        <v>0</v>
      </c>
      <c r="G81" s="5">
        <v>0</v>
      </c>
      <c r="H81" s="5">
        <v>1038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7.1</v>
      </c>
      <c r="Q81">
        <v>6.2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8.6</v>
      </c>
      <c r="C82" s="5">
        <v>97</v>
      </c>
      <c r="D82" s="5">
        <v>8.1999999999999993</v>
      </c>
      <c r="E82" s="5">
        <v>8.6</v>
      </c>
      <c r="F82" s="5">
        <v>0</v>
      </c>
      <c r="G82" s="5">
        <v>0</v>
      </c>
      <c r="H82" s="5">
        <v>1038.0999999999999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7.1</v>
      </c>
      <c r="Q82">
        <v>6.2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8.8000000000000007</v>
      </c>
      <c r="C83" s="5">
        <v>97</v>
      </c>
      <c r="D83" s="5">
        <v>8.4</v>
      </c>
      <c r="E83" s="5">
        <v>8.8000000000000007</v>
      </c>
      <c r="F83" s="5">
        <v>0</v>
      </c>
      <c r="G83" s="5">
        <v>0</v>
      </c>
      <c r="H83" s="5">
        <v>1037.9000000000001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7.1</v>
      </c>
      <c r="Q83">
        <v>6.2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9.1999999999999993</v>
      </c>
      <c r="C84" s="5">
        <v>97</v>
      </c>
      <c r="D84" s="5">
        <v>8.8000000000000007</v>
      </c>
      <c r="E84" s="5">
        <v>9.1999999999999993</v>
      </c>
      <c r="F84" s="5">
        <v>0</v>
      </c>
      <c r="G84" s="5">
        <v>0</v>
      </c>
      <c r="H84" s="5">
        <v>1037.9000000000001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7.1</v>
      </c>
      <c r="Q84">
        <v>6.2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9.1999999999999993</v>
      </c>
      <c r="C85" s="5">
        <v>97</v>
      </c>
      <c r="D85" s="5">
        <v>8.8000000000000007</v>
      </c>
      <c r="E85" s="5">
        <v>9.1999999999999993</v>
      </c>
      <c r="F85" s="5">
        <v>0</v>
      </c>
      <c r="G85" s="5">
        <v>0</v>
      </c>
      <c r="H85" s="5">
        <v>1038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7.1</v>
      </c>
      <c r="Q85">
        <v>6.2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9</v>
      </c>
      <c r="C86" s="5">
        <v>97</v>
      </c>
      <c r="D86" s="5">
        <v>8.6</v>
      </c>
      <c r="E86" s="5">
        <v>9</v>
      </c>
      <c r="F86" s="5">
        <v>0</v>
      </c>
      <c r="G86" s="5">
        <v>0</v>
      </c>
      <c r="H86" s="5">
        <v>1038.0999999999999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7.1</v>
      </c>
      <c r="Q86">
        <v>6.2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9</v>
      </c>
      <c r="C87" s="5">
        <v>97</v>
      </c>
      <c r="D87" s="5">
        <v>8.6</v>
      </c>
      <c r="E87" s="5">
        <v>9</v>
      </c>
      <c r="F87" s="5">
        <v>0</v>
      </c>
      <c r="G87" s="5">
        <v>0</v>
      </c>
      <c r="H87" s="5">
        <v>1038.3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7.1</v>
      </c>
      <c r="Q87">
        <v>6.2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9</v>
      </c>
      <c r="C88" s="5">
        <v>97</v>
      </c>
      <c r="D88" s="5">
        <v>8.6</v>
      </c>
      <c r="E88" s="5">
        <v>9</v>
      </c>
      <c r="F88" s="5">
        <v>0</v>
      </c>
      <c r="G88" s="5">
        <v>0</v>
      </c>
      <c r="H88" s="5">
        <v>1038.0999999999999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7.1</v>
      </c>
      <c r="Q88">
        <v>6.2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9</v>
      </c>
      <c r="C89" s="5">
        <v>97</v>
      </c>
      <c r="D89" s="5">
        <v>8.6</v>
      </c>
      <c r="E89" s="5">
        <v>9</v>
      </c>
      <c r="F89" s="5">
        <v>0</v>
      </c>
      <c r="G89" s="5">
        <v>0</v>
      </c>
      <c r="H89" s="5">
        <v>1038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7.2</v>
      </c>
      <c r="Q89">
        <v>6.2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9</v>
      </c>
      <c r="C90" s="5">
        <v>97</v>
      </c>
      <c r="D90" s="5">
        <v>8.6</v>
      </c>
      <c r="E90" s="5">
        <v>9</v>
      </c>
      <c r="F90" s="5">
        <v>0</v>
      </c>
      <c r="G90" s="5">
        <v>0</v>
      </c>
      <c r="H90" s="5">
        <v>1038.0999999999999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7.2</v>
      </c>
      <c r="Q90">
        <v>6.2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8.9</v>
      </c>
      <c r="C91" s="5">
        <v>97</v>
      </c>
      <c r="D91" s="5">
        <v>8.5</v>
      </c>
      <c r="E91" s="5">
        <v>8.9</v>
      </c>
      <c r="F91" s="5">
        <v>0</v>
      </c>
      <c r="G91" s="5">
        <v>0</v>
      </c>
      <c r="H91" s="5">
        <v>1038.3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7.2</v>
      </c>
      <c r="Q91">
        <v>6.3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8.8000000000000007</v>
      </c>
      <c r="C92" s="5">
        <v>97</v>
      </c>
      <c r="D92" s="5">
        <v>8.4</v>
      </c>
      <c r="E92" s="5">
        <v>8.8000000000000007</v>
      </c>
      <c r="F92" s="5">
        <v>0</v>
      </c>
      <c r="G92" s="5">
        <v>0</v>
      </c>
      <c r="H92" s="5">
        <v>1038.2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7.2</v>
      </c>
      <c r="Q92">
        <v>6.3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8.8000000000000007</v>
      </c>
      <c r="C93" s="5">
        <v>97</v>
      </c>
      <c r="D93" s="5">
        <v>8.4</v>
      </c>
      <c r="E93" s="5">
        <v>8.8000000000000007</v>
      </c>
      <c r="F93" s="5">
        <v>0</v>
      </c>
      <c r="G93" s="5">
        <v>0</v>
      </c>
      <c r="H93" s="5">
        <v>1037.9000000000001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7.2</v>
      </c>
      <c r="Q93">
        <v>6.4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8.8000000000000007</v>
      </c>
      <c r="C94" s="5">
        <v>97</v>
      </c>
      <c r="D94" s="5">
        <v>8.4</v>
      </c>
      <c r="E94" s="5">
        <v>8.8000000000000007</v>
      </c>
      <c r="F94" s="5">
        <v>0</v>
      </c>
      <c r="G94" s="5">
        <v>0</v>
      </c>
      <c r="H94" s="5">
        <v>1038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7.2</v>
      </c>
      <c r="Q94">
        <v>6.4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8.8000000000000007</v>
      </c>
      <c r="C95" s="5">
        <v>97</v>
      </c>
      <c r="D95" s="5">
        <v>8.4</v>
      </c>
      <c r="E95" s="5">
        <v>8.8000000000000007</v>
      </c>
      <c r="F95" s="5">
        <v>0</v>
      </c>
      <c r="G95" s="5">
        <v>0</v>
      </c>
      <c r="H95" s="5">
        <v>1038.0999999999999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7.2</v>
      </c>
      <c r="Q95">
        <v>6.4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8.8000000000000007</v>
      </c>
      <c r="C96" s="5">
        <v>97</v>
      </c>
      <c r="D96" s="5">
        <v>8.4</v>
      </c>
      <c r="E96" s="5">
        <v>8.8000000000000007</v>
      </c>
      <c r="F96" s="5">
        <v>0</v>
      </c>
      <c r="G96" s="5">
        <v>0</v>
      </c>
      <c r="H96" s="5">
        <v>1038.0999999999999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7.2</v>
      </c>
      <c r="Q96">
        <v>6.5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8.8000000000000007</v>
      </c>
      <c r="C97" s="5">
        <v>98</v>
      </c>
      <c r="D97" s="5">
        <v>8.5</v>
      </c>
      <c r="E97" s="5">
        <v>8.8000000000000007</v>
      </c>
      <c r="F97" s="5">
        <v>0</v>
      </c>
      <c r="G97" s="5">
        <v>0</v>
      </c>
      <c r="H97" s="5">
        <v>1038.0999999999999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7.2</v>
      </c>
      <c r="Q97">
        <v>6.5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8.9</v>
      </c>
      <c r="C98" s="5">
        <v>98</v>
      </c>
      <c r="D98" s="5">
        <v>8.6</v>
      </c>
      <c r="E98" s="5">
        <v>8.9</v>
      </c>
      <c r="F98" s="5">
        <v>0</v>
      </c>
      <c r="G98" s="5">
        <v>0</v>
      </c>
      <c r="H98" s="5">
        <v>1037.9000000000001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7.2</v>
      </c>
      <c r="Q98">
        <v>6.6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9.3000000000000007</v>
      </c>
      <c r="C99" s="5">
        <v>98</v>
      </c>
      <c r="D99" s="5">
        <v>9</v>
      </c>
      <c r="E99" s="5">
        <v>9.3000000000000007</v>
      </c>
      <c r="F99" s="5">
        <v>0</v>
      </c>
      <c r="G99" s="5">
        <v>0</v>
      </c>
      <c r="H99" s="5">
        <v>1038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7.2</v>
      </c>
      <c r="Q99">
        <v>6.6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9.4</v>
      </c>
      <c r="C100" s="5">
        <v>98</v>
      </c>
      <c r="D100" s="5">
        <v>9.1</v>
      </c>
      <c r="E100" s="5">
        <v>9.4</v>
      </c>
      <c r="F100" s="5">
        <v>0</v>
      </c>
      <c r="G100" s="5">
        <v>0</v>
      </c>
      <c r="H100" s="5">
        <v>1037.8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7.2</v>
      </c>
      <c r="Q100">
        <v>6.6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9.9</v>
      </c>
      <c r="C101" s="5">
        <v>98</v>
      </c>
      <c r="D101" s="5">
        <v>9.6</v>
      </c>
      <c r="E101" s="5">
        <v>9.9</v>
      </c>
      <c r="F101" s="5">
        <v>0</v>
      </c>
      <c r="G101" s="5">
        <v>0</v>
      </c>
      <c r="H101" s="5">
        <v>1037.8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7.2</v>
      </c>
      <c r="Q101">
        <v>6.6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9.9</v>
      </c>
      <c r="C102" s="5">
        <v>98</v>
      </c>
      <c r="D102" s="5">
        <v>9.6</v>
      </c>
      <c r="E102" s="5">
        <v>9.9</v>
      </c>
      <c r="F102" s="5">
        <v>0</v>
      </c>
      <c r="G102" s="5">
        <v>0</v>
      </c>
      <c r="H102" s="5">
        <v>1037.9000000000001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7.3</v>
      </c>
      <c r="Q102">
        <v>6.6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9.6999999999999993</v>
      </c>
      <c r="C103" s="5">
        <v>98</v>
      </c>
      <c r="D103" s="5">
        <v>9.4</v>
      </c>
      <c r="E103" s="5">
        <v>9.6999999999999993</v>
      </c>
      <c r="F103" s="5">
        <v>0</v>
      </c>
      <c r="G103" s="5">
        <v>0</v>
      </c>
      <c r="H103" s="5">
        <v>1037.9000000000001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7.3</v>
      </c>
      <c r="Q103">
        <v>6.7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9.6</v>
      </c>
      <c r="C104" s="5">
        <v>97</v>
      </c>
      <c r="D104" s="5">
        <v>9.1999999999999993</v>
      </c>
      <c r="E104" s="5">
        <v>9.6</v>
      </c>
      <c r="F104" s="5">
        <v>0</v>
      </c>
      <c r="G104" s="5">
        <v>0</v>
      </c>
      <c r="H104" s="5">
        <v>1037.9000000000001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7.3</v>
      </c>
      <c r="Q104">
        <v>6.7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5"/>
      <c r="Z104" s="5"/>
      <c r="AA104"/>
      <c r="AC104" s="377"/>
      <c r="AD104" s="55">
        <v>6.5972222222222196E-2</v>
      </c>
    </row>
    <row r="105" spans="2:30" x14ac:dyDescent="0.25">
      <c r="B105" s="5">
        <v>9.4</v>
      </c>
      <c r="C105" s="5">
        <v>97</v>
      </c>
      <c r="D105" s="5">
        <v>9</v>
      </c>
      <c r="E105" s="5">
        <v>9.4</v>
      </c>
      <c r="F105" s="5">
        <v>0</v>
      </c>
      <c r="G105" s="5">
        <v>0</v>
      </c>
      <c r="H105" s="5">
        <v>1037.8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7.3</v>
      </c>
      <c r="Q105">
        <v>6.7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5"/>
      <c r="Z105" s="5"/>
      <c r="AA105"/>
      <c r="AC105" s="377"/>
      <c r="AD105" s="55">
        <v>6.6666666666666693E-2</v>
      </c>
    </row>
    <row r="106" spans="2:30" x14ac:dyDescent="0.25">
      <c r="B106" s="5">
        <v>9.1999999999999993</v>
      </c>
      <c r="C106" s="5">
        <v>97</v>
      </c>
      <c r="D106" s="5">
        <v>8.8000000000000007</v>
      </c>
      <c r="E106" s="5">
        <v>9.1999999999999993</v>
      </c>
      <c r="F106" s="5">
        <v>0</v>
      </c>
      <c r="G106" s="5">
        <v>0</v>
      </c>
      <c r="H106" s="5">
        <v>1038.0999999999999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7.3</v>
      </c>
      <c r="Q106">
        <v>6.8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9.1</v>
      </c>
      <c r="C107" s="5">
        <v>97</v>
      </c>
      <c r="D107" s="5">
        <v>8.6999999999999993</v>
      </c>
      <c r="E107" s="5">
        <v>9.1</v>
      </c>
      <c r="F107" s="5">
        <v>0</v>
      </c>
      <c r="G107" s="5">
        <v>0</v>
      </c>
      <c r="H107" s="5">
        <v>1037.8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7.3</v>
      </c>
      <c r="Q107">
        <v>6.8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9.1</v>
      </c>
      <c r="C108" s="5">
        <v>97</v>
      </c>
      <c r="D108" s="5">
        <v>8.6999999999999993</v>
      </c>
      <c r="E108" s="5">
        <v>9.1</v>
      </c>
      <c r="F108" s="5">
        <v>0</v>
      </c>
      <c r="G108" s="5">
        <v>0</v>
      </c>
      <c r="H108" s="5">
        <v>1037.9000000000001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7.3</v>
      </c>
      <c r="Q108">
        <v>6.9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9</v>
      </c>
      <c r="C109" s="5">
        <v>98</v>
      </c>
      <c r="D109" s="5">
        <v>8.6999999999999993</v>
      </c>
      <c r="E109" s="5">
        <v>9</v>
      </c>
      <c r="F109" s="5">
        <v>0</v>
      </c>
      <c r="G109" s="5">
        <v>0</v>
      </c>
      <c r="H109" s="5">
        <v>1038.0999999999999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7.3</v>
      </c>
      <c r="Q109">
        <v>6.9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9</v>
      </c>
      <c r="C110" s="5">
        <v>98</v>
      </c>
      <c r="D110" s="5">
        <v>8.6999999999999993</v>
      </c>
      <c r="E110" s="5">
        <v>9</v>
      </c>
      <c r="F110" s="5">
        <v>0</v>
      </c>
      <c r="G110" s="5">
        <v>0</v>
      </c>
      <c r="H110" s="5">
        <v>1038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7.3</v>
      </c>
      <c r="Q110">
        <v>7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9</v>
      </c>
      <c r="C111" s="5">
        <v>98</v>
      </c>
      <c r="D111" s="5">
        <v>8.6999999999999993</v>
      </c>
      <c r="E111" s="5">
        <v>9</v>
      </c>
      <c r="F111" s="5">
        <v>0</v>
      </c>
      <c r="G111" s="5">
        <v>0</v>
      </c>
      <c r="H111" s="5">
        <v>1037.7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7.4</v>
      </c>
      <c r="Q111">
        <v>7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9</v>
      </c>
      <c r="C112" s="5">
        <v>98</v>
      </c>
      <c r="D112" s="5">
        <v>8.6999999999999993</v>
      </c>
      <c r="E112" s="5">
        <v>9</v>
      </c>
      <c r="F112" s="5">
        <v>0</v>
      </c>
      <c r="G112" s="5">
        <v>0</v>
      </c>
      <c r="H112" s="5">
        <v>1038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7.4</v>
      </c>
      <c r="Q112">
        <v>7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9</v>
      </c>
      <c r="C113" s="5">
        <v>98</v>
      </c>
      <c r="D113" s="5">
        <v>8.6999999999999993</v>
      </c>
      <c r="E113" s="5">
        <v>9</v>
      </c>
      <c r="F113" s="5">
        <v>0</v>
      </c>
      <c r="G113" s="5">
        <v>0</v>
      </c>
      <c r="H113" s="5">
        <v>1037.8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7.4</v>
      </c>
      <c r="Q113">
        <v>7.1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9</v>
      </c>
      <c r="C114" s="5">
        <v>98</v>
      </c>
      <c r="D114" s="5">
        <v>8.6999999999999993</v>
      </c>
      <c r="E114" s="5">
        <v>9</v>
      </c>
      <c r="F114" s="5">
        <v>0</v>
      </c>
      <c r="G114" s="5">
        <v>0</v>
      </c>
      <c r="H114" s="5">
        <v>1037.9000000000001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7.5</v>
      </c>
      <c r="Q114">
        <v>7.1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9</v>
      </c>
      <c r="C115" s="5">
        <v>98</v>
      </c>
      <c r="D115" s="5">
        <v>8.6999999999999993</v>
      </c>
      <c r="E115" s="5">
        <v>9</v>
      </c>
      <c r="F115" s="5">
        <v>0</v>
      </c>
      <c r="G115" s="5">
        <v>0</v>
      </c>
      <c r="H115" s="5">
        <v>1037.8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7.5</v>
      </c>
      <c r="Q115">
        <v>7.2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9</v>
      </c>
      <c r="C116" s="5">
        <v>98</v>
      </c>
      <c r="D116" s="5">
        <v>8.6999999999999993</v>
      </c>
      <c r="E116" s="5">
        <v>9</v>
      </c>
      <c r="F116" s="5">
        <v>0</v>
      </c>
      <c r="G116" s="5">
        <v>0</v>
      </c>
      <c r="H116" s="5">
        <v>1037.7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7.5</v>
      </c>
      <c r="Q116">
        <v>7.2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9</v>
      </c>
      <c r="C117" s="5">
        <v>98</v>
      </c>
      <c r="D117" s="5">
        <v>8.6999999999999993</v>
      </c>
      <c r="E117" s="5">
        <v>9</v>
      </c>
      <c r="F117" s="5">
        <v>0</v>
      </c>
      <c r="G117" s="5">
        <v>0</v>
      </c>
      <c r="H117" s="5">
        <v>1037.7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7.5</v>
      </c>
      <c r="Q117">
        <v>7.3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9.1</v>
      </c>
      <c r="C118" s="5">
        <v>98</v>
      </c>
      <c r="D118" s="5">
        <v>8.8000000000000007</v>
      </c>
      <c r="E118" s="5">
        <v>9.1</v>
      </c>
      <c r="F118" s="5">
        <v>0</v>
      </c>
      <c r="G118" s="5">
        <v>0</v>
      </c>
      <c r="H118" s="5">
        <v>1037.7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7.6</v>
      </c>
      <c r="Q118">
        <v>7.3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9.1999999999999993</v>
      </c>
      <c r="C119" s="5">
        <v>98</v>
      </c>
      <c r="D119" s="5">
        <v>8.9</v>
      </c>
      <c r="E119" s="5">
        <v>9.1999999999999993</v>
      </c>
      <c r="F119" s="5">
        <v>0</v>
      </c>
      <c r="G119" s="5">
        <v>0</v>
      </c>
      <c r="H119" s="5">
        <v>1037.8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7.6</v>
      </c>
      <c r="Q119">
        <v>7.3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9.4</v>
      </c>
      <c r="C120" s="5">
        <v>98</v>
      </c>
      <c r="D120" s="5">
        <v>9.1</v>
      </c>
      <c r="E120" s="5">
        <v>9.4</v>
      </c>
      <c r="F120" s="5">
        <v>0</v>
      </c>
      <c r="G120" s="5">
        <v>0</v>
      </c>
      <c r="H120" s="5">
        <v>1037.7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7.7</v>
      </c>
      <c r="Q120">
        <v>7.4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9.4</v>
      </c>
      <c r="C121" s="5">
        <v>98</v>
      </c>
      <c r="D121" s="5">
        <v>9.1</v>
      </c>
      <c r="E121" s="5">
        <v>9.4</v>
      </c>
      <c r="F121" s="5">
        <v>0</v>
      </c>
      <c r="G121" s="5">
        <v>0</v>
      </c>
      <c r="H121" s="5">
        <v>1038.0999999999999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7.7</v>
      </c>
      <c r="Q121">
        <v>7.4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9.3000000000000007</v>
      </c>
      <c r="C122" s="5">
        <v>98</v>
      </c>
      <c r="D122" s="5">
        <v>9</v>
      </c>
      <c r="E122" s="5">
        <v>9.3000000000000007</v>
      </c>
      <c r="F122" s="5">
        <v>0</v>
      </c>
      <c r="G122" s="5">
        <v>0</v>
      </c>
      <c r="H122" s="5">
        <v>1037.9000000000001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7.7</v>
      </c>
      <c r="Q122">
        <v>7.5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9.3000000000000007</v>
      </c>
      <c r="C123" s="5">
        <v>98</v>
      </c>
      <c r="D123" s="5">
        <v>9</v>
      </c>
      <c r="E123" s="5">
        <v>9.3000000000000007</v>
      </c>
      <c r="F123" s="5">
        <v>0</v>
      </c>
      <c r="G123" s="5">
        <v>0</v>
      </c>
      <c r="H123" s="5">
        <v>1037.8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7.8</v>
      </c>
      <c r="Q123">
        <v>7.6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9.1999999999999993</v>
      </c>
      <c r="C124" s="5">
        <v>98</v>
      </c>
      <c r="D124" s="5">
        <v>8.9</v>
      </c>
      <c r="E124" s="5">
        <v>9.1999999999999993</v>
      </c>
      <c r="F124" s="5">
        <v>0</v>
      </c>
      <c r="G124" s="5">
        <v>0</v>
      </c>
      <c r="H124" s="5">
        <v>1037.7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7.8</v>
      </c>
      <c r="Q124">
        <v>7.6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9.1999999999999993</v>
      </c>
      <c r="C125" s="5">
        <v>98</v>
      </c>
      <c r="D125" s="5">
        <v>8.9</v>
      </c>
      <c r="E125" s="5">
        <v>9.1999999999999993</v>
      </c>
      <c r="F125" s="5">
        <v>0</v>
      </c>
      <c r="G125" s="5">
        <v>0</v>
      </c>
      <c r="H125" s="5">
        <v>1037.5999999999999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7.9</v>
      </c>
      <c r="Q125">
        <v>7.6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9.1999999999999993</v>
      </c>
      <c r="C126" s="5">
        <v>98</v>
      </c>
      <c r="D126" s="5">
        <v>8.9</v>
      </c>
      <c r="E126" s="5">
        <v>9.1999999999999993</v>
      </c>
      <c r="F126" s="5">
        <v>0</v>
      </c>
      <c r="G126" s="5">
        <v>0</v>
      </c>
      <c r="H126" s="5">
        <v>1037.8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7.9</v>
      </c>
      <c r="Q126">
        <v>7.6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9.1999999999999993</v>
      </c>
      <c r="C127" s="5">
        <v>98</v>
      </c>
      <c r="D127" s="5">
        <v>8.9</v>
      </c>
      <c r="E127" s="5">
        <v>9.1999999999999993</v>
      </c>
      <c r="F127" s="5">
        <v>0</v>
      </c>
      <c r="G127" s="5">
        <v>0</v>
      </c>
      <c r="H127" s="5">
        <v>1037.8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7.9</v>
      </c>
      <c r="Q127">
        <v>7.7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9.1</v>
      </c>
      <c r="C128" s="5">
        <v>98</v>
      </c>
      <c r="D128" s="5">
        <v>8.8000000000000007</v>
      </c>
      <c r="E128" s="5">
        <v>9.1</v>
      </c>
      <c r="F128" s="5">
        <v>0</v>
      </c>
      <c r="G128" s="5">
        <v>0</v>
      </c>
      <c r="H128" s="5">
        <v>1038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8</v>
      </c>
      <c r="Q128">
        <v>7.7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9.1</v>
      </c>
      <c r="C129" s="5">
        <v>98</v>
      </c>
      <c r="D129" s="5">
        <v>8.8000000000000007</v>
      </c>
      <c r="E129" s="5">
        <v>9.1</v>
      </c>
      <c r="F129" s="5">
        <v>0</v>
      </c>
      <c r="G129" s="5">
        <v>0</v>
      </c>
      <c r="H129" s="5">
        <v>1037.5999999999999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8</v>
      </c>
      <c r="Q129">
        <v>7.7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9.1</v>
      </c>
      <c r="C130" s="5">
        <v>98</v>
      </c>
      <c r="D130" s="5">
        <v>8.8000000000000007</v>
      </c>
      <c r="E130" s="5">
        <v>9.1</v>
      </c>
      <c r="F130" s="5">
        <v>0</v>
      </c>
      <c r="G130" s="5">
        <v>0</v>
      </c>
      <c r="H130" s="5">
        <v>1037.7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8</v>
      </c>
      <c r="Q130">
        <v>7.7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9.1</v>
      </c>
      <c r="C131" s="5">
        <v>98</v>
      </c>
      <c r="D131" s="5">
        <v>8.8000000000000007</v>
      </c>
      <c r="E131" s="5">
        <v>9.1</v>
      </c>
      <c r="F131" s="5">
        <v>0</v>
      </c>
      <c r="G131" s="5">
        <v>0</v>
      </c>
      <c r="H131" s="5">
        <v>1037.9000000000001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8</v>
      </c>
      <c r="Q131">
        <v>7.8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9.1999999999999993</v>
      </c>
      <c r="C132" s="5">
        <v>98</v>
      </c>
      <c r="D132" s="5">
        <v>8.9</v>
      </c>
      <c r="E132" s="5">
        <v>9.1999999999999993</v>
      </c>
      <c r="F132" s="5">
        <v>0</v>
      </c>
      <c r="G132" s="5">
        <v>0</v>
      </c>
      <c r="H132" s="5">
        <v>1037.8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8.1</v>
      </c>
      <c r="Q132">
        <v>7.8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9.1999999999999993</v>
      </c>
      <c r="C133" s="5">
        <v>98</v>
      </c>
      <c r="D133" s="5">
        <v>8.9</v>
      </c>
      <c r="E133" s="5">
        <v>9.1999999999999993</v>
      </c>
      <c r="F133" s="5">
        <v>0</v>
      </c>
      <c r="G133" s="5">
        <v>0</v>
      </c>
      <c r="H133" s="5">
        <v>1037.9000000000001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8.1</v>
      </c>
      <c r="Q133">
        <v>7.8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9.3000000000000007</v>
      </c>
      <c r="C134" s="5">
        <v>98</v>
      </c>
      <c r="D134" s="5">
        <v>9</v>
      </c>
      <c r="E134" s="5">
        <v>9.3000000000000007</v>
      </c>
      <c r="F134" s="5">
        <v>0</v>
      </c>
      <c r="G134" s="5">
        <v>0</v>
      </c>
      <c r="H134" s="5">
        <v>1038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8.1</v>
      </c>
      <c r="Q134">
        <v>7.8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9.3000000000000007</v>
      </c>
      <c r="C135" s="5">
        <v>98</v>
      </c>
      <c r="D135" s="5">
        <v>9</v>
      </c>
      <c r="E135" s="5">
        <v>9.3000000000000007</v>
      </c>
      <c r="F135" s="5">
        <v>0</v>
      </c>
      <c r="G135" s="5">
        <v>0</v>
      </c>
      <c r="H135" s="5">
        <v>1037.8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8.1</v>
      </c>
      <c r="Q135">
        <v>7.9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9.4</v>
      </c>
      <c r="C136" s="5">
        <v>98</v>
      </c>
      <c r="D136" s="5">
        <v>9.1</v>
      </c>
      <c r="E136" s="5">
        <v>9.4</v>
      </c>
      <c r="F136" s="5">
        <v>0</v>
      </c>
      <c r="G136" s="5">
        <v>0</v>
      </c>
      <c r="H136" s="5">
        <v>1037.8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8.1999999999999993</v>
      </c>
      <c r="Q136">
        <v>7.9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9.3000000000000007</v>
      </c>
      <c r="C137" s="5">
        <v>98</v>
      </c>
      <c r="D137" s="5">
        <v>9</v>
      </c>
      <c r="E137" s="5">
        <v>9.3000000000000007</v>
      </c>
      <c r="F137" s="5">
        <v>0</v>
      </c>
      <c r="G137" s="5">
        <v>0</v>
      </c>
      <c r="H137" s="5">
        <v>1037.7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8.1999999999999993</v>
      </c>
      <c r="Q137">
        <v>7.9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9.3000000000000007</v>
      </c>
      <c r="C138" s="5">
        <v>98</v>
      </c>
      <c r="D138" s="5">
        <v>9</v>
      </c>
      <c r="E138" s="5">
        <v>9.3000000000000007</v>
      </c>
      <c r="F138" s="5">
        <v>0</v>
      </c>
      <c r="G138" s="5">
        <v>0</v>
      </c>
      <c r="H138" s="5">
        <v>1037.9000000000001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8.1</v>
      </c>
      <c r="Q138">
        <v>7.9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9.3000000000000007</v>
      </c>
      <c r="C139" s="5">
        <v>98</v>
      </c>
      <c r="D139" s="5">
        <v>9</v>
      </c>
      <c r="E139" s="5">
        <v>9.3000000000000007</v>
      </c>
      <c r="F139" s="5">
        <v>0</v>
      </c>
      <c r="G139" s="5">
        <v>0</v>
      </c>
      <c r="H139" s="5">
        <v>1037.8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8.1999999999999993</v>
      </c>
      <c r="Q139">
        <v>7.9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9.1999999999999993</v>
      </c>
      <c r="C140" s="5">
        <v>98</v>
      </c>
      <c r="D140" s="5">
        <v>8.9</v>
      </c>
      <c r="E140" s="5">
        <v>9.1999999999999993</v>
      </c>
      <c r="F140" s="5">
        <v>0</v>
      </c>
      <c r="G140" s="5">
        <v>0</v>
      </c>
      <c r="H140" s="5">
        <v>1038.0999999999999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8.1999999999999993</v>
      </c>
      <c r="Q140">
        <v>7.9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9.3000000000000007</v>
      </c>
      <c r="C141" s="5">
        <v>98</v>
      </c>
      <c r="D141" s="5">
        <v>9</v>
      </c>
      <c r="E141" s="5">
        <v>9.3000000000000007</v>
      </c>
      <c r="F141" s="5">
        <v>0</v>
      </c>
      <c r="G141" s="5">
        <v>0</v>
      </c>
      <c r="H141" s="5">
        <v>1037.8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8.1999999999999993</v>
      </c>
      <c r="Q141">
        <v>7.9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9.3000000000000007</v>
      </c>
      <c r="C142" s="5">
        <v>98</v>
      </c>
      <c r="D142" s="5">
        <v>9</v>
      </c>
      <c r="E142" s="5">
        <v>9.3000000000000007</v>
      </c>
      <c r="F142" s="5">
        <v>0</v>
      </c>
      <c r="G142" s="5">
        <v>0</v>
      </c>
      <c r="H142" s="5">
        <v>1038.0999999999999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8.1999999999999993</v>
      </c>
      <c r="Q142">
        <v>7.9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9.3000000000000007</v>
      </c>
      <c r="C143" s="5">
        <v>98</v>
      </c>
      <c r="D143" s="5">
        <v>9</v>
      </c>
      <c r="E143" s="5">
        <v>9.3000000000000007</v>
      </c>
      <c r="F143" s="5">
        <v>0</v>
      </c>
      <c r="G143" s="5">
        <v>0</v>
      </c>
      <c r="H143" s="5">
        <v>1038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8.1999999999999993</v>
      </c>
      <c r="Q143">
        <v>7.9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9.3000000000000007</v>
      </c>
      <c r="C144" s="5">
        <v>98</v>
      </c>
      <c r="D144" s="5">
        <v>9</v>
      </c>
      <c r="E144" s="5">
        <v>9.3000000000000007</v>
      </c>
      <c r="F144" s="5">
        <v>0</v>
      </c>
      <c r="G144" s="5">
        <v>0</v>
      </c>
      <c r="H144" s="5">
        <v>1037.9000000000001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8.1999999999999993</v>
      </c>
      <c r="Q144">
        <v>7.8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9.1999999999999993</v>
      </c>
      <c r="C145" s="5">
        <v>98</v>
      </c>
      <c r="D145" s="5">
        <v>8.9</v>
      </c>
      <c r="E145" s="5">
        <v>9.1999999999999993</v>
      </c>
      <c r="F145" s="5">
        <v>0</v>
      </c>
      <c r="G145" s="5">
        <v>0</v>
      </c>
      <c r="H145" s="5">
        <v>1037.5999999999999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8.1999999999999993</v>
      </c>
      <c r="Q145">
        <v>7.8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9.1</v>
      </c>
      <c r="C146" s="5">
        <v>98</v>
      </c>
      <c r="D146" s="5">
        <v>8.8000000000000007</v>
      </c>
      <c r="E146" s="5">
        <v>9.1</v>
      </c>
      <c r="F146" s="5">
        <v>0</v>
      </c>
      <c r="G146" s="5">
        <v>0</v>
      </c>
      <c r="H146" s="5">
        <v>1037.8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8.1999999999999993</v>
      </c>
      <c r="Q146">
        <v>7.9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9.1</v>
      </c>
      <c r="C147" s="5">
        <v>98</v>
      </c>
      <c r="D147" s="5">
        <v>8.8000000000000007</v>
      </c>
      <c r="E147" s="5">
        <v>9.1</v>
      </c>
      <c r="F147" s="5">
        <v>0</v>
      </c>
      <c r="G147" s="5">
        <v>0</v>
      </c>
      <c r="H147" s="5">
        <v>1037.9000000000001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8.1999999999999993</v>
      </c>
      <c r="Q147">
        <v>7.8</v>
      </c>
      <c r="R147" s="55">
        <v>9.5833333333333298E-2</v>
      </c>
      <c r="T147" s="94"/>
      <c r="U147" s="434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9.1999999999999993</v>
      </c>
      <c r="C148" s="5">
        <v>98</v>
      </c>
      <c r="D148" s="5">
        <v>8.9</v>
      </c>
      <c r="E148" s="5">
        <v>9.1999999999999993</v>
      </c>
      <c r="F148" s="5">
        <v>0</v>
      </c>
      <c r="G148" s="5">
        <v>0</v>
      </c>
      <c r="H148" s="5">
        <v>1037.7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8.1999999999999993</v>
      </c>
      <c r="Q148">
        <v>7.8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9.1999999999999993</v>
      </c>
      <c r="C149" s="5">
        <v>98</v>
      </c>
      <c r="D149" s="5">
        <v>8.9</v>
      </c>
      <c r="E149" s="5">
        <v>9.1999999999999993</v>
      </c>
      <c r="F149" s="5">
        <v>0</v>
      </c>
      <c r="G149" s="5">
        <v>0</v>
      </c>
      <c r="H149" s="5">
        <v>1037.7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8.1999999999999993</v>
      </c>
      <c r="Q149">
        <v>7.9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9.1999999999999993</v>
      </c>
      <c r="C150" s="5">
        <v>98</v>
      </c>
      <c r="D150" s="5">
        <v>8.9</v>
      </c>
      <c r="E150" s="5">
        <v>9.1999999999999993</v>
      </c>
      <c r="F150" s="5">
        <v>0</v>
      </c>
      <c r="G150" s="5">
        <v>0</v>
      </c>
      <c r="H150" s="5">
        <v>1037.7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8.1999999999999993</v>
      </c>
      <c r="Q150">
        <v>7.9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9.1999999999999993</v>
      </c>
      <c r="C151" s="5">
        <v>98</v>
      </c>
      <c r="D151" s="5">
        <v>8.9</v>
      </c>
      <c r="E151" s="5">
        <v>9.1999999999999993</v>
      </c>
      <c r="F151" s="5">
        <v>0</v>
      </c>
      <c r="G151" s="5">
        <v>0</v>
      </c>
      <c r="H151" s="5">
        <v>1038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8.1999999999999993</v>
      </c>
      <c r="Q151">
        <v>7.9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9.3000000000000007</v>
      </c>
      <c r="C152" s="5">
        <v>98</v>
      </c>
      <c r="D152" s="5">
        <v>9</v>
      </c>
      <c r="E152" s="5">
        <v>9.3000000000000007</v>
      </c>
      <c r="F152" s="5">
        <v>0</v>
      </c>
      <c r="G152" s="5">
        <v>0</v>
      </c>
      <c r="H152" s="5">
        <v>1037.7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8.1999999999999993</v>
      </c>
      <c r="Q152">
        <v>7.9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9.3000000000000007</v>
      </c>
      <c r="C153" s="5">
        <v>98</v>
      </c>
      <c r="D153" s="5">
        <v>9</v>
      </c>
      <c r="E153" s="5">
        <v>9.3000000000000007</v>
      </c>
      <c r="F153" s="5">
        <v>0</v>
      </c>
      <c r="G153" s="5">
        <v>0</v>
      </c>
      <c r="H153" s="5">
        <v>1037.5999999999999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8.1999999999999993</v>
      </c>
      <c r="Q153">
        <v>7.9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9.4</v>
      </c>
      <c r="C154" s="5">
        <v>98</v>
      </c>
      <c r="D154" s="5">
        <v>9.1</v>
      </c>
      <c r="E154" s="5">
        <v>9.4</v>
      </c>
      <c r="F154" s="5">
        <v>0</v>
      </c>
      <c r="G154" s="5">
        <v>0</v>
      </c>
      <c r="H154" s="5">
        <v>1037.5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8.1999999999999993</v>
      </c>
      <c r="Q154">
        <v>7.9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9.4</v>
      </c>
      <c r="C155" s="5">
        <v>98</v>
      </c>
      <c r="D155" s="5">
        <v>9.1</v>
      </c>
      <c r="E155" s="5">
        <v>9.4</v>
      </c>
      <c r="F155" s="5">
        <v>0</v>
      </c>
      <c r="G155" s="5">
        <v>0</v>
      </c>
      <c r="H155" s="5">
        <v>1037.8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8.1999999999999993</v>
      </c>
      <c r="Q155">
        <v>7.9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9.4</v>
      </c>
      <c r="C156" s="5">
        <v>98</v>
      </c>
      <c r="D156" s="5">
        <v>9.1</v>
      </c>
      <c r="E156" s="5">
        <v>9.4</v>
      </c>
      <c r="F156" s="5">
        <v>0.4</v>
      </c>
      <c r="G156" s="5">
        <v>1.8</v>
      </c>
      <c r="H156" s="5">
        <v>1037.7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8.1999999999999993</v>
      </c>
      <c r="Q156">
        <v>7.9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9.3000000000000007</v>
      </c>
      <c r="C157" s="5">
        <v>98</v>
      </c>
      <c r="D157" s="5">
        <v>9</v>
      </c>
      <c r="E157" s="5">
        <v>9.3000000000000007</v>
      </c>
      <c r="F157" s="5">
        <v>0</v>
      </c>
      <c r="G157" s="5">
        <v>0</v>
      </c>
      <c r="H157" s="5">
        <v>1037.5999999999999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8.1999999999999993</v>
      </c>
      <c r="Q157">
        <v>7.9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9.3000000000000007</v>
      </c>
      <c r="C158" s="5">
        <v>98</v>
      </c>
      <c r="D158" s="5">
        <v>9</v>
      </c>
      <c r="E158" s="5">
        <v>9.3000000000000007</v>
      </c>
      <c r="F158" s="5">
        <v>0</v>
      </c>
      <c r="G158" s="5">
        <v>0</v>
      </c>
      <c r="H158" s="5">
        <v>1037.7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8.1999999999999993</v>
      </c>
      <c r="Q158">
        <v>7.9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9.3000000000000007</v>
      </c>
      <c r="C159" s="5">
        <v>98</v>
      </c>
      <c r="D159" s="5">
        <v>9</v>
      </c>
      <c r="E159" s="5">
        <v>9.3000000000000007</v>
      </c>
      <c r="F159" s="5">
        <v>0</v>
      </c>
      <c r="G159" s="5">
        <v>0</v>
      </c>
      <c r="H159" s="5">
        <v>1037.5999999999999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8.1999999999999993</v>
      </c>
      <c r="Q159">
        <v>7.8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9.3000000000000007</v>
      </c>
      <c r="C160" s="5">
        <v>98</v>
      </c>
      <c r="D160" s="5">
        <v>9</v>
      </c>
      <c r="E160" s="5">
        <v>9.3000000000000007</v>
      </c>
      <c r="F160" s="5">
        <v>0</v>
      </c>
      <c r="G160" s="5">
        <v>0</v>
      </c>
      <c r="H160" s="5">
        <v>1037.5999999999999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8.1999999999999993</v>
      </c>
      <c r="Q160">
        <v>7.8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9.1999999999999993</v>
      </c>
      <c r="C161" s="5">
        <v>98</v>
      </c>
      <c r="D161" s="5">
        <v>8.9</v>
      </c>
      <c r="E161" s="5">
        <v>9.1999999999999993</v>
      </c>
      <c r="F161" s="5">
        <v>0</v>
      </c>
      <c r="G161" s="5">
        <v>0</v>
      </c>
      <c r="H161" s="5">
        <v>1037.7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8.1999999999999993</v>
      </c>
      <c r="Q161">
        <v>7.8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9.1999999999999993</v>
      </c>
      <c r="C162" s="5">
        <v>98</v>
      </c>
      <c r="D162" s="5">
        <v>8.9</v>
      </c>
      <c r="E162" s="5">
        <v>9.1999999999999993</v>
      </c>
      <c r="F162" s="5">
        <v>0</v>
      </c>
      <c r="G162" s="5">
        <v>0</v>
      </c>
      <c r="H162" s="5">
        <v>1037.8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8.1999999999999993</v>
      </c>
      <c r="Q162">
        <v>7.8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9.1999999999999993</v>
      </c>
      <c r="C163" s="5">
        <v>98</v>
      </c>
      <c r="D163" s="5">
        <v>8.9</v>
      </c>
      <c r="E163" s="5">
        <v>9.1999999999999993</v>
      </c>
      <c r="F163" s="5">
        <v>0</v>
      </c>
      <c r="G163" s="5">
        <v>0</v>
      </c>
      <c r="H163" s="5">
        <v>1037.7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8.1999999999999993</v>
      </c>
      <c r="Q163">
        <v>7.8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9.1999999999999993</v>
      </c>
      <c r="C164" s="5">
        <v>98</v>
      </c>
      <c r="D164" s="5">
        <v>8.9</v>
      </c>
      <c r="E164" s="5">
        <v>9.1999999999999993</v>
      </c>
      <c r="F164" s="5">
        <v>0</v>
      </c>
      <c r="G164" s="5">
        <v>0</v>
      </c>
      <c r="H164" s="5">
        <v>1037.7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8.1</v>
      </c>
      <c r="Q164">
        <v>7.8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9.1999999999999993</v>
      </c>
      <c r="C165" s="5">
        <v>98</v>
      </c>
      <c r="D165" s="5">
        <v>8.9</v>
      </c>
      <c r="E165" s="5">
        <v>9.1999999999999993</v>
      </c>
      <c r="F165" s="5">
        <v>0</v>
      </c>
      <c r="G165" s="5">
        <v>0</v>
      </c>
      <c r="H165" s="5">
        <v>1037.7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8.1999999999999993</v>
      </c>
      <c r="Q165">
        <v>7.8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9.1999999999999993</v>
      </c>
      <c r="C166" s="5">
        <v>98</v>
      </c>
      <c r="D166" s="5">
        <v>8.9</v>
      </c>
      <c r="E166" s="5">
        <v>9.1999999999999993</v>
      </c>
      <c r="F166" s="5">
        <v>0</v>
      </c>
      <c r="G166" s="5">
        <v>0</v>
      </c>
      <c r="H166" s="5">
        <v>1037.7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8.1999999999999993</v>
      </c>
      <c r="Q166">
        <v>7.7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9.1</v>
      </c>
      <c r="C167" s="5">
        <v>98</v>
      </c>
      <c r="D167" s="5">
        <v>8.8000000000000007</v>
      </c>
      <c r="E167" s="5">
        <v>9.1</v>
      </c>
      <c r="F167" s="5">
        <v>0</v>
      </c>
      <c r="G167" s="5">
        <v>0</v>
      </c>
      <c r="H167" s="5">
        <v>1037.8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8.1</v>
      </c>
      <c r="Q167">
        <v>7.7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9.1</v>
      </c>
      <c r="C168" s="5">
        <v>98</v>
      </c>
      <c r="D168" s="5">
        <v>8.8000000000000007</v>
      </c>
      <c r="E168" s="5">
        <v>9.1</v>
      </c>
      <c r="F168" s="5">
        <v>0</v>
      </c>
      <c r="G168" s="5">
        <v>0</v>
      </c>
      <c r="H168" s="5">
        <v>1037.5999999999999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8.1</v>
      </c>
      <c r="Q168">
        <v>7.7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9.1</v>
      </c>
      <c r="C169" s="5">
        <v>98</v>
      </c>
      <c r="D169" s="5">
        <v>8.8000000000000007</v>
      </c>
      <c r="E169" s="5">
        <v>9.1</v>
      </c>
      <c r="F169" s="5">
        <v>0</v>
      </c>
      <c r="G169" s="5">
        <v>0</v>
      </c>
      <c r="H169" s="5">
        <v>1037.5999999999999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8.1</v>
      </c>
      <c r="Q169">
        <v>7.7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9.1</v>
      </c>
      <c r="C170" s="5">
        <v>98</v>
      </c>
      <c r="D170" s="5">
        <v>8.8000000000000007</v>
      </c>
      <c r="E170" s="5">
        <v>9.1</v>
      </c>
      <c r="F170" s="5">
        <v>0</v>
      </c>
      <c r="G170" s="5">
        <v>0</v>
      </c>
      <c r="H170" s="5">
        <v>1037.9000000000001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8.1</v>
      </c>
      <c r="Q170">
        <v>7.7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9.1</v>
      </c>
      <c r="C171" s="5">
        <v>98</v>
      </c>
      <c r="D171" s="5">
        <v>8.8000000000000007</v>
      </c>
      <c r="E171" s="5">
        <v>9.1</v>
      </c>
      <c r="F171" s="5">
        <v>0</v>
      </c>
      <c r="G171" s="5">
        <v>0</v>
      </c>
      <c r="H171" s="5">
        <v>1037.5999999999999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8.1</v>
      </c>
      <c r="Q171">
        <v>7.7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9.1</v>
      </c>
      <c r="C172" s="5">
        <v>98</v>
      </c>
      <c r="D172" s="5">
        <v>8.8000000000000007</v>
      </c>
      <c r="E172" s="5">
        <v>9.1</v>
      </c>
      <c r="F172" s="5">
        <v>0</v>
      </c>
      <c r="G172" s="5">
        <v>0</v>
      </c>
      <c r="H172" s="5">
        <v>1037.7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8.1</v>
      </c>
      <c r="Q172">
        <v>7.7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9</v>
      </c>
      <c r="C173" s="5">
        <v>98</v>
      </c>
      <c r="D173" s="5">
        <v>8.6999999999999993</v>
      </c>
      <c r="E173" s="5">
        <v>9</v>
      </c>
      <c r="F173" s="5">
        <v>0.4</v>
      </c>
      <c r="G173" s="5">
        <v>1.8</v>
      </c>
      <c r="H173" s="5">
        <v>1037.7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8.1</v>
      </c>
      <c r="Q173">
        <v>7.7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9</v>
      </c>
      <c r="C174" s="5">
        <v>98</v>
      </c>
      <c r="D174" s="5">
        <v>8.6999999999999993</v>
      </c>
      <c r="E174" s="5">
        <v>9</v>
      </c>
      <c r="F174" s="5">
        <v>1.4</v>
      </c>
      <c r="G174" s="5">
        <v>1.8</v>
      </c>
      <c r="H174" s="5">
        <v>1037.5999999999999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8.1</v>
      </c>
      <c r="Q174">
        <v>7.8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8.9</v>
      </c>
      <c r="C175" s="5">
        <v>98</v>
      </c>
      <c r="D175" s="5">
        <v>8.6</v>
      </c>
      <c r="E175" s="5">
        <v>8.9</v>
      </c>
      <c r="F175" s="5">
        <v>1.8</v>
      </c>
      <c r="G175" s="5">
        <v>1.8</v>
      </c>
      <c r="H175" s="5">
        <v>1037.8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8.1</v>
      </c>
      <c r="Q175">
        <v>7.8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8.9</v>
      </c>
      <c r="C176" s="5">
        <v>98</v>
      </c>
      <c r="D176" s="5">
        <v>8.6</v>
      </c>
      <c r="E176" s="5">
        <v>8.9</v>
      </c>
      <c r="F176" s="5">
        <v>3.6</v>
      </c>
      <c r="G176" s="5">
        <v>3.6</v>
      </c>
      <c r="H176" s="5">
        <v>1037.7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8.1999999999999993</v>
      </c>
      <c r="Q176">
        <v>7.9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9</v>
      </c>
      <c r="C177" s="5">
        <v>98</v>
      </c>
      <c r="D177" s="5">
        <v>8.6999999999999993</v>
      </c>
      <c r="E177" s="5">
        <v>9</v>
      </c>
      <c r="F177" s="5">
        <v>3.2</v>
      </c>
      <c r="G177" s="5">
        <v>3.6</v>
      </c>
      <c r="H177" s="5">
        <v>1037.7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8.1999999999999993</v>
      </c>
      <c r="Q177">
        <v>7.9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9</v>
      </c>
      <c r="C178" s="5">
        <v>98</v>
      </c>
      <c r="D178" s="5">
        <v>8.6999999999999993</v>
      </c>
      <c r="E178" s="5">
        <v>9</v>
      </c>
      <c r="F178" s="5">
        <v>0.7</v>
      </c>
      <c r="G178" s="5">
        <v>1.8</v>
      </c>
      <c r="H178" s="5">
        <v>1037.5999999999999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8.1999999999999993</v>
      </c>
      <c r="Q178">
        <v>8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9</v>
      </c>
      <c r="C179" s="5">
        <v>98</v>
      </c>
      <c r="D179" s="5">
        <v>8.6999999999999993</v>
      </c>
      <c r="E179" s="5">
        <v>9</v>
      </c>
      <c r="F179" s="5">
        <v>1.1000000000000001</v>
      </c>
      <c r="G179" s="5">
        <v>1.8</v>
      </c>
      <c r="H179" s="5">
        <v>1037.8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8.3000000000000007</v>
      </c>
      <c r="Q179">
        <v>8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9</v>
      </c>
      <c r="C180" s="5">
        <v>98</v>
      </c>
      <c r="D180" s="5">
        <v>8.6999999999999993</v>
      </c>
      <c r="E180" s="5">
        <v>9</v>
      </c>
      <c r="F180" s="5">
        <v>1.1000000000000001</v>
      </c>
      <c r="G180" s="5">
        <v>1.8</v>
      </c>
      <c r="H180" s="5">
        <v>1037.7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8.3000000000000007</v>
      </c>
      <c r="Q180">
        <v>8.1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9</v>
      </c>
      <c r="C181" s="5">
        <v>98</v>
      </c>
      <c r="D181" s="5">
        <v>8.6999999999999993</v>
      </c>
      <c r="E181" s="5">
        <v>9</v>
      </c>
      <c r="F181" s="5">
        <v>0.4</v>
      </c>
      <c r="G181" s="5">
        <v>1.8</v>
      </c>
      <c r="H181" s="5">
        <v>1037.7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8.3000000000000007</v>
      </c>
      <c r="Q181">
        <v>8.1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9.1</v>
      </c>
      <c r="C182" s="5">
        <v>98</v>
      </c>
      <c r="D182" s="5">
        <v>8.8000000000000007</v>
      </c>
      <c r="E182" s="5">
        <v>9.1</v>
      </c>
      <c r="F182" s="5">
        <v>1.8</v>
      </c>
      <c r="G182" s="5">
        <v>1.8</v>
      </c>
      <c r="H182" s="5">
        <v>1037.7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8.3000000000000007</v>
      </c>
      <c r="Q182">
        <v>8.1999999999999993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9.1999999999999993</v>
      </c>
      <c r="C183" s="5">
        <v>98</v>
      </c>
      <c r="D183" s="5">
        <v>8.9</v>
      </c>
      <c r="E183" s="5">
        <v>9.1999999999999993</v>
      </c>
      <c r="F183" s="5">
        <v>0.4</v>
      </c>
      <c r="G183" s="5">
        <v>1.8</v>
      </c>
      <c r="H183" s="5">
        <v>1037.7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8.3000000000000007</v>
      </c>
      <c r="Q183">
        <v>8.3000000000000007</v>
      </c>
      <c r="R183" s="55">
        <v>0.120833333333333</v>
      </c>
      <c r="T183" s="94"/>
      <c r="U183" s="97"/>
      <c r="V183" s="93" t="str">
        <f t="shared" si="4"/>
        <v/>
      </c>
      <c r="W183" s="97"/>
      <c r="X183" s="425"/>
      <c r="Z183" s="5"/>
      <c r="AA183"/>
      <c r="AC183" s="377"/>
      <c r="AD183" s="55">
        <v>0.120833333333333</v>
      </c>
    </row>
    <row r="184" spans="2:30" x14ac:dyDescent="0.25">
      <c r="B184" s="5">
        <v>9.1999999999999993</v>
      </c>
      <c r="C184" s="5">
        <v>98</v>
      </c>
      <c r="D184" s="5">
        <v>8.9</v>
      </c>
      <c r="E184" s="5">
        <v>9.1999999999999993</v>
      </c>
      <c r="F184" s="5">
        <v>0.7</v>
      </c>
      <c r="G184" s="5">
        <v>1.8</v>
      </c>
      <c r="H184" s="5">
        <v>1037.9000000000001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8.4</v>
      </c>
      <c r="Q184">
        <v>8.3000000000000007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9.3000000000000007</v>
      </c>
      <c r="C185" s="5">
        <v>98</v>
      </c>
      <c r="D185" s="5">
        <v>9</v>
      </c>
      <c r="E185" s="5">
        <v>9.3000000000000007</v>
      </c>
      <c r="F185" s="5">
        <v>0</v>
      </c>
      <c r="G185" s="5">
        <v>0</v>
      </c>
      <c r="H185" s="5">
        <v>1037.7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8.4</v>
      </c>
      <c r="Q185">
        <v>8.3000000000000007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9.3000000000000007</v>
      </c>
      <c r="C186" s="5">
        <v>98</v>
      </c>
      <c r="D186" s="5">
        <v>9</v>
      </c>
      <c r="E186" s="5">
        <v>9.3000000000000007</v>
      </c>
      <c r="F186" s="5">
        <v>0</v>
      </c>
      <c r="G186" s="5">
        <v>0</v>
      </c>
      <c r="H186" s="5">
        <v>1037.5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8.5</v>
      </c>
      <c r="Q186">
        <v>8.4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9.3000000000000007</v>
      </c>
      <c r="C187" s="5">
        <v>98</v>
      </c>
      <c r="D187" s="5">
        <v>9</v>
      </c>
      <c r="E187" s="5">
        <v>9.3000000000000007</v>
      </c>
      <c r="F187" s="5">
        <v>0</v>
      </c>
      <c r="G187" s="5">
        <v>0</v>
      </c>
      <c r="H187" s="5">
        <v>1037.5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8.5</v>
      </c>
      <c r="Q187">
        <v>8.4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9.3000000000000007</v>
      </c>
      <c r="C188" s="5">
        <v>98</v>
      </c>
      <c r="D188" s="5">
        <v>9</v>
      </c>
      <c r="E188" s="5">
        <v>9.3000000000000007</v>
      </c>
      <c r="F188" s="5">
        <v>0</v>
      </c>
      <c r="G188" s="5">
        <v>0</v>
      </c>
      <c r="H188" s="5">
        <v>1037.5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8.5</v>
      </c>
      <c r="Q188">
        <v>8.5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9.3000000000000007</v>
      </c>
      <c r="C189" s="5">
        <v>98</v>
      </c>
      <c r="D189" s="5">
        <v>9</v>
      </c>
      <c r="E189" s="5">
        <v>9.3000000000000007</v>
      </c>
      <c r="F189" s="5">
        <v>0</v>
      </c>
      <c r="G189" s="5">
        <v>0</v>
      </c>
      <c r="H189" s="5">
        <v>1037.5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8.5</v>
      </c>
      <c r="Q189">
        <v>8.5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9.4</v>
      </c>
      <c r="C190" s="5">
        <v>98</v>
      </c>
      <c r="D190" s="5">
        <v>9.1</v>
      </c>
      <c r="E190" s="5">
        <v>9.4</v>
      </c>
      <c r="F190" s="5">
        <v>0</v>
      </c>
      <c r="G190" s="5">
        <v>0</v>
      </c>
      <c r="H190" s="5">
        <v>1037.7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8.6</v>
      </c>
      <c r="Q190">
        <v>8.6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9.5</v>
      </c>
      <c r="C191" s="5">
        <v>98</v>
      </c>
      <c r="D191" s="5">
        <v>9.1999999999999993</v>
      </c>
      <c r="E191" s="5">
        <v>9.5</v>
      </c>
      <c r="F191" s="5">
        <v>0.4</v>
      </c>
      <c r="G191" s="5">
        <v>1.8</v>
      </c>
      <c r="H191" s="5">
        <v>1037.7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8.6</v>
      </c>
      <c r="Q191">
        <v>8.6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9.5</v>
      </c>
      <c r="C192" s="5">
        <v>98</v>
      </c>
      <c r="D192" s="5">
        <v>9.1999999999999993</v>
      </c>
      <c r="E192" s="5">
        <v>9.5</v>
      </c>
      <c r="F192" s="5">
        <v>0</v>
      </c>
      <c r="G192" s="5">
        <v>0</v>
      </c>
      <c r="H192" s="5">
        <v>1037.5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8.6</v>
      </c>
      <c r="Q192">
        <v>8.6999999999999993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9.5</v>
      </c>
      <c r="C193" s="5">
        <v>98</v>
      </c>
      <c r="D193" s="5">
        <v>9.1999999999999993</v>
      </c>
      <c r="E193" s="5">
        <v>9.5</v>
      </c>
      <c r="F193" s="5">
        <v>0</v>
      </c>
      <c r="G193" s="5">
        <v>0</v>
      </c>
      <c r="H193" s="5">
        <v>1037.5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8.6</v>
      </c>
      <c r="Q193">
        <v>8.6999999999999993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9.5</v>
      </c>
      <c r="C194" s="5">
        <v>98</v>
      </c>
      <c r="D194" s="5">
        <v>9.1999999999999993</v>
      </c>
      <c r="E194" s="5">
        <v>9.5</v>
      </c>
      <c r="F194" s="5">
        <v>0</v>
      </c>
      <c r="G194" s="5">
        <v>0</v>
      </c>
      <c r="H194" s="5">
        <v>1037.5999999999999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8.6999999999999993</v>
      </c>
      <c r="Q194">
        <v>8.6999999999999993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9.5</v>
      </c>
      <c r="C195" s="5">
        <v>98</v>
      </c>
      <c r="D195" s="5">
        <v>9.1999999999999993</v>
      </c>
      <c r="E195" s="5">
        <v>9.5</v>
      </c>
      <c r="F195" s="5">
        <v>0</v>
      </c>
      <c r="G195" s="5">
        <v>0</v>
      </c>
      <c r="H195" s="5">
        <v>1037.4000000000001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8.6999999999999993</v>
      </c>
      <c r="Q195">
        <v>8.6999999999999993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9.5</v>
      </c>
      <c r="C196" s="5">
        <v>98</v>
      </c>
      <c r="D196" s="5">
        <v>9.1999999999999993</v>
      </c>
      <c r="E196" s="5">
        <v>9.5</v>
      </c>
      <c r="F196" s="5">
        <v>0</v>
      </c>
      <c r="G196" s="5">
        <v>0</v>
      </c>
      <c r="H196" s="5">
        <v>1037.5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8.8000000000000007</v>
      </c>
      <c r="Q196">
        <v>8.6999999999999993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9.5</v>
      </c>
      <c r="C197" s="5">
        <v>98</v>
      </c>
      <c r="D197" s="5">
        <v>9.1999999999999993</v>
      </c>
      <c r="E197" s="5">
        <v>9.5</v>
      </c>
      <c r="F197" s="5">
        <v>0</v>
      </c>
      <c r="G197" s="5">
        <v>0</v>
      </c>
      <c r="H197" s="5">
        <v>1037.8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8.8000000000000007</v>
      </c>
      <c r="Q197">
        <v>8.8000000000000007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9.5</v>
      </c>
      <c r="C198" s="5">
        <v>98</v>
      </c>
      <c r="D198" s="5">
        <v>9.1999999999999993</v>
      </c>
      <c r="E198" s="5">
        <v>9.5</v>
      </c>
      <c r="F198" s="5">
        <v>0.4</v>
      </c>
      <c r="G198" s="5">
        <v>1.8</v>
      </c>
      <c r="H198" s="5">
        <v>1037.5999999999999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8.8000000000000007</v>
      </c>
      <c r="Q198">
        <v>8.8000000000000007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9.5</v>
      </c>
      <c r="C199" s="5">
        <v>98</v>
      </c>
      <c r="D199" s="5">
        <v>9.1999999999999993</v>
      </c>
      <c r="E199" s="5">
        <v>9.5</v>
      </c>
      <c r="F199" s="5">
        <v>0</v>
      </c>
      <c r="G199" s="5">
        <v>0</v>
      </c>
      <c r="H199" s="5">
        <v>1037.4000000000001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8.8000000000000007</v>
      </c>
      <c r="Q199">
        <v>8.8000000000000007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9.6</v>
      </c>
      <c r="C200" s="5">
        <v>98</v>
      </c>
      <c r="D200" s="5">
        <v>9.3000000000000007</v>
      </c>
      <c r="E200" s="5">
        <v>9.6</v>
      </c>
      <c r="F200" s="5">
        <v>0</v>
      </c>
      <c r="G200" s="5">
        <v>0</v>
      </c>
      <c r="H200" s="5">
        <v>1037.4000000000001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8.8000000000000007</v>
      </c>
      <c r="Q200">
        <v>8.8000000000000007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9.6</v>
      </c>
      <c r="C201" s="5">
        <v>98</v>
      </c>
      <c r="D201" s="5">
        <v>9.3000000000000007</v>
      </c>
      <c r="E201" s="5">
        <v>9.6</v>
      </c>
      <c r="F201" s="5">
        <v>0.4</v>
      </c>
      <c r="G201" s="5">
        <v>1.8</v>
      </c>
      <c r="H201" s="5">
        <v>1037.5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8.8000000000000007</v>
      </c>
      <c r="Q201">
        <v>8.8000000000000007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9.6</v>
      </c>
      <c r="C202" s="5">
        <v>98</v>
      </c>
      <c r="D202" s="5">
        <v>9.3000000000000007</v>
      </c>
      <c r="E202" s="5">
        <v>9.6</v>
      </c>
      <c r="F202" s="5">
        <v>0</v>
      </c>
      <c r="G202" s="5">
        <v>0</v>
      </c>
      <c r="H202" s="5">
        <v>1037.5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8.8000000000000007</v>
      </c>
      <c r="Q202">
        <v>8.8000000000000007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9.6</v>
      </c>
      <c r="C203" s="5">
        <v>98</v>
      </c>
      <c r="D203" s="5">
        <v>9.3000000000000007</v>
      </c>
      <c r="E203" s="5">
        <v>9.6</v>
      </c>
      <c r="F203" s="5">
        <v>0</v>
      </c>
      <c r="G203" s="5">
        <v>0</v>
      </c>
      <c r="H203" s="5">
        <v>1037.5999999999999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8.8000000000000007</v>
      </c>
      <c r="Q203">
        <v>8.9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9.6</v>
      </c>
      <c r="C204" s="5">
        <v>98</v>
      </c>
      <c r="D204" s="5">
        <v>9.3000000000000007</v>
      </c>
      <c r="E204" s="5">
        <v>9.6</v>
      </c>
      <c r="F204" s="5">
        <v>0</v>
      </c>
      <c r="G204" s="5">
        <v>0</v>
      </c>
      <c r="H204" s="5">
        <v>1037.5999999999999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8.9</v>
      </c>
      <c r="Q204">
        <v>8.9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9.6</v>
      </c>
      <c r="C205" s="5">
        <v>98</v>
      </c>
      <c r="D205" s="5">
        <v>9.3000000000000007</v>
      </c>
      <c r="E205" s="5">
        <v>9.6</v>
      </c>
      <c r="F205" s="5">
        <v>0</v>
      </c>
      <c r="G205" s="5">
        <v>0</v>
      </c>
      <c r="H205" s="5">
        <v>1037.5999999999999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8.9</v>
      </c>
      <c r="Q205">
        <v>8.8000000000000007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9.6</v>
      </c>
      <c r="C206" s="5">
        <v>98</v>
      </c>
      <c r="D206" s="5">
        <v>9.3000000000000007</v>
      </c>
      <c r="E206" s="5">
        <v>9.6</v>
      </c>
      <c r="F206" s="5">
        <v>0.7</v>
      </c>
      <c r="G206" s="5">
        <v>1.8</v>
      </c>
      <c r="H206" s="5">
        <v>1037.5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8.9</v>
      </c>
      <c r="Q206">
        <v>8.8000000000000007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9.6</v>
      </c>
      <c r="C207" s="5">
        <v>98</v>
      </c>
      <c r="D207" s="5">
        <v>9.3000000000000007</v>
      </c>
      <c r="E207" s="5">
        <v>9.6</v>
      </c>
      <c r="F207" s="5">
        <v>0.7</v>
      </c>
      <c r="G207" s="5">
        <v>1.8</v>
      </c>
      <c r="H207" s="5">
        <v>1037.5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8.9</v>
      </c>
      <c r="Q207">
        <v>8.8000000000000007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9.6</v>
      </c>
      <c r="C208" s="5">
        <v>98</v>
      </c>
      <c r="D208" s="5">
        <v>9.3000000000000007</v>
      </c>
      <c r="E208" s="5">
        <v>9.6</v>
      </c>
      <c r="F208" s="5">
        <v>1.1000000000000001</v>
      </c>
      <c r="G208" s="5">
        <v>1.8</v>
      </c>
      <c r="H208" s="5">
        <v>1037.3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8.9</v>
      </c>
      <c r="Q208">
        <v>8.8000000000000007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9.6999999999999993</v>
      </c>
      <c r="C209" s="5">
        <v>98</v>
      </c>
      <c r="D209" s="5">
        <v>9.4</v>
      </c>
      <c r="E209" s="5">
        <v>9.6999999999999993</v>
      </c>
      <c r="F209" s="5">
        <v>1.1000000000000001</v>
      </c>
      <c r="G209" s="5">
        <v>1.8</v>
      </c>
      <c r="H209" s="5">
        <v>1037.4000000000001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8.9</v>
      </c>
      <c r="Q209">
        <v>8.8000000000000007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9.6999999999999993</v>
      </c>
      <c r="C210" s="5">
        <v>98</v>
      </c>
      <c r="D210" s="5">
        <v>9.4</v>
      </c>
      <c r="E210" s="5">
        <v>9.6999999999999993</v>
      </c>
      <c r="F210" s="5">
        <v>1.4</v>
      </c>
      <c r="G210" s="5">
        <v>1.8</v>
      </c>
      <c r="H210" s="5">
        <v>1037.3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9</v>
      </c>
      <c r="Q210">
        <v>8.8000000000000007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9.6</v>
      </c>
      <c r="C211" s="5">
        <v>98</v>
      </c>
      <c r="D211" s="5">
        <v>9.3000000000000007</v>
      </c>
      <c r="E211" s="5">
        <v>9.6</v>
      </c>
      <c r="F211" s="5">
        <v>1.4</v>
      </c>
      <c r="G211" s="5">
        <v>1.8</v>
      </c>
      <c r="H211" s="5">
        <v>1037.5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9</v>
      </c>
      <c r="Q211">
        <v>8.9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9.6</v>
      </c>
      <c r="C212" s="5">
        <v>98</v>
      </c>
      <c r="D212" s="5">
        <v>9.3000000000000007</v>
      </c>
      <c r="E212" s="5">
        <v>9.6</v>
      </c>
      <c r="F212" s="5">
        <v>1.1000000000000001</v>
      </c>
      <c r="G212" s="5">
        <v>1.8</v>
      </c>
      <c r="H212" s="5">
        <v>1037.3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9</v>
      </c>
      <c r="Q212">
        <v>8.9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9.6</v>
      </c>
      <c r="C213" s="5">
        <v>98</v>
      </c>
      <c r="D213" s="5">
        <v>9.3000000000000007</v>
      </c>
      <c r="E213" s="5">
        <v>9.6</v>
      </c>
      <c r="F213" s="5">
        <v>2.2000000000000002</v>
      </c>
      <c r="G213" s="5">
        <v>3.6</v>
      </c>
      <c r="H213" s="5">
        <v>1037.3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9</v>
      </c>
      <c r="Q213">
        <v>8.9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9.6</v>
      </c>
      <c r="C214" s="5">
        <v>98</v>
      </c>
      <c r="D214" s="5">
        <v>9.3000000000000007</v>
      </c>
      <c r="E214" s="5">
        <v>9.6</v>
      </c>
      <c r="F214" s="5">
        <v>1.4</v>
      </c>
      <c r="G214" s="5">
        <v>1.8</v>
      </c>
      <c r="H214" s="5">
        <v>1037.5999999999999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9</v>
      </c>
      <c r="Q214">
        <v>8.9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9.6</v>
      </c>
      <c r="C215" s="5">
        <v>98</v>
      </c>
      <c r="D215" s="5">
        <v>9.3000000000000007</v>
      </c>
      <c r="E215" s="5">
        <v>9.6</v>
      </c>
      <c r="F215" s="5">
        <v>1.8</v>
      </c>
      <c r="G215" s="5">
        <v>1.8</v>
      </c>
      <c r="H215" s="5">
        <v>1037.0999999999999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9</v>
      </c>
      <c r="Q215">
        <v>8.9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9.6</v>
      </c>
      <c r="C216" s="5">
        <v>98</v>
      </c>
      <c r="D216" s="5">
        <v>9.3000000000000007</v>
      </c>
      <c r="E216" s="5">
        <v>9.6</v>
      </c>
      <c r="F216" s="5">
        <v>1.1000000000000001</v>
      </c>
      <c r="G216" s="5">
        <v>1.8</v>
      </c>
      <c r="H216" s="5">
        <v>1037.2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9</v>
      </c>
      <c r="Q216">
        <v>8.9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9.6</v>
      </c>
      <c r="C217" s="5">
        <v>98</v>
      </c>
      <c r="D217" s="5">
        <v>9.3000000000000007</v>
      </c>
      <c r="E217" s="5">
        <v>9.6</v>
      </c>
      <c r="F217" s="5">
        <v>1.1000000000000001</v>
      </c>
      <c r="G217" s="5">
        <v>1.8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9</v>
      </c>
      <c r="Q217">
        <v>8.9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9.6</v>
      </c>
      <c r="C218" s="5">
        <v>98</v>
      </c>
      <c r="D218" s="5">
        <v>9.3000000000000007</v>
      </c>
      <c r="E218" s="5">
        <v>9.6</v>
      </c>
      <c r="F218" s="5">
        <v>0.4</v>
      </c>
      <c r="G218" s="5">
        <v>1.8</v>
      </c>
      <c r="H218" s="5">
        <v>1037.2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9</v>
      </c>
      <c r="Q218">
        <v>8.9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9.6</v>
      </c>
      <c r="C219" s="5">
        <v>98</v>
      </c>
      <c r="D219" s="5">
        <v>9.3000000000000007</v>
      </c>
      <c r="E219" s="5">
        <v>9.6</v>
      </c>
      <c r="F219" s="5">
        <v>0</v>
      </c>
      <c r="G219" s="5">
        <v>0</v>
      </c>
      <c r="H219" s="5">
        <v>1037.3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9.1</v>
      </c>
      <c r="Q219">
        <v>9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9.6</v>
      </c>
      <c r="C220" s="5">
        <v>98</v>
      </c>
      <c r="D220" s="5">
        <v>9.3000000000000007</v>
      </c>
      <c r="E220" s="5">
        <v>9.6</v>
      </c>
      <c r="F220" s="5">
        <v>0</v>
      </c>
      <c r="G220" s="5">
        <v>0</v>
      </c>
      <c r="H220" s="5">
        <v>1037.0999999999999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9.1</v>
      </c>
      <c r="Q220">
        <v>8.9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9.6</v>
      </c>
      <c r="C221" s="5">
        <v>98</v>
      </c>
      <c r="D221" s="5">
        <v>9.3000000000000007</v>
      </c>
      <c r="E221" s="5">
        <v>9.6</v>
      </c>
      <c r="F221" s="5">
        <v>0.7</v>
      </c>
      <c r="G221" s="5">
        <v>1.8</v>
      </c>
      <c r="H221" s="5">
        <v>1037.5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9.1</v>
      </c>
      <c r="Q221">
        <v>8.9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9.6</v>
      </c>
      <c r="C222" s="5">
        <v>98</v>
      </c>
      <c r="D222" s="5">
        <v>9.3000000000000007</v>
      </c>
      <c r="E222" s="5">
        <v>9.6</v>
      </c>
      <c r="F222" s="5">
        <v>0</v>
      </c>
      <c r="G222" s="5">
        <v>0</v>
      </c>
      <c r="H222" s="5">
        <v>1037.4000000000001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9.1</v>
      </c>
      <c r="Q222">
        <v>9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9.6</v>
      </c>
      <c r="C223" s="5">
        <v>98</v>
      </c>
      <c r="D223" s="5">
        <v>9.3000000000000007</v>
      </c>
      <c r="E223" s="5">
        <v>9.6</v>
      </c>
      <c r="F223" s="5">
        <v>0</v>
      </c>
      <c r="G223" s="5">
        <v>0</v>
      </c>
      <c r="H223" s="5">
        <v>1037.2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9.1</v>
      </c>
      <c r="Q223">
        <v>9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9.6</v>
      </c>
      <c r="C224" s="5">
        <v>98</v>
      </c>
      <c r="D224" s="5">
        <v>9.3000000000000007</v>
      </c>
      <c r="E224" s="5">
        <v>9.6</v>
      </c>
      <c r="F224" s="5">
        <v>0</v>
      </c>
      <c r="G224" s="5">
        <v>0</v>
      </c>
      <c r="H224" s="5">
        <v>1037.3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9.1</v>
      </c>
      <c r="Q224">
        <v>9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9.5</v>
      </c>
      <c r="C225" s="5">
        <v>98</v>
      </c>
      <c r="D225" s="5">
        <v>9.1999999999999993</v>
      </c>
      <c r="E225" s="5">
        <v>9.5</v>
      </c>
      <c r="F225" s="5">
        <v>0</v>
      </c>
      <c r="G225" s="5">
        <v>0</v>
      </c>
      <c r="H225" s="5">
        <v>1037.5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9.1</v>
      </c>
      <c r="Q225">
        <v>9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9.5</v>
      </c>
      <c r="C226" s="5">
        <v>98</v>
      </c>
      <c r="D226" s="5">
        <v>9.1999999999999993</v>
      </c>
      <c r="E226" s="5">
        <v>9.5</v>
      </c>
      <c r="F226" s="5">
        <v>1.1000000000000001</v>
      </c>
      <c r="G226" s="5">
        <v>1.8</v>
      </c>
      <c r="H226" s="5">
        <v>1037.4000000000001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9.1</v>
      </c>
      <c r="Q226">
        <v>9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9.5</v>
      </c>
      <c r="C227" s="5">
        <v>98</v>
      </c>
      <c r="D227" s="5">
        <v>9.1999999999999993</v>
      </c>
      <c r="E227" s="5">
        <v>9.5</v>
      </c>
      <c r="F227" s="5">
        <v>0</v>
      </c>
      <c r="G227" s="5">
        <v>0</v>
      </c>
      <c r="H227" s="5">
        <v>1037.4000000000001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9.1</v>
      </c>
      <c r="Q227">
        <v>9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9.6</v>
      </c>
      <c r="C228" s="5">
        <v>98</v>
      </c>
      <c r="D228" s="5">
        <v>9.3000000000000007</v>
      </c>
      <c r="E228" s="5">
        <v>9.6</v>
      </c>
      <c r="F228" s="5">
        <v>1.8</v>
      </c>
      <c r="G228" s="5">
        <v>1.8</v>
      </c>
      <c r="H228" s="5">
        <v>1037.3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9</v>
      </c>
      <c r="Q228">
        <v>9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9.6</v>
      </c>
      <c r="C229" s="5">
        <v>98</v>
      </c>
      <c r="D229" s="5">
        <v>9.3000000000000007</v>
      </c>
      <c r="E229" s="5">
        <v>9.6</v>
      </c>
      <c r="F229" s="5">
        <v>2.2000000000000002</v>
      </c>
      <c r="G229" s="5">
        <v>3.6</v>
      </c>
      <c r="H229" s="5">
        <v>1037.4000000000001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9.1</v>
      </c>
      <c r="Q229">
        <v>9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9.6</v>
      </c>
      <c r="C230" s="5">
        <v>98</v>
      </c>
      <c r="D230" s="5">
        <v>9.3000000000000007</v>
      </c>
      <c r="E230" s="5">
        <v>9.6</v>
      </c>
      <c r="F230" s="5">
        <v>2.9</v>
      </c>
      <c r="G230" s="5">
        <v>3.6</v>
      </c>
      <c r="H230" s="5">
        <v>1037.4000000000001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9.1</v>
      </c>
      <c r="Q230">
        <v>9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9.6</v>
      </c>
      <c r="C231" s="5">
        <v>98</v>
      </c>
      <c r="D231" s="5">
        <v>9.3000000000000007</v>
      </c>
      <c r="E231" s="5">
        <v>9.6</v>
      </c>
      <c r="F231" s="5">
        <v>2.9</v>
      </c>
      <c r="G231" s="5">
        <v>3.6</v>
      </c>
      <c r="H231" s="5">
        <v>1037.3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9.1</v>
      </c>
      <c r="Q231">
        <v>9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9.6</v>
      </c>
      <c r="C232" s="5">
        <v>98</v>
      </c>
      <c r="D232" s="5">
        <v>9.3000000000000007</v>
      </c>
      <c r="E232" s="5">
        <v>9.6</v>
      </c>
      <c r="F232" s="5">
        <v>3.2</v>
      </c>
      <c r="G232" s="5">
        <v>3.6</v>
      </c>
      <c r="H232" s="5">
        <v>1037.2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9</v>
      </c>
      <c r="Q232">
        <v>9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9.5</v>
      </c>
      <c r="C233" s="5">
        <v>98</v>
      </c>
      <c r="D233" s="5">
        <v>9.1999999999999993</v>
      </c>
      <c r="E233" s="5">
        <v>9.5</v>
      </c>
      <c r="F233" s="5">
        <v>2.5</v>
      </c>
      <c r="G233" s="5">
        <v>3.6</v>
      </c>
      <c r="H233" s="5">
        <v>1037.3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9</v>
      </c>
      <c r="Q233">
        <v>8.9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9.5</v>
      </c>
      <c r="C234" s="5">
        <v>98</v>
      </c>
      <c r="D234" s="5">
        <v>9.1999999999999993</v>
      </c>
      <c r="E234" s="5">
        <v>9.5</v>
      </c>
      <c r="F234" s="5">
        <v>1.8</v>
      </c>
      <c r="G234" s="5">
        <v>3.6</v>
      </c>
      <c r="H234" s="5">
        <v>1037.3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9</v>
      </c>
      <c r="Q234">
        <v>8.9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9.5</v>
      </c>
      <c r="C235" s="5">
        <v>98</v>
      </c>
      <c r="D235" s="5">
        <v>9.1999999999999993</v>
      </c>
      <c r="E235" s="5">
        <v>9.5</v>
      </c>
      <c r="F235" s="5">
        <v>1.4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9.1</v>
      </c>
      <c r="Q235">
        <v>8.9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9.5</v>
      </c>
      <c r="C236" s="5">
        <v>98</v>
      </c>
      <c r="D236" s="5">
        <v>9.1999999999999993</v>
      </c>
      <c r="E236" s="5">
        <v>9.5</v>
      </c>
      <c r="F236" s="5">
        <v>0</v>
      </c>
      <c r="G236" s="5">
        <v>0</v>
      </c>
      <c r="H236" s="5">
        <v>1037.3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9.1</v>
      </c>
      <c r="Q236">
        <v>8.9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9.5</v>
      </c>
      <c r="C237" s="5">
        <v>98</v>
      </c>
      <c r="D237" s="5">
        <v>9.1999999999999993</v>
      </c>
      <c r="E237" s="5">
        <v>9.5</v>
      </c>
      <c r="F237" s="5">
        <v>4</v>
      </c>
      <c r="G237" s="5">
        <v>5.4</v>
      </c>
      <c r="H237" s="5">
        <v>1037.0999999999999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9</v>
      </c>
      <c r="Q237">
        <v>8.8000000000000007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9.4</v>
      </c>
      <c r="C238" s="5">
        <v>98</v>
      </c>
      <c r="D238" s="5">
        <v>9.1</v>
      </c>
      <c r="E238" s="5">
        <v>9.4</v>
      </c>
      <c r="F238" s="5">
        <v>1.1000000000000001</v>
      </c>
      <c r="G238" s="5">
        <v>1.8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9</v>
      </c>
      <c r="Q238">
        <v>8.8000000000000007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9.4</v>
      </c>
      <c r="C239" s="5">
        <v>98</v>
      </c>
      <c r="D239" s="5">
        <v>9.1</v>
      </c>
      <c r="E239" s="5">
        <v>9.4</v>
      </c>
      <c r="F239" s="5">
        <v>0.4</v>
      </c>
      <c r="G239" s="5">
        <v>1.8</v>
      </c>
      <c r="H239" s="5">
        <v>1037.3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9</v>
      </c>
      <c r="Q239">
        <v>8.8000000000000007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9.4</v>
      </c>
      <c r="C240" s="5">
        <v>98</v>
      </c>
      <c r="D240" s="5">
        <v>9.1</v>
      </c>
      <c r="E240" s="5">
        <v>9.4</v>
      </c>
      <c r="F240" s="5">
        <v>2.2000000000000002</v>
      </c>
      <c r="G240" s="5">
        <v>3.6</v>
      </c>
      <c r="H240" s="5">
        <v>1037.0999999999999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9</v>
      </c>
      <c r="Q240">
        <v>8.8000000000000007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9.4</v>
      </c>
      <c r="C241" s="5">
        <v>98</v>
      </c>
      <c r="D241" s="5">
        <v>9.1</v>
      </c>
      <c r="E241" s="5">
        <v>9.4</v>
      </c>
      <c r="F241" s="5">
        <v>2.9</v>
      </c>
      <c r="G241" s="5">
        <v>3.6</v>
      </c>
      <c r="H241" s="5">
        <v>1037.0999999999999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8.9</v>
      </c>
      <c r="Q241">
        <v>8.6999999999999993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9.4</v>
      </c>
      <c r="C242" s="5">
        <v>98</v>
      </c>
      <c r="D242" s="5">
        <v>9.1</v>
      </c>
      <c r="E242" s="5">
        <v>9.4</v>
      </c>
      <c r="F242" s="5">
        <v>0</v>
      </c>
      <c r="G242" s="5">
        <v>0</v>
      </c>
      <c r="H242" s="5">
        <v>1037.2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8.9</v>
      </c>
      <c r="Q242">
        <v>8.6999999999999993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9.3000000000000007</v>
      </c>
      <c r="C243" s="5">
        <v>98</v>
      </c>
      <c r="D243" s="5">
        <v>9</v>
      </c>
      <c r="E243" s="5">
        <v>9.3000000000000007</v>
      </c>
      <c r="F243" s="5">
        <v>1.8</v>
      </c>
      <c r="G243" s="5">
        <v>1.8</v>
      </c>
      <c r="H243" s="5">
        <v>1037.3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8.8000000000000007</v>
      </c>
      <c r="Q243">
        <v>8.6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9.3000000000000007</v>
      </c>
      <c r="C244" s="5">
        <v>98</v>
      </c>
      <c r="D244" s="5">
        <v>9</v>
      </c>
      <c r="E244" s="5">
        <v>9.3000000000000007</v>
      </c>
      <c r="F244" s="5">
        <v>0.4</v>
      </c>
      <c r="G244" s="5">
        <v>1.8</v>
      </c>
      <c r="H244" s="5">
        <v>1037.2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8.8000000000000007</v>
      </c>
      <c r="Q244">
        <v>8.6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9.3000000000000007</v>
      </c>
      <c r="C245" s="5">
        <v>98</v>
      </c>
      <c r="D245" s="5">
        <v>9</v>
      </c>
      <c r="E245" s="5">
        <v>9.3000000000000007</v>
      </c>
      <c r="F245" s="5">
        <v>0</v>
      </c>
      <c r="G245" s="5">
        <v>0</v>
      </c>
      <c r="H245" s="5">
        <v>1037.2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8.8000000000000007</v>
      </c>
      <c r="Q245">
        <v>8.5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9.3000000000000007</v>
      </c>
      <c r="C246" s="5">
        <v>98</v>
      </c>
      <c r="D246" s="5">
        <v>9</v>
      </c>
      <c r="E246" s="5">
        <v>9.3000000000000007</v>
      </c>
      <c r="F246" s="5">
        <v>0.4</v>
      </c>
      <c r="G246" s="5">
        <v>1.8</v>
      </c>
      <c r="H246" s="5">
        <v>1037.2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8.6999999999999993</v>
      </c>
      <c r="Q246">
        <v>8.5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9.3000000000000007</v>
      </c>
      <c r="C247" s="5">
        <v>98</v>
      </c>
      <c r="D247" s="5">
        <v>9</v>
      </c>
      <c r="E247" s="5">
        <v>9.3000000000000007</v>
      </c>
      <c r="F247" s="5">
        <v>0</v>
      </c>
      <c r="G247" s="5">
        <v>0</v>
      </c>
      <c r="H247" s="5">
        <v>1037.2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8.6999999999999993</v>
      </c>
      <c r="Q247">
        <v>8.5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9.3000000000000007</v>
      </c>
      <c r="C248" s="5">
        <v>98</v>
      </c>
      <c r="D248" s="5">
        <v>9</v>
      </c>
      <c r="E248" s="5">
        <v>9.3000000000000007</v>
      </c>
      <c r="F248" s="5">
        <v>0</v>
      </c>
      <c r="G248" s="5">
        <v>0</v>
      </c>
      <c r="H248" s="5">
        <v>1037.3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8.6999999999999993</v>
      </c>
      <c r="Q248">
        <v>8.4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9.1999999999999993</v>
      </c>
      <c r="C249" s="5">
        <v>98</v>
      </c>
      <c r="D249" s="5">
        <v>8.9</v>
      </c>
      <c r="E249" s="5">
        <v>9.1999999999999993</v>
      </c>
      <c r="F249" s="5">
        <v>0</v>
      </c>
      <c r="G249" s="5">
        <v>0</v>
      </c>
      <c r="H249" s="5">
        <v>1037.3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8.6999999999999993</v>
      </c>
      <c r="Q249">
        <v>8.3000000000000007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9.1999999999999993</v>
      </c>
      <c r="C250" s="5">
        <v>98</v>
      </c>
      <c r="D250" s="5">
        <v>8.9</v>
      </c>
      <c r="E250" s="5">
        <v>9.1999999999999993</v>
      </c>
      <c r="F250" s="5">
        <v>0</v>
      </c>
      <c r="G250" s="5">
        <v>0</v>
      </c>
      <c r="H250" s="5">
        <v>1037.4000000000001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8.6</v>
      </c>
      <c r="Q250">
        <v>8.3000000000000007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9.1999999999999993</v>
      </c>
      <c r="C251" s="5">
        <v>98</v>
      </c>
      <c r="D251" s="5">
        <v>8.9</v>
      </c>
      <c r="E251" s="5">
        <v>9.1999999999999993</v>
      </c>
      <c r="F251" s="5">
        <v>0</v>
      </c>
      <c r="G251" s="5">
        <v>0</v>
      </c>
      <c r="H251" s="5">
        <v>1037.5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8.6</v>
      </c>
      <c r="Q251">
        <v>8.1999999999999993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9.1</v>
      </c>
      <c r="C252" s="5">
        <v>98</v>
      </c>
      <c r="D252" s="5">
        <v>8.8000000000000007</v>
      </c>
      <c r="E252" s="5">
        <v>9.1</v>
      </c>
      <c r="F252" s="5">
        <v>0</v>
      </c>
      <c r="G252" s="5">
        <v>0</v>
      </c>
      <c r="H252" s="5">
        <v>1037.4000000000001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8.5</v>
      </c>
      <c r="Q252">
        <v>8.1999999999999993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9.1999999999999993</v>
      </c>
      <c r="C253" s="5">
        <v>98</v>
      </c>
      <c r="D253" s="5">
        <v>8.9</v>
      </c>
      <c r="E253" s="5">
        <v>9.1999999999999993</v>
      </c>
      <c r="F253" s="5">
        <v>1.4</v>
      </c>
      <c r="G253" s="5">
        <v>1.8</v>
      </c>
      <c r="H253" s="5">
        <v>1037.5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8.4</v>
      </c>
      <c r="Q253">
        <v>8.1999999999999993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9.1999999999999993</v>
      </c>
      <c r="C254" s="5">
        <v>98</v>
      </c>
      <c r="D254" s="5">
        <v>8.9</v>
      </c>
      <c r="E254" s="5">
        <v>9.1999999999999993</v>
      </c>
      <c r="F254" s="5">
        <v>0</v>
      </c>
      <c r="G254" s="5">
        <v>0</v>
      </c>
      <c r="H254" s="5">
        <v>1037.3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8.4</v>
      </c>
      <c r="Q254">
        <v>8.1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9.1999999999999993</v>
      </c>
      <c r="C255" s="5">
        <v>98</v>
      </c>
      <c r="D255" s="5">
        <v>8.9</v>
      </c>
      <c r="E255" s="5">
        <v>9.1999999999999993</v>
      </c>
      <c r="F255" s="5">
        <v>0.4</v>
      </c>
      <c r="G255" s="5">
        <v>1.8</v>
      </c>
      <c r="H255" s="5">
        <v>1037.4000000000001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8.4</v>
      </c>
      <c r="Q255">
        <v>8.1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9.1</v>
      </c>
      <c r="C256" s="5">
        <v>98</v>
      </c>
      <c r="D256" s="5">
        <v>8.8000000000000007</v>
      </c>
      <c r="E256" s="5">
        <v>9.1</v>
      </c>
      <c r="F256" s="5">
        <v>0.7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8.4</v>
      </c>
      <c r="Q256">
        <v>8.1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9.1</v>
      </c>
      <c r="C257" s="5">
        <v>98</v>
      </c>
      <c r="D257" s="5">
        <v>8.8000000000000007</v>
      </c>
      <c r="E257" s="5">
        <v>9.1</v>
      </c>
      <c r="F257" s="5">
        <v>0.7</v>
      </c>
      <c r="G257" s="5">
        <v>1.8</v>
      </c>
      <c r="H257" s="5">
        <v>1037.4000000000001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8.3000000000000007</v>
      </c>
      <c r="Q257">
        <v>8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9.1</v>
      </c>
      <c r="C258" s="5">
        <v>98</v>
      </c>
      <c r="D258" s="5">
        <v>8.8000000000000007</v>
      </c>
      <c r="E258" s="5">
        <v>9.1</v>
      </c>
      <c r="F258" s="5">
        <v>0.4</v>
      </c>
      <c r="G258" s="5">
        <v>1.8</v>
      </c>
      <c r="H258" s="5">
        <v>1037.5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8.3000000000000007</v>
      </c>
      <c r="Q258">
        <v>8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9.1</v>
      </c>
      <c r="C259" s="5">
        <v>98</v>
      </c>
      <c r="D259" s="5">
        <v>8.8000000000000007</v>
      </c>
      <c r="E259" s="5">
        <v>9.1</v>
      </c>
      <c r="F259" s="5">
        <v>0</v>
      </c>
      <c r="G259" s="5">
        <v>0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8.3000000000000007</v>
      </c>
      <c r="Q259">
        <v>8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9.1</v>
      </c>
      <c r="C260" s="5">
        <v>98</v>
      </c>
      <c r="D260" s="5">
        <v>8.8000000000000007</v>
      </c>
      <c r="E260" s="5">
        <v>9.1</v>
      </c>
      <c r="F260" s="5">
        <v>2.9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8.3000000000000007</v>
      </c>
      <c r="Q260">
        <v>8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9.1</v>
      </c>
      <c r="C261" s="5">
        <v>98</v>
      </c>
      <c r="D261" s="5">
        <v>8.8000000000000007</v>
      </c>
      <c r="E261" s="5">
        <v>9.1</v>
      </c>
      <c r="F261" s="5">
        <v>1.1000000000000001</v>
      </c>
      <c r="G261" s="5">
        <v>1.8</v>
      </c>
      <c r="H261" s="5">
        <v>1037.3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8.1999999999999993</v>
      </c>
      <c r="Q261">
        <v>8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9.1</v>
      </c>
      <c r="C262" s="5">
        <v>98</v>
      </c>
      <c r="D262" s="5">
        <v>8.8000000000000007</v>
      </c>
      <c r="E262" s="5">
        <v>9.1</v>
      </c>
      <c r="F262" s="5">
        <v>0</v>
      </c>
      <c r="G262" s="5">
        <v>0</v>
      </c>
      <c r="H262" s="5">
        <v>1037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8.1999999999999993</v>
      </c>
      <c r="Q262">
        <v>8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9.1</v>
      </c>
      <c r="C263" s="5">
        <v>98</v>
      </c>
      <c r="D263" s="5">
        <v>8.8000000000000007</v>
      </c>
      <c r="E263" s="5">
        <v>9.1</v>
      </c>
      <c r="F263" s="5">
        <v>0</v>
      </c>
      <c r="G263" s="5">
        <v>0</v>
      </c>
      <c r="H263" s="5">
        <v>1037.2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8.1999999999999993</v>
      </c>
      <c r="Q263">
        <v>7.9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9.1</v>
      </c>
      <c r="C264" s="5">
        <v>98</v>
      </c>
      <c r="D264" s="5">
        <v>8.8000000000000007</v>
      </c>
      <c r="E264" s="5">
        <v>9.1</v>
      </c>
      <c r="F264" s="5">
        <v>1.4</v>
      </c>
      <c r="G264" s="5">
        <v>1.8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8.1999999999999993</v>
      </c>
      <c r="Q264">
        <v>7.9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9</v>
      </c>
      <c r="C265" s="5">
        <v>98</v>
      </c>
      <c r="D265" s="5">
        <v>8.6999999999999993</v>
      </c>
      <c r="E265" s="5">
        <v>9</v>
      </c>
      <c r="F265" s="5">
        <v>0</v>
      </c>
      <c r="G265" s="5">
        <v>0</v>
      </c>
      <c r="H265" s="5">
        <v>1037.3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8.1999999999999993</v>
      </c>
      <c r="Q265">
        <v>7.9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9</v>
      </c>
      <c r="C266" s="5">
        <v>98</v>
      </c>
      <c r="D266" s="5">
        <v>8.6999999999999993</v>
      </c>
      <c r="E266" s="5">
        <v>9</v>
      </c>
      <c r="F266" s="5">
        <v>0</v>
      </c>
      <c r="G266" s="5">
        <v>0</v>
      </c>
      <c r="H266" s="5">
        <v>1037.4000000000001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8.1999999999999993</v>
      </c>
      <c r="Q266">
        <v>7.9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9</v>
      </c>
      <c r="C267" s="5">
        <v>98</v>
      </c>
      <c r="D267" s="5">
        <v>8.6999999999999993</v>
      </c>
      <c r="E267" s="5">
        <v>9</v>
      </c>
      <c r="F267" s="5">
        <v>0</v>
      </c>
      <c r="G267" s="5">
        <v>0</v>
      </c>
      <c r="H267" s="5">
        <v>1037.3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8.1999999999999993</v>
      </c>
      <c r="Q267">
        <v>7.9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9</v>
      </c>
      <c r="C268" s="5">
        <v>98</v>
      </c>
      <c r="D268" s="5">
        <v>8.6999999999999993</v>
      </c>
      <c r="E268" s="5">
        <v>9</v>
      </c>
      <c r="F268" s="5">
        <v>0</v>
      </c>
      <c r="G268" s="5">
        <v>0</v>
      </c>
      <c r="H268" s="5">
        <v>1037.3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8.1</v>
      </c>
      <c r="Q268">
        <v>7.9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9</v>
      </c>
      <c r="C269" s="5">
        <v>98</v>
      </c>
      <c r="D269" s="5">
        <v>8.6999999999999993</v>
      </c>
      <c r="E269" s="5">
        <v>9</v>
      </c>
      <c r="F269" s="5">
        <v>0.4</v>
      </c>
      <c r="G269" s="5">
        <v>1.8</v>
      </c>
      <c r="H269" s="5">
        <v>1037.2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8.1</v>
      </c>
      <c r="Q269">
        <v>7.9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9</v>
      </c>
      <c r="C270" s="5">
        <v>98</v>
      </c>
      <c r="D270" s="5">
        <v>8.6999999999999993</v>
      </c>
      <c r="E270" s="5">
        <v>9</v>
      </c>
      <c r="F270" s="5">
        <v>0</v>
      </c>
      <c r="G270" s="5">
        <v>0</v>
      </c>
      <c r="H270" s="5">
        <v>1037.2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8.1</v>
      </c>
      <c r="Q270">
        <v>7.9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8.9</v>
      </c>
      <c r="C271" s="5">
        <v>98</v>
      </c>
      <c r="D271" s="5">
        <v>8.6</v>
      </c>
      <c r="E271" s="5">
        <v>8.9</v>
      </c>
      <c r="F271" s="5">
        <v>1.1000000000000001</v>
      </c>
      <c r="G271" s="5">
        <v>1.8</v>
      </c>
      <c r="H271" s="5">
        <v>1037.2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8.1</v>
      </c>
      <c r="Q271">
        <v>7.9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8.9</v>
      </c>
      <c r="C272" s="5">
        <v>98</v>
      </c>
      <c r="D272" s="5">
        <v>8.6</v>
      </c>
      <c r="E272" s="5">
        <v>8.9</v>
      </c>
      <c r="F272" s="5">
        <v>1.4</v>
      </c>
      <c r="G272" s="5">
        <v>1.8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8.1</v>
      </c>
      <c r="Q272">
        <v>7.9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8.9</v>
      </c>
      <c r="C273" s="5">
        <v>98</v>
      </c>
      <c r="D273" s="5">
        <v>8.6</v>
      </c>
      <c r="E273" s="5">
        <v>8.9</v>
      </c>
      <c r="F273" s="5">
        <v>0.4</v>
      </c>
      <c r="G273" s="5">
        <v>1.8</v>
      </c>
      <c r="H273" s="5">
        <v>1037.2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8</v>
      </c>
      <c r="Q273">
        <v>7.9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8.9</v>
      </c>
      <c r="C274" s="5">
        <v>98</v>
      </c>
      <c r="D274" s="5">
        <v>8.6</v>
      </c>
      <c r="E274" s="5">
        <v>8.9</v>
      </c>
      <c r="F274" s="5">
        <v>3.2</v>
      </c>
      <c r="G274" s="5">
        <v>5.4</v>
      </c>
      <c r="H274" s="5">
        <v>1037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8.1</v>
      </c>
      <c r="Q274">
        <v>7.9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8.9</v>
      </c>
      <c r="C275" s="5">
        <v>98</v>
      </c>
      <c r="D275" s="5">
        <v>8.6</v>
      </c>
      <c r="E275" s="5">
        <v>8.9</v>
      </c>
      <c r="F275" s="5">
        <v>2.2000000000000002</v>
      </c>
      <c r="G275" s="5">
        <v>3.6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8</v>
      </c>
      <c r="Q275">
        <v>7.9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8.9</v>
      </c>
      <c r="C276" s="5">
        <v>98</v>
      </c>
      <c r="D276" s="5">
        <v>8.6</v>
      </c>
      <c r="E276" s="5">
        <v>8.9</v>
      </c>
      <c r="F276" s="5">
        <v>0</v>
      </c>
      <c r="G276" s="5">
        <v>0</v>
      </c>
      <c r="H276" s="5">
        <v>1036.9000000000001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8.1</v>
      </c>
      <c r="Q276">
        <v>7.9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8.9</v>
      </c>
      <c r="C277" s="5">
        <v>98</v>
      </c>
      <c r="D277" s="5">
        <v>8.6</v>
      </c>
      <c r="E277" s="5">
        <v>8.9</v>
      </c>
      <c r="F277" s="5">
        <v>2.2000000000000002</v>
      </c>
      <c r="G277" s="5">
        <v>3.6</v>
      </c>
      <c r="H277" s="5">
        <v>1037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8</v>
      </c>
      <c r="Q277">
        <v>7.9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8.9</v>
      </c>
      <c r="C278" s="5">
        <v>98</v>
      </c>
      <c r="D278" s="5">
        <v>8.6</v>
      </c>
      <c r="E278" s="5">
        <v>8.9</v>
      </c>
      <c r="F278" s="5">
        <v>3.2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8</v>
      </c>
      <c r="Q278">
        <v>7.9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8.9</v>
      </c>
      <c r="C279" s="5">
        <v>98</v>
      </c>
      <c r="D279" s="5">
        <v>8.6</v>
      </c>
      <c r="E279" s="5">
        <v>8.9</v>
      </c>
      <c r="F279" s="5">
        <v>0</v>
      </c>
      <c r="G279" s="5">
        <v>0</v>
      </c>
      <c r="H279" s="5">
        <v>1037.0999999999999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8</v>
      </c>
      <c r="Q279">
        <v>7.9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8.9</v>
      </c>
      <c r="C280" s="5">
        <v>98</v>
      </c>
      <c r="D280" s="5">
        <v>8.6</v>
      </c>
      <c r="E280" s="5">
        <v>8.9</v>
      </c>
      <c r="F280" s="5">
        <v>0.4</v>
      </c>
      <c r="G280" s="5">
        <v>1.8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8</v>
      </c>
      <c r="Q280">
        <v>7.9</v>
      </c>
      <c r="R280" s="55">
        <v>0.188194444444444</v>
      </c>
      <c r="T280" s="94"/>
      <c r="U280" s="97"/>
      <c r="V280" s="93" t="str">
        <f t="shared" si="6"/>
        <v/>
      </c>
      <c r="W280" s="97"/>
      <c r="X280" s="427"/>
      <c r="Z280" s="5"/>
      <c r="AA280"/>
      <c r="AC280" s="377"/>
      <c r="AD280" s="55">
        <v>0.188194444444444</v>
      </c>
    </row>
    <row r="281" spans="2:30" x14ac:dyDescent="0.25">
      <c r="B281" s="5">
        <v>8.9</v>
      </c>
      <c r="C281" s="5">
        <v>98</v>
      </c>
      <c r="D281" s="5">
        <v>8.6</v>
      </c>
      <c r="E281" s="5">
        <v>8.9</v>
      </c>
      <c r="F281" s="5">
        <v>1.1000000000000001</v>
      </c>
      <c r="G281" s="5">
        <v>1.8</v>
      </c>
      <c r="H281" s="5">
        <v>1036.9000000000001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8</v>
      </c>
      <c r="Q281">
        <v>7.9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8"/>
      <c r="Z281" s="5"/>
      <c r="AA281"/>
      <c r="AC281" s="377"/>
      <c r="AD281" s="55">
        <v>0.18888888888888899</v>
      </c>
    </row>
    <row r="282" spans="2:30" x14ac:dyDescent="0.25">
      <c r="B282" s="5">
        <v>8.9</v>
      </c>
      <c r="C282" s="5">
        <v>98</v>
      </c>
      <c r="D282" s="5">
        <v>8.6</v>
      </c>
      <c r="E282" s="5">
        <v>8.9</v>
      </c>
      <c r="F282" s="5">
        <v>0</v>
      </c>
      <c r="G282" s="5">
        <v>0</v>
      </c>
      <c r="H282" s="5">
        <v>1037.0999999999999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8</v>
      </c>
      <c r="Q282">
        <v>7.9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8.9</v>
      </c>
      <c r="C283" s="5">
        <v>98</v>
      </c>
      <c r="D283" s="5">
        <v>8.6</v>
      </c>
      <c r="E283" s="5">
        <v>8.9</v>
      </c>
      <c r="F283" s="5">
        <v>2.5</v>
      </c>
      <c r="G283" s="5">
        <v>3.6</v>
      </c>
      <c r="H283" s="5">
        <v>1036.9000000000001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8</v>
      </c>
      <c r="Q283">
        <v>7.9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8.9</v>
      </c>
      <c r="C284" s="5">
        <v>98</v>
      </c>
      <c r="D284" s="5">
        <v>8.6</v>
      </c>
      <c r="E284" s="5">
        <v>8.9</v>
      </c>
      <c r="F284" s="5">
        <v>0</v>
      </c>
      <c r="G284" s="5">
        <v>0</v>
      </c>
      <c r="H284" s="5">
        <v>1036.9000000000001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8</v>
      </c>
      <c r="Q284">
        <v>7.8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8.9</v>
      </c>
      <c r="C285" s="5">
        <v>98</v>
      </c>
      <c r="D285" s="5">
        <v>8.6</v>
      </c>
      <c r="E285" s="5">
        <v>8.9</v>
      </c>
      <c r="F285" s="5">
        <v>0</v>
      </c>
      <c r="G285" s="5">
        <v>0</v>
      </c>
      <c r="H285" s="5">
        <v>1036.9000000000001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8</v>
      </c>
      <c r="Q285">
        <v>7.8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8.8000000000000007</v>
      </c>
      <c r="C286" s="5">
        <v>98</v>
      </c>
      <c r="D286" s="5">
        <v>8.5</v>
      </c>
      <c r="E286" s="5">
        <v>8.8000000000000007</v>
      </c>
      <c r="F286" s="5">
        <v>0</v>
      </c>
      <c r="G286" s="5">
        <v>0</v>
      </c>
      <c r="H286" s="5">
        <v>1037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8</v>
      </c>
      <c r="Q286">
        <v>7.8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8.8000000000000007</v>
      </c>
      <c r="C287" s="5">
        <v>98</v>
      </c>
      <c r="D287" s="5">
        <v>8.5</v>
      </c>
      <c r="E287" s="5">
        <v>8.8000000000000007</v>
      </c>
      <c r="F287" s="5">
        <v>0</v>
      </c>
      <c r="G287" s="5">
        <v>0</v>
      </c>
      <c r="H287" s="5">
        <v>1036.9000000000001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8</v>
      </c>
      <c r="Q287">
        <v>7.8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8.6999999999999993</v>
      </c>
      <c r="C288" s="5">
        <v>98</v>
      </c>
      <c r="D288" s="5">
        <v>8.4</v>
      </c>
      <c r="E288" s="5">
        <v>8.6999999999999993</v>
      </c>
      <c r="F288" s="5">
        <v>0</v>
      </c>
      <c r="G288" s="5">
        <v>0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7.9</v>
      </c>
      <c r="Q288">
        <v>7.7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8.6999999999999993</v>
      </c>
      <c r="C289" s="5">
        <v>98</v>
      </c>
      <c r="D289" s="5">
        <v>8.4</v>
      </c>
      <c r="E289" s="5">
        <v>8.6999999999999993</v>
      </c>
      <c r="F289" s="5">
        <v>0.4</v>
      </c>
      <c r="G289" s="5">
        <v>1.8</v>
      </c>
      <c r="H289" s="5">
        <v>1037.0999999999999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7.9</v>
      </c>
      <c r="Q289">
        <v>7.7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8.6999999999999993</v>
      </c>
      <c r="C290" s="5">
        <v>98</v>
      </c>
      <c r="D290" s="5">
        <v>8.4</v>
      </c>
      <c r="E290" s="5">
        <v>8.6999999999999993</v>
      </c>
      <c r="F290" s="5">
        <v>0</v>
      </c>
      <c r="G290" s="5">
        <v>0</v>
      </c>
      <c r="H290" s="5">
        <v>1037.0999999999999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7.9</v>
      </c>
      <c r="Q290">
        <v>7.7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8.6999999999999993</v>
      </c>
      <c r="C291" s="5">
        <v>98</v>
      </c>
      <c r="D291" s="5">
        <v>8.4</v>
      </c>
      <c r="E291" s="5">
        <v>8.6999999999999993</v>
      </c>
      <c r="F291" s="5">
        <v>0.4</v>
      </c>
      <c r="G291" s="5">
        <v>1.8</v>
      </c>
      <c r="H291" s="5">
        <v>1037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7.9</v>
      </c>
      <c r="Q291">
        <v>7.7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8.6999999999999993</v>
      </c>
      <c r="C292" s="5">
        <v>98</v>
      </c>
      <c r="D292" s="5">
        <v>8.4</v>
      </c>
      <c r="E292" s="5">
        <v>8.6999999999999993</v>
      </c>
      <c r="F292" s="5">
        <v>0</v>
      </c>
      <c r="G292" s="5">
        <v>0</v>
      </c>
      <c r="H292" s="5">
        <v>1037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7.8</v>
      </c>
      <c r="Q292">
        <v>7.7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8.6999999999999993</v>
      </c>
      <c r="C293" s="5">
        <v>98</v>
      </c>
      <c r="D293" s="5">
        <v>8.4</v>
      </c>
      <c r="E293" s="5">
        <v>8.6999999999999993</v>
      </c>
      <c r="F293" s="5">
        <v>4</v>
      </c>
      <c r="G293" s="5">
        <v>5.4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7.8</v>
      </c>
      <c r="Q293">
        <v>7.7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8.6999999999999993</v>
      </c>
      <c r="C294" s="5">
        <v>98</v>
      </c>
      <c r="D294" s="5">
        <v>8.4</v>
      </c>
      <c r="E294" s="5">
        <v>8.6999999999999993</v>
      </c>
      <c r="F294" s="5">
        <v>2.2000000000000002</v>
      </c>
      <c r="G294" s="5">
        <v>3.6</v>
      </c>
      <c r="H294" s="5">
        <v>1037.0999999999999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7.8</v>
      </c>
      <c r="Q294">
        <v>7.7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8.6999999999999993</v>
      </c>
      <c r="C295" s="5">
        <v>98</v>
      </c>
      <c r="D295" s="5">
        <v>8.4</v>
      </c>
      <c r="E295" s="5">
        <v>8.6999999999999993</v>
      </c>
      <c r="F295" s="5">
        <v>0.4</v>
      </c>
      <c r="G295" s="5">
        <v>1.8</v>
      </c>
      <c r="H295" s="5">
        <v>1037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7.8</v>
      </c>
      <c r="Q295">
        <v>7.7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8.6999999999999993</v>
      </c>
      <c r="C296" s="5">
        <v>98</v>
      </c>
      <c r="D296" s="5">
        <v>8.4</v>
      </c>
      <c r="E296" s="5">
        <v>8.6999999999999993</v>
      </c>
      <c r="F296" s="5">
        <v>1.4</v>
      </c>
      <c r="G296" s="5">
        <v>1.8</v>
      </c>
      <c r="H296" s="5">
        <v>1036.9000000000001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7.8</v>
      </c>
      <c r="Q296">
        <v>7.6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8.6999999999999993</v>
      </c>
      <c r="C297" s="5">
        <v>98</v>
      </c>
      <c r="D297" s="5">
        <v>8.4</v>
      </c>
      <c r="E297" s="5">
        <v>8.6999999999999993</v>
      </c>
      <c r="F297" s="5">
        <v>0</v>
      </c>
      <c r="G297" s="5">
        <v>0</v>
      </c>
      <c r="H297" s="5">
        <v>1037.0999999999999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7.8</v>
      </c>
      <c r="Q297">
        <v>7.6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8.6999999999999993</v>
      </c>
      <c r="C298" s="5">
        <v>98</v>
      </c>
      <c r="D298" s="5">
        <v>8.4</v>
      </c>
      <c r="E298" s="5">
        <v>8.6999999999999993</v>
      </c>
      <c r="F298" s="5">
        <v>0</v>
      </c>
      <c r="G298" s="5">
        <v>0</v>
      </c>
      <c r="H298" s="5">
        <v>1037.2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7.8</v>
      </c>
      <c r="Q298">
        <v>7.6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8.8000000000000007</v>
      </c>
      <c r="C299" s="5">
        <v>98</v>
      </c>
      <c r="D299" s="5">
        <v>8.5</v>
      </c>
      <c r="E299" s="5">
        <v>8.8000000000000007</v>
      </c>
      <c r="F299" s="5">
        <v>2.5</v>
      </c>
      <c r="G299" s="5">
        <v>3.6</v>
      </c>
      <c r="H299" s="5">
        <v>1037.0999999999999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7.8</v>
      </c>
      <c r="Q299">
        <v>7.6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8.6999999999999993</v>
      </c>
      <c r="C300" s="5">
        <v>98</v>
      </c>
      <c r="D300" s="5">
        <v>8.4</v>
      </c>
      <c r="E300" s="5">
        <v>8.6999999999999993</v>
      </c>
      <c r="F300" s="5">
        <v>0</v>
      </c>
      <c r="G300" s="5">
        <v>0</v>
      </c>
      <c r="H300" s="5">
        <v>1037.2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7.7</v>
      </c>
      <c r="Q300">
        <v>7.5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8.6999999999999993</v>
      </c>
      <c r="C301" s="5">
        <v>98</v>
      </c>
      <c r="D301" s="5">
        <v>8.4</v>
      </c>
      <c r="E301" s="5">
        <v>8.6999999999999993</v>
      </c>
      <c r="F301" s="5">
        <v>0</v>
      </c>
      <c r="G301" s="5">
        <v>0</v>
      </c>
      <c r="H301" s="5">
        <v>1037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7.8</v>
      </c>
      <c r="Q301">
        <v>7.5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8.6</v>
      </c>
      <c r="C302" s="5">
        <v>98</v>
      </c>
      <c r="D302" s="5">
        <v>8.3000000000000007</v>
      </c>
      <c r="E302" s="5">
        <v>8.6</v>
      </c>
      <c r="F302" s="5">
        <v>0.7</v>
      </c>
      <c r="G302" s="5">
        <v>1.8</v>
      </c>
      <c r="H302" s="5">
        <v>1036.9000000000001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7.8</v>
      </c>
      <c r="Q302">
        <v>7.5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8.6</v>
      </c>
      <c r="C303" s="5">
        <v>98</v>
      </c>
      <c r="D303" s="5">
        <v>8.3000000000000007</v>
      </c>
      <c r="E303" s="5">
        <v>8.6</v>
      </c>
      <c r="F303" s="5">
        <v>2.2000000000000002</v>
      </c>
      <c r="G303" s="5">
        <v>3.6</v>
      </c>
      <c r="H303" s="5">
        <v>1037.0999999999999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7.7</v>
      </c>
      <c r="Q303">
        <v>7.5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8.6</v>
      </c>
      <c r="C304" s="5">
        <v>98</v>
      </c>
      <c r="D304" s="5">
        <v>8.3000000000000007</v>
      </c>
      <c r="E304" s="5">
        <v>8.6</v>
      </c>
      <c r="F304" s="5">
        <v>0</v>
      </c>
      <c r="G304" s="5">
        <v>0</v>
      </c>
      <c r="H304" s="5">
        <v>1037.0999999999999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7.7</v>
      </c>
      <c r="Q304">
        <v>7.5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8.6</v>
      </c>
      <c r="C305" s="5">
        <v>98</v>
      </c>
      <c r="D305" s="5">
        <v>8.3000000000000007</v>
      </c>
      <c r="E305" s="5">
        <v>8.6</v>
      </c>
      <c r="F305" s="5">
        <v>0.7</v>
      </c>
      <c r="G305" s="5">
        <v>1.8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7.7</v>
      </c>
      <c r="Q305">
        <v>7.5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8.6</v>
      </c>
      <c r="C306" s="5">
        <v>98</v>
      </c>
      <c r="D306" s="5">
        <v>8.3000000000000007</v>
      </c>
      <c r="E306" s="5">
        <v>8.6</v>
      </c>
      <c r="F306" s="5">
        <v>0.7</v>
      </c>
      <c r="G306" s="5">
        <v>1.8</v>
      </c>
      <c r="H306" s="5">
        <v>1037.0999999999999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7.7</v>
      </c>
      <c r="Q306">
        <v>7.5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8.6</v>
      </c>
      <c r="C307" s="5">
        <v>98</v>
      </c>
      <c r="D307" s="5">
        <v>8.3000000000000007</v>
      </c>
      <c r="E307" s="5">
        <v>8.6</v>
      </c>
      <c r="F307" s="5">
        <v>2.2000000000000002</v>
      </c>
      <c r="G307" s="5">
        <v>3.6</v>
      </c>
      <c r="H307" s="5">
        <v>1037.0999999999999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7.7</v>
      </c>
      <c r="Q307">
        <v>7.5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8.6</v>
      </c>
      <c r="C308" s="5">
        <v>98</v>
      </c>
      <c r="D308" s="5">
        <v>8.3000000000000007</v>
      </c>
      <c r="E308" s="5">
        <v>8.6</v>
      </c>
      <c r="F308" s="5">
        <v>0</v>
      </c>
      <c r="G308" s="5">
        <v>0</v>
      </c>
      <c r="H308" s="5">
        <v>1037.0999999999999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7.7</v>
      </c>
      <c r="Q308">
        <v>7.5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8.6</v>
      </c>
      <c r="C309" s="5">
        <v>98</v>
      </c>
      <c r="D309" s="5">
        <v>8.3000000000000007</v>
      </c>
      <c r="E309" s="5">
        <v>8.6</v>
      </c>
      <c r="F309" s="5">
        <v>1.8</v>
      </c>
      <c r="G309" s="5">
        <v>1.8</v>
      </c>
      <c r="H309" s="5">
        <v>1037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7.7</v>
      </c>
      <c r="Q309">
        <v>7.5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8.6</v>
      </c>
      <c r="C310" s="5">
        <v>99</v>
      </c>
      <c r="D310" s="5">
        <v>8.4</v>
      </c>
      <c r="E310" s="5">
        <v>8.6</v>
      </c>
      <c r="F310" s="5">
        <v>2.2000000000000002</v>
      </c>
      <c r="G310" s="5">
        <v>3.6</v>
      </c>
      <c r="H310" s="5">
        <v>1037.2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7.7</v>
      </c>
      <c r="Q310">
        <v>7.5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8.6</v>
      </c>
      <c r="C311" s="5">
        <v>98</v>
      </c>
      <c r="D311" s="5">
        <v>8.3000000000000007</v>
      </c>
      <c r="E311" s="5">
        <v>8.6</v>
      </c>
      <c r="F311" s="5">
        <v>3.6</v>
      </c>
      <c r="G311" s="5">
        <v>3.6</v>
      </c>
      <c r="H311" s="5">
        <v>1036.9000000000001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7.7</v>
      </c>
      <c r="Q311">
        <v>7.6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8.6</v>
      </c>
      <c r="C312" s="5">
        <v>98</v>
      </c>
      <c r="D312" s="5">
        <v>8.3000000000000007</v>
      </c>
      <c r="E312" s="5">
        <v>8.6</v>
      </c>
      <c r="F312" s="5">
        <v>1.8</v>
      </c>
      <c r="G312" s="5">
        <v>3.6</v>
      </c>
      <c r="H312" s="5">
        <v>1036.9000000000001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7.7</v>
      </c>
      <c r="Q312">
        <v>7.6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8.6</v>
      </c>
      <c r="C313" s="5">
        <v>99</v>
      </c>
      <c r="D313" s="5">
        <v>8.4</v>
      </c>
      <c r="E313" s="5">
        <v>8.6</v>
      </c>
      <c r="F313" s="5">
        <v>1.8</v>
      </c>
      <c r="G313" s="5">
        <v>3.6</v>
      </c>
      <c r="H313" s="5">
        <v>1036.8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7.7</v>
      </c>
      <c r="Q313">
        <v>7.6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8.6</v>
      </c>
      <c r="C314" s="5">
        <v>98</v>
      </c>
      <c r="D314" s="5">
        <v>8.3000000000000007</v>
      </c>
      <c r="E314" s="5">
        <v>8.6</v>
      </c>
      <c r="F314" s="5">
        <v>0.7</v>
      </c>
      <c r="G314" s="5">
        <v>1.8</v>
      </c>
      <c r="H314" s="5">
        <v>1037.0999999999999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7.8</v>
      </c>
      <c r="Q314">
        <v>7.6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8.6</v>
      </c>
      <c r="C315" s="5">
        <v>99</v>
      </c>
      <c r="D315" s="5">
        <v>8.4</v>
      </c>
      <c r="E315" s="5">
        <v>8.6</v>
      </c>
      <c r="F315" s="5">
        <v>0</v>
      </c>
      <c r="G315" s="5">
        <v>0</v>
      </c>
      <c r="H315" s="5">
        <v>1037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7.8</v>
      </c>
      <c r="Q315">
        <v>7.6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8.6999999999999993</v>
      </c>
      <c r="C316" s="5">
        <v>99</v>
      </c>
      <c r="D316" s="5">
        <v>8.5</v>
      </c>
      <c r="E316" s="5">
        <v>8.6999999999999993</v>
      </c>
      <c r="F316" s="5">
        <v>1.8</v>
      </c>
      <c r="G316" s="5">
        <v>3.6</v>
      </c>
      <c r="H316" s="5">
        <v>1036.8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7.8</v>
      </c>
      <c r="Q316">
        <v>7.7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8.6999999999999993</v>
      </c>
      <c r="C317" s="5">
        <v>99</v>
      </c>
      <c r="D317" s="5">
        <v>8.5</v>
      </c>
      <c r="E317" s="5">
        <v>8.6999999999999993</v>
      </c>
      <c r="F317" s="5">
        <v>1.1000000000000001</v>
      </c>
      <c r="G317" s="5">
        <v>1.8</v>
      </c>
      <c r="H317" s="5">
        <v>1037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7.8</v>
      </c>
      <c r="Q317">
        <v>7.7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8.6</v>
      </c>
      <c r="C318" s="5">
        <v>99</v>
      </c>
      <c r="D318" s="5">
        <v>8.4</v>
      </c>
      <c r="E318" s="5">
        <v>8.6</v>
      </c>
      <c r="F318" s="5">
        <v>0</v>
      </c>
      <c r="G318" s="5">
        <v>0</v>
      </c>
      <c r="H318" s="5">
        <v>1037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7.8</v>
      </c>
      <c r="Q318">
        <v>7.7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8.6</v>
      </c>
      <c r="C319" s="5">
        <v>99</v>
      </c>
      <c r="D319" s="5">
        <v>8.4</v>
      </c>
      <c r="E319" s="5">
        <v>8.6</v>
      </c>
      <c r="F319" s="5">
        <v>0</v>
      </c>
      <c r="G319" s="5">
        <v>0</v>
      </c>
      <c r="H319" s="5">
        <v>1037.2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7.8</v>
      </c>
      <c r="Q319">
        <v>7.7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8.6</v>
      </c>
      <c r="C320" s="5">
        <v>99</v>
      </c>
      <c r="D320" s="5">
        <v>8.4</v>
      </c>
      <c r="E320" s="5">
        <v>8.6</v>
      </c>
      <c r="F320" s="5">
        <v>1.1000000000000001</v>
      </c>
      <c r="G320" s="5">
        <v>1.8</v>
      </c>
      <c r="H320" s="5">
        <v>1037.2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7.8</v>
      </c>
      <c r="Q320">
        <v>7.7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8.6</v>
      </c>
      <c r="C321" s="5">
        <v>99</v>
      </c>
      <c r="D321" s="5">
        <v>8.4</v>
      </c>
      <c r="E321" s="5">
        <v>8.6</v>
      </c>
      <c r="F321" s="5">
        <v>0</v>
      </c>
      <c r="G321" s="5">
        <v>0</v>
      </c>
      <c r="H321" s="5">
        <v>1036.9000000000001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7.8</v>
      </c>
      <c r="Q321">
        <v>7.7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8.6</v>
      </c>
      <c r="C322" s="5">
        <v>99</v>
      </c>
      <c r="D322" s="5">
        <v>8.4</v>
      </c>
      <c r="E322" s="5">
        <v>8.6</v>
      </c>
      <c r="F322" s="5">
        <v>0</v>
      </c>
      <c r="G322" s="5">
        <v>0</v>
      </c>
      <c r="H322" s="5">
        <v>1037.3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7.8</v>
      </c>
      <c r="Q322">
        <v>7.8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8.5</v>
      </c>
      <c r="C323" s="5">
        <v>99</v>
      </c>
      <c r="D323" s="5">
        <v>8.3000000000000007</v>
      </c>
      <c r="E323" s="5">
        <v>8.5</v>
      </c>
      <c r="F323" s="5">
        <v>2.2000000000000002</v>
      </c>
      <c r="G323" s="5">
        <v>3.6</v>
      </c>
      <c r="H323" s="5">
        <v>1037.0999999999999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7.8</v>
      </c>
      <c r="Q323">
        <v>7.8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8.5</v>
      </c>
      <c r="C324" s="5">
        <v>99</v>
      </c>
      <c r="D324" s="5">
        <v>8.3000000000000007</v>
      </c>
      <c r="E324" s="5">
        <v>8.5</v>
      </c>
      <c r="F324" s="5">
        <v>3.6</v>
      </c>
      <c r="G324" s="5">
        <v>3.6</v>
      </c>
      <c r="H324" s="5">
        <v>1037.3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7.8</v>
      </c>
      <c r="Q324">
        <v>7.8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8.5</v>
      </c>
      <c r="C325" s="5">
        <v>99</v>
      </c>
      <c r="D325" s="5">
        <v>8.3000000000000007</v>
      </c>
      <c r="E325" s="5">
        <v>8.5</v>
      </c>
      <c r="F325" s="5">
        <v>1.8</v>
      </c>
      <c r="G325" s="5">
        <v>1.8</v>
      </c>
      <c r="H325" s="5">
        <v>1037.0999999999999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7.8</v>
      </c>
      <c r="Q325">
        <v>7.8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8.5</v>
      </c>
      <c r="C326" s="5">
        <v>99</v>
      </c>
      <c r="D326" s="5">
        <v>8.3000000000000007</v>
      </c>
      <c r="E326" s="5">
        <v>8.5</v>
      </c>
      <c r="F326" s="5">
        <v>2.2000000000000002</v>
      </c>
      <c r="G326" s="5">
        <v>3.6</v>
      </c>
      <c r="H326" s="5">
        <v>1037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7.9</v>
      </c>
      <c r="Q326">
        <v>7.9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8.5</v>
      </c>
      <c r="C327" s="5">
        <v>99</v>
      </c>
      <c r="D327" s="5">
        <v>8.3000000000000007</v>
      </c>
      <c r="E327" s="5">
        <v>8.5</v>
      </c>
      <c r="F327" s="5">
        <v>1.1000000000000001</v>
      </c>
      <c r="G327" s="5">
        <v>1.8</v>
      </c>
      <c r="H327" s="5">
        <v>1037.0999999999999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7.9</v>
      </c>
      <c r="Q327">
        <v>7.9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8.4</v>
      </c>
      <c r="C328" s="5">
        <v>99</v>
      </c>
      <c r="D328" s="5">
        <v>8.1999999999999993</v>
      </c>
      <c r="E328" s="5">
        <v>8.4</v>
      </c>
      <c r="F328" s="5">
        <v>0</v>
      </c>
      <c r="G328" s="5">
        <v>0</v>
      </c>
      <c r="H328" s="5">
        <v>1037.0999999999999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7.9</v>
      </c>
      <c r="Q328">
        <v>7.9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8.4</v>
      </c>
      <c r="C329" s="5">
        <v>99</v>
      </c>
      <c r="D329" s="5">
        <v>8.1999999999999993</v>
      </c>
      <c r="E329" s="5">
        <v>8.4</v>
      </c>
      <c r="F329" s="5">
        <v>0</v>
      </c>
      <c r="G329" s="5">
        <v>0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7.9</v>
      </c>
      <c r="Q329">
        <v>7.9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8.4</v>
      </c>
      <c r="C330" s="5">
        <v>99</v>
      </c>
      <c r="D330" s="5">
        <v>8.1999999999999993</v>
      </c>
      <c r="E330" s="5">
        <v>8.4</v>
      </c>
      <c r="F330" s="5">
        <v>2.2000000000000002</v>
      </c>
      <c r="G330" s="5">
        <v>3.6</v>
      </c>
      <c r="H330" s="5">
        <v>1037.2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8</v>
      </c>
      <c r="Q330">
        <v>8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8.4</v>
      </c>
      <c r="C331" s="5">
        <v>99</v>
      </c>
      <c r="D331" s="5">
        <v>8.1999999999999993</v>
      </c>
      <c r="E331" s="5">
        <v>8.4</v>
      </c>
      <c r="F331" s="5">
        <v>2.5</v>
      </c>
      <c r="G331" s="5">
        <v>3.6</v>
      </c>
      <c r="H331" s="5">
        <v>1037.2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8</v>
      </c>
      <c r="Q331">
        <v>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8.4</v>
      </c>
      <c r="C332" s="5">
        <v>99</v>
      </c>
      <c r="D332" s="5">
        <v>8.1999999999999993</v>
      </c>
      <c r="E332" s="5">
        <v>8.4</v>
      </c>
      <c r="F332" s="5">
        <v>2.5</v>
      </c>
      <c r="G332" s="5">
        <v>3.6</v>
      </c>
      <c r="H332" s="5">
        <v>1037.2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8</v>
      </c>
      <c r="Q332">
        <v>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8.3000000000000007</v>
      </c>
      <c r="C333" s="5">
        <v>99</v>
      </c>
      <c r="D333" s="5">
        <v>8.1</v>
      </c>
      <c r="E333" s="5">
        <v>8.3000000000000007</v>
      </c>
      <c r="F333" s="5">
        <v>2.2000000000000002</v>
      </c>
      <c r="G333" s="5">
        <v>3.6</v>
      </c>
      <c r="H333" s="5">
        <v>1037.4000000000001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8</v>
      </c>
      <c r="Q333">
        <v>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8.3000000000000007</v>
      </c>
      <c r="C334" s="5">
        <v>99</v>
      </c>
      <c r="D334" s="5">
        <v>8.1</v>
      </c>
      <c r="E334" s="5">
        <v>8.3000000000000007</v>
      </c>
      <c r="F334" s="5">
        <v>0.4</v>
      </c>
      <c r="G334" s="5">
        <v>1.8</v>
      </c>
      <c r="H334" s="5">
        <v>1037.3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8</v>
      </c>
      <c r="Q334">
        <v>8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8.3000000000000007</v>
      </c>
      <c r="C335" s="5">
        <v>99</v>
      </c>
      <c r="D335" s="5">
        <v>8.1</v>
      </c>
      <c r="E335" s="5">
        <v>8.3000000000000007</v>
      </c>
      <c r="F335" s="5">
        <v>0.7</v>
      </c>
      <c r="G335" s="5">
        <v>1.8</v>
      </c>
      <c r="H335" s="5">
        <v>1037.3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8</v>
      </c>
      <c r="Q335">
        <v>8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8.3000000000000007</v>
      </c>
      <c r="C336" s="5">
        <v>99</v>
      </c>
      <c r="D336" s="5">
        <v>8.1</v>
      </c>
      <c r="E336" s="5">
        <v>8.3000000000000007</v>
      </c>
      <c r="F336" s="5">
        <v>0</v>
      </c>
      <c r="G336" s="5">
        <v>0</v>
      </c>
      <c r="H336" s="5">
        <v>1037.2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8</v>
      </c>
      <c r="Q336">
        <v>8.1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8.3000000000000007</v>
      </c>
      <c r="C337" s="5">
        <v>99</v>
      </c>
      <c r="D337" s="5">
        <v>8.1</v>
      </c>
      <c r="E337" s="5">
        <v>8.3000000000000007</v>
      </c>
      <c r="F337" s="5">
        <v>0.7</v>
      </c>
      <c r="G337" s="5">
        <v>1.8</v>
      </c>
      <c r="H337" s="5">
        <v>1037.3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8</v>
      </c>
      <c r="Q337">
        <v>8.1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8.3000000000000007</v>
      </c>
      <c r="C338" s="5">
        <v>99</v>
      </c>
      <c r="D338" s="5">
        <v>8.1</v>
      </c>
      <c r="E338" s="5">
        <v>8.3000000000000007</v>
      </c>
      <c r="F338" s="5">
        <v>3.6</v>
      </c>
      <c r="G338" s="5">
        <v>3.6</v>
      </c>
      <c r="H338" s="5">
        <v>1037.4000000000001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8</v>
      </c>
      <c r="Q338">
        <v>8.1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8.3000000000000007</v>
      </c>
      <c r="C339" s="5">
        <v>99</v>
      </c>
      <c r="D339" s="5">
        <v>8.1</v>
      </c>
      <c r="E339" s="5">
        <v>8.3000000000000007</v>
      </c>
      <c r="F339" s="5">
        <v>0</v>
      </c>
      <c r="G339" s="5">
        <v>0</v>
      </c>
      <c r="H339" s="5">
        <v>1037.2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8.1</v>
      </c>
      <c r="Q339">
        <v>8.1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8.4</v>
      </c>
      <c r="C340" s="5">
        <v>99</v>
      </c>
      <c r="D340" s="5">
        <v>8.1999999999999993</v>
      </c>
      <c r="E340" s="5">
        <v>8.4</v>
      </c>
      <c r="F340" s="5">
        <v>0</v>
      </c>
      <c r="G340" s="5">
        <v>0</v>
      </c>
      <c r="H340" s="5">
        <v>1037.2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8.1</v>
      </c>
      <c r="Q340">
        <v>8.1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8.4</v>
      </c>
      <c r="C341" s="5">
        <v>99</v>
      </c>
      <c r="D341" s="5">
        <v>8.1999999999999993</v>
      </c>
      <c r="E341" s="5">
        <v>8.4</v>
      </c>
      <c r="F341" s="5">
        <v>0</v>
      </c>
      <c r="G341" s="5">
        <v>0</v>
      </c>
      <c r="H341" s="5">
        <v>1037.0999999999999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8.1</v>
      </c>
      <c r="Q341">
        <v>8.1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8.4</v>
      </c>
      <c r="C342" s="5">
        <v>99</v>
      </c>
      <c r="D342" s="5">
        <v>8.1999999999999993</v>
      </c>
      <c r="E342" s="5">
        <v>8.4</v>
      </c>
      <c r="F342" s="5">
        <v>2.9</v>
      </c>
      <c r="G342" s="5">
        <v>3.6</v>
      </c>
      <c r="H342" s="5">
        <v>1037.0999999999999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8.1</v>
      </c>
      <c r="Q342">
        <v>8.1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8.4</v>
      </c>
      <c r="C343" s="5">
        <v>99</v>
      </c>
      <c r="D343" s="5">
        <v>8.1999999999999993</v>
      </c>
      <c r="E343" s="5">
        <v>8.4</v>
      </c>
      <c r="F343" s="5">
        <v>4.7</v>
      </c>
      <c r="G343" s="5">
        <v>5.4</v>
      </c>
      <c r="H343" s="5">
        <v>1037.0999999999999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8.1</v>
      </c>
      <c r="Q343">
        <v>8.1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8.3000000000000007</v>
      </c>
      <c r="C344" s="5">
        <v>99</v>
      </c>
      <c r="D344" s="5">
        <v>8.1</v>
      </c>
      <c r="E344" s="5">
        <v>8.3000000000000007</v>
      </c>
      <c r="F344" s="5">
        <v>2.5</v>
      </c>
      <c r="G344" s="5">
        <v>3.6</v>
      </c>
      <c r="H344" s="5">
        <v>1037.0999999999999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8.1</v>
      </c>
      <c r="Q344">
        <v>8.1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8.3000000000000007</v>
      </c>
      <c r="C345" s="5">
        <v>99</v>
      </c>
      <c r="D345" s="5">
        <v>8.1</v>
      </c>
      <c r="E345" s="5">
        <v>8.3000000000000007</v>
      </c>
      <c r="F345" s="5">
        <v>1.1000000000000001</v>
      </c>
      <c r="G345" s="5">
        <v>1.8</v>
      </c>
      <c r="H345" s="5">
        <v>1037.0999999999999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8.1</v>
      </c>
      <c r="Q345">
        <v>8.1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8.3000000000000007</v>
      </c>
      <c r="C346" s="5">
        <v>99</v>
      </c>
      <c r="D346" s="5">
        <v>8.1</v>
      </c>
      <c r="E346" s="5">
        <v>8.3000000000000007</v>
      </c>
      <c r="F346" s="5">
        <v>0</v>
      </c>
      <c r="G346" s="5">
        <v>0</v>
      </c>
      <c r="H346" s="5">
        <v>1037.0999999999999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8.1</v>
      </c>
      <c r="Q346">
        <v>8.1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8.3000000000000007</v>
      </c>
      <c r="C347" s="5">
        <v>99</v>
      </c>
      <c r="D347" s="5">
        <v>8.1</v>
      </c>
      <c r="E347" s="5">
        <v>8.3000000000000007</v>
      </c>
      <c r="F347" s="5">
        <v>1.8</v>
      </c>
      <c r="G347" s="5">
        <v>3.6</v>
      </c>
      <c r="H347" s="5">
        <v>1037.0999999999999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8.1</v>
      </c>
      <c r="Q347">
        <v>8.1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8.3000000000000007</v>
      </c>
      <c r="C348" s="5">
        <v>99</v>
      </c>
      <c r="D348" s="5">
        <v>8.1</v>
      </c>
      <c r="E348" s="5">
        <v>8.3000000000000007</v>
      </c>
      <c r="F348" s="5">
        <v>0</v>
      </c>
      <c r="G348" s="5">
        <v>0</v>
      </c>
      <c r="H348" s="5">
        <v>1037.2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8.1</v>
      </c>
      <c r="Q348">
        <v>8.1999999999999993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8.3000000000000007</v>
      </c>
      <c r="C349" s="5">
        <v>99</v>
      </c>
      <c r="D349" s="5">
        <v>8.1</v>
      </c>
      <c r="E349" s="5">
        <v>8.3000000000000007</v>
      </c>
      <c r="F349" s="5">
        <v>0</v>
      </c>
      <c r="G349" s="5">
        <v>0</v>
      </c>
      <c r="H349" s="5">
        <v>1037.3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8.1999999999999993</v>
      </c>
      <c r="Q349">
        <v>8.1999999999999993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8.4</v>
      </c>
      <c r="C350" s="5">
        <v>99</v>
      </c>
      <c r="D350" s="5">
        <v>8.1999999999999993</v>
      </c>
      <c r="E350" s="5">
        <v>8.4</v>
      </c>
      <c r="F350" s="5">
        <v>0</v>
      </c>
      <c r="G350" s="5">
        <v>0</v>
      </c>
      <c r="H350" s="5">
        <v>1037.3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8.1999999999999993</v>
      </c>
      <c r="Q350">
        <v>8.1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8.4</v>
      </c>
      <c r="C351" s="5">
        <v>99</v>
      </c>
      <c r="D351" s="5">
        <v>8.1999999999999993</v>
      </c>
      <c r="E351" s="5">
        <v>8.4</v>
      </c>
      <c r="F351" s="5">
        <v>0</v>
      </c>
      <c r="G351" s="5">
        <v>0</v>
      </c>
      <c r="H351" s="5">
        <v>1037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8.1</v>
      </c>
      <c r="Q351">
        <v>8.1999999999999993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8.5</v>
      </c>
      <c r="C352" s="5">
        <v>99</v>
      </c>
      <c r="D352" s="5">
        <v>8.3000000000000007</v>
      </c>
      <c r="E352" s="5">
        <v>8.5</v>
      </c>
      <c r="F352" s="5">
        <v>2.9</v>
      </c>
      <c r="G352" s="5">
        <v>5.4</v>
      </c>
      <c r="H352" s="5">
        <v>1037.0999999999999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8.1999999999999993</v>
      </c>
      <c r="Q352">
        <v>8.1999999999999993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8.4</v>
      </c>
      <c r="C353" s="5">
        <v>99</v>
      </c>
      <c r="D353" s="5">
        <v>8.1999999999999993</v>
      </c>
      <c r="E353" s="5">
        <v>7.1</v>
      </c>
      <c r="F353" s="5">
        <v>8.3000000000000007</v>
      </c>
      <c r="G353" s="5">
        <v>9.4</v>
      </c>
      <c r="H353" s="5">
        <v>1037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8.1999999999999993</v>
      </c>
      <c r="Q353">
        <v>8.1999999999999993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8.3000000000000007</v>
      </c>
      <c r="C354" s="5">
        <v>99</v>
      </c>
      <c r="D354" s="5">
        <v>8.1</v>
      </c>
      <c r="E354" s="5">
        <v>8.3000000000000007</v>
      </c>
      <c r="F354" s="5">
        <v>3.2</v>
      </c>
      <c r="G354" s="5">
        <v>7.2</v>
      </c>
      <c r="H354" s="5">
        <v>1037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8.1999999999999993</v>
      </c>
      <c r="Q354">
        <v>8.1999999999999993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8.3000000000000007</v>
      </c>
      <c r="C355" s="5">
        <v>99</v>
      </c>
      <c r="D355" s="5">
        <v>8.1</v>
      </c>
      <c r="E355" s="5">
        <v>7.7</v>
      </c>
      <c r="F355" s="5">
        <v>5.4</v>
      </c>
      <c r="G355" s="5">
        <v>7.2</v>
      </c>
      <c r="H355" s="5">
        <v>1037.0999999999999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8.1999999999999993</v>
      </c>
      <c r="Q355">
        <v>8.1999999999999993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8.3000000000000007</v>
      </c>
      <c r="C356" s="5">
        <v>99</v>
      </c>
      <c r="D356" s="5">
        <v>8.1</v>
      </c>
      <c r="E356" s="5">
        <v>8.3000000000000007</v>
      </c>
      <c r="F356" s="5">
        <v>3.6</v>
      </c>
      <c r="G356" s="5">
        <v>3.6</v>
      </c>
      <c r="H356" s="5">
        <v>1037.0999999999999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8.1999999999999993</v>
      </c>
      <c r="Q356">
        <v>8.1999999999999993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8.1999999999999993</v>
      </c>
      <c r="C357" s="5">
        <v>99</v>
      </c>
      <c r="D357" s="5">
        <v>8</v>
      </c>
      <c r="E357" s="5">
        <v>8.1999999999999993</v>
      </c>
      <c r="F357" s="5">
        <v>4</v>
      </c>
      <c r="G357" s="5">
        <v>5.4</v>
      </c>
      <c r="H357" s="5">
        <v>1037.3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8.1999999999999993</v>
      </c>
      <c r="Q357">
        <v>8.1999999999999993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8.1999999999999993</v>
      </c>
      <c r="C358" s="5">
        <v>99</v>
      </c>
      <c r="D358" s="5">
        <v>8</v>
      </c>
      <c r="E358" s="5">
        <v>8.1999999999999993</v>
      </c>
      <c r="F358" s="5">
        <v>1.1000000000000001</v>
      </c>
      <c r="G358" s="5">
        <v>1.8</v>
      </c>
      <c r="H358" s="5">
        <v>1037.2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8.1999999999999993</v>
      </c>
      <c r="Q358">
        <v>8.1999999999999993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8.1999999999999993</v>
      </c>
      <c r="C359" s="5">
        <v>99</v>
      </c>
      <c r="D359" s="5">
        <v>8</v>
      </c>
      <c r="E359" s="5">
        <v>8.1999999999999993</v>
      </c>
      <c r="F359" s="5">
        <v>1.1000000000000001</v>
      </c>
      <c r="G359" s="5">
        <v>1.8</v>
      </c>
      <c r="H359" s="5">
        <v>1037.2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8.1999999999999993</v>
      </c>
      <c r="Q359">
        <v>8.1999999999999993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8.1999999999999993</v>
      </c>
      <c r="C360" s="5">
        <v>99</v>
      </c>
      <c r="D360" s="5">
        <v>8</v>
      </c>
      <c r="E360" s="5">
        <v>8.1999999999999993</v>
      </c>
      <c r="F360" s="5">
        <v>2.9</v>
      </c>
      <c r="G360" s="5">
        <v>3.6</v>
      </c>
      <c r="H360" s="5">
        <v>1037.2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8.1999999999999993</v>
      </c>
      <c r="Q360">
        <v>8.1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8.1</v>
      </c>
      <c r="C361" s="5">
        <v>99</v>
      </c>
      <c r="D361" s="5">
        <v>7.9</v>
      </c>
      <c r="E361" s="5">
        <v>8.1</v>
      </c>
      <c r="F361" s="5">
        <v>3.2</v>
      </c>
      <c r="G361" s="5">
        <v>3.6</v>
      </c>
      <c r="H361" s="5">
        <v>1037.0999999999999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8.1999999999999993</v>
      </c>
      <c r="Q361">
        <v>8.1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8.1</v>
      </c>
      <c r="C362" s="5">
        <v>99</v>
      </c>
      <c r="D362" s="5">
        <v>7.9</v>
      </c>
      <c r="E362" s="5">
        <v>8.1</v>
      </c>
      <c r="F362" s="5">
        <v>4.7</v>
      </c>
      <c r="G362" s="5">
        <v>5.4</v>
      </c>
      <c r="H362" s="5">
        <v>1037.0999999999999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8.1999999999999993</v>
      </c>
      <c r="Q362">
        <v>8.1999999999999993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8.1</v>
      </c>
      <c r="C363" s="5">
        <v>99</v>
      </c>
      <c r="D363" s="5">
        <v>7.9</v>
      </c>
      <c r="E363" s="5">
        <v>7.5</v>
      </c>
      <c r="F363" s="5">
        <v>5.4</v>
      </c>
      <c r="G363" s="5">
        <v>5.4</v>
      </c>
      <c r="H363" s="5">
        <v>1037.2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8.1999999999999993</v>
      </c>
      <c r="Q363">
        <v>8.1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8.1</v>
      </c>
      <c r="C364" s="5">
        <v>99</v>
      </c>
      <c r="D364" s="5">
        <v>7.9</v>
      </c>
      <c r="E364" s="5">
        <v>7.3</v>
      </c>
      <c r="F364" s="5">
        <v>6.1</v>
      </c>
      <c r="G364" s="5">
        <v>7.2</v>
      </c>
      <c r="H364" s="5">
        <v>1037.2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8.1</v>
      </c>
      <c r="Q364">
        <v>8.1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8.1</v>
      </c>
      <c r="C365" s="5">
        <v>99</v>
      </c>
      <c r="D365" s="5">
        <v>7.9</v>
      </c>
      <c r="E365" s="5">
        <v>8.1</v>
      </c>
      <c r="F365" s="5">
        <v>2.9</v>
      </c>
      <c r="G365" s="5">
        <v>3.6</v>
      </c>
      <c r="H365" s="5">
        <v>1037.2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8.1</v>
      </c>
      <c r="Q365">
        <v>8.1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8.1</v>
      </c>
      <c r="C366" s="5">
        <v>99</v>
      </c>
      <c r="D366" s="5">
        <v>7.9</v>
      </c>
      <c r="E366" s="5">
        <v>8.1</v>
      </c>
      <c r="F366" s="5">
        <v>2.5</v>
      </c>
      <c r="G366" s="5">
        <v>5.4</v>
      </c>
      <c r="H366" s="5">
        <v>1037.0999999999999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8.1</v>
      </c>
      <c r="Q366">
        <v>8.1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8</v>
      </c>
      <c r="C367" s="5">
        <v>99</v>
      </c>
      <c r="D367" s="5">
        <v>7.8</v>
      </c>
      <c r="E367" s="5">
        <v>8</v>
      </c>
      <c r="F367" s="5">
        <v>1.1000000000000001</v>
      </c>
      <c r="G367" s="5">
        <v>3.6</v>
      </c>
      <c r="H367" s="5">
        <v>1037.4000000000001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8.1</v>
      </c>
      <c r="Q367">
        <v>8.1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8</v>
      </c>
      <c r="C368" s="5">
        <v>99</v>
      </c>
      <c r="D368" s="5">
        <v>7.8</v>
      </c>
      <c r="E368" s="5">
        <v>8</v>
      </c>
      <c r="F368" s="5">
        <v>0.7</v>
      </c>
      <c r="G368" s="5">
        <v>1.8</v>
      </c>
      <c r="H368" s="5">
        <v>1037.4000000000001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8.1</v>
      </c>
      <c r="Q368">
        <v>8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8</v>
      </c>
      <c r="C369" s="5">
        <v>99</v>
      </c>
      <c r="D369" s="5">
        <v>7.8</v>
      </c>
      <c r="E369" s="5">
        <v>8</v>
      </c>
      <c r="F369" s="5">
        <v>0</v>
      </c>
      <c r="G369" s="5">
        <v>0</v>
      </c>
      <c r="H369" s="5">
        <v>1037.4000000000001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8.1</v>
      </c>
      <c r="Q369">
        <v>8.1</v>
      </c>
      <c r="R369" s="55">
        <v>0.25</v>
      </c>
      <c r="T369" s="94">
        <f>MAX($P369,$Q369)</f>
        <v>8.1</v>
      </c>
      <c r="U369" s="97">
        <f>(T369-B369)-2</f>
        <v>-1.9000000000000004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8.3000000000000007</v>
      </c>
      <c r="C370" s="5">
        <v>99</v>
      </c>
      <c r="D370" s="5">
        <v>8.1</v>
      </c>
      <c r="E370" s="5">
        <v>8.3000000000000007</v>
      </c>
      <c r="F370" s="5">
        <v>0</v>
      </c>
      <c r="G370" s="5">
        <v>0</v>
      </c>
      <c r="H370" s="5">
        <v>1037.4000000000001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8.1</v>
      </c>
      <c r="Q370">
        <v>8.1</v>
      </c>
      <c r="R370" s="55">
        <v>0.250694444444444</v>
      </c>
      <c r="T370" s="94">
        <f>MAX($P370,$Q370)</f>
        <v>8.1</v>
      </c>
      <c r="U370" s="97">
        <f>(T370-B370)-2</f>
        <v>-2.2000000000000011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8.4</v>
      </c>
      <c r="C371" s="5">
        <v>99</v>
      </c>
      <c r="D371" s="5">
        <v>8.1999999999999993</v>
      </c>
      <c r="E371" s="5">
        <v>8.4</v>
      </c>
      <c r="F371" s="5">
        <v>0</v>
      </c>
      <c r="G371" s="5">
        <v>0</v>
      </c>
      <c r="H371" s="5">
        <v>1037.5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8.1</v>
      </c>
      <c r="Q371">
        <v>8</v>
      </c>
      <c r="R371" s="55">
        <v>0.25138888888888899</v>
      </c>
      <c r="T371" s="94">
        <f t="shared" ref="T371:T433" si="9">MAX($P371,$Q371)</f>
        <v>8.1</v>
      </c>
      <c r="U371" s="97">
        <f t="shared" ref="U371:U434" si="10">(T371-B371)-2</f>
        <v>-2.3000000000000007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8.4</v>
      </c>
      <c r="C372" s="5">
        <v>99</v>
      </c>
      <c r="D372" s="5">
        <v>8.1999999999999993</v>
      </c>
      <c r="E372" s="5">
        <v>8.4</v>
      </c>
      <c r="F372" s="5">
        <v>0</v>
      </c>
      <c r="G372" s="5">
        <v>0</v>
      </c>
      <c r="H372" s="5">
        <v>1037.2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8.1</v>
      </c>
      <c r="Q372">
        <v>8.1</v>
      </c>
      <c r="R372" s="55">
        <v>0.25208333333333299</v>
      </c>
      <c r="T372" s="94">
        <f t="shared" si="9"/>
        <v>8.1</v>
      </c>
      <c r="U372" s="97">
        <f t="shared" si="10"/>
        <v>-2.3000000000000007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8.3000000000000007</v>
      </c>
      <c r="C373" s="5">
        <v>99</v>
      </c>
      <c r="D373" s="5">
        <v>8.1</v>
      </c>
      <c r="E373" s="5">
        <v>8.3000000000000007</v>
      </c>
      <c r="F373" s="5">
        <v>0.4</v>
      </c>
      <c r="G373" s="5">
        <v>1.8</v>
      </c>
      <c r="H373" s="5">
        <v>1037.4000000000001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8.1</v>
      </c>
      <c r="Q373">
        <v>8</v>
      </c>
      <c r="R373" s="55">
        <v>0.25277777777777799</v>
      </c>
      <c r="T373" s="94">
        <f t="shared" si="9"/>
        <v>8.1</v>
      </c>
      <c r="U373" s="97">
        <f t="shared" si="10"/>
        <v>-2.2000000000000011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8.3000000000000007</v>
      </c>
      <c r="C374" s="5">
        <v>99</v>
      </c>
      <c r="D374" s="5">
        <v>8.1</v>
      </c>
      <c r="E374" s="5">
        <v>8.3000000000000007</v>
      </c>
      <c r="F374" s="5">
        <v>0</v>
      </c>
      <c r="G374" s="5">
        <v>0</v>
      </c>
      <c r="H374" s="5">
        <v>1037.4000000000001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8.1</v>
      </c>
      <c r="Q374">
        <v>8</v>
      </c>
      <c r="R374" s="55">
        <v>0.25347222222222199</v>
      </c>
      <c r="T374" s="94">
        <f t="shared" si="9"/>
        <v>8.1</v>
      </c>
      <c r="U374" s="97">
        <f t="shared" si="10"/>
        <v>-2.2000000000000011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8.1999999999999993</v>
      </c>
      <c r="C375" s="5">
        <v>99</v>
      </c>
      <c r="D375" s="5">
        <v>8</v>
      </c>
      <c r="E375" s="5">
        <v>8.1999999999999993</v>
      </c>
      <c r="F375" s="5">
        <v>0.4</v>
      </c>
      <c r="G375" s="5">
        <v>1.8</v>
      </c>
      <c r="H375" s="5">
        <v>1037.3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8.1</v>
      </c>
      <c r="Q375">
        <v>8</v>
      </c>
      <c r="R375" s="55">
        <v>0.25416666666666698</v>
      </c>
      <c r="T375" s="94">
        <f t="shared" si="9"/>
        <v>8.1</v>
      </c>
      <c r="U375" s="97">
        <f t="shared" si="10"/>
        <v>-2.0999999999999996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8.1</v>
      </c>
      <c r="C376" s="5">
        <v>99</v>
      </c>
      <c r="D376" s="5">
        <v>7.9</v>
      </c>
      <c r="E376" s="5">
        <v>8.1</v>
      </c>
      <c r="F376" s="5">
        <v>0.4</v>
      </c>
      <c r="G376" s="5">
        <v>1.8</v>
      </c>
      <c r="H376" s="5">
        <v>1037.5999999999999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8.1</v>
      </c>
      <c r="Q376">
        <v>8</v>
      </c>
      <c r="R376" s="55">
        <v>0.25486111111111098</v>
      </c>
      <c r="T376" s="94">
        <f t="shared" si="9"/>
        <v>8.1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8.1</v>
      </c>
      <c r="C377" s="5">
        <v>99</v>
      </c>
      <c r="D377" s="5">
        <v>7.9</v>
      </c>
      <c r="E377" s="5">
        <v>8.1</v>
      </c>
      <c r="F377" s="5">
        <v>0</v>
      </c>
      <c r="G377" s="5">
        <v>0</v>
      </c>
      <c r="H377" s="5">
        <v>1037.5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8.1</v>
      </c>
      <c r="Q377">
        <v>8</v>
      </c>
      <c r="R377" s="55">
        <v>0.25555555555555598</v>
      </c>
      <c r="T377" s="94">
        <f t="shared" si="9"/>
        <v>8.1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8.1</v>
      </c>
      <c r="C378" s="5">
        <v>99</v>
      </c>
      <c r="D378" s="5">
        <v>7.9</v>
      </c>
      <c r="E378" s="5">
        <v>8.1</v>
      </c>
      <c r="F378" s="5">
        <v>0</v>
      </c>
      <c r="G378" s="5">
        <v>0</v>
      </c>
      <c r="H378" s="5">
        <v>1037.5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8.1</v>
      </c>
      <c r="Q378">
        <v>8</v>
      </c>
      <c r="R378" s="55">
        <v>0.25624999999999998</v>
      </c>
      <c r="T378" s="94">
        <f t="shared" si="9"/>
        <v>8.1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8.1</v>
      </c>
      <c r="C379" s="5">
        <v>99</v>
      </c>
      <c r="D379" s="5">
        <v>7.9</v>
      </c>
      <c r="E379" s="5">
        <v>8.1</v>
      </c>
      <c r="F379" s="5">
        <v>0</v>
      </c>
      <c r="G379" s="5">
        <v>0</v>
      </c>
      <c r="H379" s="5">
        <v>1037.4000000000001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8.1</v>
      </c>
      <c r="Q379">
        <v>8</v>
      </c>
      <c r="R379" s="55">
        <v>0.25694444444444398</v>
      </c>
      <c r="T379" s="94">
        <f t="shared" si="9"/>
        <v>8.1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8.1</v>
      </c>
      <c r="C380" s="5">
        <v>99</v>
      </c>
      <c r="D380" s="5">
        <v>7.9</v>
      </c>
      <c r="E380" s="5">
        <v>8.1</v>
      </c>
      <c r="F380" s="5">
        <v>0</v>
      </c>
      <c r="G380" s="5">
        <v>0</v>
      </c>
      <c r="H380" s="5">
        <v>1037.7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8.1</v>
      </c>
      <c r="Q380">
        <v>8</v>
      </c>
      <c r="R380" s="55">
        <v>0.25763888888888897</v>
      </c>
      <c r="T380" s="94">
        <f t="shared" si="9"/>
        <v>8.1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8.1</v>
      </c>
      <c r="C381" s="5">
        <v>99</v>
      </c>
      <c r="D381" s="5">
        <v>7.9</v>
      </c>
      <c r="E381" s="5">
        <v>8.1</v>
      </c>
      <c r="F381" s="5">
        <v>0</v>
      </c>
      <c r="G381" s="5">
        <v>0</v>
      </c>
      <c r="H381" s="5">
        <v>1037.4000000000001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8.1</v>
      </c>
      <c r="Q381">
        <v>8</v>
      </c>
      <c r="R381" s="55">
        <v>0.25833333333333303</v>
      </c>
      <c r="T381" s="94">
        <f t="shared" si="9"/>
        <v>8.1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8.1</v>
      </c>
      <c r="C382" s="5">
        <v>99</v>
      </c>
      <c r="D382" s="5">
        <v>7.9</v>
      </c>
      <c r="E382" s="5">
        <v>8.1</v>
      </c>
      <c r="F382" s="5">
        <v>0</v>
      </c>
      <c r="G382" s="5">
        <v>0</v>
      </c>
      <c r="H382" s="5">
        <v>1037.5999999999999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8.1</v>
      </c>
      <c r="Q382">
        <v>8</v>
      </c>
      <c r="R382" s="55">
        <v>0.25902777777777802</v>
      </c>
      <c r="T382" s="94">
        <f t="shared" si="9"/>
        <v>8.1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8.1</v>
      </c>
      <c r="C383" s="5">
        <v>99</v>
      </c>
      <c r="D383" s="5">
        <v>7.9</v>
      </c>
      <c r="E383" s="5">
        <v>8.1</v>
      </c>
      <c r="F383" s="5">
        <v>0</v>
      </c>
      <c r="G383" s="5">
        <v>0</v>
      </c>
      <c r="H383" s="5">
        <v>1037.4000000000001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8</v>
      </c>
      <c r="Q383">
        <v>8</v>
      </c>
      <c r="R383" s="55">
        <v>0.25972222222222202</v>
      </c>
      <c r="T383" s="94">
        <f t="shared" si="9"/>
        <v>8</v>
      </c>
      <c r="U383" s="97">
        <f t="shared" si="10"/>
        <v>-2.0999999999999996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8.1</v>
      </c>
      <c r="C384" s="5">
        <v>99</v>
      </c>
      <c r="D384" s="5">
        <v>7.9</v>
      </c>
      <c r="E384" s="5">
        <v>8.1</v>
      </c>
      <c r="F384" s="5">
        <v>1.4</v>
      </c>
      <c r="G384" s="5">
        <v>1.8</v>
      </c>
      <c r="H384" s="5">
        <v>1037.5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8</v>
      </c>
      <c r="Q384">
        <v>8</v>
      </c>
      <c r="R384" s="55">
        <v>0.26041666666666702</v>
      </c>
      <c r="T384" s="94">
        <f t="shared" si="9"/>
        <v>8</v>
      </c>
      <c r="U384" s="97">
        <f t="shared" si="10"/>
        <v>-2.0999999999999996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8</v>
      </c>
      <c r="C385" s="5">
        <v>99</v>
      </c>
      <c r="D385" s="5">
        <v>7.8</v>
      </c>
      <c r="E385" s="5">
        <v>8</v>
      </c>
      <c r="F385" s="5">
        <v>1.8</v>
      </c>
      <c r="G385" s="5">
        <v>1.8</v>
      </c>
      <c r="H385" s="5">
        <v>1037.5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8.1</v>
      </c>
      <c r="Q385">
        <v>8</v>
      </c>
      <c r="R385" s="55">
        <v>0.26111111111111102</v>
      </c>
      <c r="T385" s="94">
        <f t="shared" si="9"/>
        <v>8.1</v>
      </c>
      <c r="U385" s="97">
        <f t="shared" si="10"/>
        <v>-1.9000000000000004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8</v>
      </c>
      <c r="C386" s="5">
        <v>99</v>
      </c>
      <c r="D386" s="5">
        <v>7.8</v>
      </c>
      <c r="E386" s="5">
        <v>8</v>
      </c>
      <c r="F386" s="5">
        <v>0</v>
      </c>
      <c r="G386" s="5">
        <v>0</v>
      </c>
      <c r="H386" s="5">
        <v>1037.5999999999999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8</v>
      </c>
      <c r="Q386">
        <v>7.9</v>
      </c>
      <c r="R386" s="55">
        <v>0.26180555555555601</v>
      </c>
      <c r="T386" s="94">
        <f t="shared" si="9"/>
        <v>8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8.1</v>
      </c>
      <c r="C387" s="5">
        <v>99</v>
      </c>
      <c r="D387" s="5">
        <v>7.9</v>
      </c>
      <c r="E387" s="5">
        <v>8.1</v>
      </c>
      <c r="F387" s="5">
        <v>0.4</v>
      </c>
      <c r="G387" s="5">
        <v>1.8</v>
      </c>
      <c r="H387" s="5">
        <v>1037.5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8</v>
      </c>
      <c r="Q387">
        <v>7.9</v>
      </c>
      <c r="R387" s="55">
        <v>0.26250000000000001</v>
      </c>
      <c r="T387" s="94">
        <f t="shared" si="9"/>
        <v>8</v>
      </c>
      <c r="U387" s="97">
        <f t="shared" si="10"/>
        <v>-2.0999999999999996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8</v>
      </c>
      <c r="C388" s="5">
        <v>99</v>
      </c>
      <c r="D388" s="5">
        <v>7.8</v>
      </c>
      <c r="E388" s="5">
        <v>8</v>
      </c>
      <c r="F388" s="5">
        <v>0.7</v>
      </c>
      <c r="G388" s="5">
        <v>1.8</v>
      </c>
      <c r="H388" s="5">
        <v>1037.8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8</v>
      </c>
      <c r="Q388">
        <v>7.9</v>
      </c>
      <c r="R388" s="55">
        <v>0.26319444444444401</v>
      </c>
      <c r="T388" s="94">
        <f t="shared" si="9"/>
        <v>8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8</v>
      </c>
      <c r="C389" s="5">
        <v>99</v>
      </c>
      <c r="D389" s="5">
        <v>7.8</v>
      </c>
      <c r="E389" s="5">
        <v>8</v>
      </c>
      <c r="F389" s="5">
        <v>0.7</v>
      </c>
      <c r="G389" s="5">
        <v>1.8</v>
      </c>
      <c r="H389" s="5">
        <v>1037.7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8</v>
      </c>
      <c r="Q389">
        <v>7.9</v>
      </c>
      <c r="R389" s="55">
        <v>0.26388888888888901</v>
      </c>
      <c r="T389" s="94">
        <f t="shared" si="9"/>
        <v>8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8</v>
      </c>
      <c r="C390" s="5">
        <v>99</v>
      </c>
      <c r="D390" s="5">
        <v>7.8</v>
      </c>
      <c r="E390" s="5">
        <v>8</v>
      </c>
      <c r="F390" s="5">
        <v>0.4</v>
      </c>
      <c r="G390" s="5">
        <v>1.8</v>
      </c>
      <c r="H390" s="5">
        <v>1037.5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8</v>
      </c>
      <c r="Q390">
        <v>7.9</v>
      </c>
      <c r="R390" s="55">
        <v>0.264583333333333</v>
      </c>
      <c r="T390" s="94">
        <f t="shared" si="9"/>
        <v>8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8</v>
      </c>
      <c r="C391" s="5">
        <v>99</v>
      </c>
      <c r="D391" s="5">
        <v>7.8</v>
      </c>
      <c r="E391" s="5">
        <v>8</v>
      </c>
      <c r="F391" s="5">
        <v>0</v>
      </c>
      <c r="G391" s="5">
        <v>0</v>
      </c>
      <c r="H391" s="5">
        <v>1037.5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8</v>
      </c>
      <c r="Q391">
        <v>7.9</v>
      </c>
      <c r="R391" s="55">
        <v>0.265277777777778</v>
      </c>
      <c r="T391" s="94">
        <f t="shared" si="9"/>
        <v>8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8</v>
      </c>
      <c r="C392" s="5">
        <v>99</v>
      </c>
      <c r="D392" s="5">
        <v>7.8</v>
      </c>
      <c r="E392" s="5">
        <v>8</v>
      </c>
      <c r="F392" s="5">
        <v>1.1000000000000001</v>
      </c>
      <c r="G392" s="5">
        <v>1.8</v>
      </c>
      <c r="H392" s="5">
        <v>1037.4000000000001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8</v>
      </c>
      <c r="Q392">
        <v>7.9</v>
      </c>
      <c r="R392" s="55">
        <v>0.265972222222222</v>
      </c>
      <c r="T392" s="94">
        <f t="shared" si="9"/>
        <v>8</v>
      </c>
      <c r="U392" s="97">
        <f t="shared" si="10"/>
        <v>-2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8</v>
      </c>
      <c r="C393" s="5">
        <v>99</v>
      </c>
      <c r="D393" s="5">
        <v>7.8</v>
      </c>
      <c r="E393" s="5">
        <v>8</v>
      </c>
      <c r="F393" s="5">
        <v>0.4</v>
      </c>
      <c r="G393" s="5">
        <v>1.8</v>
      </c>
      <c r="H393" s="5">
        <v>1037.4000000000001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8</v>
      </c>
      <c r="Q393">
        <v>7.9</v>
      </c>
      <c r="R393" s="55">
        <v>0.266666666666667</v>
      </c>
      <c r="T393" s="94">
        <f t="shared" si="9"/>
        <v>8</v>
      </c>
      <c r="U393" s="97">
        <f t="shared" si="10"/>
        <v>-2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8</v>
      </c>
      <c r="C394" s="5">
        <v>99</v>
      </c>
      <c r="D394" s="5">
        <v>7.8</v>
      </c>
      <c r="E394" s="5">
        <v>8</v>
      </c>
      <c r="F394" s="5">
        <v>0</v>
      </c>
      <c r="G394" s="5">
        <v>0</v>
      </c>
      <c r="H394" s="5">
        <v>1037.3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8</v>
      </c>
      <c r="Q394">
        <v>7.9</v>
      </c>
      <c r="R394" s="55">
        <v>0.26736111111111099</v>
      </c>
      <c r="T394" s="94">
        <f t="shared" si="9"/>
        <v>8</v>
      </c>
      <c r="U394" s="97">
        <f t="shared" si="10"/>
        <v>-2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8</v>
      </c>
      <c r="C395" s="5">
        <v>99</v>
      </c>
      <c r="D395" s="5">
        <v>7.8</v>
      </c>
      <c r="E395" s="5">
        <v>8</v>
      </c>
      <c r="F395" s="5">
        <v>0</v>
      </c>
      <c r="G395" s="5">
        <v>0</v>
      </c>
      <c r="H395" s="5">
        <v>1037.3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8</v>
      </c>
      <c r="Q395">
        <v>7.9</v>
      </c>
      <c r="R395" s="55">
        <v>0.26805555555555599</v>
      </c>
      <c r="T395" s="94">
        <f t="shared" si="9"/>
        <v>8</v>
      </c>
      <c r="U395" s="97">
        <f t="shared" si="10"/>
        <v>-2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8</v>
      </c>
      <c r="C396" s="5">
        <v>99</v>
      </c>
      <c r="D396" s="5">
        <v>7.8</v>
      </c>
      <c r="E396" s="5">
        <v>8</v>
      </c>
      <c r="F396" s="5">
        <v>0</v>
      </c>
      <c r="G396" s="5">
        <v>0</v>
      </c>
      <c r="H396" s="5">
        <v>1037.4000000000001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8</v>
      </c>
      <c r="Q396">
        <v>7.9</v>
      </c>
      <c r="R396" s="55">
        <v>0.26874999999999999</v>
      </c>
      <c r="T396" s="94">
        <f t="shared" si="9"/>
        <v>8</v>
      </c>
      <c r="U396" s="97">
        <f t="shared" si="10"/>
        <v>-2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8</v>
      </c>
      <c r="C397" s="5">
        <v>99</v>
      </c>
      <c r="D397" s="5">
        <v>7.8</v>
      </c>
      <c r="E397" s="5">
        <v>8</v>
      </c>
      <c r="F397" s="5">
        <v>0</v>
      </c>
      <c r="G397" s="5">
        <v>0</v>
      </c>
      <c r="H397" s="5">
        <v>1037.4000000000001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8</v>
      </c>
      <c r="Q397">
        <v>7.9</v>
      </c>
      <c r="R397" s="55">
        <v>0.26944444444444399</v>
      </c>
      <c r="T397" s="94">
        <f t="shared" si="9"/>
        <v>8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8</v>
      </c>
      <c r="C398" s="5">
        <v>99</v>
      </c>
      <c r="D398" s="5">
        <v>7.8</v>
      </c>
      <c r="E398" s="5">
        <v>8</v>
      </c>
      <c r="F398" s="5">
        <v>0</v>
      </c>
      <c r="G398" s="5">
        <v>0</v>
      </c>
      <c r="H398" s="5">
        <v>1037.5999999999999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8</v>
      </c>
      <c r="Q398">
        <v>7.9</v>
      </c>
      <c r="R398" s="55">
        <v>0.27013888888888898</v>
      </c>
      <c r="T398" s="94">
        <f t="shared" si="9"/>
        <v>8</v>
      </c>
      <c r="U398" s="97">
        <f t="shared" si="10"/>
        <v>-2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8</v>
      </c>
      <c r="C399" s="5">
        <v>99</v>
      </c>
      <c r="D399" s="5">
        <v>7.8</v>
      </c>
      <c r="E399" s="5">
        <v>8</v>
      </c>
      <c r="F399" s="5">
        <v>0</v>
      </c>
      <c r="G399" s="5">
        <v>0</v>
      </c>
      <c r="H399" s="5">
        <v>1037.4000000000001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8</v>
      </c>
      <c r="Q399">
        <v>7.9</v>
      </c>
      <c r="R399" s="55">
        <v>0.27083333333333298</v>
      </c>
      <c r="T399" s="94">
        <f t="shared" si="9"/>
        <v>8</v>
      </c>
      <c r="U399" s="97">
        <f t="shared" si="10"/>
        <v>-2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8</v>
      </c>
      <c r="C400" s="5">
        <v>99</v>
      </c>
      <c r="D400" s="5">
        <v>7.8</v>
      </c>
      <c r="E400" s="5">
        <v>8</v>
      </c>
      <c r="F400" s="5">
        <v>0</v>
      </c>
      <c r="G400" s="5">
        <v>0</v>
      </c>
      <c r="H400" s="5">
        <v>1037.5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8</v>
      </c>
      <c r="Q400">
        <v>7.9</v>
      </c>
      <c r="R400" s="55">
        <v>0.27152777777777798</v>
      </c>
      <c r="T400" s="94">
        <f t="shared" si="9"/>
        <v>8</v>
      </c>
      <c r="U400" s="97">
        <f t="shared" si="10"/>
        <v>-2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8</v>
      </c>
      <c r="C401" s="5">
        <v>99</v>
      </c>
      <c r="D401" s="5">
        <v>7.8</v>
      </c>
      <c r="E401" s="5">
        <v>8</v>
      </c>
      <c r="F401" s="5">
        <v>0</v>
      </c>
      <c r="G401" s="5">
        <v>0</v>
      </c>
      <c r="H401" s="5">
        <v>1037.5999999999999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8</v>
      </c>
      <c r="Q401">
        <v>7.9</v>
      </c>
      <c r="R401" s="55">
        <v>0.27222222222222198</v>
      </c>
      <c r="T401" s="94">
        <f t="shared" si="9"/>
        <v>8</v>
      </c>
      <c r="U401" s="97">
        <f t="shared" si="10"/>
        <v>-2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8</v>
      </c>
      <c r="C402" s="5">
        <v>99</v>
      </c>
      <c r="D402" s="5">
        <v>7.8</v>
      </c>
      <c r="E402" s="5">
        <v>8</v>
      </c>
      <c r="F402" s="5">
        <v>0</v>
      </c>
      <c r="G402" s="5">
        <v>0</v>
      </c>
      <c r="H402" s="5">
        <v>1037.5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8</v>
      </c>
      <c r="Q402">
        <v>7.9</v>
      </c>
      <c r="R402" s="55">
        <v>0.27291666666666697</v>
      </c>
      <c r="T402" s="94">
        <f t="shared" si="9"/>
        <v>8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8</v>
      </c>
      <c r="C403" s="5">
        <v>99</v>
      </c>
      <c r="D403" s="5">
        <v>7.8</v>
      </c>
      <c r="E403" s="5">
        <v>8</v>
      </c>
      <c r="F403" s="5">
        <v>0</v>
      </c>
      <c r="G403" s="5">
        <v>0</v>
      </c>
      <c r="H403" s="5">
        <v>1037.4000000000001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8</v>
      </c>
      <c r="Q403">
        <v>7.9</v>
      </c>
      <c r="R403" s="55">
        <v>0.27361111111111103</v>
      </c>
      <c r="T403" s="94">
        <f t="shared" si="9"/>
        <v>8</v>
      </c>
      <c r="U403" s="97">
        <f t="shared" si="10"/>
        <v>-2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8</v>
      </c>
      <c r="C404" s="5">
        <v>99</v>
      </c>
      <c r="D404" s="5">
        <v>7.8</v>
      </c>
      <c r="E404" s="5">
        <v>8</v>
      </c>
      <c r="F404" s="5">
        <v>0</v>
      </c>
      <c r="G404" s="5">
        <v>0</v>
      </c>
      <c r="H404" s="5">
        <v>1037.4000000000001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8</v>
      </c>
      <c r="Q404">
        <v>7.9</v>
      </c>
      <c r="R404" s="55">
        <v>0.27430555555555602</v>
      </c>
      <c r="T404" s="94">
        <f t="shared" si="9"/>
        <v>8</v>
      </c>
      <c r="U404" s="97">
        <f t="shared" si="10"/>
        <v>-2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8</v>
      </c>
      <c r="C405" s="5">
        <v>99</v>
      </c>
      <c r="D405" s="5">
        <v>7.8</v>
      </c>
      <c r="E405" s="5">
        <v>8</v>
      </c>
      <c r="F405" s="5">
        <v>0</v>
      </c>
      <c r="G405" s="5">
        <v>0</v>
      </c>
      <c r="H405" s="5">
        <v>1037.5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8</v>
      </c>
      <c r="Q405">
        <v>7.9</v>
      </c>
      <c r="R405" s="55">
        <v>0.27500000000000002</v>
      </c>
      <c r="T405" s="94">
        <f t="shared" si="9"/>
        <v>8</v>
      </c>
      <c r="U405" s="97">
        <f t="shared" si="10"/>
        <v>-2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8</v>
      </c>
      <c r="C406" s="5">
        <v>99</v>
      </c>
      <c r="D406" s="5">
        <v>7.8</v>
      </c>
      <c r="E406" s="5">
        <v>8</v>
      </c>
      <c r="F406" s="5">
        <v>0</v>
      </c>
      <c r="G406" s="5">
        <v>0</v>
      </c>
      <c r="H406" s="5">
        <v>1037.5999999999999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8</v>
      </c>
      <c r="Q406">
        <v>7.9</v>
      </c>
      <c r="R406" s="55">
        <v>0.27569444444444402</v>
      </c>
      <c r="T406" s="94">
        <f t="shared" si="9"/>
        <v>8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8</v>
      </c>
      <c r="C407" s="5">
        <v>99</v>
      </c>
      <c r="D407" s="5">
        <v>7.8</v>
      </c>
      <c r="E407" s="5">
        <v>8</v>
      </c>
      <c r="F407" s="5">
        <v>0</v>
      </c>
      <c r="G407" s="5">
        <v>0</v>
      </c>
      <c r="H407" s="5">
        <v>1037.5999999999999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8</v>
      </c>
      <c r="Q407">
        <v>7.9</v>
      </c>
      <c r="R407" s="55">
        <v>0.27638888888888902</v>
      </c>
      <c r="T407" s="94">
        <f t="shared" si="9"/>
        <v>8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8</v>
      </c>
      <c r="C408" s="5">
        <v>99</v>
      </c>
      <c r="D408" s="5">
        <v>7.8</v>
      </c>
      <c r="E408" s="5">
        <v>8</v>
      </c>
      <c r="F408" s="5">
        <v>0</v>
      </c>
      <c r="G408" s="5">
        <v>0</v>
      </c>
      <c r="H408" s="5">
        <v>1037.5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7.9</v>
      </c>
      <c r="Q408">
        <v>7.9</v>
      </c>
      <c r="R408" s="55">
        <v>0.27708333333333302</v>
      </c>
      <c r="T408" s="94">
        <f t="shared" si="9"/>
        <v>7.9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8</v>
      </c>
      <c r="C409" s="5">
        <v>99</v>
      </c>
      <c r="D409" s="5">
        <v>7.8</v>
      </c>
      <c r="E409" s="5">
        <v>8</v>
      </c>
      <c r="F409" s="5">
        <v>0</v>
      </c>
      <c r="G409" s="5">
        <v>0</v>
      </c>
      <c r="H409" s="5">
        <v>1037.4000000000001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8</v>
      </c>
      <c r="Q409">
        <v>7.9</v>
      </c>
      <c r="R409" s="55">
        <v>0.27777777777777801</v>
      </c>
      <c r="T409" s="94">
        <f t="shared" si="9"/>
        <v>8</v>
      </c>
      <c r="U409" s="97">
        <f t="shared" si="10"/>
        <v>-2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8</v>
      </c>
      <c r="C410" s="5">
        <v>99</v>
      </c>
      <c r="D410" s="5">
        <v>7.8</v>
      </c>
      <c r="E410" s="5">
        <v>8</v>
      </c>
      <c r="F410" s="5">
        <v>0</v>
      </c>
      <c r="G410" s="5">
        <v>0</v>
      </c>
      <c r="H410" s="5">
        <v>1037.5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8</v>
      </c>
      <c r="Q410">
        <v>7.9</v>
      </c>
      <c r="R410" s="55">
        <v>0.27847222222222201</v>
      </c>
      <c r="T410" s="94">
        <f t="shared" si="9"/>
        <v>8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8</v>
      </c>
      <c r="C411" s="5">
        <v>99</v>
      </c>
      <c r="D411" s="5">
        <v>7.8</v>
      </c>
      <c r="E411" s="5">
        <v>8</v>
      </c>
      <c r="F411" s="5">
        <v>0</v>
      </c>
      <c r="G411" s="5">
        <v>0</v>
      </c>
      <c r="H411" s="5">
        <v>1037.5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8</v>
      </c>
      <c r="Q411">
        <v>7.9</v>
      </c>
      <c r="R411" s="55">
        <v>0.27916666666666701</v>
      </c>
      <c r="T411" s="94">
        <f t="shared" si="9"/>
        <v>8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8</v>
      </c>
      <c r="C412" s="5">
        <v>99</v>
      </c>
      <c r="D412" s="5">
        <v>7.8</v>
      </c>
      <c r="E412" s="5">
        <v>8</v>
      </c>
      <c r="F412" s="5">
        <v>0</v>
      </c>
      <c r="G412" s="5">
        <v>0</v>
      </c>
      <c r="H412" s="5">
        <v>1037.3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8</v>
      </c>
      <c r="Q412">
        <v>7.9</v>
      </c>
      <c r="R412" s="55">
        <v>0.27986111111111101</v>
      </c>
      <c r="T412" s="94">
        <f t="shared" si="9"/>
        <v>8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8</v>
      </c>
      <c r="C413" s="5">
        <v>99</v>
      </c>
      <c r="D413" s="5">
        <v>7.8</v>
      </c>
      <c r="E413" s="5">
        <v>8</v>
      </c>
      <c r="F413" s="5">
        <v>0</v>
      </c>
      <c r="G413" s="5">
        <v>0</v>
      </c>
      <c r="H413" s="5">
        <v>1037.2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8</v>
      </c>
      <c r="Q413">
        <v>7.9</v>
      </c>
      <c r="R413" s="55">
        <v>0.280555555555556</v>
      </c>
      <c r="T413" s="94">
        <f t="shared" si="9"/>
        <v>8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8</v>
      </c>
      <c r="C414" s="5">
        <v>99</v>
      </c>
      <c r="D414" s="5">
        <v>7.8</v>
      </c>
      <c r="E414" s="5">
        <v>8</v>
      </c>
      <c r="F414" s="5">
        <v>0</v>
      </c>
      <c r="G414" s="5">
        <v>0</v>
      </c>
      <c r="H414" s="5">
        <v>1037.2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7.9</v>
      </c>
      <c r="Q414">
        <v>7.9</v>
      </c>
      <c r="R414" s="55">
        <v>0.28125</v>
      </c>
      <c r="T414" s="94">
        <f t="shared" si="9"/>
        <v>7.9</v>
      </c>
      <c r="U414" s="97">
        <f t="shared" si="10"/>
        <v>-2.0999999999999996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8</v>
      </c>
      <c r="C415" s="5">
        <v>99</v>
      </c>
      <c r="D415" s="5">
        <v>7.8</v>
      </c>
      <c r="E415" s="5">
        <v>8</v>
      </c>
      <c r="F415" s="5">
        <v>0</v>
      </c>
      <c r="G415" s="5">
        <v>0</v>
      </c>
      <c r="H415" s="5">
        <v>1037.4000000000001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8</v>
      </c>
      <c r="Q415">
        <v>7.9</v>
      </c>
      <c r="R415" s="55">
        <v>0.281944444444444</v>
      </c>
      <c r="T415" s="94">
        <f t="shared" si="9"/>
        <v>8</v>
      </c>
      <c r="U415" s="97">
        <f t="shared" si="10"/>
        <v>-2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8</v>
      </c>
      <c r="C416" s="5">
        <v>99</v>
      </c>
      <c r="D416" s="5">
        <v>7.8</v>
      </c>
      <c r="E416" s="5">
        <v>8</v>
      </c>
      <c r="F416" s="5">
        <v>0</v>
      </c>
      <c r="G416" s="5">
        <v>0</v>
      </c>
      <c r="H416" s="5">
        <v>1037.4000000000001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8</v>
      </c>
      <c r="Q416">
        <v>7.9</v>
      </c>
      <c r="R416" s="55">
        <v>0.28263888888888899</v>
      </c>
      <c r="T416" s="94">
        <f t="shared" si="9"/>
        <v>8</v>
      </c>
      <c r="U416" s="97">
        <f t="shared" si="10"/>
        <v>-2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8</v>
      </c>
      <c r="C417" s="5">
        <v>99</v>
      </c>
      <c r="D417" s="5">
        <v>7.8</v>
      </c>
      <c r="E417" s="5">
        <v>8</v>
      </c>
      <c r="F417" s="5">
        <v>0</v>
      </c>
      <c r="G417" s="5">
        <v>0</v>
      </c>
      <c r="H417" s="5">
        <v>1037.4000000000001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8</v>
      </c>
      <c r="Q417">
        <v>7.9</v>
      </c>
      <c r="R417" s="55">
        <v>0.28333333333333299</v>
      </c>
      <c r="T417" s="94">
        <f t="shared" si="9"/>
        <v>8</v>
      </c>
      <c r="U417" s="97">
        <f t="shared" si="10"/>
        <v>-2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8</v>
      </c>
      <c r="C418" s="5">
        <v>99</v>
      </c>
      <c r="D418" s="5">
        <v>7.8</v>
      </c>
      <c r="E418" s="5">
        <v>8</v>
      </c>
      <c r="F418" s="5">
        <v>0</v>
      </c>
      <c r="G418" s="5">
        <v>0</v>
      </c>
      <c r="H418" s="5">
        <v>1037.3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7.9</v>
      </c>
      <c r="Q418">
        <v>7.9</v>
      </c>
      <c r="R418" s="55">
        <v>0.28402777777777799</v>
      </c>
      <c r="T418" s="94">
        <f t="shared" si="9"/>
        <v>7.9</v>
      </c>
      <c r="U418" s="97">
        <f t="shared" si="10"/>
        <v>-2.0999999999999996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8</v>
      </c>
      <c r="C419" s="5">
        <v>99</v>
      </c>
      <c r="D419" s="5">
        <v>7.8</v>
      </c>
      <c r="E419" s="5">
        <v>8</v>
      </c>
      <c r="F419" s="5">
        <v>0</v>
      </c>
      <c r="G419" s="5">
        <v>0</v>
      </c>
      <c r="H419" s="5">
        <v>1037.3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8</v>
      </c>
      <c r="Q419">
        <v>7.9</v>
      </c>
      <c r="R419" s="55">
        <v>0.28472222222222199</v>
      </c>
      <c r="T419" s="94">
        <f t="shared" si="9"/>
        <v>8</v>
      </c>
      <c r="U419" s="97">
        <f t="shared" si="10"/>
        <v>-2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8</v>
      </c>
      <c r="C420" s="5">
        <v>99</v>
      </c>
      <c r="D420" s="5">
        <v>7.8</v>
      </c>
      <c r="E420" s="5">
        <v>8</v>
      </c>
      <c r="F420" s="5">
        <v>0</v>
      </c>
      <c r="G420" s="5">
        <v>0</v>
      </c>
      <c r="H420" s="5">
        <v>1037.3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7.9</v>
      </c>
      <c r="Q420">
        <v>7.9</v>
      </c>
      <c r="R420" s="55">
        <v>0.28541666666666698</v>
      </c>
      <c r="T420" s="94">
        <f t="shared" si="9"/>
        <v>7.9</v>
      </c>
      <c r="U420" s="97">
        <f t="shared" si="10"/>
        <v>-2.0999999999999996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8</v>
      </c>
      <c r="C421" s="5">
        <v>99</v>
      </c>
      <c r="D421" s="5">
        <v>7.8</v>
      </c>
      <c r="E421" s="5">
        <v>8</v>
      </c>
      <c r="F421" s="5">
        <v>0</v>
      </c>
      <c r="G421" s="5">
        <v>0</v>
      </c>
      <c r="H421" s="5">
        <v>1037.2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7.9</v>
      </c>
      <c r="Q421">
        <v>7.9</v>
      </c>
      <c r="R421" s="55">
        <v>0.28611111111111098</v>
      </c>
      <c r="T421" s="94">
        <f t="shared" si="9"/>
        <v>7.9</v>
      </c>
      <c r="U421" s="97">
        <f t="shared" si="10"/>
        <v>-2.0999999999999996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8</v>
      </c>
      <c r="C422" s="5">
        <v>99</v>
      </c>
      <c r="D422" s="5">
        <v>7.8</v>
      </c>
      <c r="E422" s="5">
        <v>8</v>
      </c>
      <c r="F422" s="5">
        <v>0</v>
      </c>
      <c r="G422" s="5">
        <v>0</v>
      </c>
      <c r="H422" s="5">
        <v>1037.5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8</v>
      </c>
      <c r="Q422">
        <v>7.9</v>
      </c>
      <c r="R422" s="55">
        <v>0.28680555555555598</v>
      </c>
      <c r="T422" s="94">
        <f t="shared" si="9"/>
        <v>8</v>
      </c>
      <c r="U422" s="97">
        <f t="shared" si="10"/>
        <v>-2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7.9</v>
      </c>
      <c r="C423" s="5">
        <v>99</v>
      </c>
      <c r="D423" s="5">
        <v>7.7</v>
      </c>
      <c r="E423" s="5">
        <v>7.9</v>
      </c>
      <c r="F423" s="5">
        <v>0</v>
      </c>
      <c r="G423" s="5">
        <v>0</v>
      </c>
      <c r="H423" s="5">
        <v>1037.4000000000001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8</v>
      </c>
      <c r="Q423">
        <v>7.9</v>
      </c>
      <c r="R423" s="55">
        <v>0.28749999999999998</v>
      </c>
      <c r="T423" s="94">
        <f t="shared" si="9"/>
        <v>8</v>
      </c>
      <c r="U423" s="97">
        <f t="shared" si="10"/>
        <v>-1.9000000000000004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6.8</v>
      </c>
      <c r="C424" s="5">
        <v>99</v>
      </c>
      <c r="D424" s="5">
        <v>6.6</v>
      </c>
      <c r="E424" s="5">
        <v>6.8</v>
      </c>
      <c r="F424" s="5">
        <v>0</v>
      </c>
      <c r="G424" s="5">
        <v>0</v>
      </c>
      <c r="H424" s="5">
        <v>1037.4000000000001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7.9</v>
      </c>
      <c r="Q424">
        <v>7.9</v>
      </c>
      <c r="R424" s="55">
        <v>0.28819444444444398</v>
      </c>
      <c r="T424" s="94">
        <f t="shared" si="9"/>
        <v>7.9</v>
      </c>
      <c r="U424" s="97">
        <f t="shared" si="10"/>
        <v>-0.89999999999999947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6.5</v>
      </c>
      <c r="C425" s="5">
        <v>99</v>
      </c>
      <c r="D425" s="5">
        <v>6.3</v>
      </c>
      <c r="E425" s="5">
        <v>6.5</v>
      </c>
      <c r="F425" s="5">
        <v>0</v>
      </c>
      <c r="G425" s="5">
        <v>0</v>
      </c>
      <c r="H425" s="5">
        <v>1037.3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7.9</v>
      </c>
      <c r="Q425">
        <v>7.9</v>
      </c>
      <c r="R425" s="55">
        <v>0.28888888888888897</v>
      </c>
      <c r="T425" s="94">
        <f t="shared" si="9"/>
        <v>7.9</v>
      </c>
      <c r="U425" s="97">
        <f t="shared" si="10"/>
        <v>-0.59999999999999964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6.3</v>
      </c>
      <c r="C426" s="5">
        <v>99</v>
      </c>
      <c r="D426" s="5">
        <v>6.1</v>
      </c>
      <c r="E426" s="5">
        <v>6.3</v>
      </c>
      <c r="F426" s="5">
        <v>0.4</v>
      </c>
      <c r="G426" s="5">
        <v>1.8</v>
      </c>
      <c r="H426" s="5">
        <v>1037.4000000000001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7.8</v>
      </c>
      <c r="Q426">
        <v>7.8</v>
      </c>
      <c r="R426" s="55">
        <v>0.28958333333333303</v>
      </c>
      <c r="T426" s="94">
        <f t="shared" si="9"/>
        <v>7.8</v>
      </c>
      <c r="U426" s="97">
        <f t="shared" si="10"/>
        <v>-0.5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6.3</v>
      </c>
      <c r="C427" s="5">
        <v>99</v>
      </c>
      <c r="D427" s="5">
        <v>6.1</v>
      </c>
      <c r="E427" s="5">
        <v>6.3</v>
      </c>
      <c r="F427" s="5">
        <v>0</v>
      </c>
      <c r="G427" s="5">
        <v>0</v>
      </c>
      <c r="H427" s="5">
        <v>1037.3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7.7</v>
      </c>
      <c r="Q427">
        <v>7.7</v>
      </c>
      <c r="R427" s="55">
        <v>0.29027777777777802</v>
      </c>
      <c r="T427" s="94">
        <f t="shared" si="9"/>
        <v>7.7</v>
      </c>
      <c r="U427" s="97">
        <f t="shared" si="10"/>
        <v>-0.59999999999999964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6.2</v>
      </c>
      <c r="C428" s="5">
        <v>99</v>
      </c>
      <c r="D428" s="5">
        <v>6</v>
      </c>
      <c r="E428" s="5">
        <v>6.2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7.6</v>
      </c>
      <c r="Q428">
        <v>7.6</v>
      </c>
      <c r="R428" s="55">
        <v>0.29097222222222202</v>
      </c>
      <c r="T428" s="94">
        <f t="shared" si="9"/>
        <v>7.6</v>
      </c>
      <c r="U428" s="97">
        <f t="shared" si="10"/>
        <v>-0.60000000000000053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6.2</v>
      </c>
      <c r="C429" s="5">
        <v>99</v>
      </c>
      <c r="D429" s="5">
        <v>6</v>
      </c>
      <c r="E429" s="5">
        <v>6.2</v>
      </c>
      <c r="F429" s="5">
        <v>0</v>
      </c>
      <c r="G429" s="5">
        <v>0</v>
      </c>
      <c r="H429" s="5">
        <v>1037.3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7.6</v>
      </c>
      <c r="Q429">
        <v>7.5</v>
      </c>
      <c r="R429" s="55">
        <v>0.29166666666666702</v>
      </c>
      <c r="T429" s="94">
        <f t="shared" si="9"/>
        <v>7.6</v>
      </c>
      <c r="U429" s="97">
        <f t="shared" si="10"/>
        <v>-0.60000000000000053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6.2</v>
      </c>
      <c r="C430" s="5">
        <v>99</v>
      </c>
      <c r="D430" s="5">
        <v>6</v>
      </c>
      <c r="E430" s="5">
        <v>6.2</v>
      </c>
      <c r="F430" s="5">
        <v>0</v>
      </c>
      <c r="G430" s="5">
        <v>0</v>
      </c>
      <c r="H430" s="5">
        <v>1037.5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7.5</v>
      </c>
      <c r="Q430">
        <v>7.5</v>
      </c>
      <c r="R430" s="55">
        <v>0.29236111111111102</v>
      </c>
      <c r="T430" s="94">
        <f t="shared" si="9"/>
        <v>7.5</v>
      </c>
      <c r="U430" s="97">
        <f t="shared" si="10"/>
        <v>-0.70000000000000018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6.2</v>
      </c>
      <c r="C431" s="5">
        <v>99</v>
      </c>
      <c r="D431" s="5">
        <v>6</v>
      </c>
      <c r="E431" s="5">
        <v>6.2</v>
      </c>
      <c r="F431" s="5">
        <v>0</v>
      </c>
      <c r="G431" s="5">
        <v>0</v>
      </c>
      <c r="H431" s="5">
        <v>1037.4000000000001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7.4</v>
      </c>
      <c r="Q431">
        <v>7.4</v>
      </c>
      <c r="R431" s="55">
        <v>0.29305555555555601</v>
      </c>
      <c r="T431" s="94">
        <f t="shared" si="9"/>
        <v>7.4</v>
      </c>
      <c r="U431" s="97">
        <f t="shared" si="10"/>
        <v>-0.79999999999999982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6.2</v>
      </c>
      <c r="C432" s="5">
        <v>99</v>
      </c>
      <c r="D432" s="5">
        <v>6</v>
      </c>
      <c r="E432" s="5">
        <v>6.2</v>
      </c>
      <c r="F432" s="5">
        <v>0</v>
      </c>
      <c r="G432" s="5">
        <v>0</v>
      </c>
      <c r="H432" s="5">
        <v>1037.5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7.3</v>
      </c>
      <c r="Q432">
        <v>7.3</v>
      </c>
      <c r="R432" s="55">
        <v>0.29375000000000001</v>
      </c>
      <c r="T432" s="94">
        <f t="shared" si="9"/>
        <v>7.3</v>
      </c>
      <c r="U432" s="97">
        <f t="shared" si="10"/>
        <v>-0.90000000000000036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6.2</v>
      </c>
      <c r="C433" s="5">
        <v>99</v>
      </c>
      <c r="D433" s="5">
        <v>6</v>
      </c>
      <c r="E433" s="5">
        <v>6.2</v>
      </c>
      <c r="F433" s="5">
        <v>0</v>
      </c>
      <c r="G433" s="5">
        <v>0</v>
      </c>
      <c r="H433" s="5">
        <v>1037.5999999999999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7.3</v>
      </c>
      <c r="Q433">
        <v>7.3</v>
      </c>
      <c r="R433" s="55">
        <v>0.29444444444444401</v>
      </c>
      <c r="T433" s="94">
        <f t="shared" si="9"/>
        <v>7.3</v>
      </c>
      <c r="U433" s="97">
        <f t="shared" si="10"/>
        <v>-0.90000000000000036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6.2</v>
      </c>
      <c r="C434" s="5">
        <v>99</v>
      </c>
      <c r="D434" s="5">
        <v>6</v>
      </c>
      <c r="E434" s="5">
        <v>6.2</v>
      </c>
      <c r="F434" s="5">
        <v>0</v>
      </c>
      <c r="G434" s="5">
        <v>0</v>
      </c>
      <c r="H434" s="5">
        <v>1037.7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7.3</v>
      </c>
      <c r="Q434">
        <v>7.3</v>
      </c>
      <c r="R434" s="55">
        <v>0.29513888888888901</v>
      </c>
      <c r="T434" s="94">
        <f t="shared" ref="T434:T497" si="12">MAX($P434,$Q434)</f>
        <v>7.3</v>
      </c>
      <c r="U434" s="97">
        <f t="shared" si="10"/>
        <v>-0.90000000000000036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6.2</v>
      </c>
      <c r="C435" s="5">
        <v>99</v>
      </c>
      <c r="D435" s="5">
        <v>6</v>
      </c>
      <c r="E435" s="5">
        <v>6.2</v>
      </c>
      <c r="F435" s="5">
        <v>0</v>
      </c>
      <c r="G435" s="5">
        <v>0</v>
      </c>
      <c r="H435" s="5">
        <v>1037.4000000000001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7.2</v>
      </c>
      <c r="Q435">
        <v>7.2</v>
      </c>
      <c r="R435" s="55">
        <v>0.295833333333333</v>
      </c>
      <c r="T435" s="94">
        <f t="shared" si="12"/>
        <v>7.2</v>
      </c>
      <c r="U435" s="97">
        <f t="shared" ref="U435:U458" si="14">(T435-B435)-2</f>
        <v>-1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6.2</v>
      </c>
      <c r="C436" s="5">
        <v>99</v>
      </c>
      <c r="D436" s="5">
        <v>6</v>
      </c>
      <c r="E436" s="5">
        <v>6.2</v>
      </c>
      <c r="F436" s="5">
        <v>0</v>
      </c>
      <c r="G436" s="5">
        <v>0</v>
      </c>
      <c r="H436" s="5">
        <v>1037.3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7.2</v>
      </c>
      <c r="Q436">
        <v>7.1</v>
      </c>
      <c r="R436" s="55">
        <v>0.296527777777778</v>
      </c>
      <c r="T436" s="94">
        <f t="shared" si="12"/>
        <v>7.2</v>
      </c>
      <c r="U436" s="97">
        <f t="shared" si="14"/>
        <v>-1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6.2</v>
      </c>
      <c r="C437" s="5">
        <v>99</v>
      </c>
      <c r="D437" s="5">
        <v>6</v>
      </c>
      <c r="E437" s="5">
        <v>6.2</v>
      </c>
      <c r="F437" s="5">
        <v>0</v>
      </c>
      <c r="G437" s="5">
        <v>0</v>
      </c>
      <c r="H437" s="5">
        <v>1037.5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7.1</v>
      </c>
      <c r="Q437">
        <v>7.1</v>
      </c>
      <c r="R437" s="55">
        <v>0.297222222222222</v>
      </c>
      <c r="T437" s="94">
        <f t="shared" si="12"/>
        <v>7.1</v>
      </c>
      <c r="U437" s="97">
        <f t="shared" si="14"/>
        <v>-1.1000000000000005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6.1</v>
      </c>
      <c r="C438" s="5">
        <v>99</v>
      </c>
      <c r="D438" s="5">
        <v>5.9</v>
      </c>
      <c r="E438" s="5">
        <v>6.1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7</v>
      </c>
      <c r="Q438">
        <v>7.1</v>
      </c>
      <c r="R438" s="55">
        <v>0.297916666666667</v>
      </c>
      <c r="T438" s="94">
        <f t="shared" si="12"/>
        <v>7.1</v>
      </c>
      <c r="U438" s="97">
        <f t="shared" si="14"/>
        <v>-1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6.1</v>
      </c>
      <c r="C439" s="5">
        <v>99</v>
      </c>
      <c r="D439" s="5">
        <v>5.9</v>
      </c>
      <c r="E439" s="5">
        <v>6.1</v>
      </c>
      <c r="F439" s="5">
        <v>0</v>
      </c>
      <c r="G439" s="5">
        <v>0</v>
      </c>
      <c r="H439" s="5">
        <v>1037.2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7</v>
      </c>
      <c r="Q439">
        <v>7</v>
      </c>
      <c r="R439" s="55">
        <v>0.29861111111111099</v>
      </c>
      <c r="T439" s="94">
        <f t="shared" si="12"/>
        <v>7</v>
      </c>
      <c r="U439" s="97">
        <f t="shared" si="14"/>
        <v>-1.0999999999999996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6.1</v>
      </c>
      <c r="C440" s="5">
        <v>99</v>
      </c>
      <c r="D440" s="5">
        <v>5.9</v>
      </c>
      <c r="E440" s="5">
        <v>6.1</v>
      </c>
      <c r="F440" s="5">
        <v>0</v>
      </c>
      <c r="G440" s="5">
        <v>0</v>
      </c>
      <c r="H440" s="5">
        <v>1037.3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7</v>
      </c>
      <c r="Q440">
        <v>7</v>
      </c>
      <c r="R440" s="55">
        <v>0.29930555555555599</v>
      </c>
      <c r="T440" s="94">
        <f t="shared" si="12"/>
        <v>7</v>
      </c>
      <c r="U440" s="97">
        <f t="shared" si="14"/>
        <v>-1.0999999999999996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6.2</v>
      </c>
      <c r="C441" s="5">
        <v>99</v>
      </c>
      <c r="D441" s="5">
        <v>6</v>
      </c>
      <c r="E441" s="5">
        <v>6.2</v>
      </c>
      <c r="F441" s="5">
        <v>0</v>
      </c>
      <c r="G441" s="5">
        <v>0</v>
      </c>
      <c r="H441" s="5">
        <v>1037.5999999999999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6.9</v>
      </c>
      <c r="Q441">
        <v>6.9</v>
      </c>
      <c r="R441" s="55">
        <v>0.3</v>
      </c>
      <c r="T441" s="94">
        <f t="shared" si="12"/>
        <v>6.9</v>
      </c>
      <c r="U441" s="97">
        <f t="shared" si="14"/>
        <v>-1.2999999999999998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6.2</v>
      </c>
      <c r="C442" s="5">
        <v>99</v>
      </c>
      <c r="D442" s="5">
        <v>6</v>
      </c>
      <c r="E442" s="5">
        <v>6.2</v>
      </c>
      <c r="F442" s="5">
        <v>0</v>
      </c>
      <c r="G442" s="5">
        <v>0</v>
      </c>
      <c r="H442" s="5">
        <v>1037.5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6.9</v>
      </c>
      <c r="Q442">
        <v>6.9</v>
      </c>
      <c r="R442" s="55">
        <v>0.30069444444444399</v>
      </c>
      <c r="T442" s="94">
        <f t="shared" si="12"/>
        <v>6.9</v>
      </c>
      <c r="U442" s="97">
        <f t="shared" si="14"/>
        <v>-1.2999999999999998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6.2</v>
      </c>
      <c r="C443" s="5">
        <v>99</v>
      </c>
      <c r="D443" s="5">
        <v>6</v>
      </c>
      <c r="E443" s="5">
        <v>6.2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6.9</v>
      </c>
      <c r="Q443">
        <v>6.9</v>
      </c>
      <c r="R443" s="55">
        <v>0.30138888888888898</v>
      </c>
      <c r="T443" s="94">
        <f t="shared" si="12"/>
        <v>6.9</v>
      </c>
      <c r="U443" s="97">
        <f t="shared" si="14"/>
        <v>-1.2999999999999998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6.2</v>
      </c>
      <c r="C444" s="5">
        <v>99</v>
      </c>
      <c r="D444" s="5">
        <v>6</v>
      </c>
      <c r="E444" s="5">
        <v>6.2</v>
      </c>
      <c r="F444" s="5">
        <v>0</v>
      </c>
      <c r="G444" s="5">
        <v>0</v>
      </c>
      <c r="H444" s="5">
        <v>1037.2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6.8</v>
      </c>
      <c r="Q444">
        <v>6.9</v>
      </c>
      <c r="R444" s="55">
        <v>0.30208333333333298</v>
      </c>
      <c r="T444" s="94">
        <f t="shared" si="12"/>
        <v>6.9</v>
      </c>
      <c r="U444" s="97">
        <f t="shared" si="14"/>
        <v>-1.2999999999999998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6.2</v>
      </c>
      <c r="C445" s="5">
        <v>99</v>
      </c>
      <c r="D445" s="5">
        <v>6</v>
      </c>
      <c r="E445" s="5">
        <v>6.2</v>
      </c>
      <c r="F445" s="5">
        <v>0</v>
      </c>
      <c r="G445" s="5">
        <v>0</v>
      </c>
      <c r="H445" s="5">
        <v>1037.5999999999999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6.8</v>
      </c>
      <c r="Q445">
        <v>6.8</v>
      </c>
      <c r="R445" s="55">
        <v>0.30277777777777798</v>
      </c>
      <c r="T445" s="94">
        <f t="shared" si="12"/>
        <v>6.8</v>
      </c>
      <c r="U445" s="97">
        <f t="shared" si="14"/>
        <v>-1.4000000000000004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6.1</v>
      </c>
      <c r="C446" s="5">
        <v>99</v>
      </c>
      <c r="D446" s="5">
        <v>5.9</v>
      </c>
      <c r="E446" s="5">
        <v>6.1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6.8</v>
      </c>
      <c r="Q446">
        <v>6.8</v>
      </c>
      <c r="R446" s="55">
        <v>0.30347222222222198</v>
      </c>
      <c r="T446" s="94">
        <f t="shared" si="12"/>
        <v>6.8</v>
      </c>
      <c r="U446" s="97">
        <f t="shared" si="14"/>
        <v>-1.2999999999999998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6.1</v>
      </c>
      <c r="C447" s="5">
        <v>99</v>
      </c>
      <c r="D447" s="5">
        <v>5.9</v>
      </c>
      <c r="E447" s="5">
        <v>6.1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6.8</v>
      </c>
      <c r="Q447">
        <v>6.8</v>
      </c>
      <c r="R447" s="55">
        <v>0.30416666666666697</v>
      </c>
      <c r="T447" s="94">
        <f t="shared" si="12"/>
        <v>6.8</v>
      </c>
      <c r="U447" s="97">
        <f t="shared" si="14"/>
        <v>-1.2999999999999998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6.1</v>
      </c>
      <c r="C448" s="5">
        <v>99</v>
      </c>
      <c r="D448" s="5">
        <v>5.9</v>
      </c>
      <c r="E448" s="5">
        <v>6.1</v>
      </c>
      <c r="F448" s="5">
        <v>1.4</v>
      </c>
      <c r="G448" s="5">
        <v>1.8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6.8</v>
      </c>
      <c r="Q448">
        <v>6.7</v>
      </c>
      <c r="R448" s="55">
        <v>0.30486111111111103</v>
      </c>
      <c r="T448" s="94">
        <f t="shared" si="12"/>
        <v>6.8</v>
      </c>
      <c r="U448" s="97">
        <f t="shared" si="14"/>
        <v>-1.2999999999999998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6.2</v>
      </c>
      <c r="C449" s="5">
        <v>99</v>
      </c>
      <c r="D449" s="5">
        <v>6</v>
      </c>
      <c r="E449" s="5">
        <v>6.2</v>
      </c>
      <c r="F449" s="5">
        <v>0</v>
      </c>
      <c r="G449" s="5">
        <v>0</v>
      </c>
      <c r="H449" s="5">
        <v>1037.3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6.7</v>
      </c>
      <c r="Q449">
        <v>6.7</v>
      </c>
      <c r="R449" s="55">
        <v>0.30555555555555602</v>
      </c>
      <c r="T449" s="94">
        <f t="shared" si="12"/>
        <v>6.7</v>
      </c>
      <c r="U449" s="97">
        <f t="shared" si="14"/>
        <v>-1.5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6.2</v>
      </c>
      <c r="C450" s="5">
        <v>99</v>
      </c>
      <c r="D450" s="5">
        <v>6</v>
      </c>
      <c r="E450" s="5">
        <v>6.2</v>
      </c>
      <c r="F450" s="5">
        <v>0.7</v>
      </c>
      <c r="G450" s="5">
        <v>1.8</v>
      </c>
      <c r="H450" s="5">
        <v>1037.5999999999999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6.7</v>
      </c>
      <c r="Q450">
        <v>6.7</v>
      </c>
      <c r="R450" s="55">
        <v>0.30625000000000002</v>
      </c>
      <c r="T450" s="94">
        <f t="shared" si="12"/>
        <v>6.7</v>
      </c>
      <c r="U450" s="97">
        <f t="shared" si="14"/>
        <v>-1.5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6.2</v>
      </c>
      <c r="C451" s="5">
        <v>99</v>
      </c>
      <c r="D451" s="5">
        <v>6</v>
      </c>
      <c r="E451" s="5">
        <v>6.2</v>
      </c>
      <c r="F451" s="5">
        <v>0.4</v>
      </c>
      <c r="G451" s="5">
        <v>1.8</v>
      </c>
      <c r="H451" s="5">
        <v>1037.4000000000001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6.7</v>
      </c>
      <c r="Q451">
        <v>6.7</v>
      </c>
      <c r="R451" s="55">
        <v>0.30694444444444402</v>
      </c>
      <c r="T451" s="94">
        <f t="shared" si="12"/>
        <v>6.7</v>
      </c>
      <c r="U451" s="97">
        <f t="shared" si="14"/>
        <v>-1.5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6.2</v>
      </c>
      <c r="C452" s="5">
        <v>99</v>
      </c>
      <c r="D452" s="5">
        <v>6</v>
      </c>
      <c r="E452" s="5">
        <v>6.2</v>
      </c>
      <c r="F452" s="5">
        <v>1.8</v>
      </c>
      <c r="G452" s="5">
        <v>3.6</v>
      </c>
      <c r="H452" s="5">
        <v>1037.3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6.7</v>
      </c>
      <c r="Q452">
        <v>6.7</v>
      </c>
      <c r="R452" s="55">
        <v>0.30763888888888902</v>
      </c>
      <c r="T452" s="94">
        <f t="shared" si="12"/>
        <v>6.7</v>
      </c>
      <c r="U452" s="97">
        <f t="shared" si="14"/>
        <v>-1.5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6.2</v>
      </c>
      <c r="C453" s="5">
        <v>99</v>
      </c>
      <c r="D453" s="5">
        <v>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6.6</v>
      </c>
      <c r="Q453">
        <v>6.6</v>
      </c>
      <c r="R453" s="55">
        <v>0.30833333333333302</v>
      </c>
      <c r="T453" s="94">
        <f t="shared" si="12"/>
        <v>6.6</v>
      </c>
      <c r="U453" s="97">
        <f t="shared" si="14"/>
        <v>-1.6000000000000005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6.2</v>
      </c>
      <c r="C454" s="5">
        <v>99</v>
      </c>
      <c r="D454" s="5">
        <v>6</v>
      </c>
      <c r="E454" s="5">
        <v>6.2</v>
      </c>
      <c r="F454" s="5">
        <v>0</v>
      </c>
      <c r="G454" s="5">
        <v>0</v>
      </c>
      <c r="H454" s="5">
        <v>1037.3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6.6</v>
      </c>
      <c r="Q454">
        <v>6.6</v>
      </c>
      <c r="R454" s="55">
        <v>0.30902777777777801</v>
      </c>
      <c r="T454" s="94">
        <f t="shared" si="12"/>
        <v>6.6</v>
      </c>
      <c r="U454" s="97">
        <f t="shared" si="14"/>
        <v>-1.6000000000000005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6.2</v>
      </c>
      <c r="C455" s="5">
        <v>99</v>
      </c>
      <c r="D455" s="5">
        <v>6</v>
      </c>
      <c r="E455" s="5">
        <v>6.2</v>
      </c>
      <c r="F455" s="5">
        <v>0</v>
      </c>
      <c r="G455" s="5">
        <v>0</v>
      </c>
      <c r="H455" s="5">
        <v>1037.3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6.6</v>
      </c>
      <c r="Q455">
        <v>6.6</v>
      </c>
      <c r="R455" s="55">
        <v>0.30972222222222201</v>
      </c>
      <c r="T455" s="94">
        <f t="shared" si="12"/>
        <v>6.6</v>
      </c>
      <c r="U455" s="97">
        <f t="shared" si="14"/>
        <v>-1.6000000000000005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6.2</v>
      </c>
      <c r="C456" s="5">
        <v>99</v>
      </c>
      <c r="D456" s="5">
        <v>6</v>
      </c>
      <c r="E456" s="5">
        <v>6.2</v>
      </c>
      <c r="F456" s="5">
        <v>0</v>
      </c>
      <c r="G456" s="5">
        <v>0</v>
      </c>
      <c r="H456" s="5">
        <v>1037.4000000000001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6.6</v>
      </c>
      <c r="Q456">
        <v>6.6</v>
      </c>
      <c r="R456" s="55">
        <v>0.31041666666666701</v>
      </c>
      <c r="T456" s="94">
        <f t="shared" si="12"/>
        <v>6.6</v>
      </c>
      <c r="U456" s="97">
        <f t="shared" si="14"/>
        <v>-1.6000000000000005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6.2</v>
      </c>
      <c r="C457" s="5">
        <v>99</v>
      </c>
      <c r="D457" s="5">
        <v>6</v>
      </c>
      <c r="E457" s="5">
        <v>6.2</v>
      </c>
      <c r="F457" s="5">
        <v>0</v>
      </c>
      <c r="G457" s="5">
        <v>0</v>
      </c>
      <c r="H457" s="5">
        <v>1037.2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6.6</v>
      </c>
      <c r="Q457">
        <v>6.5</v>
      </c>
      <c r="R457" s="55">
        <v>0.31111111111111101</v>
      </c>
      <c r="T457" s="94">
        <f t="shared" si="12"/>
        <v>6.6</v>
      </c>
      <c r="U457" s="97">
        <f t="shared" si="14"/>
        <v>-1.6000000000000005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6.2</v>
      </c>
      <c r="C458" s="5">
        <v>99</v>
      </c>
      <c r="D458" s="5">
        <v>6</v>
      </c>
      <c r="E458" s="5">
        <v>6.2</v>
      </c>
      <c r="F458" s="5">
        <v>0</v>
      </c>
      <c r="G458" s="5">
        <v>0</v>
      </c>
      <c r="H458" s="5">
        <v>1037.2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6.6</v>
      </c>
      <c r="Q458">
        <v>6.5</v>
      </c>
      <c r="R458" s="55">
        <v>0.311805555555556</v>
      </c>
      <c r="T458" s="94">
        <f t="shared" si="12"/>
        <v>6.6</v>
      </c>
      <c r="U458" s="97">
        <f t="shared" si="14"/>
        <v>-1.6000000000000005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6.2</v>
      </c>
      <c r="C459" s="5">
        <v>99</v>
      </c>
      <c r="D459" s="5">
        <v>6</v>
      </c>
      <c r="E459" s="5">
        <v>6.2</v>
      </c>
      <c r="F459" s="5">
        <v>1.8</v>
      </c>
      <c r="G459" s="5">
        <v>1.8</v>
      </c>
      <c r="H459" s="5">
        <v>1037.2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6.6</v>
      </c>
      <c r="Q459">
        <v>6.5</v>
      </c>
      <c r="R459" s="55">
        <v>0.3125</v>
      </c>
      <c r="T459" s="94">
        <f t="shared" si="12"/>
        <v>6.6</v>
      </c>
      <c r="U459" s="97">
        <f>(T459-B459)-3</f>
        <v>-2.6000000000000005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6.2</v>
      </c>
      <c r="C460" s="5">
        <v>99</v>
      </c>
      <c r="D460" s="5">
        <v>6</v>
      </c>
      <c r="E460" s="5">
        <v>6.2</v>
      </c>
      <c r="F460" s="5">
        <v>0</v>
      </c>
      <c r="G460" s="5">
        <v>0</v>
      </c>
      <c r="H460" s="5">
        <v>1037.2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6.6</v>
      </c>
      <c r="Q460">
        <v>6.5</v>
      </c>
      <c r="R460" s="55">
        <v>0.313194444444444</v>
      </c>
      <c r="T460" s="94">
        <f t="shared" si="12"/>
        <v>6.6</v>
      </c>
      <c r="U460" s="97">
        <f>(T460-B460)-3</f>
        <v>-2.6000000000000005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6.2</v>
      </c>
      <c r="C461" s="5">
        <v>99</v>
      </c>
      <c r="D461" s="5">
        <v>6</v>
      </c>
      <c r="E461" s="5">
        <v>6.2</v>
      </c>
      <c r="F461" s="5">
        <v>0</v>
      </c>
      <c r="G461" s="5">
        <v>0</v>
      </c>
      <c r="H461" s="5">
        <v>1037.3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6.6</v>
      </c>
      <c r="Q461">
        <v>6.5</v>
      </c>
      <c r="R461" s="55">
        <v>0.31388888888888899</v>
      </c>
      <c r="T461" s="94">
        <f t="shared" si="12"/>
        <v>6.6</v>
      </c>
      <c r="U461" s="97">
        <f>(T461-B461)-4</f>
        <v>-3.6000000000000005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6.2</v>
      </c>
      <c r="C462" s="5">
        <v>99</v>
      </c>
      <c r="D462" s="5">
        <v>6</v>
      </c>
      <c r="E462" s="5">
        <v>6.2</v>
      </c>
      <c r="F462" s="5">
        <v>0</v>
      </c>
      <c r="G462" s="5">
        <v>0</v>
      </c>
      <c r="H462" s="5">
        <v>1037.0999999999999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6.6</v>
      </c>
      <c r="Q462">
        <v>6.5</v>
      </c>
      <c r="R462" s="55">
        <v>0.31458333333333299</v>
      </c>
      <c r="T462" s="94">
        <f t="shared" si="12"/>
        <v>6.6</v>
      </c>
      <c r="U462" s="97">
        <f t="shared" ref="U462:U525" si="16">(T462-B462)-4</f>
        <v>-3.6000000000000005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6.3</v>
      </c>
      <c r="C463" s="5">
        <v>99</v>
      </c>
      <c r="D463" s="5">
        <v>6.1</v>
      </c>
      <c r="E463" s="5">
        <v>6.3</v>
      </c>
      <c r="F463" s="5">
        <v>0</v>
      </c>
      <c r="G463" s="5">
        <v>0</v>
      </c>
      <c r="H463" s="5">
        <v>1037.0999999999999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6.5</v>
      </c>
      <c r="Q463">
        <v>6.5</v>
      </c>
      <c r="R463" s="55">
        <v>0.31527777777777799</v>
      </c>
      <c r="T463" s="94">
        <f t="shared" si="12"/>
        <v>6.5</v>
      </c>
      <c r="U463" s="97">
        <f t="shared" si="16"/>
        <v>-3.8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6.3</v>
      </c>
      <c r="C464" s="5">
        <v>99</v>
      </c>
      <c r="D464" s="5">
        <v>6.1</v>
      </c>
      <c r="E464" s="5">
        <v>6.3</v>
      </c>
      <c r="F464" s="5">
        <v>0</v>
      </c>
      <c r="G464" s="5">
        <v>0</v>
      </c>
      <c r="H464" s="5">
        <v>1037.4000000000001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6.5</v>
      </c>
      <c r="Q464">
        <v>6.5</v>
      </c>
      <c r="R464" s="55">
        <v>0.31597222222222199</v>
      </c>
      <c r="T464" s="94">
        <f t="shared" si="12"/>
        <v>6.5</v>
      </c>
      <c r="U464" s="97">
        <f t="shared" si="16"/>
        <v>-3.8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6.3</v>
      </c>
      <c r="C465" s="5">
        <v>99</v>
      </c>
      <c r="D465" s="5">
        <v>6.1</v>
      </c>
      <c r="E465" s="5">
        <v>6.3</v>
      </c>
      <c r="F465" s="5">
        <v>0</v>
      </c>
      <c r="G465" s="5">
        <v>0</v>
      </c>
      <c r="H465" s="5">
        <v>1037.3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6.5</v>
      </c>
      <c r="Q465">
        <v>6.4</v>
      </c>
      <c r="R465" s="55">
        <v>0.31666666666666698</v>
      </c>
      <c r="T465" s="94">
        <f t="shared" si="12"/>
        <v>6.5</v>
      </c>
      <c r="U465" s="97">
        <f t="shared" si="16"/>
        <v>-3.8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6.3</v>
      </c>
      <c r="C466" s="5">
        <v>99</v>
      </c>
      <c r="D466" s="5">
        <v>6.1</v>
      </c>
      <c r="E466" s="5">
        <v>6.3</v>
      </c>
      <c r="F466" s="5">
        <v>1.8</v>
      </c>
      <c r="G466" s="5">
        <v>1.8</v>
      </c>
      <c r="H466" s="5">
        <v>1037.4000000000001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6.5</v>
      </c>
      <c r="Q466">
        <v>6.5</v>
      </c>
      <c r="R466" s="55">
        <v>0.31736111111111098</v>
      </c>
      <c r="T466" s="94">
        <f t="shared" si="12"/>
        <v>6.5</v>
      </c>
      <c r="U466" s="97">
        <f t="shared" si="16"/>
        <v>-3.8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6.3</v>
      </c>
      <c r="C467" s="5">
        <v>99</v>
      </c>
      <c r="D467" s="5">
        <v>6.1</v>
      </c>
      <c r="E467" s="5">
        <v>6.3</v>
      </c>
      <c r="F467" s="5">
        <v>0.4</v>
      </c>
      <c r="G467" s="5">
        <v>1.8</v>
      </c>
      <c r="H467" s="5">
        <v>1037.2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6.5</v>
      </c>
      <c r="Q467">
        <v>6.5</v>
      </c>
      <c r="R467" s="55">
        <v>0.31805555555555598</v>
      </c>
      <c r="T467" s="94">
        <f t="shared" si="12"/>
        <v>6.5</v>
      </c>
      <c r="U467" s="97">
        <f t="shared" si="16"/>
        <v>-3.8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6.3</v>
      </c>
      <c r="C468" s="5">
        <v>99</v>
      </c>
      <c r="D468" s="5">
        <v>6.1</v>
      </c>
      <c r="E468" s="5">
        <v>6.3</v>
      </c>
      <c r="F468" s="5">
        <v>0.4</v>
      </c>
      <c r="G468" s="5">
        <v>1.8</v>
      </c>
      <c r="H468" s="5">
        <v>1037.4000000000001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6.5</v>
      </c>
      <c r="Q468">
        <v>6.5</v>
      </c>
      <c r="R468" s="55">
        <v>0.31874999999999998</v>
      </c>
      <c r="T468" s="94">
        <f t="shared" si="12"/>
        <v>6.5</v>
      </c>
      <c r="U468" s="97">
        <f t="shared" si="16"/>
        <v>-3.8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6.3</v>
      </c>
      <c r="C469" s="5">
        <v>99</v>
      </c>
      <c r="D469" s="5">
        <v>6.1</v>
      </c>
      <c r="E469" s="5">
        <v>6.3</v>
      </c>
      <c r="F469" s="5">
        <v>1.1000000000000001</v>
      </c>
      <c r="G469" s="5">
        <v>1.8</v>
      </c>
      <c r="H469" s="5">
        <v>1037.4000000000001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6.5</v>
      </c>
      <c r="Q469">
        <v>6.4</v>
      </c>
      <c r="R469" s="55">
        <v>0.31944444444444398</v>
      </c>
      <c r="T469" s="94">
        <f t="shared" si="12"/>
        <v>6.5</v>
      </c>
      <c r="U469" s="97">
        <f t="shared" si="16"/>
        <v>-3.8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6.3</v>
      </c>
      <c r="C470" s="5">
        <v>99</v>
      </c>
      <c r="D470" s="5">
        <v>6.1</v>
      </c>
      <c r="E470" s="5">
        <v>6.3</v>
      </c>
      <c r="F470" s="5">
        <v>0</v>
      </c>
      <c r="G470" s="5">
        <v>0</v>
      </c>
      <c r="H470" s="5">
        <v>1037.2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6.5</v>
      </c>
      <c r="Q470">
        <v>6.4</v>
      </c>
      <c r="R470" s="55">
        <v>0.32013888888888897</v>
      </c>
      <c r="T470" s="94">
        <f t="shared" si="12"/>
        <v>6.5</v>
      </c>
      <c r="U470" s="97">
        <f t="shared" si="16"/>
        <v>-3.8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6.3</v>
      </c>
      <c r="C471" s="5">
        <v>99</v>
      </c>
      <c r="D471" s="5">
        <v>6.1</v>
      </c>
      <c r="E471" s="5">
        <v>6.3</v>
      </c>
      <c r="F471" s="5">
        <v>0</v>
      </c>
      <c r="G471" s="5">
        <v>0</v>
      </c>
      <c r="H471" s="5">
        <v>1037.2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6.5</v>
      </c>
      <c r="Q471">
        <v>6.4</v>
      </c>
      <c r="R471" s="55">
        <v>0.32083333333333303</v>
      </c>
      <c r="T471" s="94">
        <f t="shared" si="12"/>
        <v>6.5</v>
      </c>
      <c r="U471" s="97">
        <f t="shared" si="16"/>
        <v>-3.8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6.3</v>
      </c>
      <c r="C472" s="5">
        <v>99</v>
      </c>
      <c r="D472" s="5">
        <v>6.1</v>
      </c>
      <c r="E472" s="5">
        <v>6.3</v>
      </c>
      <c r="F472" s="5">
        <v>0</v>
      </c>
      <c r="G472" s="5">
        <v>0</v>
      </c>
      <c r="H472" s="5">
        <v>1037.0999999999999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6.5</v>
      </c>
      <c r="Q472">
        <v>6.4</v>
      </c>
      <c r="R472" s="55">
        <v>0.32152777777777802</v>
      </c>
      <c r="T472" s="94">
        <f t="shared" si="12"/>
        <v>6.5</v>
      </c>
      <c r="U472" s="97">
        <f t="shared" si="16"/>
        <v>-3.8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6.4</v>
      </c>
      <c r="C473" s="5">
        <v>99</v>
      </c>
      <c r="D473" s="5">
        <v>6.2</v>
      </c>
      <c r="E473" s="5">
        <v>6.4</v>
      </c>
      <c r="F473" s="5">
        <v>0</v>
      </c>
      <c r="G473" s="5">
        <v>0</v>
      </c>
      <c r="H473" s="5">
        <v>1037.2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6.5</v>
      </c>
      <c r="Q473">
        <v>6.4</v>
      </c>
      <c r="R473" s="55">
        <v>0.32222222222222202</v>
      </c>
      <c r="T473" s="94">
        <f t="shared" si="12"/>
        <v>6.5</v>
      </c>
      <c r="U473" s="97">
        <f t="shared" si="16"/>
        <v>-3.9000000000000004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6.4</v>
      </c>
      <c r="C474" s="5">
        <v>99</v>
      </c>
      <c r="D474" s="5">
        <v>6.2</v>
      </c>
      <c r="E474" s="5">
        <v>6.4</v>
      </c>
      <c r="F474" s="5">
        <v>0</v>
      </c>
      <c r="G474" s="5">
        <v>0</v>
      </c>
      <c r="H474" s="5">
        <v>1037.2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6.5</v>
      </c>
      <c r="Q474">
        <v>6.4</v>
      </c>
      <c r="R474" s="55">
        <v>0.32291666666666702</v>
      </c>
      <c r="T474" s="94">
        <f t="shared" si="12"/>
        <v>6.5</v>
      </c>
      <c r="U474" s="97">
        <f t="shared" si="16"/>
        <v>-3.9000000000000004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241</v>
      </c>
    </row>
    <row r="475" spans="2:41" x14ac:dyDescent="0.25">
      <c r="B475" s="5">
        <v>6.4</v>
      </c>
      <c r="C475" s="5">
        <v>99</v>
      </c>
      <c r="D475" s="5">
        <v>6.2</v>
      </c>
      <c r="E475" s="5">
        <v>6.4</v>
      </c>
      <c r="F475" s="5">
        <v>0</v>
      </c>
      <c r="G475" s="5">
        <v>0</v>
      </c>
      <c r="H475" s="5">
        <v>1037.0999999999999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6.5</v>
      </c>
      <c r="Q475">
        <v>6.4</v>
      </c>
      <c r="R475" s="55">
        <v>0.32361111111111102</v>
      </c>
      <c r="T475" s="94">
        <f t="shared" si="12"/>
        <v>6.5</v>
      </c>
      <c r="U475" s="97">
        <f t="shared" si="16"/>
        <v>-3.9000000000000004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6.4</v>
      </c>
      <c r="C476" s="5">
        <v>99</v>
      </c>
      <c r="D476" s="5">
        <v>6.2</v>
      </c>
      <c r="E476" s="5">
        <v>6.4</v>
      </c>
      <c r="F476" s="5">
        <v>0</v>
      </c>
      <c r="G476" s="5">
        <v>0</v>
      </c>
      <c r="H476" s="5">
        <v>1037.3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6.5</v>
      </c>
      <c r="Q476">
        <v>6.4</v>
      </c>
      <c r="R476" s="55">
        <v>0.32430555555555601</v>
      </c>
      <c r="T476" s="94">
        <f t="shared" si="12"/>
        <v>6.5</v>
      </c>
      <c r="U476" s="97">
        <f t="shared" si="16"/>
        <v>-3.9000000000000004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6.4</v>
      </c>
      <c r="C477" s="5">
        <v>99</v>
      </c>
      <c r="D477" s="5">
        <v>6.2</v>
      </c>
      <c r="E477" s="5">
        <v>6.4</v>
      </c>
      <c r="F477" s="5">
        <v>2.2000000000000002</v>
      </c>
      <c r="G477" s="5">
        <v>3.6</v>
      </c>
      <c r="H477" s="5">
        <v>1037.2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6.5</v>
      </c>
      <c r="Q477">
        <v>6.4</v>
      </c>
      <c r="R477" s="55">
        <v>0.32500000000000001</v>
      </c>
      <c r="T477" s="94">
        <f t="shared" si="12"/>
        <v>6.5</v>
      </c>
      <c r="U477" s="97">
        <f t="shared" si="16"/>
        <v>-3.9000000000000004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6.4</v>
      </c>
      <c r="C478" s="5">
        <v>99</v>
      </c>
      <c r="D478" s="5">
        <v>6.2</v>
      </c>
      <c r="E478" s="5">
        <v>6.4</v>
      </c>
      <c r="F478" s="5">
        <v>2.5</v>
      </c>
      <c r="G478" s="5">
        <v>5.4</v>
      </c>
      <c r="H478" s="5">
        <v>1037.0999999999999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6.5</v>
      </c>
      <c r="Q478">
        <v>6.4</v>
      </c>
      <c r="R478" s="55">
        <v>0.32569444444444401</v>
      </c>
      <c r="T478" s="94">
        <f t="shared" si="12"/>
        <v>6.5</v>
      </c>
      <c r="U478" s="97">
        <f t="shared" si="16"/>
        <v>-3.9000000000000004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6.4</v>
      </c>
      <c r="C479" s="5">
        <v>99</v>
      </c>
      <c r="D479" s="5">
        <v>6.2</v>
      </c>
      <c r="E479" s="5">
        <v>6.4</v>
      </c>
      <c r="F479" s="5">
        <v>4.7</v>
      </c>
      <c r="G479" s="5">
        <v>5.4</v>
      </c>
      <c r="H479" s="5">
        <v>1037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6.5</v>
      </c>
      <c r="Q479">
        <v>6.4</v>
      </c>
      <c r="R479" s="55">
        <v>0.32638888888888901</v>
      </c>
      <c r="T479" s="94">
        <f t="shared" si="12"/>
        <v>6.5</v>
      </c>
      <c r="U479" s="97">
        <f t="shared" si="16"/>
        <v>-3.9000000000000004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6.4</v>
      </c>
      <c r="C480" s="5">
        <v>99</v>
      </c>
      <c r="D480" s="5">
        <v>6.2</v>
      </c>
      <c r="E480" s="5">
        <v>6.4</v>
      </c>
      <c r="F480" s="5">
        <v>4.3</v>
      </c>
      <c r="G480" s="5">
        <v>5.4</v>
      </c>
      <c r="H480" s="5">
        <v>1037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6.5</v>
      </c>
      <c r="Q480">
        <v>6.4</v>
      </c>
      <c r="R480" s="55">
        <v>0.327083333333333</v>
      </c>
      <c r="T480" s="94">
        <f t="shared" si="12"/>
        <v>6.5</v>
      </c>
      <c r="U480" s="97">
        <f t="shared" si="16"/>
        <v>-3.9000000000000004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6.4</v>
      </c>
      <c r="C481" s="5">
        <v>99</v>
      </c>
      <c r="D481" s="5">
        <v>6.2</v>
      </c>
      <c r="E481" s="5">
        <v>6.4</v>
      </c>
      <c r="F481" s="5">
        <v>1.8</v>
      </c>
      <c r="G481" s="5">
        <v>3.6</v>
      </c>
      <c r="H481" s="5">
        <v>1037.0999999999999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6.5</v>
      </c>
      <c r="Q481">
        <v>6.4</v>
      </c>
      <c r="R481" s="55">
        <v>0.327777777777778</v>
      </c>
      <c r="T481" s="94">
        <f t="shared" si="12"/>
        <v>6.5</v>
      </c>
      <c r="U481" s="97">
        <f t="shared" si="16"/>
        <v>-3.9000000000000004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6.4</v>
      </c>
      <c r="C482" s="5">
        <v>99</v>
      </c>
      <c r="D482" s="5">
        <v>6.2</v>
      </c>
      <c r="E482" s="5">
        <v>6.4</v>
      </c>
      <c r="F482" s="5">
        <v>3.2</v>
      </c>
      <c r="G482" s="5">
        <v>5.4</v>
      </c>
      <c r="H482" s="5">
        <v>1037.0999999999999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6.5</v>
      </c>
      <c r="Q482">
        <v>6.4</v>
      </c>
      <c r="R482" s="55">
        <v>0.328472222222222</v>
      </c>
      <c r="T482" s="94">
        <f t="shared" si="12"/>
        <v>6.5</v>
      </c>
      <c r="U482" s="97">
        <f t="shared" si="16"/>
        <v>-3.9000000000000004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6.4</v>
      </c>
      <c r="C483" s="5">
        <v>99</v>
      </c>
      <c r="D483" s="5">
        <v>6.2</v>
      </c>
      <c r="E483" s="5">
        <v>6.4</v>
      </c>
      <c r="F483" s="5">
        <v>1.1000000000000001</v>
      </c>
      <c r="G483" s="5">
        <v>1.8</v>
      </c>
      <c r="H483" s="5">
        <v>1037.0999999999999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6.5</v>
      </c>
      <c r="Q483">
        <v>6.4</v>
      </c>
      <c r="R483" s="55">
        <v>0.329166666666667</v>
      </c>
      <c r="T483" s="94">
        <f t="shared" si="12"/>
        <v>6.5</v>
      </c>
      <c r="U483" s="97">
        <f t="shared" si="16"/>
        <v>-3.9000000000000004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6.4</v>
      </c>
      <c r="C484" s="5">
        <v>99</v>
      </c>
      <c r="D484" s="5">
        <v>6.2</v>
      </c>
      <c r="E484" s="5">
        <v>6.4</v>
      </c>
      <c r="F484" s="5">
        <v>3.6</v>
      </c>
      <c r="G484" s="5">
        <v>5.4</v>
      </c>
      <c r="H484" s="5">
        <v>1037.2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6.5</v>
      </c>
      <c r="Q484">
        <v>6.4</v>
      </c>
      <c r="R484" s="55">
        <v>0.32986111111111099</v>
      </c>
      <c r="T484" s="94">
        <f t="shared" si="12"/>
        <v>6.5</v>
      </c>
      <c r="U484" s="97">
        <f t="shared" si="16"/>
        <v>-3.9000000000000004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6.3</v>
      </c>
      <c r="C485" s="5">
        <v>99</v>
      </c>
      <c r="D485" s="5">
        <v>6.1</v>
      </c>
      <c r="E485" s="5">
        <v>6.3</v>
      </c>
      <c r="F485" s="5">
        <v>0.7</v>
      </c>
      <c r="G485" s="5">
        <v>1.8</v>
      </c>
      <c r="H485" s="5">
        <v>1037.2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6.5</v>
      </c>
      <c r="Q485">
        <v>6.4</v>
      </c>
      <c r="R485" s="55">
        <v>0.33055555555555599</v>
      </c>
      <c r="T485" s="94">
        <f t="shared" si="12"/>
        <v>6.5</v>
      </c>
      <c r="U485" s="97">
        <f t="shared" si="16"/>
        <v>-3.8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6.3</v>
      </c>
      <c r="C486" s="5">
        <v>99</v>
      </c>
      <c r="D486" s="5">
        <v>6.1</v>
      </c>
      <c r="E486" s="5">
        <v>6.3</v>
      </c>
      <c r="F486" s="5">
        <v>0.4</v>
      </c>
      <c r="G486" s="5">
        <v>1.8</v>
      </c>
      <c r="H486" s="5">
        <v>1037.3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6.4</v>
      </c>
      <c r="Q486">
        <v>6.3</v>
      </c>
      <c r="R486" s="55">
        <v>0.33124999999999999</v>
      </c>
      <c r="T486" s="94">
        <f t="shared" si="12"/>
        <v>6.4</v>
      </c>
      <c r="U486" s="97">
        <f t="shared" si="16"/>
        <v>-3.8999999999999995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6.3</v>
      </c>
      <c r="C487" s="5">
        <v>99</v>
      </c>
      <c r="D487" s="5">
        <v>6.1</v>
      </c>
      <c r="E487" s="5">
        <v>6.3</v>
      </c>
      <c r="F487" s="5">
        <v>1.1000000000000001</v>
      </c>
      <c r="G487" s="5">
        <v>1.8</v>
      </c>
      <c r="H487" s="5">
        <v>1037.3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6.4</v>
      </c>
      <c r="Q487">
        <v>6.3</v>
      </c>
      <c r="R487" s="55">
        <v>0.33194444444444399</v>
      </c>
      <c r="T487" s="94">
        <f t="shared" si="12"/>
        <v>6.4</v>
      </c>
      <c r="U487" s="97">
        <f t="shared" si="16"/>
        <v>-3.8999999999999995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6.3</v>
      </c>
      <c r="C488" s="5">
        <v>99</v>
      </c>
      <c r="D488" s="5">
        <v>6.1</v>
      </c>
      <c r="E488" s="5">
        <v>6.3</v>
      </c>
      <c r="F488" s="5">
        <v>0</v>
      </c>
      <c r="G488" s="5">
        <v>0</v>
      </c>
      <c r="H488" s="5">
        <v>1037.5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6.4</v>
      </c>
      <c r="Q488">
        <v>6.3</v>
      </c>
      <c r="R488" s="55">
        <v>0.33263888888888898</v>
      </c>
      <c r="T488" s="94">
        <f t="shared" si="12"/>
        <v>6.4</v>
      </c>
      <c r="U488" s="97">
        <f t="shared" si="16"/>
        <v>-3.8999999999999995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6.3</v>
      </c>
      <c r="C489" s="5">
        <v>99</v>
      </c>
      <c r="D489" s="5">
        <v>6.1</v>
      </c>
      <c r="E489" s="5">
        <v>6.3</v>
      </c>
      <c r="F489" s="5">
        <v>0</v>
      </c>
      <c r="G489" s="5">
        <v>0</v>
      </c>
      <c r="H489" s="5">
        <v>1037.2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6.4</v>
      </c>
      <c r="Q489">
        <v>6.3</v>
      </c>
      <c r="R489" s="55">
        <v>0.33333333333333298</v>
      </c>
      <c r="T489" s="94">
        <f t="shared" si="12"/>
        <v>6.4</v>
      </c>
      <c r="U489" s="97">
        <f t="shared" si="16"/>
        <v>-3.8999999999999995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6.3</v>
      </c>
      <c r="C490" s="5">
        <v>99</v>
      </c>
      <c r="D490" s="5">
        <v>6.1</v>
      </c>
      <c r="E490" s="5">
        <v>6.3</v>
      </c>
      <c r="F490" s="5">
        <v>0</v>
      </c>
      <c r="G490" s="5">
        <v>0</v>
      </c>
      <c r="H490" s="5">
        <v>1037.2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6.4</v>
      </c>
      <c r="Q490">
        <v>6.3</v>
      </c>
      <c r="R490" s="55">
        <v>0.33402777777777798</v>
      </c>
      <c r="T490" s="94">
        <f t="shared" si="12"/>
        <v>6.4</v>
      </c>
      <c r="U490" s="97">
        <f t="shared" si="16"/>
        <v>-3.8999999999999995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6.3</v>
      </c>
      <c r="C491" s="5">
        <v>99</v>
      </c>
      <c r="D491" s="5">
        <v>6.1</v>
      </c>
      <c r="E491" s="5">
        <v>6.3</v>
      </c>
      <c r="F491" s="5">
        <v>0.4</v>
      </c>
      <c r="G491" s="5">
        <v>1.8</v>
      </c>
      <c r="H491" s="5">
        <v>1037.4000000000001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6.4</v>
      </c>
      <c r="Q491">
        <v>6.3</v>
      </c>
      <c r="R491" s="55">
        <v>0.33472222222222198</v>
      </c>
      <c r="T491" s="94">
        <f t="shared" si="12"/>
        <v>6.4</v>
      </c>
      <c r="U491" s="97">
        <f t="shared" si="16"/>
        <v>-3.8999999999999995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6.3</v>
      </c>
      <c r="C492" s="5">
        <v>99</v>
      </c>
      <c r="D492" s="5">
        <v>6.1</v>
      </c>
      <c r="E492" s="5">
        <v>6.3</v>
      </c>
      <c r="F492" s="5">
        <v>1.8</v>
      </c>
      <c r="G492" s="5">
        <v>1.8</v>
      </c>
      <c r="H492" s="5">
        <v>1037.2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6.4</v>
      </c>
      <c r="Q492">
        <v>6.3</v>
      </c>
      <c r="R492" s="55">
        <v>0.33541666666666697</v>
      </c>
      <c r="T492" s="94">
        <f t="shared" si="12"/>
        <v>6.4</v>
      </c>
      <c r="U492" s="97">
        <f>(T492-B492)-4</f>
        <v>-3.8999999999999995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6.3</v>
      </c>
      <c r="C493" s="5">
        <v>99</v>
      </c>
      <c r="D493" s="5">
        <v>6.1</v>
      </c>
      <c r="E493" s="5">
        <v>6.3</v>
      </c>
      <c r="F493" s="5">
        <v>1.8</v>
      </c>
      <c r="G493" s="5">
        <v>3.6</v>
      </c>
      <c r="H493" s="5">
        <v>1037.3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6.4</v>
      </c>
      <c r="Q493">
        <v>6.3</v>
      </c>
      <c r="R493" s="55">
        <v>0.33611111111111103</v>
      </c>
      <c r="T493" s="94">
        <f t="shared" si="12"/>
        <v>6.4</v>
      </c>
      <c r="U493" s="97">
        <f t="shared" si="16"/>
        <v>-3.8999999999999995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6.2</v>
      </c>
      <c r="C494" s="5">
        <v>99</v>
      </c>
      <c r="D494" s="5">
        <v>6</v>
      </c>
      <c r="E494" s="5">
        <v>6.2</v>
      </c>
      <c r="F494" s="5">
        <v>0</v>
      </c>
      <c r="G494" s="5">
        <v>0</v>
      </c>
      <c r="H494" s="5">
        <v>1037.3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6.3</v>
      </c>
      <c r="Q494">
        <v>6.2</v>
      </c>
      <c r="R494" s="55">
        <v>0.33680555555555602</v>
      </c>
      <c r="T494" s="94">
        <f t="shared" si="12"/>
        <v>6.3</v>
      </c>
      <c r="U494" s="97">
        <f t="shared" si="16"/>
        <v>-3.9000000000000004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6.2</v>
      </c>
      <c r="C495" s="5">
        <v>99</v>
      </c>
      <c r="D495" s="5">
        <v>6</v>
      </c>
      <c r="E495" s="5">
        <v>6.2</v>
      </c>
      <c r="F495" s="5">
        <v>1.1000000000000001</v>
      </c>
      <c r="G495" s="5">
        <v>1.8</v>
      </c>
      <c r="H495" s="5">
        <v>1037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6.3</v>
      </c>
      <c r="Q495">
        <v>6.2</v>
      </c>
      <c r="R495" s="55">
        <v>0.33750000000000002</v>
      </c>
      <c r="T495" s="94">
        <f t="shared" si="12"/>
        <v>6.3</v>
      </c>
      <c r="U495" s="97">
        <f t="shared" si="16"/>
        <v>-3.9000000000000004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5.8</v>
      </c>
      <c r="C496" s="5">
        <v>99</v>
      </c>
      <c r="D496" s="5">
        <v>5.6</v>
      </c>
      <c r="E496" s="5">
        <v>5.8</v>
      </c>
      <c r="F496" s="5">
        <v>1.1000000000000001</v>
      </c>
      <c r="G496" s="5">
        <v>1.8</v>
      </c>
      <c r="H496" s="5">
        <v>1037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6.2</v>
      </c>
      <c r="Q496">
        <v>6.1</v>
      </c>
      <c r="R496" s="55">
        <v>0.33819444444444402</v>
      </c>
      <c r="T496" s="94">
        <f t="shared" si="12"/>
        <v>6.2</v>
      </c>
      <c r="U496" s="97">
        <f t="shared" si="16"/>
        <v>-3.5999999999999996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5.6</v>
      </c>
      <c r="C497" s="5">
        <v>99</v>
      </c>
      <c r="D497" s="5">
        <v>5.4</v>
      </c>
      <c r="E497" s="5">
        <v>5.6</v>
      </c>
      <c r="F497" s="5">
        <v>0.7</v>
      </c>
      <c r="G497" s="5">
        <v>1.8</v>
      </c>
      <c r="H497" s="5">
        <v>1037.2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6.2</v>
      </c>
      <c r="Q497">
        <v>6.1</v>
      </c>
      <c r="R497" s="55">
        <v>0.33888888888888902</v>
      </c>
      <c r="T497" s="94">
        <f t="shared" si="12"/>
        <v>6.2</v>
      </c>
      <c r="U497" s="97">
        <f t="shared" si="16"/>
        <v>-3.3999999999999995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5.5</v>
      </c>
      <c r="C498" s="5">
        <v>99</v>
      </c>
      <c r="D498" s="5">
        <v>5.3</v>
      </c>
      <c r="E498" s="5">
        <v>5.5</v>
      </c>
      <c r="F498" s="5">
        <v>0.7</v>
      </c>
      <c r="G498" s="5">
        <v>1.8</v>
      </c>
      <c r="H498" s="5">
        <v>1037.0999999999999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6.1</v>
      </c>
      <c r="Q498">
        <v>6</v>
      </c>
      <c r="R498" s="55">
        <v>0.33958333333333302</v>
      </c>
      <c r="T498" s="94">
        <f t="shared" ref="T498:T561" si="17">MAX($P498,$Q498)</f>
        <v>6.1</v>
      </c>
      <c r="U498" s="97">
        <f t="shared" si="16"/>
        <v>-3.4000000000000004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5.4</v>
      </c>
      <c r="C499" s="5">
        <v>99</v>
      </c>
      <c r="D499" s="5">
        <v>5.2</v>
      </c>
      <c r="E499" s="5">
        <v>5.4</v>
      </c>
      <c r="F499" s="5">
        <v>1.1000000000000001</v>
      </c>
      <c r="G499" s="5">
        <v>1.8</v>
      </c>
      <c r="H499" s="5">
        <v>1037.0999999999999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6</v>
      </c>
      <c r="Q499">
        <v>5.9</v>
      </c>
      <c r="R499" s="55">
        <v>0.34027777777777801</v>
      </c>
      <c r="T499" s="94">
        <f t="shared" si="17"/>
        <v>6</v>
      </c>
      <c r="U499" s="97">
        <f t="shared" si="16"/>
        <v>-3.4000000000000004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5.4</v>
      </c>
      <c r="C500" s="5">
        <v>99</v>
      </c>
      <c r="D500" s="5">
        <v>5.2</v>
      </c>
      <c r="E500" s="5">
        <v>5.4</v>
      </c>
      <c r="F500" s="5">
        <v>1.4</v>
      </c>
      <c r="G500" s="5">
        <v>1.8</v>
      </c>
      <c r="H500" s="5">
        <v>1037.2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6</v>
      </c>
      <c r="Q500">
        <v>5.9</v>
      </c>
      <c r="R500" s="55">
        <v>0.34097222222222201</v>
      </c>
      <c r="T500" s="94">
        <f t="shared" si="17"/>
        <v>6</v>
      </c>
      <c r="U500" s="97">
        <f t="shared" si="16"/>
        <v>-3.4000000000000004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5.2</v>
      </c>
      <c r="C501" s="5">
        <v>99</v>
      </c>
      <c r="D501" s="5">
        <v>5</v>
      </c>
      <c r="E501" s="5">
        <v>5.2</v>
      </c>
      <c r="F501" s="5">
        <v>1.4</v>
      </c>
      <c r="G501" s="5">
        <v>3.6</v>
      </c>
      <c r="H501" s="5">
        <v>1037.0999999999999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6</v>
      </c>
      <c r="Q501">
        <v>5.8</v>
      </c>
      <c r="R501" s="55">
        <v>0.34166666666666701</v>
      </c>
      <c r="T501" s="94">
        <f t="shared" si="17"/>
        <v>6</v>
      </c>
      <c r="U501" s="97">
        <f t="shared" si="16"/>
        <v>-3.2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5.0999999999999996</v>
      </c>
      <c r="C502" s="5">
        <v>99</v>
      </c>
      <c r="D502" s="5">
        <v>4.9000000000000004</v>
      </c>
      <c r="E502" s="5">
        <v>5.0999999999999996</v>
      </c>
      <c r="F502" s="5">
        <v>0</v>
      </c>
      <c r="G502" s="5">
        <v>0</v>
      </c>
      <c r="H502" s="5">
        <v>1037.2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5.9</v>
      </c>
      <c r="Q502">
        <v>5.8</v>
      </c>
      <c r="R502" s="55">
        <v>0.34236111111111101</v>
      </c>
      <c r="T502" s="94">
        <f t="shared" si="17"/>
        <v>5.9</v>
      </c>
      <c r="U502" s="97">
        <f t="shared" si="16"/>
        <v>-3.1999999999999993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5</v>
      </c>
      <c r="C503" s="5">
        <v>99</v>
      </c>
      <c r="D503" s="5">
        <v>4.8</v>
      </c>
      <c r="E503" s="5">
        <v>5</v>
      </c>
      <c r="F503" s="5">
        <v>0</v>
      </c>
      <c r="G503" s="5">
        <v>0</v>
      </c>
      <c r="H503" s="5">
        <v>1037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5.9</v>
      </c>
      <c r="Q503">
        <v>5.7</v>
      </c>
      <c r="R503" s="55">
        <v>0.343055555555556</v>
      </c>
      <c r="T503" s="94">
        <f t="shared" si="17"/>
        <v>5.9</v>
      </c>
      <c r="U503" s="97">
        <f t="shared" si="16"/>
        <v>-3.0999999999999996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5</v>
      </c>
      <c r="C504" s="5">
        <v>99</v>
      </c>
      <c r="D504" s="5">
        <v>4.8</v>
      </c>
      <c r="E504" s="5">
        <v>5</v>
      </c>
      <c r="F504" s="5">
        <v>0</v>
      </c>
      <c r="G504" s="5">
        <v>0</v>
      </c>
      <c r="H504" s="5">
        <v>1037.2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5.8</v>
      </c>
      <c r="Q504">
        <v>5.6</v>
      </c>
      <c r="R504" s="55">
        <v>0.34375</v>
      </c>
      <c r="T504" s="94">
        <f t="shared" si="17"/>
        <v>5.8</v>
      </c>
      <c r="U504" s="97">
        <f t="shared" si="16"/>
        <v>-3.2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5</v>
      </c>
      <c r="C505" s="5">
        <v>99</v>
      </c>
      <c r="D505" s="5">
        <v>4.8</v>
      </c>
      <c r="E505" s="5">
        <v>5</v>
      </c>
      <c r="F505" s="5">
        <v>0</v>
      </c>
      <c r="G505" s="5">
        <v>0</v>
      </c>
      <c r="H505" s="5">
        <v>1037.2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5.7</v>
      </c>
      <c r="Q505">
        <v>5.5</v>
      </c>
      <c r="R505" s="55">
        <v>0.344444444444444</v>
      </c>
      <c r="T505" s="94">
        <f t="shared" si="17"/>
        <v>5.7</v>
      </c>
      <c r="U505" s="97">
        <f t="shared" si="16"/>
        <v>-3.3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4.9000000000000004</v>
      </c>
      <c r="C506" s="5">
        <v>99</v>
      </c>
      <c r="D506" s="5">
        <v>4.7</v>
      </c>
      <c r="E506" s="5">
        <v>4.9000000000000004</v>
      </c>
      <c r="F506" s="5">
        <v>0</v>
      </c>
      <c r="G506" s="5">
        <v>0</v>
      </c>
      <c r="H506" s="5">
        <v>1037.2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5.6</v>
      </c>
      <c r="Q506">
        <v>5.4</v>
      </c>
      <c r="R506" s="55">
        <v>0.34513888888888899</v>
      </c>
      <c r="T506" s="94">
        <f t="shared" si="17"/>
        <v>5.6</v>
      </c>
      <c r="U506" s="97">
        <f t="shared" si="16"/>
        <v>-3.3000000000000007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4.9000000000000004</v>
      </c>
      <c r="C507" s="5">
        <v>99</v>
      </c>
      <c r="D507" s="5">
        <v>4.7</v>
      </c>
      <c r="E507" s="5">
        <v>4.9000000000000004</v>
      </c>
      <c r="F507" s="5">
        <v>0</v>
      </c>
      <c r="G507" s="5">
        <v>0</v>
      </c>
      <c r="H507" s="5">
        <v>1037.0999999999999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5.5</v>
      </c>
      <c r="Q507">
        <v>5.3</v>
      </c>
      <c r="R507" s="55">
        <v>0.34583333333333299</v>
      </c>
      <c r="T507" s="94">
        <f t="shared" si="17"/>
        <v>5.5</v>
      </c>
      <c r="U507" s="97">
        <f t="shared" si="16"/>
        <v>-3.4000000000000004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4.8</v>
      </c>
      <c r="C508" s="5">
        <v>99</v>
      </c>
      <c r="D508" s="5">
        <v>4.5999999999999996</v>
      </c>
      <c r="E508" s="5">
        <v>4.8</v>
      </c>
      <c r="F508" s="5">
        <v>0</v>
      </c>
      <c r="G508" s="5">
        <v>0</v>
      </c>
      <c r="H508" s="5">
        <v>1037.0999999999999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5.4</v>
      </c>
      <c r="Q508">
        <v>5.2</v>
      </c>
      <c r="R508" s="55">
        <v>0.34652777777777799</v>
      </c>
      <c r="T508" s="94">
        <f t="shared" si="17"/>
        <v>5.4</v>
      </c>
      <c r="U508" s="97">
        <f t="shared" si="16"/>
        <v>-3.3999999999999995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4.8</v>
      </c>
      <c r="C509" s="5">
        <v>99</v>
      </c>
      <c r="D509" s="5">
        <v>4.5999999999999996</v>
      </c>
      <c r="E509" s="5">
        <v>4.8</v>
      </c>
      <c r="F509" s="5">
        <v>0</v>
      </c>
      <c r="G509" s="5">
        <v>0</v>
      </c>
      <c r="H509" s="5">
        <v>1037.4000000000001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5.3</v>
      </c>
      <c r="Q509">
        <v>5.0999999999999996</v>
      </c>
      <c r="R509" s="55">
        <v>0.34722222222222199</v>
      </c>
      <c r="T509" s="94">
        <f t="shared" si="17"/>
        <v>5.3</v>
      </c>
      <c r="U509" s="97">
        <f t="shared" si="16"/>
        <v>-3.5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4.7</v>
      </c>
      <c r="C510" s="5">
        <v>99</v>
      </c>
      <c r="D510" s="5">
        <v>4.5</v>
      </c>
      <c r="E510" s="5">
        <v>4.7</v>
      </c>
      <c r="F510" s="5">
        <v>0.7</v>
      </c>
      <c r="G510" s="5">
        <v>1.8</v>
      </c>
      <c r="H510" s="5">
        <v>1037.2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5.2</v>
      </c>
      <c r="Q510">
        <v>5.0999999999999996</v>
      </c>
      <c r="R510" s="55">
        <v>0.34791666666666698</v>
      </c>
      <c r="T510" s="94">
        <f t="shared" si="17"/>
        <v>5.2</v>
      </c>
      <c r="U510" s="97">
        <f t="shared" si="16"/>
        <v>-3.5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4.5999999999999996</v>
      </c>
      <c r="C511" s="5">
        <v>99</v>
      </c>
      <c r="D511" s="5">
        <v>4.4000000000000004</v>
      </c>
      <c r="E511" s="5">
        <v>4.5999999999999996</v>
      </c>
      <c r="F511" s="5">
        <v>1.4</v>
      </c>
      <c r="G511" s="5">
        <v>3.6</v>
      </c>
      <c r="H511" s="5">
        <v>1037.3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5.2</v>
      </c>
      <c r="Q511">
        <v>5</v>
      </c>
      <c r="R511" s="55">
        <v>0.34861111111111098</v>
      </c>
      <c r="T511" s="94">
        <f t="shared" si="17"/>
        <v>5.2</v>
      </c>
      <c r="U511" s="97">
        <f t="shared" si="16"/>
        <v>-3.3999999999999995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4.5999999999999996</v>
      </c>
      <c r="C512" s="5">
        <v>99</v>
      </c>
      <c r="D512" s="5">
        <v>4.4000000000000004</v>
      </c>
      <c r="E512" s="5">
        <v>4.5999999999999996</v>
      </c>
      <c r="F512" s="5">
        <v>1.4</v>
      </c>
      <c r="G512" s="5">
        <v>1.8</v>
      </c>
      <c r="H512" s="5">
        <v>1037.3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5.2</v>
      </c>
      <c r="Q512">
        <v>4.9000000000000004</v>
      </c>
      <c r="R512" s="55">
        <v>0.34930555555555598</v>
      </c>
      <c r="T512" s="94">
        <f t="shared" si="17"/>
        <v>5.2</v>
      </c>
      <c r="U512" s="97">
        <f t="shared" si="16"/>
        <v>-3.3999999999999995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4.5</v>
      </c>
      <c r="C513" s="5">
        <v>99</v>
      </c>
      <c r="D513" s="5">
        <v>4.3</v>
      </c>
      <c r="E513" s="5">
        <v>4.5</v>
      </c>
      <c r="F513" s="5">
        <v>0</v>
      </c>
      <c r="G513" s="5">
        <v>0</v>
      </c>
      <c r="H513" s="5">
        <v>1037.5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5.0999999999999996</v>
      </c>
      <c r="Q513">
        <v>4.9000000000000004</v>
      </c>
      <c r="R513" s="55">
        <v>0.35</v>
      </c>
      <c r="T513" s="94">
        <f t="shared" si="17"/>
        <v>5.0999999999999996</v>
      </c>
      <c r="U513" s="97">
        <f t="shared" si="16"/>
        <v>-3.4000000000000004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4.4000000000000004</v>
      </c>
      <c r="C514" s="5">
        <v>99</v>
      </c>
      <c r="D514" s="5">
        <v>4.2</v>
      </c>
      <c r="E514" s="5">
        <v>4.4000000000000004</v>
      </c>
      <c r="F514" s="5">
        <v>0</v>
      </c>
      <c r="G514" s="5">
        <v>0</v>
      </c>
      <c r="H514" s="5">
        <v>1037.4000000000001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5</v>
      </c>
      <c r="Q514">
        <v>4.8</v>
      </c>
      <c r="R514" s="55">
        <v>0.35069444444444398</v>
      </c>
      <c r="T514" s="94">
        <f t="shared" si="17"/>
        <v>5</v>
      </c>
      <c r="U514" s="97">
        <f t="shared" si="16"/>
        <v>-3.4000000000000004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4.4000000000000004</v>
      </c>
      <c r="C515" s="5">
        <v>99</v>
      </c>
      <c r="D515" s="5">
        <v>4.2</v>
      </c>
      <c r="E515" s="5">
        <v>4.4000000000000004</v>
      </c>
      <c r="F515" s="5">
        <v>0</v>
      </c>
      <c r="G515" s="5">
        <v>0</v>
      </c>
      <c r="H515" s="5">
        <v>1037.5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5</v>
      </c>
      <c r="Q515">
        <v>4.8</v>
      </c>
      <c r="R515" s="55">
        <v>0.35138888888888897</v>
      </c>
      <c r="T515" s="94">
        <f t="shared" si="17"/>
        <v>5</v>
      </c>
      <c r="U515" s="97">
        <f t="shared" si="16"/>
        <v>-3.4000000000000004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4.4000000000000004</v>
      </c>
      <c r="C516" s="5">
        <v>99</v>
      </c>
      <c r="D516" s="5">
        <v>4.2</v>
      </c>
      <c r="E516" s="5">
        <v>4.4000000000000004</v>
      </c>
      <c r="F516" s="5">
        <v>0</v>
      </c>
      <c r="G516" s="5">
        <v>0</v>
      </c>
      <c r="H516" s="5">
        <v>1037.3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4.9000000000000004</v>
      </c>
      <c r="Q516">
        <v>4.7</v>
      </c>
      <c r="R516" s="55">
        <v>0.35208333333333303</v>
      </c>
      <c r="T516" s="94">
        <f t="shared" si="17"/>
        <v>4.9000000000000004</v>
      </c>
      <c r="U516" s="97">
        <f t="shared" si="16"/>
        <v>-3.5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4.4000000000000004</v>
      </c>
      <c r="C517" s="5">
        <v>99</v>
      </c>
      <c r="D517" s="5">
        <v>4.2</v>
      </c>
      <c r="E517" s="5">
        <v>4.4000000000000004</v>
      </c>
      <c r="F517" s="5">
        <v>0</v>
      </c>
      <c r="G517" s="5">
        <v>0</v>
      </c>
      <c r="H517" s="5">
        <v>1037.4000000000001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4.8</v>
      </c>
      <c r="Q517">
        <v>4.7</v>
      </c>
      <c r="R517" s="55">
        <v>0.35277777777777802</v>
      </c>
      <c r="T517" s="94">
        <f t="shared" si="17"/>
        <v>4.8</v>
      </c>
      <c r="U517" s="97">
        <f t="shared" si="16"/>
        <v>-3.6000000000000005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4.3</v>
      </c>
      <c r="C518" s="5">
        <v>99</v>
      </c>
      <c r="D518" s="5">
        <v>4.0999999999999996</v>
      </c>
      <c r="E518" s="5">
        <v>4.3</v>
      </c>
      <c r="F518" s="5">
        <v>0</v>
      </c>
      <c r="G518" s="5">
        <v>0</v>
      </c>
      <c r="H518" s="5">
        <v>1037.0999999999999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4.8</v>
      </c>
      <c r="Q518">
        <v>4.7</v>
      </c>
      <c r="R518" s="55">
        <v>0.35347222222222202</v>
      </c>
      <c r="T518" s="94">
        <f t="shared" si="17"/>
        <v>4.8</v>
      </c>
      <c r="U518" s="97">
        <f t="shared" si="16"/>
        <v>-3.5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4.3</v>
      </c>
      <c r="C519" s="5">
        <v>99</v>
      </c>
      <c r="D519" s="5">
        <v>4.0999999999999996</v>
      </c>
      <c r="E519" s="5">
        <v>4.3</v>
      </c>
      <c r="F519" s="5">
        <v>0</v>
      </c>
      <c r="G519" s="5">
        <v>0</v>
      </c>
      <c r="H519" s="5">
        <v>1037.3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4.7</v>
      </c>
      <c r="Q519">
        <v>4.5999999999999996</v>
      </c>
      <c r="R519" s="55">
        <v>0.35416666666666702</v>
      </c>
      <c r="T519" s="94">
        <f t="shared" si="17"/>
        <v>4.7</v>
      </c>
      <c r="U519" s="97">
        <f t="shared" si="16"/>
        <v>-3.5999999999999996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4.3</v>
      </c>
      <c r="C520" s="5">
        <v>99</v>
      </c>
      <c r="D520" s="5">
        <v>4.0999999999999996</v>
      </c>
      <c r="E520" s="5">
        <v>4.3</v>
      </c>
      <c r="F520" s="5">
        <v>0</v>
      </c>
      <c r="G520" s="5">
        <v>0</v>
      </c>
      <c r="H520" s="5">
        <v>1037.3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4.7</v>
      </c>
      <c r="Q520">
        <v>4.5</v>
      </c>
      <c r="R520" s="55">
        <v>0.35486111111111102</v>
      </c>
      <c r="T520" s="94">
        <f t="shared" si="17"/>
        <v>4.7</v>
      </c>
      <c r="U520" s="97">
        <f t="shared" si="16"/>
        <v>-3.5999999999999996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4.2</v>
      </c>
      <c r="C521" s="5">
        <v>99</v>
      </c>
      <c r="D521" s="5">
        <v>4</v>
      </c>
      <c r="E521" s="5">
        <v>4.2</v>
      </c>
      <c r="F521" s="5">
        <v>0</v>
      </c>
      <c r="G521" s="5">
        <v>0</v>
      </c>
      <c r="H521" s="5">
        <v>1037.2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4.7</v>
      </c>
      <c r="Q521">
        <v>4.5</v>
      </c>
      <c r="R521" s="55">
        <v>0.35555555555555601</v>
      </c>
      <c r="T521" s="94">
        <f t="shared" si="17"/>
        <v>4.7</v>
      </c>
      <c r="U521" s="97">
        <f t="shared" si="16"/>
        <v>-3.5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4.2</v>
      </c>
      <c r="C522" s="5">
        <v>99</v>
      </c>
      <c r="D522" s="5">
        <v>4</v>
      </c>
      <c r="E522" s="5">
        <v>4.2</v>
      </c>
      <c r="F522" s="5">
        <v>0</v>
      </c>
      <c r="G522" s="5">
        <v>0</v>
      </c>
      <c r="H522" s="5">
        <v>1037.2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4.5999999999999996</v>
      </c>
      <c r="Q522">
        <v>4.4000000000000004</v>
      </c>
      <c r="R522" s="55">
        <v>0.35625000000000001</v>
      </c>
      <c r="T522" s="94">
        <f t="shared" si="17"/>
        <v>4.5999999999999996</v>
      </c>
      <c r="U522" s="97">
        <f t="shared" si="16"/>
        <v>-3.6000000000000005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4.2</v>
      </c>
      <c r="C523" s="5">
        <v>99</v>
      </c>
      <c r="D523" s="5">
        <v>4</v>
      </c>
      <c r="E523" s="5">
        <v>4.2</v>
      </c>
      <c r="F523" s="5">
        <v>0</v>
      </c>
      <c r="G523" s="5">
        <v>0</v>
      </c>
      <c r="H523" s="5">
        <v>1037.5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4.5999999999999996</v>
      </c>
      <c r="Q523">
        <v>4.4000000000000004</v>
      </c>
      <c r="R523" s="55">
        <v>0.35694444444444401</v>
      </c>
      <c r="T523" s="94">
        <f t="shared" si="17"/>
        <v>4.5999999999999996</v>
      </c>
      <c r="U523" s="97">
        <f t="shared" si="16"/>
        <v>-3.6000000000000005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4.0999999999999996</v>
      </c>
      <c r="C524" s="5">
        <v>99</v>
      </c>
      <c r="D524" s="5">
        <v>3.9</v>
      </c>
      <c r="E524" s="5">
        <v>4.0999999999999996</v>
      </c>
      <c r="F524" s="5">
        <v>0</v>
      </c>
      <c r="G524" s="5">
        <v>0</v>
      </c>
      <c r="H524" s="5">
        <v>1037.5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4.5</v>
      </c>
      <c r="Q524">
        <v>4.3</v>
      </c>
      <c r="R524" s="55">
        <v>0.35763888888888901</v>
      </c>
      <c r="T524" s="94">
        <f t="shared" si="17"/>
        <v>4.5</v>
      </c>
      <c r="U524" s="97">
        <f t="shared" si="16"/>
        <v>-3.5999999999999996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4.0999999999999996</v>
      </c>
      <c r="C525" s="5">
        <v>99</v>
      </c>
      <c r="D525" s="5">
        <v>3.9</v>
      </c>
      <c r="E525" s="5">
        <v>4.0999999999999996</v>
      </c>
      <c r="F525" s="5">
        <v>0</v>
      </c>
      <c r="G525" s="5">
        <v>0</v>
      </c>
      <c r="H525" s="5">
        <v>1037.5999999999999</v>
      </c>
      <c r="I525" s="5">
        <v>46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4.4000000000000004</v>
      </c>
      <c r="Q525">
        <v>4.2</v>
      </c>
      <c r="R525" s="55">
        <v>0.358333333333333</v>
      </c>
      <c r="T525" s="94">
        <f t="shared" si="17"/>
        <v>4.4000000000000004</v>
      </c>
      <c r="U525" s="97">
        <f t="shared" si="16"/>
        <v>-3.6999999999999993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4</v>
      </c>
      <c r="C526" s="5">
        <v>99</v>
      </c>
      <c r="D526" s="5">
        <v>3.8</v>
      </c>
      <c r="E526" s="5">
        <v>4</v>
      </c>
      <c r="F526" s="5">
        <v>0</v>
      </c>
      <c r="G526" s="5">
        <v>0</v>
      </c>
      <c r="H526" s="5">
        <v>1037.5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4.4000000000000004</v>
      </c>
      <c r="Q526">
        <v>4.2</v>
      </c>
      <c r="R526" s="55">
        <v>0.359027777777778</v>
      </c>
      <c r="T526" s="94">
        <f t="shared" si="17"/>
        <v>4.4000000000000004</v>
      </c>
      <c r="U526" s="97">
        <f t="shared" ref="U526:U560" si="20">(T526-B526)-4</f>
        <v>-3.5999999999999996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4</v>
      </c>
      <c r="C527" s="5">
        <v>99</v>
      </c>
      <c r="D527" s="5">
        <v>3.8</v>
      </c>
      <c r="E527" s="5">
        <v>4</v>
      </c>
      <c r="F527" s="5">
        <v>0</v>
      </c>
      <c r="G527" s="5">
        <v>0</v>
      </c>
      <c r="H527" s="5">
        <v>1037.5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4.4000000000000004</v>
      </c>
      <c r="Q527">
        <v>4.2</v>
      </c>
      <c r="R527" s="55">
        <v>0.359722222222222</v>
      </c>
      <c r="T527" s="94">
        <f t="shared" si="17"/>
        <v>4.4000000000000004</v>
      </c>
      <c r="U527" s="97">
        <f t="shared" si="20"/>
        <v>-3.5999999999999996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3.9</v>
      </c>
      <c r="C528" s="5">
        <v>99</v>
      </c>
      <c r="D528" s="5">
        <v>3.7</v>
      </c>
      <c r="E528" s="5">
        <v>3.9</v>
      </c>
      <c r="F528" s="5">
        <v>0</v>
      </c>
      <c r="G528" s="5">
        <v>0</v>
      </c>
      <c r="H528" s="5">
        <v>1037.5</v>
      </c>
      <c r="I528" s="5">
        <v>155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4.3</v>
      </c>
      <c r="Q528">
        <v>4.2</v>
      </c>
      <c r="R528" s="55">
        <v>0.360416666666667</v>
      </c>
      <c r="T528" s="94">
        <f t="shared" si="17"/>
        <v>4.3</v>
      </c>
      <c r="U528" s="97">
        <f t="shared" si="20"/>
        <v>-3.6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3.9</v>
      </c>
      <c r="C529" s="5">
        <v>99</v>
      </c>
      <c r="D529" s="5">
        <v>3.7</v>
      </c>
      <c r="E529" s="5">
        <v>3.9</v>
      </c>
      <c r="F529" s="5">
        <v>0</v>
      </c>
      <c r="G529" s="5">
        <v>0</v>
      </c>
      <c r="H529" s="5">
        <v>1037.5999999999999</v>
      </c>
      <c r="I529" s="5">
        <v>155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4.3</v>
      </c>
      <c r="Q529">
        <v>4.0999999999999996</v>
      </c>
      <c r="R529" s="55">
        <v>0.36111111111111099</v>
      </c>
      <c r="T529" s="94">
        <f t="shared" si="17"/>
        <v>4.3</v>
      </c>
      <c r="U529" s="97">
        <f t="shared" si="20"/>
        <v>-3.6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3.9</v>
      </c>
      <c r="C530" s="5">
        <v>99</v>
      </c>
      <c r="D530" s="5">
        <v>3.7</v>
      </c>
      <c r="E530" s="5">
        <v>3.9</v>
      </c>
      <c r="F530" s="5">
        <v>0</v>
      </c>
      <c r="G530" s="5">
        <v>0</v>
      </c>
      <c r="H530" s="5">
        <v>1037.7</v>
      </c>
      <c r="I530" s="5">
        <v>217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4.3</v>
      </c>
      <c r="Q530">
        <v>4.0999999999999996</v>
      </c>
      <c r="R530" s="55">
        <v>0.36180555555555599</v>
      </c>
      <c r="T530" s="94">
        <f t="shared" si="17"/>
        <v>4.3</v>
      </c>
      <c r="U530" s="97">
        <f t="shared" si="20"/>
        <v>-3.6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3.9</v>
      </c>
      <c r="C531" s="5">
        <v>99</v>
      </c>
      <c r="D531" s="5">
        <v>3.7</v>
      </c>
      <c r="E531" s="5">
        <v>3.9</v>
      </c>
      <c r="F531" s="5">
        <v>0</v>
      </c>
      <c r="G531" s="5">
        <v>0</v>
      </c>
      <c r="H531" s="5">
        <v>1037.7</v>
      </c>
      <c r="I531" s="5">
        <v>155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4.2</v>
      </c>
      <c r="Q531">
        <v>4.0999999999999996</v>
      </c>
      <c r="R531" s="55">
        <v>0.36249999999999999</v>
      </c>
      <c r="T531" s="94">
        <f t="shared" si="17"/>
        <v>4.2</v>
      </c>
      <c r="U531" s="97">
        <f t="shared" si="20"/>
        <v>-3.6999999999999997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3.8</v>
      </c>
      <c r="C532" s="5">
        <v>99</v>
      </c>
      <c r="D532" s="5">
        <v>3.6</v>
      </c>
      <c r="E532" s="5">
        <v>3.8</v>
      </c>
      <c r="F532" s="5">
        <v>0</v>
      </c>
      <c r="G532" s="5">
        <v>0</v>
      </c>
      <c r="H532" s="5">
        <v>1037.5999999999999</v>
      </c>
      <c r="I532" s="5">
        <v>263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4.2</v>
      </c>
      <c r="Q532">
        <v>4.0999999999999996</v>
      </c>
      <c r="R532" s="55">
        <v>0.36319444444444399</v>
      </c>
      <c r="T532" s="94">
        <f t="shared" si="17"/>
        <v>4.2</v>
      </c>
      <c r="U532" s="97">
        <f t="shared" si="20"/>
        <v>-3.5999999999999996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3.8</v>
      </c>
      <c r="C533" s="5">
        <v>99</v>
      </c>
      <c r="D533" s="5">
        <v>3.6</v>
      </c>
      <c r="E533" s="5">
        <v>3.8</v>
      </c>
      <c r="F533" s="5">
        <v>0</v>
      </c>
      <c r="G533" s="5">
        <v>0</v>
      </c>
      <c r="H533" s="5">
        <v>1037.8</v>
      </c>
      <c r="I533" s="5">
        <v>263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4.2</v>
      </c>
      <c r="Q533">
        <v>4</v>
      </c>
      <c r="R533" s="55">
        <v>0.36388888888888898</v>
      </c>
      <c r="T533" s="94">
        <f t="shared" si="17"/>
        <v>4.2</v>
      </c>
      <c r="U533" s="97">
        <f t="shared" si="20"/>
        <v>-3.5999999999999996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3.8</v>
      </c>
      <c r="C534" s="5">
        <v>99</v>
      </c>
      <c r="D534" s="5">
        <v>3.6</v>
      </c>
      <c r="E534" s="5">
        <v>3.8</v>
      </c>
      <c r="F534" s="5">
        <v>0</v>
      </c>
      <c r="G534" s="5">
        <v>0</v>
      </c>
      <c r="H534" s="5">
        <v>1037.5</v>
      </c>
      <c r="I534" s="5">
        <v>263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4.2</v>
      </c>
      <c r="Q534">
        <v>4.0999999999999996</v>
      </c>
      <c r="R534" s="55">
        <v>0.36458333333333298</v>
      </c>
      <c r="T534" s="94">
        <f t="shared" si="17"/>
        <v>4.2</v>
      </c>
      <c r="U534" s="97">
        <f t="shared" si="20"/>
        <v>-3.5999999999999996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3.8</v>
      </c>
      <c r="C535" s="5">
        <v>99</v>
      </c>
      <c r="D535" s="5">
        <v>3.6</v>
      </c>
      <c r="E535" s="5">
        <v>3.8</v>
      </c>
      <c r="F535" s="5">
        <v>0</v>
      </c>
      <c r="G535" s="5">
        <v>0</v>
      </c>
      <c r="H535" s="5">
        <v>1037.7</v>
      </c>
      <c r="I535" s="5">
        <v>325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4.2</v>
      </c>
      <c r="Q535">
        <v>4.0999999999999996</v>
      </c>
      <c r="R535" s="55">
        <v>0.36527777777777798</v>
      </c>
      <c r="T535" s="94">
        <f t="shared" si="17"/>
        <v>4.2</v>
      </c>
      <c r="U535" s="97">
        <f t="shared" si="20"/>
        <v>-3.5999999999999996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3.8</v>
      </c>
      <c r="C536" s="5">
        <v>99</v>
      </c>
      <c r="D536" s="5">
        <v>3.6</v>
      </c>
      <c r="E536" s="5">
        <v>3.8</v>
      </c>
      <c r="F536" s="5">
        <v>0</v>
      </c>
      <c r="G536" s="5">
        <v>0</v>
      </c>
      <c r="H536" s="5">
        <v>1037.9000000000001</v>
      </c>
      <c r="I536" s="5">
        <v>325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4.2</v>
      </c>
      <c r="Q536">
        <v>4.0999999999999996</v>
      </c>
      <c r="R536" s="55">
        <v>0.36597222222222198</v>
      </c>
      <c r="T536" s="94">
        <f t="shared" si="17"/>
        <v>4.2</v>
      </c>
      <c r="U536" s="97">
        <f t="shared" si="20"/>
        <v>-3.5999999999999996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3.8</v>
      </c>
      <c r="C537" s="5">
        <v>99</v>
      </c>
      <c r="D537" s="5">
        <v>3.6</v>
      </c>
      <c r="E537" s="5">
        <v>3.8</v>
      </c>
      <c r="F537" s="5">
        <v>0</v>
      </c>
      <c r="G537" s="5">
        <v>0</v>
      </c>
      <c r="H537" s="5">
        <v>1037.8</v>
      </c>
      <c r="I537" s="5">
        <v>325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4.2</v>
      </c>
      <c r="Q537">
        <v>4</v>
      </c>
      <c r="R537" s="55">
        <v>0.36666666666666697</v>
      </c>
      <c r="T537" s="94">
        <f t="shared" si="17"/>
        <v>4.2</v>
      </c>
      <c r="U537" s="97">
        <f t="shared" si="20"/>
        <v>-3.5999999999999996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3.8</v>
      </c>
      <c r="C538" s="5">
        <v>99</v>
      </c>
      <c r="D538" s="5">
        <v>3.6</v>
      </c>
      <c r="E538" s="5">
        <v>3.8</v>
      </c>
      <c r="F538" s="5">
        <v>0</v>
      </c>
      <c r="G538" s="5">
        <v>0</v>
      </c>
      <c r="H538" s="5">
        <v>1037.7</v>
      </c>
      <c r="I538" s="5">
        <v>480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4.2</v>
      </c>
      <c r="Q538">
        <v>4.0999999999999996</v>
      </c>
      <c r="R538" s="55">
        <v>0.36736111111111103</v>
      </c>
      <c r="T538" s="94">
        <f t="shared" si="17"/>
        <v>4.2</v>
      </c>
      <c r="U538" s="97">
        <f t="shared" si="20"/>
        <v>-3.5999999999999996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3.8</v>
      </c>
      <c r="C539" s="5">
        <v>99</v>
      </c>
      <c r="D539" s="5">
        <v>3.6</v>
      </c>
      <c r="E539" s="5">
        <v>3.8</v>
      </c>
      <c r="F539" s="5">
        <v>0</v>
      </c>
      <c r="G539" s="5">
        <v>0</v>
      </c>
      <c r="H539" s="5">
        <v>1037.8</v>
      </c>
      <c r="I539" s="5">
        <v>480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4.2</v>
      </c>
      <c r="Q539">
        <v>4.0999999999999996</v>
      </c>
      <c r="R539" s="55">
        <v>0.36805555555555602</v>
      </c>
      <c r="T539" s="94">
        <f t="shared" si="17"/>
        <v>4.2</v>
      </c>
      <c r="U539" s="97">
        <f t="shared" si="20"/>
        <v>-3.5999999999999996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3.8</v>
      </c>
      <c r="C540" s="5">
        <v>99</v>
      </c>
      <c r="D540" s="5">
        <v>3.6</v>
      </c>
      <c r="E540" s="5">
        <v>3.8</v>
      </c>
      <c r="F540" s="5">
        <v>0</v>
      </c>
      <c r="G540" s="5">
        <v>0</v>
      </c>
      <c r="H540" s="5">
        <v>1037.7</v>
      </c>
      <c r="I540" s="5">
        <v>434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4.2</v>
      </c>
      <c r="Q540">
        <v>4.0999999999999996</v>
      </c>
      <c r="R540" s="55">
        <v>0.36875000000000002</v>
      </c>
      <c r="T540" s="94">
        <f t="shared" si="17"/>
        <v>4.2</v>
      </c>
      <c r="U540" s="97">
        <f t="shared" si="20"/>
        <v>-3.5999999999999996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3.8</v>
      </c>
      <c r="C541" s="5">
        <v>99</v>
      </c>
      <c r="D541" s="5">
        <v>3.6</v>
      </c>
      <c r="E541" s="5">
        <v>3.8</v>
      </c>
      <c r="F541" s="5">
        <v>0</v>
      </c>
      <c r="G541" s="5">
        <v>0</v>
      </c>
      <c r="H541" s="5">
        <v>1037.7</v>
      </c>
      <c r="I541" s="5">
        <v>604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4.2</v>
      </c>
      <c r="Q541">
        <v>4.0999999999999996</v>
      </c>
      <c r="R541" s="55">
        <v>0.36944444444444402</v>
      </c>
      <c r="T541" s="94">
        <f t="shared" si="17"/>
        <v>4.2</v>
      </c>
      <c r="U541" s="97">
        <f t="shared" si="20"/>
        <v>-3.5999999999999996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3.8</v>
      </c>
      <c r="C542" s="5">
        <v>99</v>
      </c>
      <c r="D542" s="5">
        <v>3.6</v>
      </c>
      <c r="E542" s="5">
        <v>3.8</v>
      </c>
      <c r="F542" s="5">
        <v>0</v>
      </c>
      <c r="G542" s="5">
        <v>0</v>
      </c>
      <c r="H542" s="5">
        <v>1037.8</v>
      </c>
      <c r="I542" s="5">
        <v>542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4.2</v>
      </c>
      <c r="Q542">
        <v>4.0999999999999996</v>
      </c>
      <c r="R542" s="55">
        <v>0.37013888888888902</v>
      </c>
      <c r="T542" s="94">
        <f t="shared" si="17"/>
        <v>4.2</v>
      </c>
      <c r="U542" s="97">
        <f t="shared" si="20"/>
        <v>-3.5999999999999996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3.8</v>
      </c>
      <c r="C543" s="5">
        <v>99</v>
      </c>
      <c r="D543" s="5">
        <v>3.6</v>
      </c>
      <c r="E543" s="5">
        <v>3.8</v>
      </c>
      <c r="F543" s="5">
        <v>0</v>
      </c>
      <c r="G543" s="5">
        <v>0</v>
      </c>
      <c r="H543" s="5">
        <v>1037.7</v>
      </c>
      <c r="I543" s="5">
        <v>604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4.2</v>
      </c>
      <c r="Q543">
        <v>4.0999999999999996</v>
      </c>
      <c r="R543" s="55">
        <v>0.37083333333333302</v>
      </c>
      <c r="T543" s="94">
        <f t="shared" si="17"/>
        <v>4.2</v>
      </c>
      <c r="U543" s="97">
        <f t="shared" si="20"/>
        <v>-3.5999999999999996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3.8</v>
      </c>
      <c r="C544" s="5">
        <v>99</v>
      </c>
      <c r="D544" s="5">
        <v>3.6</v>
      </c>
      <c r="E544" s="5">
        <v>3.8</v>
      </c>
      <c r="F544" s="5">
        <v>0</v>
      </c>
      <c r="G544" s="5">
        <v>0</v>
      </c>
      <c r="H544" s="5">
        <v>1037.7</v>
      </c>
      <c r="I544" s="5">
        <v>759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4.2</v>
      </c>
      <c r="Q544">
        <v>4.0999999999999996</v>
      </c>
      <c r="R544" s="55">
        <v>0.37152777777777801</v>
      </c>
      <c r="T544" s="94">
        <f t="shared" si="17"/>
        <v>4.2</v>
      </c>
      <c r="U544" s="97">
        <f t="shared" si="20"/>
        <v>-3.5999999999999996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3.8</v>
      </c>
      <c r="C545" s="5">
        <v>99</v>
      </c>
      <c r="D545" s="5">
        <v>3.6</v>
      </c>
      <c r="E545" s="5">
        <v>3.8</v>
      </c>
      <c r="F545" s="5">
        <v>0</v>
      </c>
      <c r="G545" s="5">
        <v>0</v>
      </c>
      <c r="H545" s="5">
        <v>1037.7</v>
      </c>
      <c r="I545" s="5">
        <v>821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4.2</v>
      </c>
      <c r="Q545">
        <v>4.2</v>
      </c>
      <c r="R545" s="55">
        <v>0.37222222222222201</v>
      </c>
      <c r="T545" s="94">
        <f t="shared" si="17"/>
        <v>4.2</v>
      </c>
      <c r="U545" s="97">
        <f t="shared" si="20"/>
        <v>-3.5999999999999996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3.9</v>
      </c>
      <c r="C546" s="5">
        <v>99</v>
      </c>
      <c r="D546" s="5">
        <v>3.7</v>
      </c>
      <c r="E546" s="5">
        <v>3.9</v>
      </c>
      <c r="F546" s="5">
        <v>0</v>
      </c>
      <c r="G546" s="5">
        <v>0</v>
      </c>
      <c r="H546" s="5">
        <v>1037.7</v>
      </c>
      <c r="I546" s="5">
        <v>930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4.2</v>
      </c>
      <c r="Q546">
        <v>4.2</v>
      </c>
      <c r="R546" s="55">
        <v>0.37291666666666701</v>
      </c>
      <c r="T546" s="94">
        <f t="shared" si="17"/>
        <v>4.2</v>
      </c>
      <c r="U546" s="97">
        <f t="shared" si="20"/>
        <v>-3.6999999999999997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3.9</v>
      </c>
      <c r="C547" s="5">
        <v>99</v>
      </c>
      <c r="D547" s="5">
        <v>3.7</v>
      </c>
      <c r="E547" s="5">
        <v>3.9</v>
      </c>
      <c r="F547" s="5">
        <v>0</v>
      </c>
      <c r="G547" s="5">
        <v>0</v>
      </c>
      <c r="H547" s="5">
        <v>1037.4000000000001</v>
      </c>
      <c r="I547" s="5">
        <v>976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4.2</v>
      </c>
      <c r="Q547">
        <v>4.2</v>
      </c>
      <c r="R547" s="55">
        <v>0.37361111111111101</v>
      </c>
      <c r="T547" s="94">
        <f t="shared" si="17"/>
        <v>4.2</v>
      </c>
      <c r="U547" s="97">
        <f t="shared" si="20"/>
        <v>-3.6999999999999997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3.9</v>
      </c>
      <c r="C548" s="5">
        <v>99</v>
      </c>
      <c r="D548" s="5">
        <v>3.7</v>
      </c>
      <c r="E548" s="5">
        <v>3.9</v>
      </c>
      <c r="F548" s="5">
        <v>0</v>
      </c>
      <c r="G548" s="5">
        <v>0</v>
      </c>
      <c r="H548" s="5">
        <v>1037.5999999999999</v>
      </c>
      <c r="I548" s="5">
        <v>976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4.3</v>
      </c>
      <c r="Q548">
        <v>4.2</v>
      </c>
      <c r="R548" s="55">
        <v>0.374305555555556</v>
      </c>
      <c r="T548" s="94">
        <f t="shared" si="17"/>
        <v>4.3</v>
      </c>
      <c r="U548" s="97">
        <f t="shared" si="20"/>
        <v>-3.6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3.9</v>
      </c>
      <c r="C549" s="5">
        <v>99</v>
      </c>
      <c r="D549" s="5">
        <v>3.7</v>
      </c>
      <c r="E549" s="5">
        <v>3.9</v>
      </c>
      <c r="F549" s="5">
        <v>2.9</v>
      </c>
      <c r="G549" s="5">
        <v>3.6</v>
      </c>
      <c r="H549" s="5">
        <v>1037.4000000000001</v>
      </c>
      <c r="I549" s="5">
        <v>1209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4.3</v>
      </c>
      <c r="Q549">
        <v>4.2</v>
      </c>
      <c r="R549" s="55">
        <v>0.375</v>
      </c>
      <c r="T549" s="94">
        <f t="shared" si="17"/>
        <v>4.3</v>
      </c>
      <c r="U549" s="97">
        <f t="shared" si="20"/>
        <v>-3.6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3.9</v>
      </c>
      <c r="C550" s="5">
        <v>99</v>
      </c>
      <c r="D550" s="5">
        <v>3.7</v>
      </c>
      <c r="E550" s="5">
        <v>3.9</v>
      </c>
      <c r="F550" s="5">
        <v>0</v>
      </c>
      <c r="G550" s="5">
        <v>0</v>
      </c>
      <c r="H550" s="5">
        <v>1037.5</v>
      </c>
      <c r="I550" s="5">
        <v>1364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4.3</v>
      </c>
      <c r="Q550">
        <v>4.2</v>
      </c>
      <c r="R550" s="55">
        <v>0.375694444444444</v>
      </c>
      <c r="T550" s="94">
        <f t="shared" si="17"/>
        <v>4.3</v>
      </c>
      <c r="U550" s="97">
        <f t="shared" si="20"/>
        <v>-3.6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3.9</v>
      </c>
      <c r="C551" s="5">
        <v>99</v>
      </c>
      <c r="D551" s="5">
        <v>3.7</v>
      </c>
      <c r="E551" s="5">
        <v>3.9</v>
      </c>
      <c r="F551" s="5">
        <v>2.9</v>
      </c>
      <c r="G551" s="5">
        <v>3.6</v>
      </c>
      <c r="H551" s="5">
        <v>1037.5</v>
      </c>
      <c r="I551" s="5">
        <v>1317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4.2</v>
      </c>
      <c r="Q551">
        <v>4.2</v>
      </c>
      <c r="R551" s="55">
        <v>0.37638888888888899</v>
      </c>
      <c r="T551" s="94">
        <f t="shared" si="17"/>
        <v>4.2</v>
      </c>
      <c r="U551" s="97">
        <f t="shared" si="20"/>
        <v>-3.6999999999999997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3.8</v>
      </c>
      <c r="C552" s="5">
        <v>99</v>
      </c>
      <c r="D552" s="5">
        <v>3.6</v>
      </c>
      <c r="E552" s="5">
        <v>3.8</v>
      </c>
      <c r="F552" s="5">
        <v>0.7</v>
      </c>
      <c r="G552" s="5">
        <v>1.8</v>
      </c>
      <c r="H552" s="5">
        <v>1037.5</v>
      </c>
      <c r="I552" s="5">
        <v>1581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4.3</v>
      </c>
      <c r="Q552">
        <v>4.2</v>
      </c>
      <c r="R552" s="55">
        <v>0.37708333333333299</v>
      </c>
      <c r="T552" s="94">
        <f t="shared" si="17"/>
        <v>4.3</v>
      </c>
      <c r="U552" s="97">
        <f t="shared" si="20"/>
        <v>-3.5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3.8</v>
      </c>
      <c r="C553" s="5">
        <v>99</v>
      </c>
      <c r="D553" s="5">
        <v>3.6</v>
      </c>
      <c r="E553" s="5">
        <v>3.8</v>
      </c>
      <c r="F553" s="5">
        <v>3.6</v>
      </c>
      <c r="G553" s="5">
        <v>5.4</v>
      </c>
      <c r="H553" s="5">
        <v>1037.5999999999999</v>
      </c>
      <c r="I553" s="5">
        <v>1689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4.3</v>
      </c>
      <c r="Q553">
        <v>4.2</v>
      </c>
      <c r="R553" s="55">
        <v>0.37777777777777799</v>
      </c>
      <c r="T553" s="94">
        <f t="shared" si="17"/>
        <v>4.3</v>
      </c>
      <c r="U553" s="97">
        <f t="shared" si="20"/>
        <v>-3.5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3.8</v>
      </c>
      <c r="C554" s="5">
        <v>99</v>
      </c>
      <c r="D554" s="5">
        <v>3.6</v>
      </c>
      <c r="E554" s="5">
        <v>3.8</v>
      </c>
      <c r="F554" s="5">
        <v>3.6</v>
      </c>
      <c r="G554" s="5">
        <v>3.6</v>
      </c>
      <c r="H554" s="5">
        <v>1037.7</v>
      </c>
      <c r="I554" s="5">
        <v>1968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4.3</v>
      </c>
      <c r="Q554">
        <v>4.0999999999999996</v>
      </c>
      <c r="R554" s="55">
        <v>0.37847222222222199</v>
      </c>
      <c r="T554" s="94">
        <f t="shared" si="17"/>
        <v>4.3</v>
      </c>
      <c r="U554" s="97">
        <f t="shared" si="20"/>
        <v>-3.5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3.8</v>
      </c>
      <c r="C555" s="5">
        <v>99</v>
      </c>
      <c r="D555" s="5">
        <v>3.6</v>
      </c>
      <c r="E555" s="5">
        <v>3.8</v>
      </c>
      <c r="F555" s="5">
        <v>0</v>
      </c>
      <c r="G555" s="5">
        <v>0</v>
      </c>
      <c r="H555" s="5">
        <v>1037.5999999999999</v>
      </c>
      <c r="I555" s="5">
        <v>2139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4.3</v>
      </c>
      <c r="Q555">
        <v>4.2</v>
      </c>
      <c r="R555" s="55">
        <v>0.37916666666666698</v>
      </c>
      <c r="T555" s="94">
        <f t="shared" si="17"/>
        <v>4.3</v>
      </c>
      <c r="U555" s="97">
        <f t="shared" si="20"/>
        <v>-3.5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3.8</v>
      </c>
      <c r="C556" s="5">
        <v>99</v>
      </c>
      <c r="D556" s="5">
        <v>3.6</v>
      </c>
      <c r="E556" s="5">
        <v>3.8</v>
      </c>
      <c r="F556" s="5">
        <v>0</v>
      </c>
      <c r="G556" s="5">
        <v>0</v>
      </c>
      <c r="H556" s="5">
        <v>1037.5999999999999</v>
      </c>
      <c r="I556" s="5">
        <v>2185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4.3</v>
      </c>
      <c r="Q556">
        <v>4.0999999999999996</v>
      </c>
      <c r="R556" s="55">
        <v>0.37986111111111098</v>
      </c>
      <c r="T556" s="94">
        <f t="shared" si="17"/>
        <v>4.3</v>
      </c>
      <c r="U556" s="97">
        <f t="shared" si="20"/>
        <v>-3.5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3.8</v>
      </c>
      <c r="C557" s="5">
        <v>99</v>
      </c>
      <c r="D557" s="5">
        <v>3.6</v>
      </c>
      <c r="E557" s="5">
        <v>3.8</v>
      </c>
      <c r="F557" s="5">
        <v>0.4</v>
      </c>
      <c r="G557" s="5">
        <v>1.8</v>
      </c>
      <c r="H557" s="5">
        <v>1037.7</v>
      </c>
      <c r="I557" s="5">
        <v>2356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4.3</v>
      </c>
      <c r="Q557">
        <v>4.0999999999999996</v>
      </c>
      <c r="R557" s="55">
        <v>0.38055555555555598</v>
      </c>
      <c r="T557" s="94">
        <f t="shared" si="17"/>
        <v>4.3</v>
      </c>
      <c r="U557" s="97">
        <f t="shared" si="20"/>
        <v>-3.5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3.8</v>
      </c>
      <c r="C558" s="5">
        <v>99</v>
      </c>
      <c r="D558" s="5">
        <v>3.6</v>
      </c>
      <c r="E558" s="5">
        <v>3.8</v>
      </c>
      <c r="F558" s="5">
        <v>0</v>
      </c>
      <c r="G558" s="5">
        <v>0</v>
      </c>
      <c r="H558" s="5">
        <v>1037.8</v>
      </c>
      <c r="I558" s="5">
        <v>2526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4.3</v>
      </c>
      <c r="Q558">
        <v>4.2</v>
      </c>
      <c r="R558" s="55">
        <v>0.38124999999999998</v>
      </c>
      <c r="T558" s="94">
        <f t="shared" si="17"/>
        <v>4.3</v>
      </c>
      <c r="U558" s="97">
        <f t="shared" si="20"/>
        <v>-3.5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3.8</v>
      </c>
      <c r="C559" s="5">
        <v>99</v>
      </c>
      <c r="D559" s="5">
        <v>3.6</v>
      </c>
      <c r="E559" s="5">
        <v>3.8</v>
      </c>
      <c r="F559" s="5">
        <v>0</v>
      </c>
      <c r="G559" s="5">
        <v>0</v>
      </c>
      <c r="H559" s="5">
        <v>1037.7</v>
      </c>
      <c r="I559" s="5">
        <v>2681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4.3</v>
      </c>
      <c r="Q559">
        <v>4.2</v>
      </c>
      <c r="R559" s="55">
        <v>0.38194444444444398</v>
      </c>
      <c r="T559" s="94">
        <f t="shared" si="17"/>
        <v>4.3</v>
      </c>
      <c r="U559" s="97">
        <f t="shared" si="20"/>
        <v>-3.5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3.8</v>
      </c>
      <c r="C560" s="5">
        <v>99</v>
      </c>
      <c r="D560" s="5">
        <v>3.6</v>
      </c>
      <c r="E560" s="5">
        <v>3.8</v>
      </c>
      <c r="F560" s="5">
        <v>2.9</v>
      </c>
      <c r="G560" s="5">
        <v>5.4</v>
      </c>
      <c r="H560" s="5">
        <v>1037.5999999999999</v>
      </c>
      <c r="I560" s="5">
        <v>2743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4.3</v>
      </c>
      <c r="Q560">
        <v>4.2</v>
      </c>
      <c r="R560" s="55">
        <v>0.38263888888888897</v>
      </c>
      <c r="T560" s="94">
        <f t="shared" si="17"/>
        <v>4.3</v>
      </c>
      <c r="U560" s="97">
        <f t="shared" si="20"/>
        <v>-3.5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3.8</v>
      </c>
      <c r="C561" s="5">
        <v>99</v>
      </c>
      <c r="D561" s="5">
        <v>3.6</v>
      </c>
      <c r="E561" s="5">
        <v>3.8</v>
      </c>
      <c r="F561" s="5">
        <v>1.1000000000000001</v>
      </c>
      <c r="G561" s="5">
        <v>1.8</v>
      </c>
      <c r="H561" s="5">
        <v>1037.7</v>
      </c>
      <c r="I561" s="5">
        <v>2852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4.4000000000000004</v>
      </c>
      <c r="Q561">
        <v>4.2</v>
      </c>
      <c r="R561" s="55">
        <v>0.38333333333333303</v>
      </c>
      <c r="T561" s="94">
        <f t="shared" si="17"/>
        <v>4.4000000000000004</v>
      </c>
      <c r="U561" s="97">
        <f t="shared" ref="U561:U574" si="21">(T561-B561)-2</f>
        <v>-1.3999999999999995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3.8</v>
      </c>
      <c r="C562" s="5">
        <v>99</v>
      </c>
      <c r="D562" s="5">
        <v>3.6</v>
      </c>
      <c r="E562" s="5">
        <v>3.8</v>
      </c>
      <c r="F562" s="5">
        <v>1.8</v>
      </c>
      <c r="G562" s="5">
        <v>3.6</v>
      </c>
      <c r="H562" s="5">
        <v>1037.7</v>
      </c>
      <c r="I562" s="5">
        <v>3022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4.4000000000000004</v>
      </c>
      <c r="Q562">
        <v>4.2</v>
      </c>
      <c r="R562" s="55">
        <v>0.38402777777777802</v>
      </c>
      <c r="T562" s="94">
        <f t="shared" ref="T562:T625" si="22">MAX($P562,$Q562)</f>
        <v>4.4000000000000004</v>
      </c>
      <c r="U562" s="97">
        <f t="shared" si="21"/>
        <v>-1.3999999999999995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3.8</v>
      </c>
      <c r="C563" s="5">
        <v>99</v>
      </c>
      <c r="D563" s="5">
        <v>3.6</v>
      </c>
      <c r="E563" s="5">
        <v>3.8</v>
      </c>
      <c r="F563" s="5">
        <v>1.4</v>
      </c>
      <c r="G563" s="5">
        <v>3.6</v>
      </c>
      <c r="H563" s="5">
        <v>1037.5999999999999</v>
      </c>
      <c r="I563" s="5">
        <v>3239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4.4000000000000004</v>
      </c>
      <c r="Q563">
        <v>4.2</v>
      </c>
      <c r="R563" s="55">
        <v>0.38472222222222202</v>
      </c>
      <c r="T563" s="94">
        <f t="shared" si="22"/>
        <v>4.4000000000000004</v>
      </c>
      <c r="U563" s="97">
        <f t="shared" si="21"/>
        <v>-1.3999999999999995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3.8</v>
      </c>
      <c r="C564" s="5">
        <v>99</v>
      </c>
      <c r="D564" s="5">
        <v>3.6</v>
      </c>
      <c r="E564" s="5">
        <v>3.8</v>
      </c>
      <c r="F564" s="5">
        <v>1.1000000000000001</v>
      </c>
      <c r="G564" s="5">
        <v>1.8</v>
      </c>
      <c r="H564" s="5">
        <v>1037.7</v>
      </c>
      <c r="I564" s="5">
        <v>3022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4.4000000000000004</v>
      </c>
      <c r="Q564">
        <v>4.3</v>
      </c>
      <c r="R564" s="55">
        <v>0.38541666666666702</v>
      </c>
      <c r="T564" s="94">
        <f t="shared" si="22"/>
        <v>4.4000000000000004</v>
      </c>
      <c r="U564" s="97">
        <f t="shared" si="21"/>
        <v>-1.3999999999999995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3.8</v>
      </c>
      <c r="C565" s="5">
        <v>99</v>
      </c>
      <c r="D565" s="5">
        <v>3.6</v>
      </c>
      <c r="E565" s="5">
        <v>3.8</v>
      </c>
      <c r="F565" s="5">
        <v>0</v>
      </c>
      <c r="G565" s="5">
        <v>0</v>
      </c>
      <c r="H565" s="5">
        <v>1037.7</v>
      </c>
      <c r="I565" s="5">
        <v>3286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4.4000000000000004</v>
      </c>
      <c r="Q565">
        <v>4.3</v>
      </c>
      <c r="R565" s="55">
        <v>0.38611111111111102</v>
      </c>
      <c r="T565" s="94">
        <f t="shared" si="22"/>
        <v>4.4000000000000004</v>
      </c>
      <c r="U565" s="97">
        <f t="shared" si="21"/>
        <v>-1.3999999999999995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3.8</v>
      </c>
      <c r="C566" s="5">
        <v>99</v>
      </c>
      <c r="D566" s="5">
        <v>3.6</v>
      </c>
      <c r="E566" s="5">
        <v>3.8</v>
      </c>
      <c r="F566" s="5">
        <v>0</v>
      </c>
      <c r="G566" s="5">
        <v>0</v>
      </c>
      <c r="H566" s="5">
        <v>1037.5999999999999</v>
      </c>
      <c r="I566" s="5">
        <v>3069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4.5</v>
      </c>
      <c r="Q566">
        <v>4.4000000000000004</v>
      </c>
      <c r="R566" s="55">
        <v>0.38680555555555601</v>
      </c>
      <c r="T566" s="94">
        <f>MAX($P566,$Q566)</f>
        <v>4.5</v>
      </c>
      <c r="U566" s="97">
        <f t="shared" si="21"/>
        <v>-1.2999999999999998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3.8</v>
      </c>
      <c r="C567" s="5">
        <v>99</v>
      </c>
      <c r="D567" s="5">
        <v>3.6</v>
      </c>
      <c r="E567" s="5">
        <v>3.8</v>
      </c>
      <c r="F567" s="5">
        <v>2.2000000000000002</v>
      </c>
      <c r="G567" s="5">
        <v>3.6</v>
      </c>
      <c r="H567" s="5">
        <v>1037.7</v>
      </c>
      <c r="I567" s="5">
        <v>3239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4.5999999999999996</v>
      </c>
      <c r="Q567">
        <v>4.4000000000000004</v>
      </c>
      <c r="R567" s="55">
        <v>0.38750000000000001</v>
      </c>
      <c r="T567" s="94">
        <f>MAX($P567,$Q567)</f>
        <v>4.5999999999999996</v>
      </c>
      <c r="U567" s="97">
        <f t="shared" si="21"/>
        <v>-1.2000000000000002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3.8</v>
      </c>
      <c r="C568" s="5">
        <v>99</v>
      </c>
      <c r="D568" s="5">
        <v>3.6</v>
      </c>
      <c r="E568" s="5">
        <v>3.8</v>
      </c>
      <c r="F568" s="5">
        <v>0</v>
      </c>
      <c r="G568" s="5">
        <v>0</v>
      </c>
      <c r="H568" s="5">
        <v>1037.5999999999999</v>
      </c>
      <c r="I568" s="5">
        <v>3131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4.5999999999999996</v>
      </c>
      <c r="Q568">
        <v>4.4000000000000004</v>
      </c>
      <c r="R568" s="55">
        <v>0.38819444444444401</v>
      </c>
      <c r="T568" s="94">
        <f t="shared" si="22"/>
        <v>4.5999999999999996</v>
      </c>
      <c r="U568" s="97">
        <f>(T568-B568)-2</f>
        <v>-1.2000000000000002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3.8</v>
      </c>
      <c r="C569" s="5">
        <v>99</v>
      </c>
      <c r="D569" s="5">
        <v>3.6</v>
      </c>
      <c r="E569" s="5">
        <v>3.8</v>
      </c>
      <c r="F569" s="5">
        <v>1.4</v>
      </c>
      <c r="G569" s="5">
        <v>1.8</v>
      </c>
      <c r="H569" s="5">
        <v>1037.5</v>
      </c>
      <c r="I569" s="5">
        <v>3348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4.5999999999999996</v>
      </c>
      <c r="Q569">
        <v>4.4000000000000004</v>
      </c>
      <c r="R569" s="55">
        <v>0.38888888888888901</v>
      </c>
      <c r="T569" s="94">
        <f t="shared" si="22"/>
        <v>4.5999999999999996</v>
      </c>
      <c r="U569" s="97">
        <f t="shared" si="21"/>
        <v>-1.2000000000000002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3.9</v>
      </c>
      <c r="C570" s="5">
        <v>99</v>
      </c>
      <c r="D570" s="5">
        <v>3.7</v>
      </c>
      <c r="E570" s="5">
        <v>3.9</v>
      </c>
      <c r="F570" s="5">
        <v>0</v>
      </c>
      <c r="G570" s="5">
        <v>0</v>
      </c>
      <c r="H570" s="5">
        <v>1037.5</v>
      </c>
      <c r="I570" s="5">
        <v>3627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4.8</v>
      </c>
      <c r="Q570">
        <v>4.4000000000000004</v>
      </c>
      <c r="R570" s="55">
        <v>0.389583333333333</v>
      </c>
      <c r="T570" s="94">
        <f t="shared" si="22"/>
        <v>4.8</v>
      </c>
      <c r="U570" s="97">
        <f t="shared" si="21"/>
        <v>-1.1000000000000001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3.9</v>
      </c>
      <c r="C571" s="5">
        <v>99</v>
      </c>
      <c r="D571" s="5">
        <v>3.7</v>
      </c>
      <c r="E571" s="5">
        <v>3.9</v>
      </c>
      <c r="F571" s="5">
        <v>0.7</v>
      </c>
      <c r="G571" s="5">
        <v>1.8</v>
      </c>
      <c r="H571" s="5">
        <v>1037.5999999999999</v>
      </c>
      <c r="I571" s="5">
        <v>3673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4.9000000000000004</v>
      </c>
      <c r="Q571">
        <v>4.4000000000000004</v>
      </c>
      <c r="R571" s="55">
        <v>0.390277777777778</v>
      </c>
      <c r="T571" s="94">
        <f t="shared" si="22"/>
        <v>4.9000000000000004</v>
      </c>
      <c r="U571" s="97">
        <f t="shared" si="21"/>
        <v>-0.99999999999999956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3.9</v>
      </c>
      <c r="C572" s="5">
        <v>99</v>
      </c>
      <c r="D572" s="5">
        <v>3.7</v>
      </c>
      <c r="E572" s="5">
        <v>3.9</v>
      </c>
      <c r="F572" s="5">
        <v>1.1000000000000001</v>
      </c>
      <c r="G572" s="5">
        <v>1.8</v>
      </c>
      <c r="H572" s="5">
        <v>1037.7</v>
      </c>
      <c r="I572" s="5">
        <v>3844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5</v>
      </c>
      <c r="Q572">
        <v>4.4000000000000004</v>
      </c>
      <c r="R572" s="55">
        <v>0.390972222222222</v>
      </c>
      <c r="T572" s="94">
        <f t="shared" si="22"/>
        <v>5</v>
      </c>
      <c r="U572" s="97">
        <f t="shared" si="21"/>
        <v>-0.89999999999999991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3.9</v>
      </c>
      <c r="C573" s="5">
        <v>99</v>
      </c>
      <c r="D573" s="5">
        <v>3.7</v>
      </c>
      <c r="E573" s="5">
        <v>3.9</v>
      </c>
      <c r="F573" s="5">
        <v>0.4</v>
      </c>
      <c r="G573" s="5">
        <v>1.8</v>
      </c>
      <c r="H573" s="5">
        <v>1037.7</v>
      </c>
      <c r="I573" s="5">
        <v>3890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5.2</v>
      </c>
      <c r="Q573">
        <v>4.4000000000000004</v>
      </c>
      <c r="R573" s="55">
        <v>0.391666666666667</v>
      </c>
      <c r="T573" s="94">
        <f t="shared" si="22"/>
        <v>5.2</v>
      </c>
      <c r="U573" s="97">
        <f t="shared" si="21"/>
        <v>-0.69999999999999973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3.9</v>
      </c>
      <c r="C574" s="5">
        <v>99</v>
      </c>
      <c r="D574" s="5">
        <v>3.7</v>
      </c>
      <c r="E574" s="5">
        <v>3.9</v>
      </c>
      <c r="F574" s="5">
        <v>1.4</v>
      </c>
      <c r="G574" s="5">
        <v>3.6</v>
      </c>
      <c r="H574" s="5">
        <v>1037.7</v>
      </c>
      <c r="I574" s="5">
        <v>3844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5.4</v>
      </c>
      <c r="Q574">
        <v>4.5</v>
      </c>
      <c r="R574" s="55">
        <v>0.39236111111111099</v>
      </c>
      <c r="T574" s="94">
        <f t="shared" si="22"/>
        <v>5.4</v>
      </c>
      <c r="U574" s="97">
        <f t="shared" si="21"/>
        <v>-0.49999999999999956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3.9</v>
      </c>
      <c r="C575" s="5">
        <v>99</v>
      </c>
      <c r="D575" s="5">
        <v>3.7</v>
      </c>
      <c r="E575" s="5">
        <v>3.9</v>
      </c>
      <c r="F575" s="5">
        <v>1.1000000000000001</v>
      </c>
      <c r="G575" s="5">
        <v>1.8</v>
      </c>
      <c r="H575" s="5">
        <v>1037.7</v>
      </c>
      <c r="I575" s="5">
        <v>4061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5.5</v>
      </c>
      <c r="Q575">
        <v>4.5</v>
      </c>
      <c r="R575" s="55">
        <v>0.39305555555555599</v>
      </c>
      <c r="T575" s="94">
        <f t="shared" si="22"/>
        <v>5.5</v>
      </c>
      <c r="U575" s="97">
        <f>(T575-B575)-2</f>
        <v>-0.39999999999999991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3.9</v>
      </c>
      <c r="C576" s="5">
        <v>99</v>
      </c>
      <c r="D576" s="5">
        <v>3.7</v>
      </c>
      <c r="E576" s="5">
        <v>3.9</v>
      </c>
      <c r="F576" s="5">
        <v>0.4</v>
      </c>
      <c r="G576" s="5">
        <v>1.8</v>
      </c>
      <c r="H576" s="5">
        <v>1037.4000000000001</v>
      </c>
      <c r="I576" s="5">
        <v>4169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5.6</v>
      </c>
      <c r="Q576">
        <v>4.5</v>
      </c>
      <c r="R576" s="55">
        <v>0.39374999999999999</v>
      </c>
      <c r="T576" s="94">
        <f t="shared" si="22"/>
        <v>5.6</v>
      </c>
      <c r="U576" s="97">
        <f>(T576-B576)-2</f>
        <v>-0.30000000000000027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3.9</v>
      </c>
      <c r="C577" s="5">
        <v>99</v>
      </c>
      <c r="D577" s="5">
        <v>3.7</v>
      </c>
      <c r="E577" s="5">
        <v>3.9</v>
      </c>
      <c r="F577" s="5">
        <v>0</v>
      </c>
      <c r="G577" s="5">
        <v>0</v>
      </c>
      <c r="H577" s="5">
        <v>1037.5999999999999</v>
      </c>
      <c r="I577" s="5">
        <v>4231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5.6</v>
      </c>
      <c r="Q577">
        <v>4.5</v>
      </c>
      <c r="R577" s="55">
        <v>0.39444444444444399</v>
      </c>
      <c r="T577" s="94">
        <f t="shared" si="22"/>
        <v>5.6</v>
      </c>
      <c r="U577" s="97">
        <f>(T577-B577)-2</f>
        <v>-0.30000000000000027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3.9</v>
      </c>
      <c r="C578" s="5">
        <v>99</v>
      </c>
      <c r="D578" s="5">
        <v>3.7</v>
      </c>
      <c r="E578" s="5">
        <v>3.9</v>
      </c>
      <c r="F578" s="5">
        <v>0</v>
      </c>
      <c r="G578" s="5">
        <v>0</v>
      </c>
      <c r="H578" s="5">
        <v>1037.7</v>
      </c>
      <c r="I578" s="5">
        <v>4278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5.7</v>
      </c>
      <c r="Q578">
        <v>4.5</v>
      </c>
      <c r="R578" s="55">
        <v>0.39513888888888898</v>
      </c>
      <c r="T578" s="94">
        <f t="shared" si="22"/>
        <v>5.7</v>
      </c>
      <c r="U578" s="97">
        <f t="shared" ref="U578:U620" si="24">(T578-B578)-2</f>
        <v>-0.19999999999999973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3.9</v>
      </c>
      <c r="C579" s="5">
        <v>99</v>
      </c>
      <c r="D579" s="5">
        <v>3.7</v>
      </c>
      <c r="E579" s="5">
        <v>3.9</v>
      </c>
      <c r="F579" s="5">
        <v>0</v>
      </c>
      <c r="G579" s="5">
        <v>0</v>
      </c>
      <c r="H579" s="5">
        <v>1037.8</v>
      </c>
      <c r="I579" s="5">
        <v>4495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5.7</v>
      </c>
      <c r="Q579">
        <v>4.5</v>
      </c>
      <c r="R579" s="55">
        <v>0.39583333333333298</v>
      </c>
      <c r="T579" s="94">
        <f t="shared" si="22"/>
        <v>5.7</v>
      </c>
      <c r="U579" s="97">
        <f t="shared" si="24"/>
        <v>-0.19999999999999973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4</v>
      </c>
      <c r="C580" s="5">
        <v>99</v>
      </c>
      <c r="D580" s="5">
        <v>3.8</v>
      </c>
      <c r="E580" s="5">
        <v>4</v>
      </c>
      <c r="F580" s="5">
        <v>0.4</v>
      </c>
      <c r="G580" s="5">
        <v>1.8</v>
      </c>
      <c r="H580" s="5">
        <v>1037.8</v>
      </c>
      <c r="I580" s="5">
        <v>4712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5.9</v>
      </c>
      <c r="Q580">
        <v>4.5</v>
      </c>
      <c r="R580" s="55">
        <v>0.39652777777777798</v>
      </c>
      <c r="T580" s="94">
        <f t="shared" si="22"/>
        <v>5.9</v>
      </c>
      <c r="U580" s="97">
        <f t="shared" si="24"/>
        <v>-9.9999999999999645E-2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4</v>
      </c>
      <c r="C581" s="5">
        <v>99</v>
      </c>
      <c r="D581" s="5">
        <v>3.8</v>
      </c>
      <c r="E581" s="5">
        <v>4</v>
      </c>
      <c r="F581" s="5">
        <v>2.2000000000000002</v>
      </c>
      <c r="G581" s="5">
        <v>3.6</v>
      </c>
      <c r="H581" s="5">
        <v>1037.8</v>
      </c>
      <c r="I581" s="5">
        <v>4557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6</v>
      </c>
      <c r="Q581">
        <v>4.5</v>
      </c>
      <c r="R581" s="55">
        <v>0.39722222222222198</v>
      </c>
      <c r="T581" s="94">
        <f t="shared" si="22"/>
        <v>6</v>
      </c>
      <c r="U581" s="97">
        <f t="shared" si="24"/>
        <v>0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4</v>
      </c>
      <c r="C582" s="5">
        <v>99</v>
      </c>
      <c r="D582" s="5">
        <v>3.8</v>
      </c>
      <c r="E582" s="5">
        <v>4</v>
      </c>
      <c r="F582" s="5">
        <v>2.2000000000000002</v>
      </c>
      <c r="G582" s="5">
        <v>3.6</v>
      </c>
      <c r="H582" s="5">
        <v>1037.7</v>
      </c>
      <c r="I582" s="5">
        <v>4169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6.2</v>
      </c>
      <c r="Q582">
        <v>4.5999999999999996</v>
      </c>
      <c r="R582" s="55">
        <v>0.39791666666666697</v>
      </c>
      <c r="T582" s="94">
        <f t="shared" si="22"/>
        <v>6.2</v>
      </c>
      <c r="U582" s="97">
        <f t="shared" si="24"/>
        <v>0.20000000000000018</v>
      </c>
      <c r="V582" s="93" t="str">
        <f t="shared" si="19"/>
        <v/>
      </c>
      <c r="W582" s="97">
        <f t="shared" si="23"/>
        <v>1</v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4</v>
      </c>
      <c r="C583" s="5">
        <v>99</v>
      </c>
      <c r="D583" s="5">
        <v>3.8</v>
      </c>
      <c r="E583" s="5">
        <v>4</v>
      </c>
      <c r="F583" s="5">
        <v>1.4</v>
      </c>
      <c r="G583" s="5">
        <v>3.6</v>
      </c>
      <c r="H583" s="5">
        <v>1037.8</v>
      </c>
      <c r="I583" s="5">
        <v>4107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6.4</v>
      </c>
      <c r="Q583">
        <v>4.5999999999999996</v>
      </c>
      <c r="R583" s="55">
        <v>0.39861111111111103</v>
      </c>
      <c r="T583" s="94">
        <f t="shared" si="22"/>
        <v>6.4</v>
      </c>
      <c r="U583" s="97">
        <f t="shared" si="24"/>
        <v>0.40000000000000036</v>
      </c>
      <c r="V583" s="93" t="str">
        <f t="shared" si="19"/>
        <v/>
      </c>
      <c r="W583" s="97">
        <f t="shared" si="23"/>
        <v>1</v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3.9</v>
      </c>
      <c r="C584" s="5">
        <v>99</v>
      </c>
      <c r="D584" s="5">
        <v>3.7</v>
      </c>
      <c r="E584" s="5">
        <v>3.9</v>
      </c>
      <c r="F584" s="5">
        <v>0.4</v>
      </c>
      <c r="G584" s="5">
        <v>1.8</v>
      </c>
      <c r="H584" s="5">
        <v>1037.5999999999999</v>
      </c>
      <c r="I584" s="5">
        <v>3844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6.5</v>
      </c>
      <c r="Q584">
        <v>4.5999999999999996</v>
      </c>
      <c r="R584" s="55">
        <v>0.39930555555555602</v>
      </c>
      <c r="T584" s="94">
        <f t="shared" si="22"/>
        <v>6.5</v>
      </c>
      <c r="U584" s="97">
        <f t="shared" si="24"/>
        <v>0.60000000000000009</v>
      </c>
      <c r="V584" s="93" t="str">
        <f t="shared" si="19"/>
        <v/>
      </c>
      <c r="W584" s="97">
        <f t="shared" si="23"/>
        <v>1</v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3.9</v>
      </c>
      <c r="C585" s="5">
        <v>99</v>
      </c>
      <c r="D585" s="5">
        <v>3.7</v>
      </c>
      <c r="E585" s="5">
        <v>3.9</v>
      </c>
      <c r="F585" s="5">
        <v>0.7</v>
      </c>
      <c r="G585" s="5">
        <v>1.8</v>
      </c>
      <c r="H585" s="5">
        <v>1037.7</v>
      </c>
      <c r="I585" s="5">
        <v>3890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6.6</v>
      </c>
      <c r="Q585">
        <v>4.5999999999999996</v>
      </c>
      <c r="R585" s="55">
        <v>0.4</v>
      </c>
      <c r="T585" s="94">
        <f t="shared" si="22"/>
        <v>6.6</v>
      </c>
      <c r="U585" s="97">
        <f t="shared" si="24"/>
        <v>0.69999999999999973</v>
      </c>
      <c r="V585" s="93" t="str">
        <f t="shared" si="19"/>
        <v/>
      </c>
      <c r="W585" s="97">
        <f t="shared" si="23"/>
        <v>1</v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4</v>
      </c>
      <c r="C586" s="5">
        <v>99</v>
      </c>
      <c r="D586" s="5">
        <v>3.8</v>
      </c>
      <c r="E586" s="5">
        <v>4</v>
      </c>
      <c r="F586" s="5">
        <v>4</v>
      </c>
      <c r="G586" s="5">
        <v>5.4</v>
      </c>
      <c r="H586" s="5">
        <v>1037.7</v>
      </c>
      <c r="I586" s="5">
        <v>3952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6.6</v>
      </c>
      <c r="Q586">
        <v>4.5999999999999996</v>
      </c>
      <c r="R586" s="55">
        <v>0.40069444444444402</v>
      </c>
      <c r="T586" s="94">
        <f t="shared" si="22"/>
        <v>6.6</v>
      </c>
      <c r="U586" s="97">
        <f t="shared" si="24"/>
        <v>0.59999999999999964</v>
      </c>
      <c r="V586" s="93" t="str">
        <f t="shared" si="19"/>
        <v/>
      </c>
      <c r="W586" s="97">
        <f t="shared" si="23"/>
        <v>1</v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4</v>
      </c>
      <c r="C587" s="5">
        <v>99</v>
      </c>
      <c r="D587" s="5">
        <v>3.8</v>
      </c>
      <c r="E587" s="5">
        <v>4</v>
      </c>
      <c r="F587" s="5">
        <v>2.9</v>
      </c>
      <c r="G587" s="5">
        <v>3.6</v>
      </c>
      <c r="H587" s="5">
        <v>1037.5999999999999</v>
      </c>
      <c r="I587" s="5">
        <v>4061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6.6</v>
      </c>
      <c r="Q587">
        <v>4.5999999999999996</v>
      </c>
      <c r="R587" s="55">
        <v>0.40138888888888902</v>
      </c>
      <c r="T587" s="94">
        <f t="shared" si="22"/>
        <v>6.6</v>
      </c>
      <c r="U587" s="97">
        <f t="shared" si="24"/>
        <v>0.59999999999999964</v>
      </c>
      <c r="V587" s="93" t="str">
        <f t="shared" ref="V587:V650" si="25">IF($K587&gt;0,1,"")</f>
        <v/>
      </c>
      <c r="W587" s="97">
        <f t="shared" si="23"/>
        <v>1</v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3.9</v>
      </c>
      <c r="C588" s="5">
        <v>99</v>
      </c>
      <c r="D588" s="5">
        <v>3.7</v>
      </c>
      <c r="E588" s="5">
        <v>3.9</v>
      </c>
      <c r="F588" s="5">
        <v>2.2000000000000002</v>
      </c>
      <c r="G588" s="5">
        <v>3.6</v>
      </c>
      <c r="H588" s="5">
        <v>1037.5999999999999</v>
      </c>
      <c r="I588" s="5">
        <v>4061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6.6</v>
      </c>
      <c r="Q588">
        <v>4.5</v>
      </c>
      <c r="R588" s="55">
        <v>0.40208333333333302</v>
      </c>
      <c r="T588" s="94">
        <f t="shared" si="22"/>
        <v>6.6</v>
      </c>
      <c r="U588" s="97">
        <f t="shared" si="24"/>
        <v>0.69999999999999973</v>
      </c>
      <c r="V588" s="93" t="str">
        <f t="shared" si="25"/>
        <v/>
      </c>
      <c r="W588" s="97">
        <f t="shared" si="23"/>
        <v>1</v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4</v>
      </c>
      <c r="C589" s="5">
        <v>99</v>
      </c>
      <c r="D589" s="5">
        <v>3.8</v>
      </c>
      <c r="E589" s="5">
        <v>4</v>
      </c>
      <c r="F589" s="5">
        <v>1.4</v>
      </c>
      <c r="G589" s="5">
        <v>1.8</v>
      </c>
      <c r="H589" s="5">
        <v>1037.5</v>
      </c>
      <c r="I589" s="5">
        <v>4107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6.6</v>
      </c>
      <c r="Q589">
        <v>4.5999999999999996</v>
      </c>
      <c r="R589" s="55">
        <v>0.40277777777777801</v>
      </c>
      <c r="T589" s="94">
        <f t="shared" si="22"/>
        <v>6.6</v>
      </c>
      <c r="U589" s="97">
        <f t="shared" si="24"/>
        <v>0.59999999999999964</v>
      </c>
      <c r="V589" s="93" t="str">
        <f t="shared" si="25"/>
        <v/>
      </c>
      <c r="W589" s="97">
        <f t="shared" si="23"/>
        <v>1</v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4</v>
      </c>
      <c r="C590" s="5">
        <v>99</v>
      </c>
      <c r="D590" s="5">
        <v>3.8</v>
      </c>
      <c r="E590" s="5">
        <v>4</v>
      </c>
      <c r="F590" s="5">
        <v>0</v>
      </c>
      <c r="G590" s="5">
        <v>0</v>
      </c>
      <c r="H590" s="5">
        <v>1037.4000000000001</v>
      </c>
      <c r="I590" s="5">
        <v>4169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6.5</v>
      </c>
      <c r="Q590">
        <v>4.5</v>
      </c>
      <c r="R590" s="55">
        <v>0.40347222222222201</v>
      </c>
      <c r="T590" s="94">
        <f t="shared" si="22"/>
        <v>6.5</v>
      </c>
      <c r="U590" s="97">
        <f t="shared" si="24"/>
        <v>0.5</v>
      </c>
      <c r="V590" s="93" t="str">
        <f t="shared" si="25"/>
        <v/>
      </c>
      <c r="W590" s="97">
        <f t="shared" si="23"/>
        <v>1</v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4</v>
      </c>
      <c r="C591" s="5">
        <v>99</v>
      </c>
      <c r="D591" s="5">
        <v>3.8</v>
      </c>
      <c r="E591" s="5">
        <v>4</v>
      </c>
      <c r="F591" s="5">
        <v>0.4</v>
      </c>
      <c r="G591" s="5">
        <v>1.8</v>
      </c>
      <c r="H591" s="5">
        <v>1037.2</v>
      </c>
      <c r="I591" s="5">
        <v>4169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6.4</v>
      </c>
      <c r="Q591">
        <v>4.5</v>
      </c>
      <c r="R591" s="55">
        <v>0.40416666666666701</v>
      </c>
      <c r="T591" s="94">
        <f t="shared" si="22"/>
        <v>6.4</v>
      </c>
      <c r="U591" s="97">
        <f t="shared" si="24"/>
        <v>0.40000000000000036</v>
      </c>
      <c r="V591" s="93" t="str">
        <f t="shared" si="25"/>
        <v/>
      </c>
      <c r="W591" s="97">
        <f t="shared" si="23"/>
        <v>1</v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4</v>
      </c>
      <c r="C592" s="5">
        <v>99</v>
      </c>
      <c r="D592" s="5">
        <v>3.8</v>
      </c>
      <c r="E592" s="5">
        <v>4</v>
      </c>
      <c r="F592" s="5">
        <v>0</v>
      </c>
      <c r="G592" s="5">
        <v>0</v>
      </c>
      <c r="H592" s="5">
        <v>1037.3</v>
      </c>
      <c r="I592" s="5">
        <v>4231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6.3</v>
      </c>
      <c r="Q592">
        <v>4.4000000000000004</v>
      </c>
      <c r="R592" s="55">
        <v>0.40486111111111101</v>
      </c>
      <c r="T592" s="94">
        <f t="shared" si="22"/>
        <v>6.3</v>
      </c>
      <c r="U592" s="97">
        <f t="shared" si="24"/>
        <v>0.29999999999999982</v>
      </c>
      <c r="V592" s="93" t="str">
        <f t="shared" si="25"/>
        <v/>
      </c>
      <c r="W592" s="97">
        <f t="shared" si="23"/>
        <v>1</v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4</v>
      </c>
      <c r="C593" s="5">
        <v>99</v>
      </c>
      <c r="D593" s="5">
        <v>3.8</v>
      </c>
      <c r="E593" s="5">
        <v>4</v>
      </c>
      <c r="F593" s="5">
        <v>0.4</v>
      </c>
      <c r="G593" s="5">
        <v>1.8</v>
      </c>
      <c r="H593" s="5">
        <v>1037.3</v>
      </c>
      <c r="I593" s="5">
        <v>4231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6.2</v>
      </c>
      <c r="Q593">
        <v>4.4000000000000004</v>
      </c>
      <c r="R593" s="55">
        <v>0.405555555555556</v>
      </c>
      <c r="T593" s="94">
        <f t="shared" si="22"/>
        <v>6.2</v>
      </c>
      <c r="U593" s="97">
        <f t="shared" si="24"/>
        <v>0.20000000000000018</v>
      </c>
      <c r="V593" s="93" t="str">
        <f t="shared" si="25"/>
        <v/>
      </c>
      <c r="W593" s="97">
        <f t="shared" si="23"/>
        <v>1</v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4</v>
      </c>
      <c r="C594" s="5">
        <v>99</v>
      </c>
      <c r="D594" s="5">
        <v>3.8</v>
      </c>
      <c r="E594" s="5">
        <v>4</v>
      </c>
      <c r="F594" s="5">
        <v>0.4</v>
      </c>
      <c r="G594" s="5">
        <v>1.8</v>
      </c>
      <c r="H594" s="5">
        <v>1037.4000000000001</v>
      </c>
      <c r="I594" s="5">
        <v>4386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6.2</v>
      </c>
      <c r="Q594">
        <v>4.4000000000000004</v>
      </c>
      <c r="R594" s="55">
        <v>0.40625</v>
      </c>
      <c r="T594" s="94">
        <f t="shared" si="22"/>
        <v>6.2</v>
      </c>
      <c r="U594" s="97">
        <f t="shared" si="24"/>
        <v>0.20000000000000018</v>
      </c>
      <c r="V594" s="93" t="str">
        <f t="shared" si="25"/>
        <v/>
      </c>
      <c r="W594" s="97">
        <f t="shared" si="23"/>
        <v>1</v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4.0999999999999996</v>
      </c>
      <c r="C595" s="5">
        <v>99</v>
      </c>
      <c r="D595" s="5">
        <v>3.9</v>
      </c>
      <c r="E595" s="5">
        <v>4.0999999999999996</v>
      </c>
      <c r="F595" s="5">
        <v>2.9</v>
      </c>
      <c r="G595" s="5">
        <v>3.6</v>
      </c>
      <c r="H595" s="5">
        <v>1037.4000000000001</v>
      </c>
      <c r="I595" s="5">
        <v>4386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6.1</v>
      </c>
      <c r="Q595">
        <v>4.4000000000000004</v>
      </c>
      <c r="R595" s="55">
        <v>0.406944444444444</v>
      </c>
      <c r="T595" s="94">
        <f t="shared" si="22"/>
        <v>6.1</v>
      </c>
      <c r="U595" s="97">
        <f t="shared" si="24"/>
        <v>0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4.0999999999999996</v>
      </c>
      <c r="C596" s="5">
        <v>99</v>
      </c>
      <c r="D596" s="5">
        <v>3.9</v>
      </c>
      <c r="E596" s="5">
        <v>2.7</v>
      </c>
      <c r="F596" s="5">
        <v>6.1</v>
      </c>
      <c r="G596" s="5">
        <v>7.2</v>
      </c>
      <c r="H596" s="5">
        <v>1037.5</v>
      </c>
      <c r="I596" s="5">
        <v>4448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6</v>
      </c>
      <c r="Q596">
        <v>4.4000000000000004</v>
      </c>
      <c r="R596" s="55">
        <v>0.40763888888888899</v>
      </c>
      <c r="T596" s="94">
        <f t="shared" si="22"/>
        <v>6</v>
      </c>
      <c r="U596" s="97">
        <f t="shared" si="24"/>
        <v>-9.9999999999999645E-2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4.0999999999999996</v>
      </c>
      <c r="C597" s="5">
        <v>99</v>
      </c>
      <c r="D597" s="5">
        <v>3.9</v>
      </c>
      <c r="E597" s="5">
        <v>4.0999999999999996</v>
      </c>
      <c r="F597" s="5">
        <v>4</v>
      </c>
      <c r="G597" s="5">
        <v>5.4</v>
      </c>
      <c r="H597" s="5">
        <v>1037.4000000000001</v>
      </c>
      <c r="I597" s="5">
        <v>4557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6</v>
      </c>
      <c r="Q597">
        <v>4.4000000000000004</v>
      </c>
      <c r="R597" s="55">
        <v>0.40833333333333299</v>
      </c>
      <c r="T597" s="94">
        <f t="shared" si="22"/>
        <v>6</v>
      </c>
      <c r="U597" s="97">
        <f t="shared" si="24"/>
        <v>-9.9999999999999645E-2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4.0999999999999996</v>
      </c>
      <c r="C598" s="5">
        <v>99</v>
      </c>
      <c r="D598" s="5">
        <v>3.9</v>
      </c>
      <c r="E598" s="5">
        <v>4.0999999999999996</v>
      </c>
      <c r="F598" s="5">
        <v>3.6</v>
      </c>
      <c r="G598" s="5">
        <v>3.6</v>
      </c>
      <c r="H598" s="5">
        <v>1037.3</v>
      </c>
      <c r="I598" s="5">
        <v>4603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5.9</v>
      </c>
      <c r="Q598">
        <v>4.3</v>
      </c>
      <c r="R598" s="55">
        <v>0.40902777777777799</v>
      </c>
      <c r="T598" s="94">
        <f t="shared" si="22"/>
        <v>5.9</v>
      </c>
      <c r="U598" s="97">
        <f t="shared" si="24"/>
        <v>-0.19999999999999929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4.0999999999999996</v>
      </c>
      <c r="C599" s="5">
        <v>99</v>
      </c>
      <c r="D599" s="5">
        <v>3.9</v>
      </c>
      <c r="E599" s="5">
        <v>4.0999999999999996</v>
      </c>
      <c r="F599" s="5">
        <v>1.8</v>
      </c>
      <c r="G599" s="5">
        <v>3.6</v>
      </c>
      <c r="H599" s="5">
        <v>1037.3</v>
      </c>
      <c r="I599" s="5">
        <v>4665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5.9</v>
      </c>
      <c r="Q599">
        <v>4.3</v>
      </c>
      <c r="R599" s="55">
        <v>0.40972222222222199</v>
      </c>
      <c r="T599" s="94">
        <f t="shared" si="22"/>
        <v>5.9</v>
      </c>
      <c r="U599" s="97">
        <f t="shared" si="24"/>
        <v>-0.19999999999999929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4.0999999999999996</v>
      </c>
      <c r="C600" s="5">
        <v>99</v>
      </c>
      <c r="D600" s="5">
        <v>3.9</v>
      </c>
      <c r="E600" s="5">
        <v>4.0999999999999996</v>
      </c>
      <c r="F600" s="5">
        <v>1.1000000000000001</v>
      </c>
      <c r="G600" s="5">
        <v>3.6</v>
      </c>
      <c r="H600" s="5">
        <v>1037.2</v>
      </c>
      <c r="I600" s="5">
        <v>4665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5.9</v>
      </c>
      <c r="Q600">
        <v>4.3</v>
      </c>
      <c r="R600" s="55">
        <v>0.41041666666666698</v>
      </c>
      <c r="T600" s="94">
        <f t="shared" si="22"/>
        <v>5.9</v>
      </c>
      <c r="U600" s="97">
        <f t="shared" si="24"/>
        <v>-0.19999999999999929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4.0999999999999996</v>
      </c>
      <c r="C601" s="5">
        <v>99</v>
      </c>
      <c r="D601" s="5">
        <v>3.9</v>
      </c>
      <c r="E601" s="5">
        <v>4.0999999999999996</v>
      </c>
      <c r="F601" s="5">
        <v>1.4</v>
      </c>
      <c r="G601" s="5">
        <v>3.6</v>
      </c>
      <c r="H601" s="5">
        <v>1037.2</v>
      </c>
      <c r="I601" s="5">
        <v>4882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5.8</v>
      </c>
      <c r="Q601">
        <v>4.3</v>
      </c>
      <c r="R601" s="55">
        <v>0.41111111111111098</v>
      </c>
      <c r="T601" s="94">
        <f t="shared" si="22"/>
        <v>5.8</v>
      </c>
      <c r="U601" s="97">
        <f t="shared" si="24"/>
        <v>-0.29999999999999982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4.0999999999999996</v>
      </c>
      <c r="C602" s="5">
        <v>99</v>
      </c>
      <c r="D602" s="5">
        <v>3.9</v>
      </c>
      <c r="E602" s="5">
        <v>4.0999999999999996</v>
      </c>
      <c r="F602" s="5">
        <v>2.2000000000000002</v>
      </c>
      <c r="G602" s="5">
        <v>5.4</v>
      </c>
      <c r="H602" s="5">
        <v>1037.3</v>
      </c>
      <c r="I602" s="5">
        <v>4712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5.7</v>
      </c>
      <c r="Q602">
        <v>4.3</v>
      </c>
      <c r="R602" s="55">
        <v>0.41180555555555598</v>
      </c>
      <c r="T602" s="94">
        <f t="shared" si="22"/>
        <v>5.7</v>
      </c>
      <c r="U602" s="97">
        <f t="shared" si="24"/>
        <v>-0.39999999999999947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4.0999999999999996</v>
      </c>
      <c r="C603" s="5">
        <v>99</v>
      </c>
      <c r="D603" s="5">
        <v>3.9</v>
      </c>
      <c r="E603" s="5">
        <v>4.0999999999999996</v>
      </c>
      <c r="F603" s="5">
        <v>4.7</v>
      </c>
      <c r="G603" s="5">
        <v>7.2</v>
      </c>
      <c r="H603" s="5">
        <v>1037.2</v>
      </c>
      <c r="I603" s="5">
        <v>4774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5.7</v>
      </c>
      <c r="Q603">
        <v>4.4000000000000004</v>
      </c>
      <c r="R603" s="55">
        <v>0.41249999999999998</v>
      </c>
      <c r="T603" s="94">
        <f t="shared" si="22"/>
        <v>5.7</v>
      </c>
      <c r="U603" s="97">
        <f t="shared" si="24"/>
        <v>-0.39999999999999947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4.2</v>
      </c>
      <c r="C604" s="5">
        <v>99</v>
      </c>
      <c r="D604" s="5">
        <v>4</v>
      </c>
      <c r="E604" s="5">
        <v>4.2</v>
      </c>
      <c r="F604" s="5">
        <v>1.4</v>
      </c>
      <c r="G604" s="5">
        <v>3.6</v>
      </c>
      <c r="H604" s="5">
        <v>1037.2</v>
      </c>
      <c r="I604" s="5">
        <v>4944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5.7</v>
      </c>
      <c r="Q604">
        <v>4.4000000000000004</v>
      </c>
      <c r="R604" s="55">
        <v>0.41319444444444398</v>
      </c>
      <c r="T604" s="94">
        <f t="shared" si="22"/>
        <v>5.7</v>
      </c>
      <c r="U604" s="97">
        <f t="shared" si="24"/>
        <v>-0.5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4.2</v>
      </c>
      <c r="C605" s="5">
        <v>99</v>
      </c>
      <c r="D605" s="5">
        <v>4</v>
      </c>
      <c r="E605" s="5">
        <v>4.2</v>
      </c>
      <c r="F605" s="5">
        <v>1.1000000000000001</v>
      </c>
      <c r="G605" s="5">
        <v>1.8</v>
      </c>
      <c r="H605" s="5">
        <v>1037.2</v>
      </c>
      <c r="I605" s="5">
        <v>4944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5.6</v>
      </c>
      <c r="Q605">
        <v>4.3</v>
      </c>
      <c r="R605" s="55">
        <v>0.41388888888888897</v>
      </c>
      <c r="T605" s="94">
        <f t="shared" si="22"/>
        <v>5.6</v>
      </c>
      <c r="U605" s="97">
        <f t="shared" si="24"/>
        <v>-0.60000000000000053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4.2</v>
      </c>
      <c r="C606" s="5">
        <v>99</v>
      </c>
      <c r="D606" s="5">
        <v>4</v>
      </c>
      <c r="E606" s="5">
        <v>4.2</v>
      </c>
      <c r="F606" s="5">
        <v>1.4</v>
      </c>
      <c r="G606" s="5">
        <v>1.8</v>
      </c>
      <c r="H606" s="5">
        <v>1037.0999999999999</v>
      </c>
      <c r="I606" s="5">
        <v>4836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5.6</v>
      </c>
      <c r="Q606">
        <v>4.4000000000000004</v>
      </c>
      <c r="R606" s="55">
        <v>0.41458333333333303</v>
      </c>
      <c r="T606" s="94">
        <f t="shared" si="22"/>
        <v>5.6</v>
      </c>
      <c r="U606" s="97">
        <f t="shared" si="24"/>
        <v>-0.60000000000000053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4.2</v>
      </c>
      <c r="C607" s="5">
        <v>99</v>
      </c>
      <c r="D607" s="5">
        <v>4</v>
      </c>
      <c r="E607" s="5">
        <v>4.2</v>
      </c>
      <c r="F607" s="5">
        <v>1.1000000000000001</v>
      </c>
      <c r="G607" s="5">
        <v>1.8</v>
      </c>
      <c r="H607" s="5">
        <v>1037.3</v>
      </c>
      <c r="I607" s="5">
        <v>4712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5.6</v>
      </c>
      <c r="Q607">
        <v>4.4000000000000004</v>
      </c>
      <c r="R607" s="55">
        <v>0.41527777777777802</v>
      </c>
      <c r="T607" s="94">
        <f t="shared" si="22"/>
        <v>5.6</v>
      </c>
      <c r="U607" s="97">
        <f t="shared" si="24"/>
        <v>-0.60000000000000053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4.2</v>
      </c>
      <c r="C608" s="5">
        <v>99</v>
      </c>
      <c r="D608" s="5">
        <v>4</v>
      </c>
      <c r="E608" s="5">
        <v>4.2</v>
      </c>
      <c r="F608" s="5">
        <v>2.9</v>
      </c>
      <c r="G608" s="5">
        <v>5.4</v>
      </c>
      <c r="H608" s="5">
        <v>1037.3</v>
      </c>
      <c r="I608" s="5">
        <v>4774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5.5</v>
      </c>
      <c r="Q608">
        <v>4.4000000000000004</v>
      </c>
      <c r="R608" s="55">
        <v>0.41597222222222202</v>
      </c>
      <c r="T608" s="94">
        <f t="shared" si="22"/>
        <v>5.5</v>
      </c>
      <c r="U608" s="97">
        <f t="shared" si="24"/>
        <v>-0.70000000000000018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4.3</v>
      </c>
      <c r="C609" s="5">
        <v>99</v>
      </c>
      <c r="D609" s="5">
        <v>4.0999999999999996</v>
      </c>
      <c r="E609" s="5">
        <v>3.1</v>
      </c>
      <c r="F609" s="5">
        <v>5.4</v>
      </c>
      <c r="G609" s="5">
        <v>5.4</v>
      </c>
      <c r="H609" s="5">
        <v>1037.0999999999999</v>
      </c>
      <c r="I609" s="5">
        <v>4836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5.5</v>
      </c>
      <c r="Q609">
        <v>4.4000000000000004</v>
      </c>
      <c r="R609" s="55">
        <v>0.41666666666666702</v>
      </c>
      <c r="T609" s="94">
        <f t="shared" si="22"/>
        <v>5.5</v>
      </c>
      <c r="U609" s="97">
        <f t="shared" si="24"/>
        <v>-0.79999999999999982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7"/>
      <c r="AD609" s="55">
        <v>0.41666666666670199</v>
      </c>
    </row>
    <row r="610" spans="2:32" x14ac:dyDescent="0.25">
      <c r="B610" s="5">
        <v>4.3</v>
      </c>
      <c r="C610" s="5">
        <v>99</v>
      </c>
      <c r="D610" s="5">
        <v>4.0999999999999996</v>
      </c>
      <c r="E610" s="5">
        <v>4.3</v>
      </c>
      <c r="F610" s="5">
        <v>4.7</v>
      </c>
      <c r="G610" s="5">
        <v>5.4</v>
      </c>
      <c r="H610" s="5">
        <v>1037.0999999999999</v>
      </c>
      <c r="I610" s="5">
        <v>4991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5.5</v>
      </c>
      <c r="Q610">
        <v>4.4000000000000004</v>
      </c>
      <c r="R610" s="55">
        <v>0.41736111111111102</v>
      </c>
      <c r="T610" s="94">
        <f t="shared" si="22"/>
        <v>5.5</v>
      </c>
      <c r="U610" s="97">
        <f t="shared" si="24"/>
        <v>-0.79999999999999982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>
        <v>4.3</v>
      </c>
      <c r="C611" s="5">
        <v>99</v>
      </c>
      <c r="D611" s="5">
        <v>4.0999999999999996</v>
      </c>
      <c r="E611" s="5">
        <v>4.3</v>
      </c>
      <c r="F611" s="5">
        <v>2.2000000000000002</v>
      </c>
      <c r="G611" s="5">
        <v>3.6</v>
      </c>
      <c r="H611" s="5">
        <v>1037.3</v>
      </c>
      <c r="I611" s="5">
        <v>4944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5.5</v>
      </c>
      <c r="Q611">
        <v>4.4000000000000004</v>
      </c>
      <c r="R611" s="55">
        <v>0.41805555555555601</v>
      </c>
      <c r="T611" s="94">
        <f t="shared" si="22"/>
        <v>5.5</v>
      </c>
      <c r="U611" s="97">
        <f t="shared" si="24"/>
        <v>-0.79999999999999982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>
        <v>4.3</v>
      </c>
      <c r="C612" s="5">
        <v>99</v>
      </c>
      <c r="D612" s="5">
        <v>4.0999999999999996</v>
      </c>
      <c r="E612" s="5">
        <v>4.3</v>
      </c>
      <c r="F612" s="5">
        <v>1.1000000000000001</v>
      </c>
      <c r="G612" s="5">
        <v>3.6</v>
      </c>
      <c r="H612" s="5">
        <v>1037.2</v>
      </c>
      <c r="I612" s="5">
        <v>4944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5.5</v>
      </c>
      <c r="Q612">
        <v>4.4000000000000004</v>
      </c>
      <c r="R612" s="55">
        <v>0.41875000000000001</v>
      </c>
      <c r="T612" s="94">
        <f t="shared" si="22"/>
        <v>5.5</v>
      </c>
      <c r="U612" s="97">
        <f t="shared" si="24"/>
        <v>-0.79999999999999982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>
        <v>4.4000000000000004</v>
      </c>
      <c r="C613" s="5">
        <v>99</v>
      </c>
      <c r="D613" s="5">
        <v>4.2</v>
      </c>
      <c r="E613" s="5">
        <v>4.4000000000000004</v>
      </c>
      <c r="F613" s="5">
        <v>1.1000000000000001</v>
      </c>
      <c r="G613" s="5">
        <v>1.8</v>
      </c>
      <c r="H613" s="5">
        <v>1037.3</v>
      </c>
      <c r="I613" s="5">
        <v>5053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5.5</v>
      </c>
      <c r="Q613">
        <v>4.4000000000000004</v>
      </c>
      <c r="R613" s="55">
        <v>0.41944444444444401</v>
      </c>
      <c r="S613"/>
      <c r="T613" s="94">
        <f t="shared" si="22"/>
        <v>5.5</v>
      </c>
      <c r="U613" s="97">
        <f t="shared" si="24"/>
        <v>-0.90000000000000036</v>
      </c>
      <c r="V613" s="93" t="str">
        <f t="shared" si="25"/>
        <v/>
      </c>
      <c r="W613" s="97" t="str">
        <f t="shared" si="23"/>
        <v/>
      </c>
      <c r="X613" s="429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>
        <v>4.4000000000000004</v>
      </c>
      <c r="C614" s="5">
        <v>99</v>
      </c>
      <c r="D614" s="5">
        <v>4.2</v>
      </c>
      <c r="E614" s="5">
        <v>4.4000000000000004</v>
      </c>
      <c r="F614" s="5">
        <v>0</v>
      </c>
      <c r="G614" s="5">
        <v>0</v>
      </c>
      <c r="H614" s="5">
        <v>1037.3</v>
      </c>
      <c r="I614" s="5">
        <v>5099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5.5</v>
      </c>
      <c r="Q614">
        <v>4.4000000000000004</v>
      </c>
      <c r="R614" s="55">
        <v>0.42013888888888901</v>
      </c>
      <c r="S614"/>
      <c r="T614" s="94">
        <f t="shared" si="22"/>
        <v>5.5</v>
      </c>
      <c r="U614" s="97">
        <f t="shared" si="24"/>
        <v>-0.90000000000000036</v>
      </c>
      <c r="V614" s="93" t="str">
        <f t="shared" si="25"/>
        <v/>
      </c>
      <c r="W614" s="97" t="str">
        <f t="shared" si="23"/>
        <v/>
      </c>
      <c r="X614" s="429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>
        <v>4.4000000000000004</v>
      </c>
      <c r="C615" s="5">
        <v>99</v>
      </c>
      <c r="D615" s="5">
        <v>4.2</v>
      </c>
      <c r="E615" s="5">
        <v>4.4000000000000004</v>
      </c>
      <c r="F615" s="5">
        <v>0</v>
      </c>
      <c r="G615" s="5">
        <v>0</v>
      </c>
      <c r="H615" s="5">
        <v>1037.4000000000001</v>
      </c>
      <c r="I615" s="5">
        <v>5270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5.5</v>
      </c>
      <c r="Q615">
        <v>4.5</v>
      </c>
      <c r="R615" s="55">
        <v>0.420833333333333</v>
      </c>
      <c r="S615"/>
      <c r="T615" s="94">
        <f t="shared" si="22"/>
        <v>5.5</v>
      </c>
      <c r="U615" s="97">
        <f t="shared" si="24"/>
        <v>-0.90000000000000036</v>
      </c>
      <c r="V615" s="93" t="str">
        <f t="shared" si="25"/>
        <v/>
      </c>
      <c r="W615" s="97" t="str">
        <f t="shared" si="23"/>
        <v/>
      </c>
      <c r="X615" s="429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>
        <v>4.5</v>
      </c>
      <c r="C616" s="5">
        <v>99</v>
      </c>
      <c r="D616" s="5">
        <v>4.3</v>
      </c>
      <c r="E616" s="5">
        <v>4.5</v>
      </c>
      <c r="F616" s="5">
        <v>0.4</v>
      </c>
      <c r="G616" s="5">
        <v>1.8</v>
      </c>
      <c r="H616" s="5">
        <v>1037.3</v>
      </c>
      <c r="I616" s="5">
        <v>5099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5.5</v>
      </c>
      <c r="Q616">
        <v>4.5</v>
      </c>
      <c r="R616" s="55">
        <v>0.421527777777778</v>
      </c>
      <c r="S616"/>
      <c r="T616" s="94">
        <f t="shared" si="22"/>
        <v>5.5</v>
      </c>
      <c r="U616" s="97">
        <f t="shared" si="24"/>
        <v>-1</v>
      </c>
      <c r="V616" s="93" t="str">
        <f t="shared" si="25"/>
        <v/>
      </c>
      <c r="W616" s="97" t="str">
        <f t="shared" si="23"/>
        <v/>
      </c>
      <c r="X616" s="429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>
        <v>4.5</v>
      </c>
      <c r="C617" s="5">
        <v>99</v>
      </c>
      <c r="D617" s="5">
        <v>4.3</v>
      </c>
      <c r="E617" s="5">
        <v>4.5</v>
      </c>
      <c r="F617" s="5">
        <v>0.4</v>
      </c>
      <c r="G617" s="5">
        <v>1.8</v>
      </c>
      <c r="H617" s="5">
        <v>1037.4000000000001</v>
      </c>
      <c r="I617" s="5">
        <v>5549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5.5</v>
      </c>
      <c r="Q617">
        <v>4.5</v>
      </c>
      <c r="R617" s="55">
        <v>0.422222222222222</v>
      </c>
      <c r="S617"/>
      <c r="T617" s="94">
        <f t="shared" si="22"/>
        <v>5.5</v>
      </c>
      <c r="U617" s="97">
        <f t="shared" si="24"/>
        <v>-1</v>
      </c>
      <c r="V617" s="93" t="str">
        <f t="shared" si="25"/>
        <v/>
      </c>
      <c r="W617" s="97" t="str">
        <f t="shared" si="23"/>
        <v/>
      </c>
      <c r="X617" s="429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>
        <v>4.5</v>
      </c>
      <c r="C618" s="5">
        <v>99</v>
      </c>
      <c r="D618" s="5">
        <v>4.3</v>
      </c>
      <c r="E618" s="5">
        <v>4.5</v>
      </c>
      <c r="F618" s="5">
        <v>0</v>
      </c>
      <c r="G618" s="5">
        <v>0</v>
      </c>
      <c r="H618" s="5">
        <v>1037.3</v>
      </c>
      <c r="I618" s="5">
        <v>5595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5.5</v>
      </c>
      <c r="Q618">
        <v>4.5999999999999996</v>
      </c>
      <c r="R618" s="55">
        <v>0.422916666666667</v>
      </c>
      <c r="S618"/>
      <c r="T618" s="94">
        <f t="shared" si="22"/>
        <v>5.5</v>
      </c>
      <c r="U618" s="97">
        <f t="shared" si="24"/>
        <v>-1</v>
      </c>
      <c r="V618" s="93" t="str">
        <f t="shared" si="25"/>
        <v/>
      </c>
      <c r="W618" s="97" t="str">
        <f t="shared" si="23"/>
        <v/>
      </c>
      <c r="X618" s="429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>
        <v>4.5</v>
      </c>
      <c r="C619" s="5">
        <v>99</v>
      </c>
      <c r="D619" s="5">
        <v>4.3</v>
      </c>
      <c r="E619" s="5">
        <v>4.5</v>
      </c>
      <c r="F619" s="5">
        <v>0</v>
      </c>
      <c r="G619" s="5">
        <v>0</v>
      </c>
      <c r="H619" s="5">
        <v>1037.5</v>
      </c>
      <c r="I619" s="5">
        <v>5549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5.5</v>
      </c>
      <c r="Q619">
        <v>4.5999999999999996</v>
      </c>
      <c r="R619" s="55">
        <v>0.42361111111111099</v>
      </c>
      <c r="S619"/>
      <c r="T619" s="94">
        <f t="shared" si="22"/>
        <v>5.5</v>
      </c>
      <c r="U619" s="97">
        <f t="shared" si="24"/>
        <v>-1</v>
      </c>
      <c r="V619" s="93" t="str">
        <f t="shared" si="25"/>
        <v/>
      </c>
      <c r="W619" s="97" t="str">
        <f t="shared" si="23"/>
        <v/>
      </c>
      <c r="X619" s="429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>
        <v>4.5</v>
      </c>
      <c r="C620" s="5">
        <v>99</v>
      </c>
      <c r="D620" s="5">
        <v>4.3</v>
      </c>
      <c r="E620" s="5">
        <v>4.5</v>
      </c>
      <c r="F620" s="5">
        <v>0</v>
      </c>
      <c r="G620" s="5">
        <v>0</v>
      </c>
      <c r="H620" s="5">
        <v>1037.5</v>
      </c>
      <c r="I620" s="5">
        <v>5766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5.5</v>
      </c>
      <c r="Q620">
        <v>4.5999999999999996</v>
      </c>
      <c r="R620" s="55">
        <v>0.42430555555555599</v>
      </c>
      <c r="S620"/>
      <c r="T620" s="94">
        <f t="shared" si="22"/>
        <v>5.5</v>
      </c>
      <c r="U620" s="97">
        <f t="shared" si="24"/>
        <v>-1</v>
      </c>
      <c r="V620" s="93" t="str">
        <f t="shared" si="25"/>
        <v/>
      </c>
      <c r="W620" s="97" t="str">
        <f t="shared" si="23"/>
        <v/>
      </c>
      <c r="X620" s="429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>
        <v>4.5</v>
      </c>
      <c r="C621" s="5">
        <v>99</v>
      </c>
      <c r="D621" s="5">
        <v>4.3</v>
      </c>
      <c r="E621" s="5">
        <v>4.5</v>
      </c>
      <c r="F621" s="5">
        <v>0</v>
      </c>
      <c r="G621" s="5">
        <v>0</v>
      </c>
      <c r="H621" s="5">
        <v>1037.5</v>
      </c>
      <c r="I621" s="5">
        <v>5983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5.5</v>
      </c>
      <c r="Q621">
        <v>4.5999999999999996</v>
      </c>
      <c r="R621" s="55">
        <v>0.42499999999999999</v>
      </c>
      <c r="S621"/>
      <c r="T621" s="94">
        <f t="shared" si="22"/>
        <v>5.5</v>
      </c>
      <c r="U621" s="97">
        <f>(T621-B621)-4</f>
        <v>-3</v>
      </c>
      <c r="V621" s="93" t="str">
        <f t="shared" si="25"/>
        <v/>
      </c>
      <c r="W621" s="97" t="str">
        <f t="shared" si="23"/>
        <v/>
      </c>
      <c r="X621" s="429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>
        <v>4.5</v>
      </c>
      <c r="C622" s="5">
        <v>99</v>
      </c>
      <c r="D622" s="5">
        <v>4.3</v>
      </c>
      <c r="E622" s="5">
        <v>4.5</v>
      </c>
      <c r="F622" s="5">
        <v>2.9</v>
      </c>
      <c r="G622" s="5">
        <v>5.4</v>
      </c>
      <c r="H622" s="5">
        <v>1037.4000000000001</v>
      </c>
      <c r="I622" s="5">
        <v>6091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5.5</v>
      </c>
      <c r="Q622">
        <v>4.7</v>
      </c>
      <c r="R622" s="55">
        <v>0.42569444444444399</v>
      </c>
      <c r="S622"/>
      <c r="T622" s="94">
        <f t="shared" si="22"/>
        <v>5.5</v>
      </c>
      <c r="U622" s="97">
        <f t="shared" ref="U622:U655" si="26">(T622-B622)-4</f>
        <v>-3</v>
      </c>
      <c r="V622" s="93" t="str">
        <f t="shared" si="25"/>
        <v/>
      </c>
      <c r="W622" s="97" t="str">
        <f t="shared" si="23"/>
        <v/>
      </c>
      <c r="X622" s="429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>
        <v>4.5</v>
      </c>
      <c r="C623" s="5">
        <v>99</v>
      </c>
      <c r="D623" s="5">
        <v>4.3</v>
      </c>
      <c r="E623" s="5">
        <v>4.5</v>
      </c>
      <c r="F623" s="5">
        <v>1.1000000000000001</v>
      </c>
      <c r="G623" s="5">
        <v>1.8</v>
      </c>
      <c r="H623" s="5">
        <v>1037.4000000000001</v>
      </c>
      <c r="I623" s="5">
        <v>6200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5.6</v>
      </c>
      <c r="Q623">
        <v>4.7</v>
      </c>
      <c r="R623" s="55">
        <v>0.42638888888888898</v>
      </c>
      <c r="S623"/>
      <c r="T623" s="94">
        <f t="shared" si="22"/>
        <v>5.6</v>
      </c>
      <c r="U623" s="97">
        <f t="shared" si="26"/>
        <v>-2.9000000000000004</v>
      </c>
      <c r="V623" s="93" t="str">
        <f t="shared" si="25"/>
        <v/>
      </c>
      <c r="W623" s="97" t="str">
        <f t="shared" si="23"/>
        <v/>
      </c>
      <c r="X623" s="429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>
        <v>4.5</v>
      </c>
      <c r="C624" s="5">
        <v>99</v>
      </c>
      <c r="D624" s="5">
        <v>4.3</v>
      </c>
      <c r="E624" s="5">
        <v>4.5</v>
      </c>
      <c r="F624" s="5">
        <v>2.2000000000000002</v>
      </c>
      <c r="G624" s="5">
        <v>3.6</v>
      </c>
      <c r="H624" s="5">
        <v>1037.7</v>
      </c>
      <c r="I624" s="5">
        <v>5983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5.6</v>
      </c>
      <c r="Q624">
        <v>4.8</v>
      </c>
      <c r="R624" s="55">
        <v>0.42708333333333298</v>
      </c>
      <c r="S624"/>
      <c r="T624" s="94">
        <f t="shared" si="22"/>
        <v>5.6</v>
      </c>
      <c r="U624" s="97">
        <f t="shared" si="26"/>
        <v>-2.9000000000000004</v>
      </c>
      <c r="V624" s="93" t="str">
        <f t="shared" si="25"/>
        <v/>
      </c>
      <c r="W624" s="97" t="str">
        <f t="shared" si="23"/>
        <v/>
      </c>
      <c r="X624" s="429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>
        <v>4.5</v>
      </c>
      <c r="C625" s="5">
        <v>99</v>
      </c>
      <c r="D625" s="5">
        <v>4.3</v>
      </c>
      <c r="E625" s="5">
        <v>4.5</v>
      </c>
      <c r="F625" s="5">
        <v>1.4</v>
      </c>
      <c r="G625" s="5">
        <v>1.8</v>
      </c>
      <c r="H625" s="5">
        <v>1037.5999999999999</v>
      </c>
      <c r="I625" s="5">
        <v>6091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5.6</v>
      </c>
      <c r="Q625">
        <v>4.8</v>
      </c>
      <c r="R625" s="55">
        <v>0.42777777777777798</v>
      </c>
      <c r="S625"/>
      <c r="T625" s="94">
        <f t="shared" si="22"/>
        <v>5.6</v>
      </c>
      <c r="U625" s="97">
        <f t="shared" si="26"/>
        <v>-2.9000000000000004</v>
      </c>
      <c r="V625" s="93" t="str">
        <f t="shared" si="25"/>
        <v/>
      </c>
      <c r="W625" s="97" t="str">
        <f t="shared" si="23"/>
        <v/>
      </c>
      <c r="X625" s="429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>
        <v>4.5</v>
      </c>
      <c r="C626" s="5">
        <v>99</v>
      </c>
      <c r="D626" s="5">
        <v>4.3</v>
      </c>
      <c r="E626" s="5">
        <v>4.5</v>
      </c>
      <c r="F626" s="5">
        <v>0</v>
      </c>
      <c r="G626" s="5">
        <v>0</v>
      </c>
      <c r="H626" s="5">
        <v>1037.5</v>
      </c>
      <c r="I626" s="5">
        <v>6045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5.6</v>
      </c>
      <c r="Q626">
        <v>4.9000000000000004</v>
      </c>
      <c r="R626" s="55">
        <v>0.42847222222222198</v>
      </c>
      <c r="S626"/>
      <c r="T626" s="94">
        <f t="shared" ref="T626:T689" si="27">MAX($P626,$Q626)</f>
        <v>5.6</v>
      </c>
      <c r="U626" s="97">
        <f t="shared" si="26"/>
        <v>-2.9000000000000004</v>
      </c>
      <c r="V626" s="93" t="str">
        <f t="shared" si="25"/>
        <v/>
      </c>
      <c r="W626" s="97" t="str">
        <f t="shared" ref="W626:W689" si="28">IF($T626&gt;$B626+2,1,"")</f>
        <v/>
      </c>
      <c r="X626" s="429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>
        <v>4.5999999999999996</v>
      </c>
      <c r="C627" s="5">
        <v>99</v>
      </c>
      <c r="D627" s="5">
        <v>4.4000000000000004</v>
      </c>
      <c r="E627" s="5">
        <v>4.5999999999999996</v>
      </c>
      <c r="F627" s="5">
        <v>2.2000000000000002</v>
      </c>
      <c r="G627" s="5">
        <v>3.6</v>
      </c>
      <c r="H627" s="5">
        <v>1037.5999999999999</v>
      </c>
      <c r="I627" s="5">
        <v>6308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5.6</v>
      </c>
      <c r="Q627">
        <v>4.9000000000000004</v>
      </c>
      <c r="R627" s="55">
        <v>0.42916666666666697</v>
      </c>
      <c r="S627"/>
      <c r="T627" s="94">
        <f t="shared" si="27"/>
        <v>5.6</v>
      </c>
      <c r="U627" s="97">
        <f t="shared" si="26"/>
        <v>-3</v>
      </c>
      <c r="V627" s="93" t="str">
        <f t="shared" si="25"/>
        <v/>
      </c>
      <c r="W627" s="97" t="str">
        <f t="shared" si="28"/>
        <v/>
      </c>
      <c r="X627" s="429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>
        <v>4.5999999999999996</v>
      </c>
      <c r="C628" s="5">
        <v>99</v>
      </c>
      <c r="D628" s="5">
        <v>4.4000000000000004</v>
      </c>
      <c r="E628" s="5">
        <v>4.5999999999999996</v>
      </c>
      <c r="F628" s="5">
        <v>3.2</v>
      </c>
      <c r="G628" s="5">
        <v>5.4</v>
      </c>
      <c r="H628" s="5">
        <v>1037.5999999999999</v>
      </c>
      <c r="I628" s="5">
        <v>6587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5.7</v>
      </c>
      <c r="Q628">
        <v>5</v>
      </c>
      <c r="R628" s="55">
        <v>0.42986111111111103</v>
      </c>
      <c r="S628"/>
      <c r="T628" s="94">
        <f t="shared" si="27"/>
        <v>5.7</v>
      </c>
      <c r="U628" s="97">
        <f t="shared" si="26"/>
        <v>-2.8999999999999995</v>
      </c>
      <c r="V628" s="93" t="str">
        <f t="shared" si="25"/>
        <v/>
      </c>
      <c r="W628" s="97" t="str">
        <f t="shared" si="28"/>
        <v/>
      </c>
      <c r="X628" s="429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>
        <v>4.5999999999999996</v>
      </c>
      <c r="C629" s="5">
        <v>99</v>
      </c>
      <c r="D629" s="5">
        <v>4.4000000000000004</v>
      </c>
      <c r="E629" s="5">
        <v>4.5999999999999996</v>
      </c>
      <c r="F629" s="5">
        <v>4.3</v>
      </c>
      <c r="G629" s="5">
        <v>5.4</v>
      </c>
      <c r="H629" s="5">
        <v>1037.5</v>
      </c>
      <c r="I629" s="5">
        <v>6587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5.7</v>
      </c>
      <c r="Q629">
        <v>5</v>
      </c>
      <c r="R629" s="55">
        <v>0.43055555555555602</v>
      </c>
      <c r="S629"/>
      <c r="T629" s="94">
        <f t="shared" si="27"/>
        <v>5.7</v>
      </c>
      <c r="U629" s="97">
        <f t="shared" si="26"/>
        <v>-2.8999999999999995</v>
      </c>
      <c r="V629" s="93" t="str">
        <f t="shared" si="25"/>
        <v/>
      </c>
      <c r="W629" s="97" t="str">
        <f t="shared" si="28"/>
        <v/>
      </c>
      <c r="X629" s="429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>
        <v>4.5999999999999996</v>
      </c>
      <c r="C630" s="5">
        <v>99</v>
      </c>
      <c r="D630" s="5">
        <v>4.4000000000000004</v>
      </c>
      <c r="E630" s="5">
        <v>4.5999999999999996</v>
      </c>
      <c r="F630" s="5">
        <v>2.9</v>
      </c>
      <c r="G630" s="5">
        <v>3.6</v>
      </c>
      <c r="H630" s="5">
        <v>1037.5</v>
      </c>
      <c r="I630" s="5">
        <v>6308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5.7</v>
      </c>
      <c r="Q630">
        <v>5</v>
      </c>
      <c r="R630" s="55">
        <v>0.43125000000000002</v>
      </c>
      <c r="S630"/>
      <c r="T630" s="94">
        <f t="shared" si="27"/>
        <v>5.7</v>
      </c>
      <c r="U630" s="97">
        <f t="shared" si="26"/>
        <v>-2.8999999999999995</v>
      </c>
      <c r="V630" s="93" t="str">
        <f t="shared" si="25"/>
        <v/>
      </c>
      <c r="W630" s="97" t="str">
        <f t="shared" si="28"/>
        <v/>
      </c>
      <c r="X630" s="429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>
        <v>4.5999999999999996</v>
      </c>
      <c r="C631" s="5">
        <v>99</v>
      </c>
      <c r="D631" s="5">
        <v>4.4000000000000004</v>
      </c>
      <c r="E631" s="5">
        <v>3.6</v>
      </c>
      <c r="F631" s="5">
        <v>5</v>
      </c>
      <c r="G631" s="5">
        <v>5.4</v>
      </c>
      <c r="H631" s="5">
        <v>1037.5999999999999</v>
      </c>
      <c r="I631" s="5">
        <v>6200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5.8</v>
      </c>
      <c r="Q631">
        <v>5.0999999999999996</v>
      </c>
      <c r="R631" s="55">
        <v>0.43194444444444402</v>
      </c>
      <c r="S631"/>
      <c r="T631" s="94">
        <f t="shared" si="27"/>
        <v>5.8</v>
      </c>
      <c r="U631" s="97">
        <f t="shared" si="26"/>
        <v>-2.8</v>
      </c>
      <c r="V631" s="93" t="str">
        <f t="shared" si="25"/>
        <v/>
      </c>
      <c r="W631" s="97" t="str">
        <f t="shared" si="28"/>
        <v/>
      </c>
      <c r="X631" s="429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>
        <v>4.5999999999999996</v>
      </c>
      <c r="C632" s="5">
        <v>99</v>
      </c>
      <c r="D632" s="5">
        <v>4.4000000000000004</v>
      </c>
      <c r="E632" s="5">
        <v>4.5999999999999996</v>
      </c>
      <c r="F632" s="5">
        <v>4.3</v>
      </c>
      <c r="G632" s="5">
        <v>5.4</v>
      </c>
      <c r="H632" s="5">
        <v>1037.7</v>
      </c>
      <c r="I632" s="5">
        <v>6153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5.8</v>
      </c>
      <c r="Q632">
        <v>5.2</v>
      </c>
      <c r="R632" s="55">
        <v>0.43263888888888902</v>
      </c>
      <c r="S632"/>
      <c r="T632" s="94">
        <f t="shared" si="27"/>
        <v>5.8</v>
      </c>
      <c r="U632" s="97">
        <f t="shared" si="26"/>
        <v>-2.8</v>
      </c>
      <c r="V632" s="93" t="str">
        <f t="shared" si="25"/>
        <v/>
      </c>
      <c r="W632" s="97" t="str">
        <f t="shared" si="28"/>
        <v/>
      </c>
      <c r="X632" s="429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>
        <v>4.5999999999999996</v>
      </c>
      <c r="C633" s="5">
        <v>99</v>
      </c>
      <c r="D633" s="5">
        <v>4.4000000000000004</v>
      </c>
      <c r="E633" s="5">
        <v>4.5999999999999996</v>
      </c>
      <c r="F633" s="5">
        <v>1.4</v>
      </c>
      <c r="G633" s="5">
        <v>3.6</v>
      </c>
      <c r="H633" s="5">
        <v>1037.5</v>
      </c>
      <c r="I633" s="5">
        <v>6200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5.8</v>
      </c>
      <c r="Q633">
        <v>5.2</v>
      </c>
      <c r="R633" s="55">
        <v>0.43333333333333302</v>
      </c>
      <c r="S633"/>
      <c r="T633" s="94">
        <f t="shared" si="27"/>
        <v>5.8</v>
      </c>
      <c r="U633" s="97">
        <f t="shared" si="26"/>
        <v>-2.8</v>
      </c>
      <c r="V633" s="93" t="str">
        <f t="shared" si="25"/>
        <v/>
      </c>
      <c r="W633" s="97" t="str">
        <f t="shared" si="28"/>
        <v/>
      </c>
      <c r="X633" s="429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>
        <v>4.5999999999999996</v>
      </c>
      <c r="C634" s="5">
        <v>99</v>
      </c>
      <c r="D634" s="5">
        <v>4.4000000000000004</v>
      </c>
      <c r="E634" s="5">
        <v>4.5999999999999996</v>
      </c>
      <c r="F634" s="5">
        <v>0</v>
      </c>
      <c r="G634" s="5">
        <v>0</v>
      </c>
      <c r="H634" s="5">
        <v>1037.5999999999999</v>
      </c>
      <c r="I634" s="5">
        <v>5766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5.8</v>
      </c>
      <c r="Q634">
        <v>5.3</v>
      </c>
      <c r="R634" s="55">
        <v>0.43402777777777801</v>
      </c>
      <c r="S634"/>
      <c r="T634" s="94">
        <f t="shared" si="27"/>
        <v>5.8</v>
      </c>
      <c r="U634" s="97">
        <f t="shared" si="26"/>
        <v>-2.8</v>
      </c>
      <c r="V634" s="93" t="str">
        <f t="shared" si="25"/>
        <v/>
      </c>
      <c r="W634" s="97" t="str">
        <f t="shared" si="28"/>
        <v/>
      </c>
      <c r="X634" s="429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>
        <v>4.7</v>
      </c>
      <c r="C635" s="5">
        <v>99</v>
      </c>
      <c r="D635" s="5">
        <v>4.5</v>
      </c>
      <c r="E635" s="5">
        <v>4.7</v>
      </c>
      <c r="F635" s="5">
        <v>0</v>
      </c>
      <c r="G635" s="5">
        <v>0</v>
      </c>
      <c r="H635" s="5">
        <v>1037.5</v>
      </c>
      <c r="I635" s="5">
        <v>5657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5.8</v>
      </c>
      <c r="Q635">
        <v>5.4</v>
      </c>
      <c r="R635" s="55">
        <v>0.43472222222222201</v>
      </c>
      <c r="S635"/>
      <c r="T635" s="94">
        <f t="shared" si="27"/>
        <v>5.8</v>
      </c>
      <c r="U635" s="97">
        <f t="shared" si="26"/>
        <v>-2.9000000000000004</v>
      </c>
      <c r="V635" s="93" t="str">
        <f t="shared" si="25"/>
        <v/>
      </c>
      <c r="W635" s="97" t="str">
        <f t="shared" si="28"/>
        <v/>
      </c>
      <c r="X635" s="429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>
        <v>4.7</v>
      </c>
      <c r="C636" s="5">
        <v>99</v>
      </c>
      <c r="D636" s="5">
        <v>4.5</v>
      </c>
      <c r="E636" s="5">
        <v>4.7</v>
      </c>
      <c r="F636" s="5">
        <v>3.6</v>
      </c>
      <c r="G636" s="5">
        <v>5.4</v>
      </c>
      <c r="H636" s="5">
        <v>1037.5</v>
      </c>
      <c r="I636" s="5">
        <v>5766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5.9</v>
      </c>
      <c r="Q636">
        <v>5.5</v>
      </c>
      <c r="R636" s="55">
        <v>0.43541666666666701</v>
      </c>
      <c r="S636"/>
      <c r="T636" s="94">
        <f t="shared" si="27"/>
        <v>5.9</v>
      </c>
      <c r="U636" s="97">
        <f t="shared" si="26"/>
        <v>-2.8</v>
      </c>
      <c r="V636" s="93" t="str">
        <f t="shared" si="25"/>
        <v/>
      </c>
      <c r="W636" s="97" t="str">
        <f t="shared" si="28"/>
        <v/>
      </c>
      <c r="X636" s="429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>
        <v>4.7</v>
      </c>
      <c r="C637" s="5">
        <v>99</v>
      </c>
      <c r="D637" s="5">
        <v>4.5</v>
      </c>
      <c r="E637" s="5">
        <v>4.7</v>
      </c>
      <c r="F637" s="5">
        <v>2.2000000000000002</v>
      </c>
      <c r="G637" s="5">
        <v>3.6</v>
      </c>
      <c r="H637" s="5">
        <v>1037.5999999999999</v>
      </c>
      <c r="I637" s="5">
        <v>5812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5.9</v>
      </c>
      <c r="Q637">
        <v>5.5</v>
      </c>
      <c r="R637" s="55">
        <v>0.43611111111111101</v>
      </c>
      <c r="S637"/>
      <c r="T637" s="94">
        <f t="shared" si="27"/>
        <v>5.9</v>
      </c>
      <c r="U637" s="97">
        <f t="shared" si="26"/>
        <v>-2.8</v>
      </c>
      <c r="V637" s="93" t="str">
        <f t="shared" si="25"/>
        <v/>
      </c>
      <c r="W637" s="97" t="str">
        <f t="shared" si="28"/>
        <v/>
      </c>
      <c r="X637" s="429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>
        <v>4.7</v>
      </c>
      <c r="C638" s="5">
        <v>99</v>
      </c>
      <c r="D638" s="5">
        <v>4.5</v>
      </c>
      <c r="E638" s="5">
        <v>4.7</v>
      </c>
      <c r="F638" s="5">
        <v>1.4</v>
      </c>
      <c r="G638" s="5">
        <v>3.6</v>
      </c>
      <c r="H638" s="5">
        <v>1037.7</v>
      </c>
      <c r="I638" s="5">
        <v>5704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5.9</v>
      </c>
      <c r="Q638">
        <v>5.8</v>
      </c>
      <c r="R638" s="55">
        <v>0.436805555555556</v>
      </c>
      <c r="S638"/>
      <c r="T638" s="94">
        <f t="shared" si="27"/>
        <v>5.9</v>
      </c>
      <c r="U638" s="97">
        <f t="shared" si="26"/>
        <v>-2.8</v>
      </c>
      <c r="V638" s="93" t="str">
        <f t="shared" si="25"/>
        <v/>
      </c>
      <c r="W638" s="97" t="str">
        <f t="shared" si="28"/>
        <v/>
      </c>
      <c r="X638" s="429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>
        <v>4.7</v>
      </c>
      <c r="C639" s="5">
        <v>99</v>
      </c>
      <c r="D639" s="5">
        <v>4.5</v>
      </c>
      <c r="E639" s="5">
        <v>4.7</v>
      </c>
      <c r="F639" s="5">
        <v>2.5</v>
      </c>
      <c r="G639" s="5">
        <v>3.6</v>
      </c>
      <c r="H639" s="5">
        <v>1037.8</v>
      </c>
      <c r="I639" s="5">
        <v>5983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5.9</v>
      </c>
      <c r="Q639">
        <v>6.3</v>
      </c>
      <c r="R639" s="55">
        <v>0.4375</v>
      </c>
      <c r="S639"/>
      <c r="T639" s="94">
        <f t="shared" si="27"/>
        <v>6.3</v>
      </c>
      <c r="U639" s="97">
        <f t="shared" si="26"/>
        <v>-2.4000000000000004</v>
      </c>
      <c r="V639" s="93" t="str">
        <f t="shared" si="25"/>
        <v/>
      </c>
      <c r="W639" s="97" t="str">
        <f t="shared" si="28"/>
        <v/>
      </c>
      <c r="X639" s="429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>
        <v>4.8</v>
      </c>
      <c r="C640" s="5">
        <v>99</v>
      </c>
      <c r="D640" s="5">
        <v>4.5999999999999996</v>
      </c>
      <c r="E640" s="5">
        <v>4.8</v>
      </c>
      <c r="F640" s="5">
        <v>0.7</v>
      </c>
      <c r="G640" s="5">
        <v>1.8</v>
      </c>
      <c r="H640" s="5">
        <v>1037.7</v>
      </c>
      <c r="I640" s="5">
        <v>5983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5.9</v>
      </c>
      <c r="Q640">
        <v>6.9</v>
      </c>
      <c r="R640" s="55">
        <v>0.438194444444444</v>
      </c>
      <c r="S640"/>
      <c r="T640" s="94">
        <f t="shared" si="27"/>
        <v>6.9</v>
      </c>
      <c r="U640" s="97">
        <f t="shared" si="26"/>
        <v>-1.8999999999999995</v>
      </c>
      <c r="V640" s="93" t="str">
        <f t="shared" si="25"/>
        <v/>
      </c>
      <c r="W640" s="97">
        <f t="shared" si="28"/>
        <v>1</v>
      </c>
      <c r="X640" s="429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>
        <v>4.8</v>
      </c>
      <c r="C641" s="5">
        <v>99</v>
      </c>
      <c r="D641" s="5">
        <v>4.5999999999999996</v>
      </c>
      <c r="E641" s="5">
        <v>4.8</v>
      </c>
      <c r="F641" s="5">
        <v>1.1000000000000001</v>
      </c>
      <c r="G641" s="5">
        <v>3.6</v>
      </c>
      <c r="H641" s="5">
        <v>1037.5999999999999</v>
      </c>
      <c r="I641" s="5">
        <v>6200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5.9</v>
      </c>
      <c r="Q641">
        <v>7.6</v>
      </c>
      <c r="R641" s="55">
        <v>0.43888888888888899</v>
      </c>
      <c r="S641"/>
      <c r="T641" s="94">
        <f t="shared" si="27"/>
        <v>7.6</v>
      </c>
      <c r="U641" s="97">
        <f t="shared" si="26"/>
        <v>-1.2000000000000002</v>
      </c>
      <c r="V641" s="93" t="str">
        <f t="shared" si="25"/>
        <v/>
      </c>
      <c r="W641" s="97">
        <f t="shared" si="28"/>
        <v>1</v>
      </c>
      <c r="X641" s="429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>
        <v>4.8</v>
      </c>
      <c r="C642" s="5">
        <v>99</v>
      </c>
      <c r="D642" s="5">
        <v>4.5999999999999996</v>
      </c>
      <c r="E642" s="5">
        <v>4.8</v>
      </c>
      <c r="F642" s="5">
        <v>2.9</v>
      </c>
      <c r="G642" s="5">
        <v>5.4</v>
      </c>
      <c r="H642" s="5">
        <v>1037.5</v>
      </c>
      <c r="I642" s="5">
        <v>6045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5.9</v>
      </c>
      <c r="Q642">
        <v>8.3000000000000007</v>
      </c>
      <c r="R642" s="55">
        <v>0.43958333333333299</v>
      </c>
      <c r="S642"/>
      <c r="T642" s="94">
        <f t="shared" si="27"/>
        <v>8.3000000000000007</v>
      </c>
      <c r="U642" s="97">
        <f t="shared" si="26"/>
        <v>-0.49999999999999911</v>
      </c>
      <c r="V642" s="93" t="str">
        <f t="shared" si="25"/>
        <v/>
      </c>
      <c r="W642" s="97">
        <f t="shared" si="28"/>
        <v>1</v>
      </c>
      <c r="X642" s="429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>
        <v>4.8</v>
      </c>
      <c r="C643" s="5">
        <v>99</v>
      </c>
      <c r="D643" s="5">
        <v>4.5999999999999996</v>
      </c>
      <c r="E643" s="5">
        <v>4.8</v>
      </c>
      <c r="F643" s="5">
        <v>0.4</v>
      </c>
      <c r="G643" s="5">
        <v>1.8</v>
      </c>
      <c r="H643" s="5">
        <v>1037.5999999999999</v>
      </c>
      <c r="I643" s="5">
        <v>5983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5.9</v>
      </c>
      <c r="Q643">
        <v>9</v>
      </c>
      <c r="R643" s="55">
        <v>0.44027777777777799</v>
      </c>
      <c r="S643"/>
      <c r="T643" s="94">
        <f t="shared" si="27"/>
        <v>9</v>
      </c>
      <c r="U643" s="97">
        <f t="shared" si="26"/>
        <v>0.20000000000000018</v>
      </c>
      <c r="V643" s="93" t="str">
        <f t="shared" si="25"/>
        <v/>
      </c>
      <c r="W643" s="97">
        <f t="shared" si="28"/>
        <v>1</v>
      </c>
      <c r="X643" s="429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>
        <v>4.8</v>
      </c>
      <c r="C644" s="5">
        <v>99</v>
      </c>
      <c r="D644" s="5">
        <v>4.5999999999999996</v>
      </c>
      <c r="E644" s="5">
        <v>4.8</v>
      </c>
      <c r="F644" s="5">
        <v>1.8</v>
      </c>
      <c r="G644" s="5">
        <v>3.6</v>
      </c>
      <c r="H644" s="5">
        <v>1037.5</v>
      </c>
      <c r="I644" s="5">
        <v>5983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5.9</v>
      </c>
      <c r="Q644">
        <v>9.5</v>
      </c>
      <c r="R644" s="55">
        <v>0.44097222222222199</v>
      </c>
      <c r="S644"/>
      <c r="T644" s="94">
        <f t="shared" si="27"/>
        <v>9.5</v>
      </c>
      <c r="U644" s="97">
        <f t="shared" si="26"/>
        <v>0.70000000000000018</v>
      </c>
      <c r="V644" s="93" t="str">
        <f t="shared" si="25"/>
        <v/>
      </c>
      <c r="W644" s="97">
        <f t="shared" si="28"/>
        <v>1</v>
      </c>
      <c r="X644" s="429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>
        <v>4.8</v>
      </c>
      <c r="C645" s="5">
        <v>99</v>
      </c>
      <c r="D645" s="5">
        <v>4.5999999999999996</v>
      </c>
      <c r="E645" s="5">
        <v>4.8</v>
      </c>
      <c r="F645" s="5">
        <v>2.2000000000000002</v>
      </c>
      <c r="G645" s="5">
        <v>3.6</v>
      </c>
      <c r="H645" s="5">
        <v>1037.5</v>
      </c>
      <c r="I645" s="5">
        <v>6091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6</v>
      </c>
      <c r="Q645">
        <v>9.9</v>
      </c>
      <c r="R645" s="55">
        <v>0.44166666666666698</v>
      </c>
      <c r="S645"/>
      <c r="T645" s="94">
        <f t="shared" si="27"/>
        <v>9.9</v>
      </c>
      <c r="U645" s="97">
        <f t="shared" si="26"/>
        <v>1.1000000000000005</v>
      </c>
      <c r="V645" s="93" t="str">
        <f t="shared" si="25"/>
        <v/>
      </c>
      <c r="W645" s="97">
        <f t="shared" si="28"/>
        <v>1</v>
      </c>
      <c r="X645" s="429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>
        <v>4.8</v>
      </c>
      <c r="C646" s="5">
        <v>99</v>
      </c>
      <c r="D646" s="5">
        <v>4.5999999999999996</v>
      </c>
      <c r="E646" s="5">
        <v>4.8</v>
      </c>
      <c r="F646" s="5">
        <v>3.6</v>
      </c>
      <c r="G646" s="5">
        <v>3.6</v>
      </c>
      <c r="H646" s="5">
        <v>1037.7</v>
      </c>
      <c r="I646" s="5">
        <v>6200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6</v>
      </c>
      <c r="Q646">
        <v>9.9</v>
      </c>
      <c r="R646" s="55">
        <v>0.44236111111111098</v>
      </c>
      <c r="S646"/>
      <c r="T646" s="94">
        <f t="shared" si="27"/>
        <v>9.9</v>
      </c>
      <c r="U646" s="97">
        <f t="shared" si="26"/>
        <v>1.1000000000000005</v>
      </c>
      <c r="V646" s="93" t="str">
        <f t="shared" si="25"/>
        <v/>
      </c>
      <c r="W646" s="97">
        <f t="shared" si="28"/>
        <v>1</v>
      </c>
      <c r="X646" s="429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>
        <v>4.8</v>
      </c>
      <c r="C647" s="5">
        <v>99</v>
      </c>
      <c r="D647" s="5">
        <v>4.5999999999999996</v>
      </c>
      <c r="E647" s="5">
        <v>4.8</v>
      </c>
      <c r="F647" s="5">
        <v>0.4</v>
      </c>
      <c r="G647" s="5">
        <v>1.8</v>
      </c>
      <c r="H647" s="5">
        <v>1037.5999999999999</v>
      </c>
      <c r="I647" s="5">
        <v>6153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6</v>
      </c>
      <c r="Q647">
        <v>10</v>
      </c>
      <c r="R647" s="55">
        <v>0.44305555555555598</v>
      </c>
      <c r="S647"/>
      <c r="T647" s="94">
        <f t="shared" si="27"/>
        <v>10</v>
      </c>
      <c r="U647" s="97">
        <f t="shared" si="26"/>
        <v>1.2000000000000002</v>
      </c>
      <c r="V647" s="93" t="str">
        <f t="shared" si="25"/>
        <v/>
      </c>
      <c r="W647" s="97">
        <f t="shared" si="28"/>
        <v>1</v>
      </c>
      <c r="X647" s="429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>
        <v>4.8</v>
      </c>
      <c r="C648" s="5">
        <v>99</v>
      </c>
      <c r="D648" s="5">
        <v>4.5999999999999996</v>
      </c>
      <c r="E648" s="5">
        <v>4.8</v>
      </c>
      <c r="F648" s="5">
        <v>4.3</v>
      </c>
      <c r="G648" s="5">
        <v>5.4</v>
      </c>
      <c r="H648" s="5">
        <v>1037.5999999999999</v>
      </c>
      <c r="I648" s="5">
        <v>6308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6</v>
      </c>
      <c r="Q648">
        <v>10.1</v>
      </c>
      <c r="R648" s="55">
        <v>0.44374999999999998</v>
      </c>
      <c r="S648"/>
      <c r="T648" s="94">
        <f t="shared" si="27"/>
        <v>10.1</v>
      </c>
      <c r="U648" s="97">
        <f t="shared" si="26"/>
        <v>1.2999999999999998</v>
      </c>
      <c r="V648" s="93" t="str">
        <f t="shared" si="25"/>
        <v/>
      </c>
      <c r="W648" s="97">
        <f t="shared" si="28"/>
        <v>1</v>
      </c>
      <c r="X648" s="429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>
        <v>4.8</v>
      </c>
      <c r="C649" s="5">
        <v>99</v>
      </c>
      <c r="D649" s="5">
        <v>4.5999999999999996</v>
      </c>
      <c r="E649" s="5">
        <v>4.8</v>
      </c>
      <c r="F649" s="5">
        <v>4.7</v>
      </c>
      <c r="G649" s="5">
        <v>5.4</v>
      </c>
      <c r="H649" s="5">
        <v>1037.5999999999999</v>
      </c>
      <c r="I649" s="5">
        <v>6525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6</v>
      </c>
      <c r="Q649">
        <v>10.1</v>
      </c>
      <c r="R649" s="55">
        <v>0.44444444444444398</v>
      </c>
      <c r="S649"/>
      <c r="T649" s="94">
        <f t="shared" si="27"/>
        <v>10.1</v>
      </c>
      <c r="U649" s="97">
        <f t="shared" si="26"/>
        <v>1.2999999999999998</v>
      </c>
      <c r="V649" s="93" t="str">
        <f t="shared" si="25"/>
        <v/>
      </c>
      <c r="W649" s="97">
        <f t="shared" si="28"/>
        <v>1</v>
      </c>
      <c r="X649" s="429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>
        <v>4.8</v>
      </c>
      <c r="C650" s="5">
        <v>99</v>
      </c>
      <c r="D650" s="5">
        <v>4.5999999999999996</v>
      </c>
      <c r="E650" s="5">
        <v>4.8</v>
      </c>
      <c r="F650" s="5">
        <v>0</v>
      </c>
      <c r="G650" s="5">
        <v>0</v>
      </c>
      <c r="H650" s="5">
        <v>1037.5</v>
      </c>
      <c r="I650" s="5">
        <v>6696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6</v>
      </c>
      <c r="Q650">
        <v>10.199999999999999</v>
      </c>
      <c r="R650" s="55">
        <v>0.44513888888888897</v>
      </c>
      <c r="S650"/>
      <c r="T650" s="94">
        <f t="shared" si="27"/>
        <v>10.199999999999999</v>
      </c>
      <c r="U650" s="97">
        <f t="shared" si="26"/>
        <v>1.3999999999999995</v>
      </c>
      <c r="V650" s="93" t="str">
        <f t="shared" si="25"/>
        <v/>
      </c>
      <c r="W650" s="97">
        <f t="shared" si="28"/>
        <v>1</v>
      </c>
      <c r="X650" s="429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>
        <v>4.8</v>
      </c>
      <c r="C651" s="5">
        <v>99</v>
      </c>
      <c r="D651" s="5">
        <v>4.5999999999999996</v>
      </c>
      <c r="E651" s="5">
        <v>4.8</v>
      </c>
      <c r="F651" s="5">
        <v>0</v>
      </c>
      <c r="G651" s="5">
        <v>0</v>
      </c>
      <c r="H651" s="5">
        <v>1037.5</v>
      </c>
      <c r="I651" s="5">
        <v>6975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6</v>
      </c>
      <c r="Q651">
        <v>10.4</v>
      </c>
      <c r="R651" s="55">
        <v>0.44583333333333303</v>
      </c>
      <c r="S651"/>
      <c r="T651" s="94">
        <f t="shared" si="27"/>
        <v>10.4</v>
      </c>
      <c r="U651" s="97">
        <f t="shared" si="26"/>
        <v>1.6000000000000005</v>
      </c>
      <c r="V651" s="93" t="str">
        <f t="shared" ref="V651:V714" si="29">IF($K651&gt;0,1,"")</f>
        <v/>
      </c>
      <c r="W651" s="97">
        <f t="shared" si="28"/>
        <v>1</v>
      </c>
      <c r="X651" s="429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>
        <v>5</v>
      </c>
      <c r="C652" s="5">
        <v>99</v>
      </c>
      <c r="D652" s="5">
        <v>4.8</v>
      </c>
      <c r="E652" s="5">
        <v>5</v>
      </c>
      <c r="F652" s="5">
        <v>0.4</v>
      </c>
      <c r="G652" s="5">
        <v>1.8</v>
      </c>
      <c r="H652" s="5">
        <v>1037.5999999999999</v>
      </c>
      <c r="I652" s="5">
        <v>7471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6</v>
      </c>
      <c r="Q652">
        <v>10.8</v>
      </c>
      <c r="R652" s="55">
        <v>0.44652777777777802</v>
      </c>
      <c r="S652"/>
      <c r="T652" s="94">
        <f t="shared" si="27"/>
        <v>10.8</v>
      </c>
      <c r="U652" s="97">
        <f t="shared" si="26"/>
        <v>1.8000000000000007</v>
      </c>
      <c r="V652" s="93" t="str">
        <f t="shared" si="29"/>
        <v/>
      </c>
      <c r="W652" s="97">
        <f t="shared" si="28"/>
        <v>1</v>
      </c>
      <c r="X652" s="429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>
        <v>5</v>
      </c>
      <c r="C653" s="5">
        <v>99</v>
      </c>
      <c r="D653" s="5">
        <v>4.8</v>
      </c>
      <c r="E653" s="5">
        <v>5</v>
      </c>
      <c r="F653" s="5">
        <v>1.1000000000000001</v>
      </c>
      <c r="G653" s="5">
        <v>1.8</v>
      </c>
      <c r="H653" s="5">
        <v>1037.7</v>
      </c>
      <c r="I653" s="5">
        <v>8013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6.1</v>
      </c>
      <c r="Q653">
        <v>11.2</v>
      </c>
      <c r="R653" s="55">
        <v>0.44722222222222202</v>
      </c>
      <c r="S653"/>
      <c r="T653" s="94">
        <f t="shared" si="27"/>
        <v>11.2</v>
      </c>
      <c r="U653" s="97">
        <f t="shared" si="26"/>
        <v>2.1999999999999993</v>
      </c>
      <c r="V653" s="93" t="str">
        <f t="shared" si="29"/>
        <v/>
      </c>
      <c r="W653" s="97">
        <f t="shared" si="28"/>
        <v>1</v>
      </c>
      <c r="X653" s="429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>
        <v>5</v>
      </c>
      <c r="C654" s="5">
        <v>99</v>
      </c>
      <c r="D654" s="5">
        <v>4.8</v>
      </c>
      <c r="E654" s="5">
        <v>5</v>
      </c>
      <c r="F654" s="5">
        <v>0.7</v>
      </c>
      <c r="G654" s="5">
        <v>1.8</v>
      </c>
      <c r="H654" s="5">
        <v>1037.7</v>
      </c>
      <c r="I654" s="5">
        <v>8788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6.1</v>
      </c>
      <c r="Q654">
        <v>11.7</v>
      </c>
      <c r="R654" s="55">
        <v>0.44791666666666702</v>
      </c>
      <c r="S654"/>
      <c r="T654" s="94">
        <f t="shared" si="27"/>
        <v>11.7</v>
      </c>
      <c r="U654" s="97">
        <f t="shared" si="26"/>
        <v>2.6999999999999993</v>
      </c>
      <c r="V654" s="93" t="str">
        <f t="shared" si="29"/>
        <v/>
      </c>
      <c r="W654" s="97">
        <f t="shared" si="28"/>
        <v>1</v>
      </c>
      <c r="X654" s="429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>
        <v>5</v>
      </c>
      <c r="C655" s="5">
        <v>99</v>
      </c>
      <c r="D655" s="5">
        <v>4.8</v>
      </c>
      <c r="E655" s="5">
        <v>5</v>
      </c>
      <c r="F655" s="5">
        <v>2.2000000000000002</v>
      </c>
      <c r="G655" s="5">
        <v>3.6</v>
      </c>
      <c r="H655" s="5">
        <v>1037.5999999999999</v>
      </c>
      <c r="I655" s="5">
        <v>9718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6.2</v>
      </c>
      <c r="Q655">
        <v>11.7</v>
      </c>
      <c r="R655" s="55">
        <v>0.44861111111111102</v>
      </c>
      <c r="S655"/>
      <c r="T655" s="94">
        <f t="shared" si="27"/>
        <v>11.7</v>
      </c>
      <c r="U655" s="97">
        <f t="shared" si="26"/>
        <v>2.6999999999999993</v>
      </c>
      <c r="V655" s="93" t="str">
        <f t="shared" si="29"/>
        <v/>
      </c>
      <c r="W655" s="97">
        <f t="shared" si="28"/>
        <v>1</v>
      </c>
      <c r="X655" s="429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>
        <v>5</v>
      </c>
      <c r="C656" s="5">
        <v>99</v>
      </c>
      <c r="D656" s="5">
        <v>4.8</v>
      </c>
      <c r="E656" s="5">
        <v>5</v>
      </c>
      <c r="F656" s="5">
        <v>0.4</v>
      </c>
      <c r="G656" s="5">
        <v>1.8</v>
      </c>
      <c r="H656" s="5">
        <v>1037.8</v>
      </c>
      <c r="I656" s="5">
        <v>10385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6.3</v>
      </c>
      <c r="Q656">
        <v>12.1</v>
      </c>
      <c r="R656" s="55">
        <v>0.44930555555555601</v>
      </c>
      <c r="S656"/>
      <c r="T656" s="94">
        <f t="shared" si="27"/>
        <v>12.1</v>
      </c>
      <c r="U656" s="97">
        <f t="shared" ref="U656:U719" si="30">(T656-B656)-3</f>
        <v>4.0999999999999996</v>
      </c>
      <c r="V656" s="93" t="str">
        <f t="shared" si="29"/>
        <v/>
      </c>
      <c r="W656" s="97">
        <f t="shared" si="28"/>
        <v>1</v>
      </c>
      <c r="X656" s="429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>
        <v>5</v>
      </c>
      <c r="C657" s="5">
        <v>99</v>
      </c>
      <c r="D657" s="5">
        <v>4.8</v>
      </c>
      <c r="E657" s="5">
        <v>5</v>
      </c>
      <c r="F657" s="5">
        <v>1.8</v>
      </c>
      <c r="G657" s="5">
        <v>3.6</v>
      </c>
      <c r="H657" s="5">
        <v>1037.7</v>
      </c>
      <c r="I657" s="5">
        <v>10648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6.4</v>
      </c>
      <c r="Q657">
        <v>12.5</v>
      </c>
      <c r="R657" s="55">
        <v>0.45</v>
      </c>
      <c r="S657"/>
      <c r="T657" s="94">
        <f t="shared" si="27"/>
        <v>12.5</v>
      </c>
      <c r="U657" s="97">
        <f t="shared" si="30"/>
        <v>4.5</v>
      </c>
      <c r="V657" s="93" t="str">
        <f t="shared" si="29"/>
        <v/>
      </c>
      <c r="W657" s="97">
        <f t="shared" si="28"/>
        <v>1</v>
      </c>
      <c r="X657" s="429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>
        <v>5.0999999999999996</v>
      </c>
      <c r="C658" s="5">
        <v>99</v>
      </c>
      <c r="D658" s="5">
        <v>4.9000000000000004</v>
      </c>
      <c r="E658" s="5">
        <v>5.0999999999999996</v>
      </c>
      <c r="F658" s="5">
        <v>1.1000000000000001</v>
      </c>
      <c r="G658" s="5">
        <v>1.8</v>
      </c>
      <c r="H658" s="5">
        <v>1037.5</v>
      </c>
      <c r="I658" s="5">
        <v>10710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6.5</v>
      </c>
      <c r="Q658">
        <v>12.7</v>
      </c>
      <c r="R658" s="55">
        <v>0.45069444444444401</v>
      </c>
      <c r="S658"/>
      <c r="T658" s="94">
        <f t="shared" si="27"/>
        <v>12.7</v>
      </c>
      <c r="U658" s="97">
        <f t="shared" si="30"/>
        <v>4.5999999999999996</v>
      </c>
      <c r="V658" s="93" t="str">
        <f t="shared" si="29"/>
        <v/>
      </c>
      <c r="W658" s="97">
        <f t="shared" si="28"/>
        <v>1</v>
      </c>
      <c r="X658" s="429"/>
      <c r="Y658"/>
      <c r="Z658" s="5"/>
      <c r="AA658"/>
      <c r="AC658" s="377"/>
      <c r="AD658" s="55">
        <v>0.45069444444450701</v>
      </c>
    </row>
    <row r="659" spans="2:32" x14ac:dyDescent="0.25">
      <c r="B659" s="5">
        <v>5.0999999999999996</v>
      </c>
      <c r="C659" s="5">
        <v>99</v>
      </c>
      <c r="D659" s="5">
        <v>4.9000000000000004</v>
      </c>
      <c r="E659" s="5">
        <v>5.0999999999999996</v>
      </c>
      <c r="F659" s="5">
        <v>2.9</v>
      </c>
      <c r="G659" s="5">
        <v>3.6</v>
      </c>
      <c r="H659" s="5">
        <v>1037.5999999999999</v>
      </c>
      <c r="I659" s="5">
        <v>11036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6.6</v>
      </c>
      <c r="Q659">
        <v>12.8</v>
      </c>
      <c r="R659" s="55">
        <v>0.45138888888888901</v>
      </c>
      <c r="T659" s="94">
        <f t="shared" si="27"/>
        <v>12.8</v>
      </c>
      <c r="U659" s="97">
        <f t="shared" si="30"/>
        <v>4.7000000000000011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>
        <v>5.0999999999999996</v>
      </c>
      <c r="C660" s="5">
        <v>99</v>
      </c>
      <c r="D660" s="5">
        <v>4.9000000000000004</v>
      </c>
      <c r="E660" s="5">
        <v>5.0999999999999996</v>
      </c>
      <c r="F660" s="5">
        <v>2.9</v>
      </c>
      <c r="G660" s="5">
        <v>3.6</v>
      </c>
      <c r="H660" s="5">
        <v>1037.5999999999999</v>
      </c>
      <c r="I660" s="5">
        <v>11315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6.8</v>
      </c>
      <c r="Q660">
        <v>12.9</v>
      </c>
      <c r="R660" s="55">
        <v>0.452083333333333</v>
      </c>
      <c r="T660" s="94">
        <f t="shared" si="27"/>
        <v>12.9</v>
      </c>
      <c r="U660" s="97">
        <f t="shared" si="30"/>
        <v>4.8000000000000007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7"/>
      <c r="AD660" s="55">
        <v>0.45208333333339701</v>
      </c>
    </row>
    <row r="661" spans="2:32" x14ac:dyDescent="0.25">
      <c r="B661" s="5">
        <v>5.0999999999999996</v>
      </c>
      <c r="C661" s="5">
        <v>99</v>
      </c>
      <c r="D661" s="5">
        <v>4.9000000000000004</v>
      </c>
      <c r="E661" s="5">
        <v>5.0999999999999996</v>
      </c>
      <c r="F661" s="5">
        <v>2.9</v>
      </c>
      <c r="G661" s="5">
        <v>3.6</v>
      </c>
      <c r="H661" s="5">
        <v>1037.8</v>
      </c>
      <c r="I661" s="5">
        <v>11857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6.9</v>
      </c>
      <c r="Q661">
        <v>13.1</v>
      </c>
      <c r="R661" s="55">
        <v>0.452777777777778</v>
      </c>
      <c r="T661" s="94">
        <f t="shared" si="27"/>
        <v>13.1</v>
      </c>
      <c r="U661" s="97">
        <f t="shared" si="30"/>
        <v>5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7"/>
      <c r="AD661" s="55">
        <v>0.45277777777784201</v>
      </c>
    </row>
    <row r="662" spans="2:32" x14ac:dyDescent="0.25">
      <c r="B662" s="5">
        <v>5.0999999999999996</v>
      </c>
      <c r="C662" s="5">
        <v>99</v>
      </c>
      <c r="D662" s="5">
        <v>4.9000000000000004</v>
      </c>
      <c r="E662" s="5">
        <v>5.0999999999999996</v>
      </c>
      <c r="F662" s="5">
        <v>2.2000000000000002</v>
      </c>
      <c r="G662" s="5">
        <v>3.6</v>
      </c>
      <c r="H662" s="5">
        <v>1037.7</v>
      </c>
      <c r="I662" s="5">
        <v>11981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7</v>
      </c>
      <c r="Q662">
        <v>13.2</v>
      </c>
      <c r="R662" s="55">
        <v>0.453472222222222</v>
      </c>
      <c r="T662" s="94">
        <f t="shared" si="27"/>
        <v>13.2</v>
      </c>
      <c r="U662" s="97">
        <f t="shared" si="30"/>
        <v>5.0999999999999996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7"/>
      <c r="AD662" s="55">
        <v>0.453472222222287</v>
      </c>
    </row>
    <row r="663" spans="2:32" x14ac:dyDescent="0.25">
      <c r="B663" s="5">
        <v>5.0999999999999996</v>
      </c>
      <c r="C663" s="5">
        <v>99</v>
      </c>
      <c r="D663" s="5">
        <v>4.9000000000000004</v>
      </c>
      <c r="E663" s="5">
        <v>5.0999999999999996</v>
      </c>
      <c r="F663" s="5">
        <v>1.4</v>
      </c>
      <c r="G663" s="5">
        <v>3.6</v>
      </c>
      <c r="H663" s="5">
        <v>1037.7</v>
      </c>
      <c r="I663" s="5">
        <v>11919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7.2</v>
      </c>
      <c r="Q663">
        <v>13.2</v>
      </c>
      <c r="R663" s="55">
        <v>0.454166666666667</v>
      </c>
      <c r="T663" s="94">
        <f t="shared" si="27"/>
        <v>13.2</v>
      </c>
      <c r="U663" s="97">
        <f t="shared" si="30"/>
        <v>5.0999999999999996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7"/>
      <c r="AD663" s="55">
        <v>0.454166666666732</v>
      </c>
    </row>
    <row r="664" spans="2:32" x14ac:dyDescent="0.25">
      <c r="B664" s="5">
        <v>5.2</v>
      </c>
      <c r="C664" s="5">
        <v>99</v>
      </c>
      <c r="D664" s="5">
        <v>5</v>
      </c>
      <c r="E664" s="5">
        <v>5.2</v>
      </c>
      <c r="F664" s="5">
        <v>0.4</v>
      </c>
      <c r="G664" s="5">
        <v>1.8</v>
      </c>
      <c r="H664" s="5">
        <v>1037.7</v>
      </c>
      <c r="I664" s="5">
        <v>12090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7.2</v>
      </c>
      <c r="Q664">
        <v>13.3</v>
      </c>
      <c r="R664" s="55">
        <v>0.45486111111111099</v>
      </c>
      <c r="T664" s="94">
        <f t="shared" si="27"/>
        <v>13.3</v>
      </c>
      <c r="U664" s="97">
        <f t="shared" si="30"/>
        <v>5.1000000000000014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7"/>
      <c r="AD664" s="55">
        <v>0.454861111111177</v>
      </c>
    </row>
    <row r="665" spans="2:32" x14ac:dyDescent="0.25">
      <c r="B665" s="5">
        <v>5.2</v>
      </c>
      <c r="C665" s="5">
        <v>99</v>
      </c>
      <c r="D665" s="5">
        <v>5</v>
      </c>
      <c r="E665" s="5">
        <v>5.2</v>
      </c>
      <c r="F665" s="5">
        <v>0.4</v>
      </c>
      <c r="G665" s="5">
        <v>1.8</v>
      </c>
      <c r="H665" s="5">
        <v>1037.7</v>
      </c>
      <c r="I665" s="5">
        <v>12307</v>
      </c>
      <c r="J665" s="5">
        <v>0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7.3</v>
      </c>
      <c r="Q665">
        <v>13.3</v>
      </c>
      <c r="R665" s="55">
        <v>0.45555555555555599</v>
      </c>
      <c r="T665" s="94">
        <f t="shared" si="27"/>
        <v>13.3</v>
      </c>
      <c r="U665" s="97">
        <f t="shared" si="30"/>
        <v>5.1000000000000014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7"/>
      <c r="AD665" s="55">
        <v>0.45555555555562199</v>
      </c>
    </row>
    <row r="666" spans="2:32" x14ac:dyDescent="0.25">
      <c r="B666" s="5">
        <v>5.2</v>
      </c>
      <c r="C666" s="5">
        <v>99</v>
      </c>
      <c r="D666" s="5">
        <v>5</v>
      </c>
      <c r="E666" s="5">
        <v>5.2</v>
      </c>
      <c r="F666" s="5">
        <v>1.4</v>
      </c>
      <c r="G666" s="5">
        <v>3.6</v>
      </c>
      <c r="H666" s="5">
        <v>1037.7</v>
      </c>
      <c r="I666" s="5">
        <v>12415</v>
      </c>
      <c r="J666" s="5">
        <v>0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7.4</v>
      </c>
      <c r="Q666">
        <v>13.2</v>
      </c>
      <c r="R666" s="55">
        <v>0.45624999999999999</v>
      </c>
      <c r="T666" s="94">
        <f t="shared" si="27"/>
        <v>13.2</v>
      </c>
      <c r="U666" s="97">
        <f t="shared" si="30"/>
        <v>4.9999999999999991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7"/>
      <c r="AD666" s="55">
        <v>0.45625000000006699</v>
      </c>
    </row>
    <row r="667" spans="2:32" x14ac:dyDescent="0.25">
      <c r="B667" s="5">
        <v>5.3</v>
      </c>
      <c r="C667" s="5">
        <v>99</v>
      </c>
      <c r="D667" s="5">
        <v>5.0999999999999996</v>
      </c>
      <c r="E667" s="5">
        <v>5.3</v>
      </c>
      <c r="F667" s="5">
        <v>1.1000000000000001</v>
      </c>
      <c r="G667" s="5">
        <v>1.8</v>
      </c>
      <c r="H667" s="5">
        <v>1037.8</v>
      </c>
      <c r="I667" s="5">
        <v>12524</v>
      </c>
      <c r="J667" s="5">
        <v>0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7.6</v>
      </c>
      <c r="Q667">
        <v>13.2</v>
      </c>
      <c r="R667" s="55">
        <v>0.45694444444444399</v>
      </c>
      <c r="T667" s="94">
        <f t="shared" si="27"/>
        <v>13.2</v>
      </c>
      <c r="U667" s="97">
        <f t="shared" si="30"/>
        <v>4.8999999999999995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7"/>
      <c r="AD667" s="55">
        <v>0.45694444444451199</v>
      </c>
    </row>
    <row r="668" spans="2:32" x14ac:dyDescent="0.25">
      <c r="B668" s="5">
        <v>5.3</v>
      </c>
      <c r="C668" s="5">
        <v>99</v>
      </c>
      <c r="D668" s="5">
        <v>5.0999999999999996</v>
      </c>
      <c r="E668" s="5">
        <v>5.3</v>
      </c>
      <c r="F668" s="5">
        <v>0</v>
      </c>
      <c r="G668" s="5">
        <v>0</v>
      </c>
      <c r="H668" s="5">
        <v>1037.7</v>
      </c>
      <c r="I668" s="5">
        <v>12586</v>
      </c>
      <c r="J668" s="5">
        <v>0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7.7</v>
      </c>
      <c r="Q668">
        <v>13.2</v>
      </c>
      <c r="R668" s="55">
        <v>0.45763888888888898</v>
      </c>
      <c r="T668" s="94">
        <f t="shared" si="27"/>
        <v>13.2</v>
      </c>
      <c r="U668" s="97">
        <f t="shared" si="30"/>
        <v>4.8999999999999995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7"/>
      <c r="AD668" s="55">
        <v>0.45763888888895699</v>
      </c>
    </row>
    <row r="669" spans="2:32" x14ac:dyDescent="0.25">
      <c r="B669" s="5">
        <v>5.3</v>
      </c>
      <c r="C669" s="5">
        <v>99</v>
      </c>
      <c r="D669" s="5">
        <v>5.0999999999999996</v>
      </c>
      <c r="E669" s="5">
        <v>5.3</v>
      </c>
      <c r="F669" s="5">
        <v>0.7</v>
      </c>
      <c r="G669" s="5">
        <v>1.8</v>
      </c>
      <c r="H669" s="5">
        <v>1037.9000000000001</v>
      </c>
      <c r="I669" s="5">
        <v>12586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7.8</v>
      </c>
      <c r="Q669">
        <v>13.2</v>
      </c>
      <c r="R669" s="55">
        <v>0.45833333333333298</v>
      </c>
      <c r="T669" s="94">
        <f t="shared" si="27"/>
        <v>13.2</v>
      </c>
      <c r="U669" s="97">
        <f t="shared" si="30"/>
        <v>4.8999999999999995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7"/>
      <c r="AD669" s="55">
        <v>0.45833333333340198</v>
      </c>
    </row>
    <row r="670" spans="2:32" x14ac:dyDescent="0.25">
      <c r="B670" s="5">
        <v>5.3</v>
      </c>
      <c r="C670" s="5">
        <v>99</v>
      </c>
      <c r="D670" s="5">
        <v>5.0999999999999996</v>
      </c>
      <c r="E670" s="5">
        <v>5.3</v>
      </c>
      <c r="F670" s="5">
        <v>2.5</v>
      </c>
      <c r="G670" s="5">
        <v>3.6</v>
      </c>
      <c r="H670" s="5">
        <v>1038</v>
      </c>
      <c r="I670" s="5">
        <v>12911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8</v>
      </c>
      <c r="Q670">
        <v>13.1</v>
      </c>
      <c r="R670" s="55">
        <v>0.45902777777777798</v>
      </c>
      <c r="T670" s="94">
        <f t="shared" si="27"/>
        <v>13.1</v>
      </c>
      <c r="U670" s="97">
        <f t="shared" si="30"/>
        <v>4.8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7"/>
      <c r="AD670" s="55">
        <v>0.45902777777784698</v>
      </c>
    </row>
    <row r="671" spans="2:32" x14ac:dyDescent="0.25">
      <c r="B671" s="5">
        <v>5.3</v>
      </c>
      <c r="C671" s="5">
        <v>99</v>
      </c>
      <c r="D671" s="5">
        <v>5.0999999999999996</v>
      </c>
      <c r="E671" s="5">
        <v>5.3</v>
      </c>
      <c r="F671" s="5">
        <v>1.4</v>
      </c>
      <c r="G671" s="5">
        <v>1.8</v>
      </c>
      <c r="H671" s="5">
        <v>1038</v>
      </c>
      <c r="I671" s="5">
        <v>12958</v>
      </c>
      <c r="J671" s="5">
        <v>1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8.1</v>
      </c>
      <c r="Q671">
        <v>13.1</v>
      </c>
      <c r="R671" s="55">
        <v>0.45972222222222198</v>
      </c>
      <c r="T671" s="94">
        <f t="shared" si="27"/>
        <v>13.1</v>
      </c>
      <c r="U671" s="97">
        <f t="shared" si="30"/>
        <v>4.8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7"/>
      <c r="AD671" s="55">
        <v>0.45972222222229198</v>
      </c>
    </row>
    <row r="672" spans="2:32" x14ac:dyDescent="0.25">
      <c r="B672" s="5">
        <v>5.3</v>
      </c>
      <c r="C672" s="5">
        <v>99</v>
      </c>
      <c r="D672" s="5">
        <v>5.0999999999999996</v>
      </c>
      <c r="E672" s="5">
        <v>5.3</v>
      </c>
      <c r="F672" s="5">
        <v>0.7</v>
      </c>
      <c r="G672" s="5">
        <v>1.8</v>
      </c>
      <c r="H672" s="5">
        <v>1038.0999999999999</v>
      </c>
      <c r="I672" s="5">
        <v>13128</v>
      </c>
      <c r="J672" s="5">
        <v>1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8.1999999999999993</v>
      </c>
      <c r="Q672">
        <v>13.1</v>
      </c>
      <c r="R672" s="55">
        <v>0.46041666666666697</v>
      </c>
      <c r="T672" s="94">
        <f t="shared" si="27"/>
        <v>13.1</v>
      </c>
      <c r="U672" s="97">
        <f t="shared" si="30"/>
        <v>4.8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7"/>
      <c r="AD672" s="55">
        <v>0.46041666666673697</v>
      </c>
    </row>
    <row r="673" spans="2:30" x14ac:dyDescent="0.25">
      <c r="B673" s="5">
        <v>5.4</v>
      </c>
      <c r="C673" s="5">
        <v>99</v>
      </c>
      <c r="D673" s="5">
        <v>5.2</v>
      </c>
      <c r="E673" s="5">
        <v>5.4</v>
      </c>
      <c r="F673" s="5">
        <v>1.1000000000000001</v>
      </c>
      <c r="G673" s="5">
        <v>1.8</v>
      </c>
      <c r="H673" s="5">
        <v>1037.9000000000001</v>
      </c>
      <c r="I673" s="5">
        <v>13020</v>
      </c>
      <c r="J673" s="5">
        <v>1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8.4</v>
      </c>
      <c r="Q673">
        <v>12.9</v>
      </c>
      <c r="R673" s="55">
        <v>0.46111111111111103</v>
      </c>
      <c r="T673" s="94">
        <f t="shared" si="27"/>
        <v>12.9</v>
      </c>
      <c r="U673" s="97">
        <f t="shared" si="30"/>
        <v>4.5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7"/>
      <c r="AD673" s="55">
        <v>0.46111111111118203</v>
      </c>
    </row>
    <row r="674" spans="2:30" x14ac:dyDescent="0.25">
      <c r="B674" s="5">
        <v>5.5</v>
      </c>
      <c r="C674" s="5">
        <v>99</v>
      </c>
      <c r="D674" s="5">
        <v>5.3</v>
      </c>
      <c r="E674" s="5">
        <v>5.5</v>
      </c>
      <c r="F674" s="5">
        <v>0.4</v>
      </c>
      <c r="G674" s="5">
        <v>1.8</v>
      </c>
      <c r="H674" s="5">
        <v>1037.9000000000001</v>
      </c>
      <c r="I674" s="5">
        <v>12911</v>
      </c>
      <c r="J674" s="5">
        <v>1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8.5</v>
      </c>
      <c r="Q674">
        <v>12.8</v>
      </c>
      <c r="R674" s="55">
        <v>0.46180555555555602</v>
      </c>
      <c r="T674" s="94">
        <f t="shared" si="27"/>
        <v>12.8</v>
      </c>
      <c r="U674" s="97">
        <f t="shared" si="30"/>
        <v>4.3000000000000007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7"/>
      <c r="AD674" s="55">
        <v>0.46180555555562702</v>
      </c>
    </row>
    <row r="675" spans="2:30" x14ac:dyDescent="0.25">
      <c r="B675" s="5">
        <v>5.5</v>
      </c>
      <c r="C675" s="5">
        <v>99</v>
      </c>
      <c r="D675" s="5">
        <v>5.3</v>
      </c>
      <c r="E675" s="5">
        <v>5.5</v>
      </c>
      <c r="F675" s="5">
        <v>0.4</v>
      </c>
      <c r="G675" s="5">
        <v>1.8</v>
      </c>
      <c r="H675" s="5">
        <v>1037.8</v>
      </c>
      <c r="I675" s="5">
        <v>12803</v>
      </c>
      <c r="J675" s="5">
        <v>1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8.6</v>
      </c>
      <c r="Q675">
        <v>12.6</v>
      </c>
      <c r="R675" s="55">
        <v>0.46250000000000002</v>
      </c>
      <c r="T675" s="94">
        <f t="shared" si="27"/>
        <v>12.6</v>
      </c>
      <c r="U675" s="97">
        <f t="shared" si="30"/>
        <v>4.0999999999999996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7"/>
      <c r="AD675" s="55">
        <v>0.46250000000007202</v>
      </c>
    </row>
    <row r="676" spans="2:30" x14ac:dyDescent="0.25">
      <c r="B676" s="5">
        <v>5.5</v>
      </c>
      <c r="C676" s="5">
        <v>99</v>
      </c>
      <c r="D676" s="5">
        <v>5.3</v>
      </c>
      <c r="E676" s="5">
        <v>5.5</v>
      </c>
      <c r="F676" s="5">
        <v>3.2</v>
      </c>
      <c r="G676" s="5">
        <v>3.6</v>
      </c>
      <c r="H676" s="5">
        <v>1037.9000000000001</v>
      </c>
      <c r="I676" s="5">
        <v>12803</v>
      </c>
      <c r="J676" s="5">
        <v>1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8.6</v>
      </c>
      <c r="Q676">
        <v>12.5</v>
      </c>
      <c r="R676" s="55">
        <v>0.46319444444444402</v>
      </c>
      <c r="T676" s="94">
        <f t="shared" si="27"/>
        <v>12.5</v>
      </c>
      <c r="U676" s="97">
        <f t="shared" si="30"/>
        <v>4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7"/>
      <c r="AD676" s="55">
        <v>0.46319444444451702</v>
      </c>
    </row>
    <row r="677" spans="2:30" x14ac:dyDescent="0.25">
      <c r="B677" s="5">
        <v>5.5</v>
      </c>
      <c r="C677" s="5">
        <v>99</v>
      </c>
      <c r="D677" s="5">
        <v>5.3</v>
      </c>
      <c r="E677" s="5">
        <v>5.5</v>
      </c>
      <c r="F677" s="5">
        <v>1.8</v>
      </c>
      <c r="G677" s="5">
        <v>3.6</v>
      </c>
      <c r="H677" s="5">
        <v>1037.7</v>
      </c>
      <c r="I677" s="5">
        <v>12803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8.6999999999999993</v>
      </c>
      <c r="Q677">
        <v>12.4</v>
      </c>
      <c r="R677" s="55">
        <v>0.46388888888888902</v>
      </c>
      <c r="T677" s="94">
        <f t="shared" si="27"/>
        <v>12.4</v>
      </c>
      <c r="U677" s="97">
        <f t="shared" si="30"/>
        <v>3.9000000000000004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7"/>
      <c r="AD677" s="55">
        <v>0.46388888888896201</v>
      </c>
    </row>
    <row r="678" spans="2:30" x14ac:dyDescent="0.25">
      <c r="B678" s="5">
        <v>5.5</v>
      </c>
      <c r="C678" s="5">
        <v>99</v>
      </c>
      <c r="D678" s="5">
        <v>5.3</v>
      </c>
      <c r="E678" s="5">
        <v>5.5</v>
      </c>
      <c r="F678" s="5">
        <v>1.1000000000000001</v>
      </c>
      <c r="G678" s="5">
        <v>1.8</v>
      </c>
      <c r="H678" s="5">
        <v>1037.7</v>
      </c>
      <c r="I678" s="5">
        <v>12632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8.8000000000000007</v>
      </c>
      <c r="Q678">
        <v>12.3</v>
      </c>
      <c r="R678" s="55">
        <v>0.46458333333333302</v>
      </c>
      <c r="T678" s="94">
        <f t="shared" si="27"/>
        <v>12.3</v>
      </c>
      <c r="U678" s="97">
        <f t="shared" si="30"/>
        <v>3.8000000000000007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7"/>
      <c r="AD678" s="55">
        <v>0.46458333333340701</v>
      </c>
    </row>
    <row r="679" spans="2:30" x14ac:dyDescent="0.25">
      <c r="B679" s="5">
        <v>5.5</v>
      </c>
      <c r="C679" s="5">
        <v>99</v>
      </c>
      <c r="D679" s="5">
        <v>5.3</v>
      </c>
      <c r="E679" s="5">
        <v>5.5</v>
      </c>
      <c r="F679" s="5">
        <v>2.2000000000000002</v>
      </c>
      <c r="G679" s="5">
        <v>3.6</v>
      </c>
      <c r="H679" s="5">
        <v>1037.5999999999999</v>
      </c>
      <c r="I679" s="5">
        <v>12415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8.9</v>
      </c>
      <c r="Q679">
        <v>12.2</v>
      </c>
      <c r="R679" s="55">
        <v>0.46527777777777801</v>
      </c>
      <c r="T679" s="94">
        <f t="shared" si="27"/>
        <v>12.2</v>
      </c>
      <c r="U679" s="97">
        <f t="shared" si="30"/>
        <v>3.6999999999999993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7"/>
      <c r="AD679" s="55">
        <v>0.46527777777785201</v>
      </c>
    </row>
    <row r="680" spans="2:30" x14ac:dyDescent="0.25">
      <c r="B680" s="5">
        <v>5.6</v>
      </c>
      <c r="C680" s="5">
        <v>99</v>
      </c>
      <c r="D680" s="5">
        <v>5.4</v>
      </c>
      <c r="E680" s="5">
        <v>5.6</v>
      </c>
      <c r="F680" s="5">
        <v>0.4</v>
      </c>
      <c r="G680" s="5">
        <v>1.8</v>
      </c>
      <c r="H680" s="5">
        <v>1037.7</v>
      </c>
      <c r="I680" s="5">
        <v>12353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9</v>
      </c>
      <c r="Q680">
        <v>12.2</v>
      </c>
      <c r="R680" s="55">
        <v>0.46597222222222201</v>
      </c>
      <c r="T680" s="94">
        <f t="shared" si="27"/>
        <v>12.2</v>
      </c>
      <c r="U680" s="97">
        <f t="shared" si="30"/>
        <v>3.5999999999999996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7"/>
      <c r="AD680" s="55">
        <v>0.46597222222229701</v>
      </c>
    </row>
    <row r="681" spans="2:30" x14ac:dyDescent="0.25">
      <c r="B681" s="5">
        <v>5.6</v>
      </c>
      <c r="C681" s="5">
        <v>99</v>
      </c>
      <c r="D681" s="5">
        <v>5.4</v>
      </c>
      <c r="E681" s="5">
        <v>5.6</v>
      </c>
      <c r="F681" s="5">
        <v>1.1000000000000001</v>
      </c>
      <c r="G681" s="5">
        <v>1.8</v>
      </c>
      <c r="H681" s="5">
        <v>1037.5999999999999</v>
      </c>
      <c r="I681" s="5">
        <v>12586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9.1</v>
      </c>
      <c r="Q681">
        <v>12.1</v>
      </c>
      <c r="R681" s="55">
        <v>0.46666666666666701</v>
      </c>
      <c r="T681" s="94">
        <f t="shared" si="27"/>
        <v>12.1</v>
      </c>
      <c r="U681" s="97">
        <f t="shared" si="30"/>
        <v>3.5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7"/>
      <c r="AD681" s="55">
        <v>0.466666666666742</v>
      </c>
    </row>
    <row r="682" spans="2:30" x14ac:dyDescent="0.25">
      <c r="B682" s="5">
        <v>5.6</v>
      </c>
      <c r="C682" s="5">
        <v>99</v>
      </c>
      <c r="D682" s="5">
        <v>5.4</v>
      </c>
      <c r="E682" s="5">
        <v>5.6</v>
      </c>
      <c r="F682" s="5">
        <v>1.1000000000000001</v>
      </c>
      <c r="G682" s="5">
        <v>1.8</v>
      </c>
      <c r="H682" s="5">
        <v>1037.7</v>
      </c>
      <c r="I682" s="5">
        <v>12462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9.1999999999999993</v>
      </c>
      <c r="Q682">
        <v>12.1</v>
      </c>
      <c r="R682" s="55">
        <v>0.46736111111111101</v>
      </c>
      <c r="T682" s="94">
        <f t="shared" si="27"/>
        <v>12.1</v>
      </c>
      <c r="U682" s="97">
        <f t="shared" si="30"/>
        <v>3.5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7"/>
      <c r="AD682" s="55">
        <v>0.467361111111187</v>
      </c>
    </row>
    <row r="683" spans="2:30" x14ac:dyDescent="0.25">
      <c r="B683" s="5">
        <v>5.7</v>
      </c>
      <c r="C683" s="5">
        <v>99</v>
      </c>
      <c r="D683" s="5">
        <v>5.5</v>
      </c>
      <c r="E683" s="5">
        <v>5.7</v>
      </c>
      <c r="F683" s="5">
        <v>0</v>
      </c>
      <c r="G683" s="5">
        <v>0</v>
      </c>
      <c r="H683" s="5">
        <v>1037.8</v>
      </c>
      <c r="I683" s="5">
        <v>12632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9.1999999999999993</v>
      </c>
      <c r="Q683">
        <v>12</v>
      </c>
      <c r="R683" s="55">
        <v>0.468055555555556</v>
      </c>
      <c r="T683" s="94">
        <f t="shared" si="27"/>
        <v>12</v>
      </c>
      <c r="U683" s="97">
        <f t="shared" si="30"/>
        <v>3.3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7"/>
      <c r="AD683" s="55">
        <v>0.468055555555632</v>
      </c>
    </row>
    <row r="684" spans="2:30" x14ac:dyDescent="0.25">
      <c r="B684" s="5">
        <v>5.7</v>
      </c>
      <c r="C684" s="5">
        <v>99</v>
      </c>
      <c r="D684" s="5">
        <v>5.5</v>
      </c>
      <c r="E684" s="5">
        <v>5.7</v>
      </c>
      <c r="F684" s="5">
        <v>0</v>
      </c>
      <c r="G684" s="5">
        <v>0</v>
      </c>
      <c r="H684" s="5">
        <v>1037.5</v>
      </c>
      <c r="I684" s="5">
        <v>12803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9.3000000000000007</v>
      </c>
      <c r="Q684">
        <v>12.1</v>
      </c>
      <c r="R684" s="55">
        <v>0.46875</v>
      </c>
      <c r="T684" s="94">
        <f t="shared" si="27"/>
        <v>12.1</v>
      </c>
      <c r="U684" s="97">
        <f t="shared" si="30"/>
        <v>3.3999999999999995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7"/>
      <c r="AD684" s="55">
        <v>0.46875000000007699</v>
      </c>
    </row>
    <row r="685" spans="2:30" x14ac:dyDescent="0.25">
      <c r="B685" s="5">
        <v>5.8</v>
      </c>
      <c r="C685" s="5">
        <v>99</v>
      </c>
      <c r="D685" s="5">
        <v>5.6</v>
      </c>
      <c r="E685" s="5">
        <v>5.8</v>
      </c>
      <c r="F685" s="5">
        <v>0.4</v>
      </c>
      <c r="G685" s="5">
        <v>1.8</v>
      </c>
      <c r="H685" s="5">
        <v>1037.7</v>
      </c>
      <c r="I685" s="5">
        <v>12849</v>
      </c>
      <c r="J685" s="5">
        <v>1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9.4</v>
      </c>
      <c r="Q685">
        <v>12.1</v>
      </c>
      <c r="R685" s="55">
        <v>0.469444444444444</v>
      </c>
      <c r="T685" s="94">
        <f t="shared" si="27"/>
        <v>12.1</v>
      </c>
      <c r="U685" s="97">
        <f t="shared" si="30"/>
        <v>3.3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7"/>
      <c r="AD685" s="55">
        <v>0.46944444444452199</v>
      </c>
    </row>
    <row r="686" spans="2:30" x14ac:dyDescent="0.25">
      <c r="B686" s="5">
        <v>5.8</v>
      </c>
      <c r="C686" s="5">
        <v>99</v>
      </c>
      <c r="D686" s="5">
        <v>5.6</v>
      </c>
      <c r="E686" s="5">
        <v>5.8</v>
      </c>
      <c r="F686" s="5">
        <v>2.5</v>
      </c>
      <c r="G686" s="5">
        <v>3.6</v>
      </c>
      <c r="H686" s="5">
        <v>1037.8</v>
      </c>
      <c r="I686" s="5">
        <v>12462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9.4</v>
      </c>
      <c r="Q686">
        <v>12.2</v>
      </c>
      <c r="R686" s="55">
        <v>0.47013888888888899</v>
      </c>
      <c r="T686" s="94">
        <f t="shared" si="27"/>
        <v>12.2</v>
      </c>
      <c r="U686" s="97">
        <f t="shared" si="30"/>
        <v>3.3999999999999995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7"/>
      <c r="AD686" s="55">
        <v>0.47013888888896699</v>
      </c>
    </row>
    <row r="687" spans="2:30" x14ac:dyDescent="0.25">
      <c r="B687" s="5">
        <v>5.8</v>
      </c>
      <c r="C687" s="5">
        <v>99</v>
      </c>
      <c r="D687" s="5">
        <v>5.6</v>
      </c>
      <c r="E687" s="5">
        <v>5.8</v>
      </c>
      <c r="F687" s="5">
        <v>0</v>
      </c>
      <c r="G687" s="5">
        <v>0</v>
      </c>
      <c r="H687" s="5">
        <v>1037.8</v>
      </c>
      <c r="I687" s="5">
        <v>12353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9.4</v>
      </c>
      <c r="Q687">
        <v>12.3</v>
      </c>
      <c r="R687" s="55">
        <v>0.47083333333333299</v>
      </c>
      <c r="T687" s="94">
        <f t="shared" si="27"/>
        <v>12.3</v>
      </c>
      <c r="U687" s="97">
        <f t="shared" si="30"/>
        <v>3.5000000000000009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7"/>
      <c r="AD687" s="55">
        <v>0.47083333333341199</v>
      </c>
    </row>
    <row r="688" spans="2:30" x14ac:dyDescent="0.25">
      <c r="B688" s="5">
        <v>5.9</v>
      </c>
      <c r="C688" s="5">
        <v>99</v>
      </c>
      <c r="D688" s="5">
        <v>5.7</v>
      </c>
      <c r="E688" s="5">
        <v>5.9</v>
      </c>
      <c r="F688" s="5">
        <v>1.8</v>
      </c>
      <c r="G688" s="5">
        <v>1.8</v>
      </c>
      <c r="H688" s="5">
        <v>1037.7</v>
      </c>
      <c r="I688" s="5">
        <v>11749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9.5</v>
      </c>
      <c r="Q688">
        <v>12.3</v>
      </c>
      <c r="R688" s="55">
        <v>0.47152777777777799</v>
      </c>
      <c r="T688" s="94">
        <f t="shared" si="27"/>
        <v>12.3</v>
      </c>
      <c r="U688" s="97">
        <f t="shared" si="30"/>
        <v>3.4000000000000004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7"/>
      <c r="AD688" s="55">
        <v>0.47152777777785698</v>
      </c>
    </row>
    <row r="689" spans="2:30" x14ac:dyDescent="0.25">
      <c r="B689" s="5">
        <v>5.9</v>
      </c>
      <c r="C689" s="5">
        <v>99</v>
      </c>
      <c r="D689" s="5">
        <v>5.7</v>
      </c>
      <c r="E689" s="5">
        <v>5.9</v>
      </c>
      <c r="F689" s="5">
        <v>1.8</v>
      </c>
      <c r="G689" s="5">
        <v>1.8</v>
      </c>
      <c r="H689" s="5">
        <v>1037.5999999999999</v>
      </c>
      <c r="I689" s="5">
        <v>11253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9.6</v>
      </c>
      <c r="Q689">
        <v>12.5</v>
      </c>
      <c r="R689" s="55">
        <v>0.47222222222222199</v>
      </c>
      <c r="T689" s="94">
        <f t="shared" si="27"/>
        <v>12.5</v>
      </c>
      <c r="U689" s="97">
        <f t="shared" si="30"/>
        <v>3.5999999999999996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7"/>
      <c r="AD689" s="55">
        <v>0.47222222222230198</v>
      </c>
    </row>
    <row r="690" spans="2:30" x14ac:dyDescent="0.25">
      <c r="B690" s="5">
        <v>5.9</v>
      </c>
      <c r="C690" s="5">
        <v>99</v>
      </c>
      <c r="D690" s="5">
        <v>5.7</v>
      </c>
      <c r="E690" s="5">
        <v>5.9</v>
      </c>
      <c r="F690" s="5">
        <v>2.2000000000000002</v>
      </c>
      <c r="G690" s="5">
        <v>3.6</v>
      </c>
      <c r="H690" s="5">
        <v>1037.8</v>
      </c>
      <c r="I690" s="5">
        <v>10772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9.6999999999999993</v>
      </c>
      <c r="Q690">
        <v>12.7</v>
      </c>
      <c r="R690" s="55">
        <v>0.47291666666666698</v>
      </c>
      <c r="T690" s="94">
        <f t="shared" ref="T690:T753" si="31">MAX($P690,$Q690)</f>
        <v>12.7</v>
      </c>
      <c r="U690" s="97">
        <f t="shared" si="30"/>
        <v>3.7999999999999989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7"/>
      <c r="AD690" s="55">
        <v>0.47291666666674698</v>
      </c>
    </row>
    <row r="691" spans="2:30" x14ac:dyDescent="0.25">
      <c r="B691" s="5">
        <v>5.9</v>
      </c>
      <c r="C691" s="5">
        <v>99</v>
      </c>
      <c r="D691" s="5">
        <v>5.7</v>
      </c>
      <c r="E691" s="5">
        <v>4.8</v>
      </c>
      <c r="F691" s="5">
        <v>5.8</v>
      </c>
      <c r="G691" s="5">
        <v>7.2</v>
      </c>
      <c r="H691" s="5">
        <v>1037.8</v>
      </c>
      <c r="I691" s="5">
        <v>11036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9.6999999999999993</v>
      </c>
      <c r="Q691">
        <v>13</v>
      </c>
      <c r="R691" s="55">
        <v>0.47361111111111098</v>
      </c>
      <c r="T691" s="94">
        <f t="shared" si="31"/>
        <v>13</v>
      </c>
      <c r="U691" s="97">
        <f t="shared" si="30"/>
        <v>4.0999999999999996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7"/>
      <c r="AD691" s="55">
        <v>0.47361111111119197</v>
      </c>
    </row>
    <row r="692" spans="2:30" x14ac:dyDescent="0.25">
      <c r="B692" s="5">
        <v>5.8</v>
      </c>
      <c r="C692" s="5">
        <v>99</v>
      </c>
      <c r="D692" s="5">
        <v>5.6</v>
      </c>
      <c r="E692" s="5">
        <v>5.8</v>
      </c>
      <c r="F692" s="5">
        <v>1.8</v>
      </c>
      <c r="G692" s="5">
        <v>1.8</v>
      </c>
      <c r="H692" s="5">
        <v>1037.5999999999999</v>
      </c>
      <c r="I692" s="5">
        <v>11377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9.6999999999999993</v>
      </c>
      <c r="Q692">
        <v>13.3</v>
      </c>
      <c r="R692" s="55">
        <v>0.47430555555555598</v>
      </c>
      <c r="T692" s="94">
        <f t="shared" si="31"/>
        <v>13.3</v>
      </c>
      <c r="U692" s="97">
        <f t="shared" si="30"/>
        <v>4.5000000000000009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7"/>
      <c r="AD692" s="55">
        <v>0.47430555555563703</v>
      </c>
    </row>
    <row r="693" spans="2:30" x14ac:dyDescent="0.25">
      <c r="B693" s="5">
        <v>5.8</v>
      </c>
      <c r="C693" s="5">
        <v>99</v>
      </c>
      <c r="D693" s="5">
        <v>5.6</v>
      </c>
      <c r="E693" s="5">
        <v>5.8</v>
      </c>
      <c r="F693" s="5">
        <v>0.7</v>
      </c>
      <c r="G693" s="5">
        <v>1.8</v>
      </c>
      <c r="H693" s="5">
        <v>1037.7</v>
      </c>
      <c r="I693" s="5">
        <v>12245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9.8000000000000007</v>
      </c>
      <c r="Q693">
        <v>13.7</v>
      </c>
      <c r="R693" s="55">
        <v>0.47499999999999998</v>
      </c>
      <c r="T693" s="94">
        <f t="shared" si="31"/>
        <v>13.7</v>
      </c>
      <c r="U693" s="97">
        <f t="shared" si="30"/>
        <v>4.8999999999999995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7"/>
      <c r="AD693" s="55">
        <v>0.47500000000008202</v>
      </c>
    </row>
    <row r="694" spans="2:30" x14ac:dyDescent="0.25">
      <c r="B694" s="5">
        <v>6</v>
      </c>
      <c r="C694" s="5">
        <v>99</v>
      </c>
      <c r="D694" s="5">
        <v>5.8</v>
      </c>
      <c r="E694" s="5">
        <v>6</v>
      </c>
      <c r="F694" s="5">
        <v>3.2</v>
      </c>
      <c r="G694" s="5">
        <v>3.6</v>
      </c>
      <c r="H694" s="5">
        <v>1037.8</v>
      </c>
      <c r="I694" s="5">
        <v>13066</v>
      </c>
      <c r="J694" s="5">
        <v>1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9.8000000000000007</v>
      </c>
      <c r="Q694">
        <v>14.2</v>
      </c>
      <c r="R694" s="55">
        <v>0.47569444444444398</v>
      </c>
      <c r="T694" s="94">
        <f t="shared" si="31"/>
        <v>14.2</v>
      </c>
      <c r="U694" s="97">
        <f t="shared" si="30"/>
        <v>5.1999999999999993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7"/>
      <c r="AD694" s="55">
        <v>0.47569444444452702</v>
      </c>
    </row>
    <row r="695" spans="2:30" x14ac:dyDescent="0.25">
      <c r="B695" s="5">
        <v>6</v>
      </c>
      <c r="C695" s="5">
        <v>99</v>
      </c>
      <c r="D695" s="5">
        <v>5.8</v>
      </c>
      <c r="E695" s="5">
        <v>6</v>
      </c>
      <c r="F695" s="5">
        <v>1.1000000000000001</v>
      </c>
      <c r="G695" s="5">
        <v>1.8</v>
      </c>
      <c r="H695" s="5">
        <v>1037.7</v>
      </c>
      <c r="I695" s="5">
        <v>13237</v>
      </c>
      <c r="J695" s="5">
        <v>1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9.8000000000000007</v>
      </c>
      <c r="Q695">
        <v>14.8</v>
      </c>
      <c r="R695" s="55">
        <v>0.47638888888888897</v>
      </c>
      <c r="T695" s="94">
        <f t="shared" si="31"/>
        <v>14.8</v>
      </c>
      <c r="U695" s="97">
        <f t="shared" si="30"/>
        <v>5.8000000000000007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7"/>
      <c r="AD695" s="55">
        <v>0.47638888888897202</v>
      </c>
    </row>
    <row r="696" spans="2:30" x14ac:dyDescent="0.25">
      <c r="B696" s="5">
        <v>6.2</v>
      </c>
      <c r="C696" s="5">
        <v>99</v>
      </c>
      <c r="D696" s="5">
        <v>6</v>
      </c>
      <c r="E696" s="5">
        <v>6.2</v>
      </c>
      <c r="F696" s="5">
        <v>2.9</v>
      </c>
      <c r="G696" s="5">
        <v>3.6</v>
      </c>
      <c r="H696" s="5">
        <v>1037.5999999999999</v>
      </c>
      <c r="I696" s="5">
        <v>12911</v>
      </c>
      <c r="J696" s="5">
        <v>1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9.9</v>
      </c>
      <c r="Q696">
        <v>15.4</v>
      </c>
      <c r="R696" s="55">
        <v>0.47708333333333303</v>
      </c>
      <c r="T696" s="94">
        <f t="shared" si="31"/>
        <v>15.4</v>
      </c>
      <c r="U696" s="97">
        <f t="shared" si="30"/>
        <v>6.1999999999999993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7"/>
      <c r="AD696" s="55">
        <v>0.47708333333341701</v>
      </c>
    </row>
    <row r="697" spans="2:30" x14ac:dyDescent="0.25">
      <c r="B697" s="5">
        <v>6.2</v>
      </c>
      <c r="C697" s="5">
        <v>99</v>
      </c>
      <c r="D697" s="5">
        <v>6</v>
      </c>
      <c r="E697" s="5">
        <v>6.2</v>
      </c>
      <c r="F697" s="5">
        <v>1.4</v>
      </c>
      <c r="G697" s="5">
        <v>1.8</v>
      </c>
      <c r="H697" s="5">
        <v>1037.9000000000001</v>
      </c>
      <c r="I697" s="5">
        <v>12307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10</v>
      </c>
      <c r="Q697">
        <v>15.4</v>
      </c>
      <c r="R697" s="55">
        <v>0.47777777777777802</v>
      </c>
      <c r="T697" s="94">
        <f t="shared" si="31"/>
        <v>15.4</v>
      </c>
      <c r="U697" s="97">
        <f t="shared" si="30"/>
        <v>6.1999999999999993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7"/>
      <c r="AD697" s="55">
        <v>0.47777777777786201</v>
      </c>
    </row>
    <row r="698" spans="2:30" x14ac:dyDescent="0.25">
      <c r="B698" s="5">
        <v>6.2</v>
      </c>
      <c r="C698" s="5">
        <v>99</v>
      </c>
      <c r="D698" s="5">
        <v>6</v>
      </c>
      <c r="E698" s="5">
        <v>6.2</v>
      </c>
      <c r="F698" s="5">
        <v>2.9</v>
      </c>
      <c r="G698" s="5">
        <v>3.6</v>
      </c>
      <c r="H698" s="5">
        <v>1037.7</v>
      </c>
      <c r="I698" s="5">
        <v>11811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10</v>
      </c>
      <c r="Q698">
        <v>15.7</v>
      </c>
      <c r="R698" s="55">
        <v>0.47847222222222202</v>
      </c>
      <c r="T698" s="94">
        <f t="shared" si="31"/>
        <v>15.7</v>
      </c>
      <c r="U698" s="97">
        <f t="shared" si="30"/>
        <v>6.5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7"/>
      <c r="AD698" s="55">
        <v>0.47847222222230701</v>
      </c>
    </row>
    <row r="699" spans="2:30" x14ac:dyDescent="0.25">
      <c r="B699" s="5">
        <v>6.2</v>
      </c>
      <c r="C699" s="5">
        <v>99</v>
      </c>
      <c r="D699" s="5">
        <v>6</v>
      </c>
      <c r="E699" s="5">
        <v>6.2</v>
      </c>
      <c r="F699" s="5">
        <v>2.9</v>
      </c>
      <c r="G699" s="5">
        <v>3.6</v>
      </c>
      <c r="H699" s="5">
        <v>1037.7</v>
      </c>
      <c r="I699" s="5">
        <v>11640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10</v>
      </c>
      <c r="Q699">
        <v>15.8</v>
      </c>
      <c r="R699" s="55">
        <v>0.47916666666666702</v>
      </c>
      <c r="T699" s="94">
        <f t="shared" si="31"/>
        <v>15.8</v>
      </c>
      <c r="U699" s="97">
        <f t="shared" si="30"/>
        <v>6.6000000000000014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7"/>
      <c r="AD699" s="55">
        <v>0.47916666666675201</v>
      </c>
    </row>
    <row r="700" spans="2:30" x14ac:dyDescent="0.25">
      <c r="B700" s="5">
        <v>6.1</v>
      </c>
      <c r="C700" s="5">
        <v>99</v>
      </c>
      <c r="D700" s="5">
        <v>5.9</v>
      </c>
      <c r="E700" s="5">
        <v>6.1</v>
      </c>
      <c r="F700" s="5">
        <v>3.6</v>
      </c>
      <c r="G700" s="5">
        <v>3.6</v>
      </c>
      <c r="H700" s="5">
        <v>1037.8</v>
      </c>
      <c r="I700" s="5">
        <v>11594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10.1</v>
      </c>
      <c r="Q700">
        <v>15.8</v>
      </c>
      <c r="R700" s="55">
        <v>0.47986111111111102</v>
      </c>
      <c r="T700" s="94">
        <f t="shared" si="31"/>
        <v>15.8</v>
      </c>
      <c r="U700" s="97">
        <f t="shared" si="30"/>
        <v>6.7000000000000011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7"/>
      <c r="AD700" s="55">
        <v>0.479861111111197</v>
      </c>
    </row>
    <row r="701" spans="2:30" x14ac:dyDescent="0.25">
      <c r="B701" s="5">
        <v>6.2</v>
      </c>
      <c r="C701" s="5">
        <v>99</v>
      </c>
      <c r="D701" s="5">
        <v>6</v>
      </c>
      <c r="E701" s="5">
        <v>6.2</v>
      </c>
      <c r="F701" s="5">
        <v>1.4</v>
      </c>
      <c r="G701" s="5">
        <v>3.6</v>
      </c>
      <c r="H701" s="5">
        <v>1037.5999999999999</v>
      </c>
      <c r="I701" s="5">
        <v>11423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10.1</v>
      </c>
      <c r="Q701">
        <v>15.9</v>
      </c>
      <c r="R701" s="55">
        <v>0.48055555555555601</v>
      </c>
      <c r="T701" s="94">
        <f t="shared" si="31"/>
        <v>15.9</v>
      </c>
      <c r="U701" s="97">
        <f t="shared" si="30"/>
        <v>6.6999999999999993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7"/>
      <c r="AD701" s="55">
        <v>0.480555555555642</v>
      </c>
    </row>
    <row r="702" spans="2:30" x14ac:dyDescent="0.25">
      <c r="B702" s="5">
        <v>6.3</v>
      </c>
      <c r="C702" s="5">
        <v>99</v>
      </c>
      <c r="D702" s="5">
        <v>6.1</v>
      </c>
      <c r="E702" s="5">
        <v>5.4</v>
      </c>
      <c r="F702" s="5">
        <v>5.4</v>
      </c>
      <c r="G702" s="5">
        <v>5.4</v>
      </c>
      <c r="H702" s="5">
        <v>1037.7</v>
      </c>
      <c r="I702" s="5">
        <v>11206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10.199999999999999</v>
      </c>
      <c r="Q702">
        <v>16.100000000000001</v>
      </c>
      <c r="R702" s="55">
        <v>0.48125000000000001</v>
      </c>
      <c r="T702" s="94">
        <f t="shared" si="31"/>
        <v>16.100000000000001</v>
      </c>
      <c r="U702" s="97">
        <f t="shared" si="30"/>
        <v>6.8000000000000007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7"/>
      <c r="AD702" s="55">
        <v>0.481250000000087</v>
      </c>
    </row>
    <row r="703" spans="2:30" x14ac:dyDescent="0.25">
      <c r="B703" s="5">
        <v>6.3</v>
      </c>
      <c r="C703" s="5">
        <v>99</v>
      </c>
      <c r="D703" s="5">
        <v>6.1</v>
      </c>
      <c r="E703" s="5">
        <v>6.3</v>
      </c>
      <c r="F703" s="5">
        <v>4.7</v>
      </c>
      <c r="G703" s="5">
        <v>5.4</v>
      </c>
      <c r="H703" s="5">
        <v>1037.7</v>
      </c>
      <c r="I703" s="5">
        <v>10927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10.199999999999999</v>
      </c>
      <c r="Q703">
        <v>16.399999999999999</v>
      </c>
      <c r="R703" s="55">
        <v>0.48194444444444401</v>
      </c>
      <c r="T703" s="94">
        <f t="shared" si="31"/>
        <v>16.399999999999999</v>
      </c>
      <c r="U703" s="97">
        <f t="shared" si="30"/>
        <v>7.0999999999999979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7"/>
      <c r="AD703" s="55">
        <v>0.48194444444453199</v>
      </c>
    </row>
    <row r="704" spans="2:30" x14ac:dyDescent="0.25">
      <c r="B704" s="5">
        <v>6.2</v>
      </c>
      <c r="C704" s="5">
        <v>99</v>
      </c>
      <c r="D704" s="5">
        <v>6</v>
      </c>
      <c r="E704" s="5">
        <v>6.2</v>
      </c>
      <c r="F704" s="5">
        <v>4.3</v>
      </c>
      <c r="G704" s="5">
        <v>5.4</v>
      </c>
      <c r="H704" s="5">
        <v>1037.5999999999999</v>
      </c>
      <c r="I704" s="5">
        <v>10214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10.199999999999999</v>
      </c>
      <c r="Q704">
        <v>16.7</v>
      </c>
      <c r="R704" s="55">
        <v>0.48263888888888901</v>
      </c>
      <c r="T704" s="94">
        <f t="shared" si="31"/>
        <v>16.7</v>
      </c>
      <c r="U704" s="97">
        <f t="shared" si="30"/>
        <v>7.5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7"/>
      <c r="AD704" s="55">
        <v>0.48263888888897699</v>
      </c>
    </row>
    <row r="705" spans="2:30" x14ac:dyDescent="0.25">
      <c r="B705" s="5">
        <v>6.2</v>
      </c>
      <c r="C705" s="5">
        <v>99</v>
      </c>
      <c r="D705" s="5">
        <v>6</v>
      </c>
      <c r="E705" s="5">
        <v>6.2</v>
      </c>
      <c r="F705" s="5">
        <v>4.3</v>
      </c>
      <c r="G705" s="5">
        <v>5.4</v>
      </c>
      <c r="H705" s="5">
        <v>1037.7</v>
      </c>
      <c r="I705" s="5">
        <v>9176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10.199999999999999</v>
      </c>
      <c r="Q705">
        <v>16.7</v>
      </c>
      <c r="R705" s="55">
        <v>0.483333333333333</v>
      </c>
      <c r="T705" s="94">
        <f t="shared" si="31"/>
        <v>16.7</v>
      </c>
      <c r="U705" s="97">
        <f t="shared" si="30"/>
        <v>7.5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7"/>
      <c r="AD705" s="55">
        <v>0.48333333333342199</v>
      </c>
    </row>
    <row r="706" spans="2:30" x14ac:dyDescent="0.25">
      <c r="B706" s="5">
        <v>6.2</v>
      </c>
      <c r="C706" s="5">
        <v>99</v>
      </c>
      <c r="D706" s="5">
        <v>6</v>
      </c>
      <c r="E706" s="5">
        <v>6.2</v>
      </c>
      <c r="F706" s="5">
        <v>4.3</v>
      </c>
      <c r="G706" s="5">
        <v>5.4</v>
      </c>
      <c r="H706" s="5">
        <v>1037.3</v>
      </c>
      <c r="I706" s="5">
        <v>8463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10.199999999999999</v>
      </c>
      <c r="Q706">
        <v>16.8</v>
      </c>
      <c r="R706" s="55">
        <v>0.484027777777778</v>
      </c>
      <c r="T706" s="94">
        <f t="shared" si="31"/>
        <v>16.8</v>
      </c>
      <c r="U706" s="97">
        <f t="shared" si="30"/>
        <v>7.6000000000000014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7"/>
      <c r="AD706" s="55">
        <v>0.48402777777786699</v>
      </c>
    </row>
    <row r="707" spans="2:30" x14ac:dyDescent="0.25">
      <c r="B707" s="5">
        <v>6.2</v>
      </c>
      <c r="C707" s="5">
        <v>98</v>
      </c>
      <c r="D707" s="5">
        <v>5.9</v>
      </c>
      <c r="E707" s="5">
        <v>4.2</v>
      </c>
      <c r="F707" s="5">
        <v>9.4</v>
      </c>
      <c r="G707" s="5">
        <v>11.2</v>
      </c>
      <c r="H707" s="5">
        <v>1037.4000000000001</v>
      </c>
      <c r="I707" s="5">
        <v>7905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10.199999999999999</v>
      </c>
      <c r="Q707">
        <v>16.8</v>
      </c>
      <c r="R707" s="55">
        <v>0.484722222222222</v>
      </c>
      <c r="T707" s="94">
        <f t="shared" si="31"/>
        <v>16.8</v>
      </c>
      <c r="U707" s="97">
        <f t="shared" si="30"/>
        <v>7.6000000000000014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7"/>
      <c r="AD707" s="55">
        <v>0.48472222222231198</v>
      </c>
    </row>
    <row r="708" spans="2:30" x14ac:dyDescent="0.25">
      <c r="B708" s="5">
        <v>6.1</v>
      </c>
      <c r="C708" s="5">
        <v>98</v>
      </c>
      <c r="D708" s="5">
        <v>5.8</v>
      </c>
      <c r="E708" s="5">
        <v>5</v>
      </c>
      <c r="F708" s="5">
        <v>5.8</v>
      </c>
      <c r="G708" s="5">
        <v>7.2</v>
      </c>
      <c r="H708" s="5">
        <v>1037.4000000000001</v>
      </c>
      <c r="I708" s="5">
        <v>7362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10.199999999999999</v>
      </c>
      <c r="Q708">
        <v>16.8</v>
      </c>
      <c r="R708" s="55">
        <v>0.485416666666667</v>
      </c>
      <c r="T708" s="94">
        <f t="shared" si="31"/>
        <v>16.8</v>
      </c>
      <c r="U708" s="97">
        <f t="shared" si="30"/>
        <v>7.7000000000000011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7"/>
      <c r="AD708" s="55">
        <v>0.48541666666675698</v>
      </c>
    </row>
    <row r="709" spans="2:30" x14ac:dyDescent="0.25">
      <c r="B709" s="5">
        <v>6.1</v>
      </c>
      <c r="C709" s="5">
        <v>98</v>
      </c>
      <c r="D709" s="5">
        <v>5.8</v>
      </c>
      <c r="E709" s="5">
        <v>6.1</v>
      </c>
      <c r="F709" s="5">
        <v>3.6</v>
      </c>
      <c r="G709" s="5">
        <v>3.6</v>
      </c>
      <c r="H709" s="5">
        <v>1037.4000000000001</v>
      </c>
      <c r="I709" s="5">
        <v>7083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10.1</v>
      </c>
      <c r="Q709">
        <v>16.7</v>
      </c>
      <c r="R709" s="55">
        <v>0.48611111111111099</v>
      </c>
      <c r="T709" s="94">
        <f t="shared" si="31"/>
        <v>16.7</v>
      </c>
      <c r="U709" s="97">
        <f t="shared" si="30"/>
        <v>7.6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7"/>
      <c r="AD709" s="55">
        <v>0.48611111111120198</v>
      </c>
    </row>
    <row r="710" spans="2:30" x14ac:dyDescent="0.25">
      <c r="B710" s="5">
        <v>6.1</v>
      </c>
      <c r="C710" s="5">
        <v>98</v>
      </c>
      <c r="D710" s="5">
        <v>5.8</v>
      </c>
      <c r="E710" s="5">
        <v>6.1</v>
      </c>
      <c r="F710" s="5">
        <v>4</v>
      </c>
      <c r="G710" s="5">
        <v>7.2</v>
      </c>
      <c r="H710" s="5">
        <v>1037.2</v>
      </c>
      <c r="I710" s="5">
        <v>7083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10</v>
      </c>
      <c r="Q710">
        <v>16.600000000000001</v>
      </c>
      <c r="R710" s="55">
        <v>0.48680555555555599</v>
      </c>
      <c r="T710" s="94">
        <f t="shared" si="31"/>
        <v>16.600000000000001</v>
      </c>
      <c r="U710" s="97">
        <f t="shared" si="30"/>
        <v>7.5000000000000018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7"/>
      <c r="AD710" s="55">
        <v>0.48680555555564697</v>
      </c>
    </row>
    <row r="711" spans="2:30" x14ac:dyDescent="0.25">
      <c r="B711" s="5">
        <v>6.1</v>
      </c>
      <c r="C711" s="5">
        <v>98</v>
      </c>
      <c r="D711" s="5">
        <v>5.8</v>
      </c>
      <c r="E711" s="5">
        <v>4.5999999999999996</v>
      </c>
      <c r="F711" s="5">
        <v>7.2</v>
      </c>
      <c r="G711" s="5">
        <v>9.4</v>
      </c>
      <c r="H711" s="5">
        <v>1037.5</v>
      </c>
      <c r="I711" s="5">
        <v>7130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9.9</v>
      </c>
      <c r="Q711">
        <v>16.600000000000001</v>
      </c>
      <c r="R711" s="55">
        <v>0.48749999999999999</v>
      </c>
      <c r="T711" s="94">
        <f t="shared" si="31"/>
        <v>16.600000000000001</v>
      </c>
      <c r="U711" s="97">
        <f t="shared" si="30"/>
        <v>7.5000000000000018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7"/>
      <c r="AD711" s="55">
        <v>0.48750000000009203</v>
      </c>
    </row>
    <row r="712" spans="2:30" x14ac:dyDescent="0.25">
      <c r="B712" s="5">
        <v>6.1</v>
      </c>
      <c r="C712" s="5">
        <v>98</v>
      </c>
      <c r="D712" s="5">
        <v>5.8</v>
      </c>
      <c r="E712" s="5">
        <v>6.1</v>
      </c>
      <c r="F712" s="5">
        <v>4</v>
      </c>
      <c r="G712" s="5">
        <v>5.4</v>
      </c>
      <c r="H712" s="5">
        <v>1037.3</v>
      </c>
      <c r="I712" s="5">
        <v>7192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9.6999999999999993</v>
      </c>
      <c r="Q712">
        <v>16.600000000000001</v>
      </c>
      <c r="R712" s="55">
        <v>0.48819444444444399</v>
      </c>
      <c r="T712" s="94">
        <f t="shared" si="31"/>
        <v>16.600000000000001</v>
      </c>
      <c r="U712" s="97">
        <f t="shared" si="30"/>
        <v>7.5000000000000018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7"/>
      <c r="AD712" s="55">
        <v>0.48819444444453702</v>
      </c>
    </row>
    <row r="713" spans="2:30" x14ac:dyDescent="0.25">
      <c r="B713" s="5">
        <v>6.2</v>
      </c>
      <c r="C713" s="5">
        <v>98</v>
      </c>
      <c r="D713" s="5">
        <v>5.9</v>
      </c>
      <c r="E713" s="5">
        <v>6.2</v>
      </c>
      <c r="F713" s="5">
        <v>3.2</v>
      </c>
      <c r="G713" s="5">
        <v>5.4</v>
      </c>
      <c r="H713" s="5">
        <v>1037.5</v>
      </c>
      <c r="I713" s="5">
        <v>7409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9.6</v>
      </c>
      <c r="Q713">
        <v>16.600000000000001</v>
      </c>
      <c r="R713" s="55">
        <v>0.48888888888888898</v>
      </c>
      <c r="T713" s="94">
        <f t="shared" si="31"/>
        <v>16.600000000000001</v>
      </c>
      <c r="U713" s="97">
        <f t="shared" si="30"/>
        <v>7.4000000000000021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7"/>
      <c r="AD713" s="55">
        <v>0.48888888888898202</v>
      </c>
    </row>
    <row r="714" spans="2:30" x14ac:dyDescent="0.25">
      <c r="B714" s="5">
        <v>6.2</v>
      </c>
      <c r="C714" s="5">
        <v>98</v>
      </c>
      <c r="D714" s="5">
        <v>5.9</v>
      </c>
      <c r="E714" s="5">
        <v>6.2</v>
      </c>
      <c r="F714" s="5">
        <v>2.2000000000000002</v>
      </c>
      <c r="G714" s="5">
        <v>3.6</v>
      </c>
      <c r="H714" s="5">
        <v>1037.5</v>
      </c>
      <c r="I714" s="5">
        <v>7471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9.5</v>
      </c>
      <c r="Q714">
        <v>16.600000000000001</v>
      </c>
      <c r="R714" s="55">
        <v>0.48958333333333298</v>
      </c>
      <c r="T714" s="94">
        <f t="shared" si="31"/>
        <v>16.600000000000001</v>
      </c>
      <c r="U714" s="97">
        <f t="shared" si="30"/>
        <v>7.4000000000000021</v>
      </c>
      <c r="V714" s="93" t="str">
        <f t="shared" si="29"/>
        <v/>
      </c>
      <c r="W714" s="97">
        <f t="shared" si="32"/>
        <v>1</v>
      </c>
      <c r="X714" s="94"/>
      <c r="Z714" s="5"/>
      <c r="AA714"/>
      <c r="AC714" s="377"/>
      <c r="AD714" s="55">
        <v>0.48958333333342702</v>
      </c>
    </row>
    <row r="715" spans="2:30" x14ac:dyDescent="0.25">
      <c r="B715" s="5">
        <v>6.3</v>
      </c>
      <c r="C715" s="5">
        <v>98</v>
      </c>
      <c r="D715" s="5">
        <v>6</v>
      </c>
      <c r="E715" s="5">
        <v>6.3</v>
      </c>
      <c r="F715" s="5">
        <v>2.2000000000000002</v>
      </c>
      <c r="G715" s="5">
        <v>3.6</v>
      </c>
      <c r="H715" s="5">
        <v>1037.5</v>
      </c>
      <c r="I715" s="5">
        <v>7409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9.4</v>
      </c>
      <c r="Q715">
        <v>16.7</v>
      </c>
      <c r="R715" s="55">
        <v>0.49027777777777798</v>
      </c>
      <c r="T715" s="94">
        <f t="shared" si="31"/>
        <v>16.7</v>
      </c>
      <c r="U715" s="97">
        <f t="shared" si="30"/>
        <v>7.3999999999999986</v>
      </c>
      <c r="V715" s="93" t="str">
        <f t="shared" ref="V715:V778" si="33">IF($K715&gt;0,1,"")</f>
        <v/>
      </c>
      <c r="W715" s="97">
        <f t="shared" si="32"/>
        <v>1</v>
      </c>
      <c r="X715" s="94"/>
      <c r="Z715" s="5"/>
      <c r="AA715"/>
      <c r="AC715" s="377"/>
      <c r="AD715" s="55">
        <v>0.49027777777787201</v>
      </c>
    </row>
    <row r="716" spans="2:30" x14ac:dyDescent="0.25">
      <c r="B716" s="5">
        <v>6.3</v>
      </c>
      <c r="C716" s="5">
        <v>98</v>
      </c>
      <c r="D716" s="5">
        <v>6</v>
      </c>
      <c r="E716" s="5">
        <v>6.3</v>
      </c>
      <c r="F716" s="5">
        <v>2.9</v>
      </c>
      <c r="G716" s="5">
        <v>5.4</v>
      </c>
      <c r="H716" s="5">
        <v>1037.5</v>
      </c>
      <c r="I716" s="5">
        <v>7471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9.3000000000000007</v>
      </c>
      <c r="Q716">
        <v>16.8</v>
      </c>
      <c r="R716" s="55">
        <v>0.49097222222222198</v>
      </c>
      <c r="T716" s="94">
        <f t="shared" si="31"/>
        <v>16.8</v>
      </c>
      <c r="U716" s="97">
        <f t="shared" si="30"/>
        <v>7.5</v>
      </c>
      <c r="V716" s="93" t="str">
        <f t="shared" si="33"/>
        <v/>
      </c>
      <c r="W716" s="97">
        <f t="shared" si="32"/>
        <v>1</v>
      </c>
      <c r="X716" s="94"/>
      <c r="Z716" s="5"/>
      <c r="AA716"/>
      <c r="AC716" s="377"/>
      <c r="AD716" s="55">
        <v>0.49097222222231701</v>
      </c>
    </row>
    <row r="717" spans="2:30" x14ac:dyDescent="0.25">
      <c r="B717" s="5">
        <v>6.3</v>
      </c>
      <c r="C717" s="5">
        <v>98</v>
      </c>
      <c r="D717" s="5">
        <v>6</v>
      </c>
      <c r="E717" s="5">
        <v>6.3</v>
      </c>
      <c r="F717" s="5">
        <v>2.9</v>
      </c>
      <c r="G717" s="5">
        <v>3.6</v>
      </c>
      <c r="H717" s="5">
        <v>1037.3</v>
      </c>
      <c r="I717" s="5">
        <v>7130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9.1999999999999993</v>
      </c>
      <c r="Q717">
        <v>16.899999999999999</v>
      </c>
      <c r="R717" s="55">
        <v>0.49166666666666697</v>
      </c>
      <c r="T717" s="94">
        <f t="shared" si="31"/>
        <v>16.899999999999999</v>
      </c>
      <c r="U717" s="97">
        <f t="shared" si="30"/>
        <v>7.5999999999999979</v>
      </c>
      <c r="V717" s="93" t="str">
        <f t="shared" si="33"/>
        <v/>
      </c>
      <c r="W717" s="97">
        <f t="shared" si="32"/>
        <v>1</v>
      </c>
      <c r="X717" s="94"/>
      <c r="Z717" s="5"/>
      <c r="AA717"/>
      <c r="AC717" s="377"/>
      <c r="AD717" s="55">
        <v>0.49166666666676101</v>
      </c>
    </row>
    <row r="718" spans="2:30" x14ac:dyDescent="0.25">
      <c r="B718" s="5">
        <v>6.3</v>
      </c>
      <c r="C718" s="5">
        <v>98</v>
      </c>
      <c r="D718" s="5">
        <v>6</v>
      </c>
      <c r="E718" s="5">
        <v>6.3</v>
      </c>
      <c r="F718" s="5">
        <v>4</v>
      </c>
      <c r="G718" s="5">
        <v>5.4</v>
      </c>
      <c r="H718" s="5">
        <v>1037.4000000000001</v>
      </c>
      <c r="I718" s="5">
        <v>6866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9.1999999999999993</v>
      </c>
      <c r="Q718">
        <v>17.100000000000001</v>
      </c>
      <c r="R718" s="55">
        <v>0.49236111111111103</v>
      </c>
      <c r="T718" s="94">
        <f t="shared" si="31"/>
        <v>17.100000000000001</v>
      </c>
      <c r="U718" s="97">
        <f t="shared" si="30"/>
        <v>7.8000000000000007</v>
      </c>
      <c r="V718" s="93" t="str">
        <f t="shared" si="33"/>
        <v/>
      </c>
      <c r="W718" s="97">
        <f t="shared" si="32"/>
        <v>1</v>
      </c>
      <c r="X718" s="94"/>
      <c r="Z718" s="5"/>
      <c r="AA718"/>
      <c r="AC718" s="377"/>
      <c r="AD718" s="55">
        <v>0.49236111111120601</v>
      </c>
    </row>
    <row r="719" spans="2:30" x14ac:dyDescent="0.25">
      <c r="B719" s="5">
        <v>6.3</v>
      </c>
      <c r="C719" s="5">
        <v>98</v>
      </c>
      <c r="D719" s="5">
        <v>6</v>
      </c>
      <c r="E719" s="5">
        <v>5.2</v>
      </c>
      <c r="F719" s="5">
        <v>6.1</v>
      </c>
      <c r="G719" s="5">
        <v>7.2</v>
      </c>
      <c r="H719" s="5">
        <v>1037.3</v>
      </c>
      <c r="I719" s="5">
        <v>6758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9.1</v>
      </c>
      <c r="Q719">
        <v>17.3</v>
      </c>
      <c r="R719" s="55">
        <v>0.49305555555555602</v>
      </c>
      <c r="T719" s="94">
        <f t="shared" si="31"/>
        <v>17.3</v>
      </c>
      <c r="U719" s="97">
        <f t="shared" si="30"/>
        <v>8</v>
      </c>
      <c r="V719" s="93" t="str">
        <f t="shared" si="33"/>
        <v/>
      </c>
      <c r="W719" s="97">
        <f t="shared" si="32"/>
        <v>1</v>
      </c>
      <c r="X719" s="94"/>
      <c r="Z719" s="5"/>
      <c r="AA719"/>
      <c r="AC719" s="377"/>
      <c r="AD719" s="55">
        <v>0.493055555555651</v>
      </c>
    </row>
    <row r="720" spans="2:30" x14ac:dyDescent="0.25">
      <c r="B720" s="5">
        <v>6.4</v>
      </c>
      <c r="C720" s="5">
        <v>98</v>
      </c>
      <c r="D720" s="5">
        <v>6.1</v>
      </c>
      <c r="E720" s="5">
        <v>5.0999999999999996</v>
      </c>
      <c r="F720" s="5">
        <v>6.5</v>
      </c>
      <c r="G720" s="5">
        <v>7.2</v>
      </c>
      <c r="H720" s="5">
        <v>1037.4000000000001</v>
      </c>
      <c r="I720" s="5">
        <v>6525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9.1</v>
      </c>
      <c r="Q720">
        <v>17.5</v>
      </c>
      <c r="R720" s="55">
        <v>0.49375000000000002</v>
      </c>
      <c r="T720" s="94">
        <f t="shared" si="31"/>
        <v>17.5</v>
      </c>
      <c r="U720" s="97">
        <f t="shared" ref="U720:U783" si="34">(T720-B720)-3</f>
        <v>8.1</v>
      </c>
      <c r="V720" s="93" t="str">
        <f t="shared" si="33"/>
        <v/>
      </c>
      <c r="W720" s="97">
        <f t="shared" si="32"/>
        <v>1</v>
      </c>
      <c r="X720" s="94"/>
      <c r="Z720" s="5"/>
      <c r="AA720"/>
      <c r="AC720" s="377"/>
      <c r="AD720" s="55">
        <v>0.493750000000096</v>
      </c>
    </row>
    <row r="721" spans="2:30" x14ac:dyDescent="0.25">
      <c r="B721" s="5">
        <v>6.4</v>
      </c>
      <c r="C721" s="5">
        <v>98</v>
      </c>
      <c r="D721" s="5">
        <v>6.1</v>
      </c>
      <c r="E721" s="5">
        <v>6.4</v>
      </c>
      <c r="F721" s="5">
        <v>4.3</v>
      </c>
      <c r="G721" s="5">
        <v>7.2</v>
      </c>
      <c r="H721" s="5">
        <v>1037.0999999999999</v>
      </c>
      <c r="I721" s="5">
        <v>6587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9</v>
      </c>
      <c r="Q721">
        <v>17.600000000000001</v>
      </c>
      <c r="R721" s="55">
        <v>0.49444444444444402</v>
      </c>
      <c r="T721" s="94">
        <f t="shared" si="31"/>
        <v>17.600000000000001</v>
      </c>
      <c r="U721" s="97">
        <f t="shared" si="34"/>
        <v>8.2000000000000011</v>
      </c>
      <c r="V721" s="93" t="str">
        <f t="shared" si="33"/>
        <v/>
      </c>
      <c r="W721" s="97">
        <f t="shared" si="32"/>
        <v>1</v>
      </c>
      <c r="X721" s="94"/>
      <c r="Z721" s="5"/>
      <c r="AA721"/>
      <c r="AC721" s="377"/>
      <c r="AD721" s="55">
        <v>0.494444444444541</v>
      </c>
    </row>
    <row r="722" spans="2:30" x14ac:dyDescent="0.25">
      <c r="B722" s="5">
        <v>6.4</v>
      </c>
      <c r="C722" s="5">
        <v>98</v>
      </c>
      <c r="D722" s="5">
        <v>6.1</v>
      </c>
      <c r="E722" s="5">
        <v>5.5</v>
      </c>
      <c r="F722" s="5">
        <v>5.4</v>
      </c>
      <c r="G722" s="5">
        <v>7.2</v>
      </c>
      <c r="H722" s="5">
        <v>1037.0999999999999</v>
      </c>
      <c r="I722" s="5">
        <v>6479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8.9</v>
      </c>
      <c r="Q722">
        <v>17.600000000000001</v>
      </c>
      <c r="R722" s="55">
        <v>0.49513888888888902</v>
      </c>
      <c r="T722" s="94">
        <f t="shared" si="31"/>
        <v>17.600000000000001</v>
      </c>
      <c r="U722" s="97">
        <f t="shared" si="34"/>
        <v>8.2000000000000011</v>
      </c>
      <c r="V722" s="93" t="str">
        <f t="shared" si="33"/>
        <v/>
      </c>
      <c r="W722" s="97">
        <f t="shared" si="32"/>
        <v>1</v>
      </c>
      <c r="X722" s="94"/>
      <c r="Z722" s="5"/>
      <c r="AA722"/>
      <c r="AC722" s="377"/>
      <c r="AD722" s="55">
        <v>0.495138888888986</v>
      </c>
    </row>
    <row r="723" spans="2:30" x14ac:dyDescent="0.25">
      <c r="B723" s="5">
        <v>6.5</v>
      </c>
      <c r="C723" s="5">
        <v>98</v>
      </c>
      <c r="D723" s="5">
        <v>6.2</v>
      </c>
      <c r="E723" s="5">
        <v>4.7</v>
      </c>
      <c r="F723" s="5">
        <v>8.6</v>
      </c>
      <c r="G723" s="5">
        <v>11.2</v>
      </c>
      <c r="H723" s="5">
        <v>1037.2</v>
      </c>
      <c r="I723" s="5">
        <v>6525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8.8000000000000007</v>
      </c>
      <c r="Q723">
        <v>17.899999999999999</v>
      </c>
      <c r="R723" s="55">
        <v>0.49583333333333302</v>
      </c>
      <c r="T723" s="94">
        <f t="shared" si="31"/>
        <v>17.899999999999999</v>
      </c>
      <c r="U723" s="97">
        <f t="shared" si="34"/>
        <v>8.3999999999999986</v>
      </c>
      <c r="V723" s="93" t="str">
        <f t="shared" si="33"/>
        <v/>
      </c>
      <c r="W723" s="97">
        <f t="shared" si="32"/>
        <v>1</v>
      </c>
      <c r="X723" s="94"/>
      <c r="Z723" s="5"/>
      <c r="AA723"/>
      <c r="AC723" s="377"/>
      <c r="AD723" s="55">
        <v>0.49583333333343099</v>
      </c>
    </row>
    <row r="724" spans="2:30" x14ac:dyDescent="0.25">
      <c r="B724" s="5">
        <v>6.5</v>
      </c>
      <c r="C724" s="5">
        <v>98</v>
      </c>
      <c r="D724" s="5">
        <v>6.2</v>
      </c>
      <c r="E724" s="5">
        <v>5.3</v>
      </c>
      <c r="F724" s="5">
        <v>6.5</v>
      </c>
      <c r="G724" s="5">
        <v>7.2</v>
      </c>
      <c r="H724" s="5">
        <v>1037.3</v>
      </c>
      <c r="I724" s="5">
        <v>6417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8.8000000000000007</v>
      </c>
      <c r="Q724">
        <v>17.899999999999999</v>
      </c>
      <c r="R724" s="55">
        <v>0.49652777777777801</v>
      </c>
      <c r="T724" s="94">
        <f t="shared" si="31"/>
        <v>17.899999999999999</v>
      </c>
      <c r="U724" s="97">
        <f t="shared" si="34"/>
        <v>8.3999999999999986</v>
      </c>
      <c r="V724" s="93" t="str">
        <f t="shared" si="33"/>
        <v/>
      </c>
      <c r="W724" s="97">
        <f t="shared" si="32"/>
        <v>1</v>
      </c>
      <c r="X724" s="94"/>
      <c r="Z724" s="5"/>
      <c r="AA724"/>
      <c r="AC724" s="377"/>
      <c r="AD724" s="55">
        <v>0.49652777777787599</v>
      </c>
    </row>
    <row r="725" spans="2:30" x14ac:dyDescent="0.25">
      <c r="B725" s="5">
        <v>6.5</v>
      </c>
      <c r="C725" s="5">
        <v>98</v>
      </c>
      <c r="D725" s="5">
        <v>6.2</v>
      </c>
      <c r="E725" s="5">
        <v>6.5</v>
      </c>
      <c r="F725" s="5">
        <v>3.6</v>
      </c>
      <c r="G725" s="5">
        <v>5.4</v>
      </c>
      <c r="H725" s="5">
        <v>1037.4000000000001</v>
      </c>
      <c r="I725" s="5">
        <v>6479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8.6999999999999993</v>
      </c>
      <c r="Q725">
        <v>17.899999999999999</v>
      </c>
      <c r="R725" s="55">
        <v>0.49722222222222201</v>
      </c>
      <c r="T725" s="94">
        <f t="shared" si="31"/>
        <v>17.899999999999999</v>
      </c>
      <c r="U725" s="97">
        <f t="shared" si="34"/>
        <v>8.3999999999999986</v>
      </c>
      <c r="V725" s="93" t="str">
        <f t="shared" si="33"/>
        <v/>
      </c>
      <c r="W725" s="97">
        <f t="shared" si="32"/>
        <v>1</v>
      </c>
      <c r="X725" s="94"/>
      <c r="Z725" s="5"/>
      <c r="AA725"/>
      <c r="AC725" s="377"/>
      <c r="AD725" s="55">
        <v>0.49722222222232099</v>
      </c>
    </row>
    <row r="726" spans="2:30" x14ac:dyDescent="0.25">
      <c r="B726" s="5">
        <v>6.6</v>
      </c>
      <c r="C726" s="5">
        <v>97</v>
      </c>
      <c r="D726" s="5">
        <v>6.2</v>
      </c>
      <c r="E726" s="5">
        <v>6.6</v>
      </c>
      <c r="F726" s="5">
        <v>4.7</v>
      </c>
      <c r="G726" s="5">
        <v>5.4</v>
      </c>
      <c r="H726" s="5">
        <v>1037.0999999999999</v>
      </c>
      <c r="I726" s="5">
        <v>6479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8.6</v>
      </c>
      <c r="Q726">
        <v>17.899999999999999</v>
      </c>
      <c r="R726" s="55">
        <v>0.49791666666666701</v>
      </c>
      <c r="T726" s="94">
        <f t="shared" si="31"/>
        <v>17.899999999999999</v>
      </c>
      <c r="U726" s="97">
        <f t="shared" si="34"/>
        <v>8.2999999999999989</v>
      </c>
      <c r="V726" s="93" t="str">
        <f t="shared" si="33"/>
        <v/>
      </c>
      <c r="W726" s="97">
        <f t="shared" si="32"/>
        <v>1</v>
      </c>
      <c r="X726" s="94"/>
      <c r="Z726" s="5"/>
      <c r="AA726"/>
      <c r="AC726" s="377"/>
      <c r="AD726" s="55">
        <v>0.49791666666676598</v>
      </c>
    </row>
    <row r="727" spans="2:30" x14ac:dyDescent="0.25">
      <c r="B727" s="5">
        <v>6.6</v>
      </c>
      <c r="C727" s="5">
        <v>97</v>
      </c>
      <c r="D727" s="5">
        <v>6.2</v>
      </c>
      <c r="E727" s="5">
        <v>6.6</v>
      </c>
      <c r="F727" s="5">
        <v>1.1000000000000001</v>
      </c>
      <c r="G727" s="5">
        <v>1.8</v>
      </c>
      <c r="H727" s="5">
        <v>1037.3</v>
      </c>
      <c r="I727" s="5">
        <v>6308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8.5</v>
      </c>
      <c r="Q727">
        <v>18</v>
      </c>
      <c r="R727" s="55">
        <v>0.49861111111111101</v>
      </c>
      <c r="T727" s="94">
        <f t="shared" si="31"/>
        <v>18</v>
      </c>
      <c r="U727" s="97">
        <f t="shared" si="34"/>
        <v>8.4</v>
      </c>
      <c r="V727" s="93" t="str">
        <f t="shared" si="33"/>
        <v/>
      </c>
      <c r="W727" s="97">
        <f t="shared" si="32"/>
        <v>1</v>
      </c>
      <c r="X727" s="94"/>
      <c r="Z727" s="5"/>
      <c r="AA727"/>
      <c r="AC727" s="377"/>
      <c r="AD727" s="55">
        <v>0.49861111111121098</v>
      </c>
    </row>
    <row r="728" spans="2:30" x14ac:dyDescent="0.25">
      <c r="B728" s="5">
        <v>6.7</v>
      </c>
      <c r="C728" s="5">
        <v>97</v>
      </c>
      <c r="D728" s="5">
        <v>6.3</v>
      </c>
      <c r="E728" s="5">
        <v>6.7</v>
      </c>
      <c r="F728" s="5">
        <v>4.3</v>
      </c>
      <c r="G728" s="5">
        <v>5.4</v>
      </c>
      <c r="H728" s="5">
        <v>1037</v>
      </c>
      <c r="I728" s="5">
        <v>6417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8.5</v>
      </c>
      <c r="Q728">
        <v>18</v>
      </c>
      <c r="R728" s="55">
        <v>0.499305555555556</v>
      </c>
      <c r="T728" s="94">
        <f t="shared" si="31"/>
        <v>18</v>
      </c>
      <c r="U728" s="97">
        <f t="shared" si="34"/>
        <v>8.3000000000000007</v>
      </c>
      <c r="V728" s="93" t="str">
        <f t="shared" si="33"/>
        <v/>
      </c>
      <c r="W728" s="97">
        <f t="shared" si="32"/>
        <v>1</v>
      </c>
      <c r="X728" s="94"/>
      <c r="Z728" s="5"/>
      <c r="AA728"/>
      <c r="AC728" s="377"/>
      <c r="AD728" s="55">
        <v>0.49930555555565598</v>
      </c>
    </row>
    <row r="729" spans="2:30" x14ac:dyDescent="0.25">
      <c r="B729" s="5">
        <v>6.8</v>
      </c>
      <c r="C729" s="5">
        <v>97</v>
      </c>
      <c r="D729" s="5">
        <v>6.4</v>
      </c>
      <c r="E729" s="5">
        <v>6.8</v>
      </c>
      <c r="F729" s="5">
        <v>4.7</v>
      </c>
      <c r="G729" s="5">
        <v>7.2</v>
      </c>
      <c r="H729" s="5">
        <v>1037.2</v>
      </c>
      <c r="I729" s="5">
        <v>6417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8.4</v>
      </c>
      <c r="Q729">
        <v>18.2</v>
      </c>
      <c r="R729" s="55">
        <v>0.5</v>
      </c>
      <c r="T729" s="94">
        <f t="shared" si="31"/>
        <v>18.2</v>
      </c>
      <c r="U729" s="97">
        <f t="shared" si="34"/>
        <v>8.3999999999999986</v>
      </c>
      <c r="V729" s="93" t="str">
        <f t="shared" si="33"/>
        <v/>
      </c>
      <c r="W729" s="97">
        <f t="shared" si="32"/>
        <v>1</v>
      </c>
      <c r="X729" s="94"/>
      <c r="Z729" s="5"/>
      <c r="AA729"/>
      <c r="AC729" s="377"/>
      <c r="AD729" s="55">
        <v>0.50000000000010103</v>
      </c>
    </row>
    <row r="730" spans="2:30" x14ac:dyDescent="0.25">
      <c r="B730" s="5">
        <v>6.8</v>
      </c>
      <c r="C730" s="5">
        <v>97</v>
      </c>
      <c r="D730" s="5">
        <v>6.4</v>
      </c>
      <c r="E730" s="5">
        <v>6.8</v>
      </c>
      <c r="F730" s="5">
        <v>1.8</v>
      </c>
      <c r="G730" s="5">
        <v>5.4</v>
      </c>
      <c r="H730" s="5">
        <v>1037.0999999999999</v>
      </c>
      <c r="I730" s="5">
        <v>6479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8.4</v>
      </c>
      <c r="Q730">
        <v>18.399999999999999</v>
      </c>
      <c r="R730" s="55">
        <v>0.500694444444444</v>
      </c>
      <c r="T730" s="94">
        <f t="shared" si="31"/>
        <v>18.399999999999999</v>
      </c>
      <c r="U730" s="97">
        <f t="shared" si="34"/>
        <v>8.5999999999999979</v>
      </c>
      <c r="V730" s="93" t="str">
        <f t="shared" si="33"/>
        <v/>
      </c>
      <c r="W730" s="97">
        <f t="shared" si="32"/>
        <v>1</v>
      </c>
      <c r="X730" s="94"/>
      <c r="Z730" s="5"/>
      <c r="AA730"/>
      <c r="AC730" s="377"/>
      <c r="AD730" s="55">
        <v>0.50069444444454603</v>
      </c>
    </row>
    <row r="731" spans="2:30" x14ac:dyDescent="0.25">
      <c r="B731" s="5">
        <v>6.8</v>
      </c>
      <c r="C731" s="5">
        <v>97</v>
      </c>
      <c r="D731" s="5">
        <v>6.4</v>
      </c>
      <c r="E731" s="5">
        <v>5.4</v>
      </c>
      <c r="F731" s="5">
        <v>7.2</v>
      </c>
      <c r="G731" s="5">
        <v>11.2</v>
      </c>
      <c r="H731" s="5">
        <v>1036.9000000000001</v>
      </c>
      <c r="I731" s="5">
        <v>6417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8.4</v>
      </c>
      <c r="Q731">
        <v>18.399999999999999</v>
      </c>
      <c r="R731" s="55">
        <v>0.50138888888888899</v>
      </c>
      <c r="T731" s="94">
        <f t="shared" si="31"/>
        <v>18.399999999999999</v>
      </c>
      <c r="U731" s="97">
        <f t="shared" si="34"/>
        <v>8.5999999999999979</v>
      </c>
      <c r="V731" s="93" t="str">
        <f t="shared" si="33"/>
        <v/>
      </c>
      <c r="W731" s="97">
        <f t="shared" si="32"/>
        <v>1</v>
      </c>
      <c r="X731" s="94"/>
      <c r="Z731" s="5"/>
      <c r="AA731"/>
      <c r="AC731" s="377"/>
      <c r="AD731" s="55">
        <v>0.50138888888899102</v>
      </c>
    </row>
    <row r="732" spans="2:30" x14ac:dyDescent="0.25">
      <c r="B732" s="5">
        <v>6.8</v>
      </c>
      <c r="C732" s="5">
        <v>97</v>
      </c>
      <c r="D732" s="5">
        <v>6.4</v>
      </c>
      <c r="E732" s="5">
        <v>5.6</v>
      </c>
      <c r="F732" s="5">
        <v>6.5</v>
      </c>
      <c r="G732" s="5">
        <v>9.4</v>
      </c>
      <c r="H732" s="5">
        <v>1037</v>
      </c>
      <c r="I732" s="5">
        <v>6525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8.4</v>
      </c>
      <c r="Q732">
        <v>18.5</v>
      </c>
      <c r="R732" s="55">
        <v>0.50208333333333299</v>
      </c>
      <c r="T732" s="94">
        <f t="shared" si="31"/>
        <v>18.5</v>
      </c>
      <c r="U732" s="97">
        <f t="shared" si="34"/>
        <v>8.6999999999999993</v>
      </c>
      <c r="V732" s="93" t="str">
        <f t="shared" si="33"/>
        <v/>
      </c>
      <c r="W732" s="97">
        <f t="shared" si="32"/>
        <v>1</v>
      </c>
      <c r="X732" s="94"/>
      <c r="Z732" s="5"/>
      <c r="AA732"/>
      <c r="AC732" s="377"/>
      <c r="AD732" s="55">
        <v>0.50208333333343602</v>
      </c>
    </row>
    <row r="733" spans="2:30" x14ac:dyDescent="0.25">
      <c r="B733" s="5">
        <v>6.8</v>
      </c>
      <c r="C733" s="5">
        <v>97</v>
      </c>
      <c r="D733" s="5">
        <v>6.4</v>
      </c>
      <c r="E733" s="5">
        <v>6.8</v>
      </c>
      <c r="F733" s="5">
        <v>3.2</v>
      </c>
      <c r="G733" s="5">
        <v>3.6</v>
      </c>
      <c r="H733" s="5">
        <v>1037</v>
      </c>
      <c r="I733" s="5">
        <v>6525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8.4</v>
      </c>
      <c r="Q733">
        <v>18.600000000000001</v>
      </c>
      <c r="R733" s="55">
        <v>0.50277777777777799</v>
      </c>
      <c r="T733" s="94">
        <f t="shared" si="31"/>
        <v>18.600000000000001</v>
      </c>
      <c r="U733" s="97">
        <f t="shared" si="34"/>
        <v>8.8000000000000007</v>
      </c>
      <c r="V733" s="93" t="str">
        <f t="shared" si="33"/>
        <v/>
      </c>
      <c r="W733" s="97">
        <f t="shared" si="32"/>
        <v>1</v>
      </c>
      <c r="X733" s="94"/>
      <c r="Z733" s="5"/>
      <c r="AA733"/>
      <c r="AC733" s="377"/>
      <c r="AD733" s="55">
        <v>0.50277777777788102</v>
      </c>
    </row>
    <row r="734" spans="2:30" x14ac:dyDescent="0.25">
      <c r="B734" s="5">
        <v>6.9</v>
      </c>
      <c r="C734" s="5">
        <v>97</v>
      </c>
      <c r="D734" s="5">
        <v>6.5</v>
      </c>
      <c r="E734" s="5">
        <v>6.9</v>
      </c>
      <c r="F734" s="5">
        <v>1.1000000000000001</v>
      </c>
      <c r="G734" s="5">
        <v>1.8</v>
      </c>
      <c r="H734" s="5">
        <v>1037</v>
      </c>
      <c r="I734" s="5">
        <v>6525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8.3000000000000007</v>
      </c>
      <c r="Q734">
        <v>18.7</v>
      </c>
      <c r="R734" s="55">
        <v>0.50347222222222199</v>
      </c>
      <c r="T734" s="94">
        <f t="shared" si="31"/>
        <v>18.7</v>
      </c>
      <c r="U734" s="97">
        <f t="shared" si="34"/>
        <v>8.7999999999999989</v>
      </c>
      <c r="V734" s="93" t="str">
        <f t="shared" si="33"/>
        <v/>
      </c>
      <c r="W734" s="97">
        <f t="shared" si="32"/>
        <v>1</v>
      </c>
      <c r="X734" s="94"/>
      <c r="Z734" s="5"/>
      <c r="AA734"/>
      <c r="AC734" s="377"/>
      <c r="AD734" s="55">
        <v>0.50347222222232602</v>
      </c>
    </row>
    <row r="735" spans="2:30" x14ac:dyDescent="0.25">
      <c r="B735" s="5">
        <v>6.9</v>
      </c>
      <c r="C735" s="5">
        <v>97</v>
      </c>
      <c r="D735" s="5">
        <v>6.5</v>
      </c>
      <c r="E735" s="5">
        <v>5.9</v>
      </c>
      <c r="F735" s="5">
        <v>6.1</v>
      </c>
      <c r="G735" s="5">
        <v>7.2</v>
      </c>
      <c r="H735" s="5">
        <v>1036.8</v>
      </c>
      <c r="I735" s="5">
        <v>6649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8.3000000000000007</v>
      </c>
      <c r="Q735">
        <v>19</v>
      </c>
      <c r="R735" s="55">
        <v>0.50416666666666698</v>
      </c>
      <c r="T735" s="94">
        <f t="shared" si="31"/>
        <v>19</v>
      </c>
      <c r="U735" s="97">
        <f t="shared" si="34"/>
        <v>9.1</v>
      </c>
      <c r="V735" s="93" t="str">
        <f t="shared" si="33"/>
        <v/>
      </c>
      <c r="W735" s="97">
        <f t="shared" si="32"/>
        <v>1</v>
      </c>
      <c r="X735" s="94"/>
      <c r="Z735" s="5"/>
      <c r="AA735"/>
      <c r="AC735" s="377"/>
      <c r="AD735" s="55">
        <v>0.50416666666677101</v>
      </c>
    </row>
    <row r="736" spans="2:30" x14ac:dyDescent="0.25">
      <c r="B736" s="5">
        <v>6.9</v>
      </c>
      <c r="C736" s="5">
        <v>97</v>
      </c>
      <c r="D736" s="5">
        <v>6.5</v>
      </c>
      <c r="E736" s="5">
        <v>5.3</v>
      </c>
      <c r="F736" s="5">
        <v>7.9</v>
      </c>
      <c r="G736" s="5">
        <v>9.4</v>
      </c>
      <c r="H736" s="5">
        <v>1036.8</v>
      </c>
      <c r="I736" s="5">
        <v>6525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8.3000000000000007</v>
      </c>
      <c r="Q736">
        <v>19.2</v>
      </c>
      <c r="R736" s="55">
        <v>0.50486111111111098</v>
      </c>
      <c r="T736" s="94">
        <f t="shared" si="31"/>
        <v>19.2</v>
      </c>
      <c r="U736" s="97">
        <f t="shared" si="34"/>
        <v>9.2999999999999989</v>
      </c>
      <c r="V736" s="93" t="str">
        <f t="shared" si="33"/>
        <v/>
      </c>
      <c r="W736" s="97">
        <f t="shared" si="32"/>
        <v>1</v>
      </c>
      <c r="X736" s="94"/>
      <c r="Z736" s="5"/>
      <c r="AA736"/>
      <c r="AC736" s="377"/>
      <c r="AD736" s="55">
        <v>0.50486111111121601</v>
      </c>
    </row>
    <row r="737" spans="2:30" x14ac:dyDescent="0.25">
      <c r="B737" s="5">
        <v>6.9</v>
      </c>
      <c r="C737" s="5">
        <v>97</v>
      </c>
      <c r="D737" s="5">
        <v>6.5</v>
      </c>
      <c r="E737" s="5">
        <v>6.9</v>
      </c>
      <c r="F737" s="5">
        <v>1.4</v>
      </c>
      <c r="G737" s="5">
        <v>3.6</v>
      </c>
      <c r="H737" s="5">
        <v>1037</v>
      </c>
      <c r="I737" s="5">
        <v>6649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8.3000000000000007</v>
      </c>
      <c r="Q737">
        <v>19.5</v>
      </c>
      <c r="R737" s="55">
        <v>0.50555555555555598</v>
      </c>
      <c r="T737" s="94">
        <f t="shared" si="31"/>
        <v>19.5</v>
      </c>
      <c r="U737" s="97">
        <f t="shared" si="34"/>
        <v>9.6</v>
      </c>
      <c r="V737" s="93" t="str">
        <f t="shared" si="33"/>
        <v/>
      </c>
      <c r="W737" s="97">
        <f t="shared" si="32"/>
        <v>1</v>
      </c>
      <c r="X737" s="94"/>
      <c r="Z737" s="5"/>
      <c r="AA737"/>
      <c r="AC737" s="377"/>
      <c r="AD737" s="55">
        <v>0.50555555555566101</v>
      </c>
    </row>
    <row r="738" spans="2:30" x14ac:dyDescent="0.25">
      <c r="B738" s="5">
        <v>7</v>
      </c>
      <c r="C738" s="5">
        <v>97</v>
      </c>
      <c r="D738" s="5">
        <v>6.6</v>
      </c>
      <c r="E738" s="5">
        <v>7</v>
      </c>
      <c r="F738" s="5">
        <v>3.6</v>
      </c>
      <c r="G738" s="5">
        <v>5.4</v>
      </c>
      <c r="H738" s="5">
        <v>1037</v>
      </c>
      <c r="I738" s="5">
        <v>6696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8.3000000000000007</v>
      </c>
      <c r="Q738">
        <v>19.600000000000001</v>
      </c>
      <c r="R738" s="55">
        <v>0.50624999999999998</v>
      </c>
      <c r="T738" s="94">
        <f t="shared" si="31"/>
        <v>19.600000000000001</v>
      </c>
      <c r="U738" s="97">
        <f t="shared" si="34"/>
        <v>9.6000000000000014</v>
      </c>
      <c r="V738" s="93" t="str">
        <f t="shared" si="33"/>
        <v/>
      </c>
      <c r="W738" s="97">
        <f t="shared" si="32"/>
        <v>1</v>
      </c>
      <c r="X738" s="94"/>
      <c r="Z738" s="5"/>
      <c r="AA738"/>
      <c r="AC738" s="377"/>
      <c r="AD738" s="55">
        <v>0.506250000000106</v>
      </c>
    </row>
    <row r="739" spans="2:30" x14ac:dyDescent="0.25">
      <c r="B739" s="5">
        <v>7</v>
      </c>
      <c r="C739" s="5">
        <v>97</v>
      </c>
      <c r="D739" s="5">
        <v>6.6</v>
      </c>
      <c r="E739" s="5">
        <v>6</v>
      </c>
      <c r="F739" s="5">
        <v>6.1</v>
      </c>
      <c r="G739" s="5">
        <v>9.4</v>
      </c>
      <c r="H739" s="5">
        <v>1036.7</v>
      </c>
      <c r="I739" s="5">
        <v>6696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8.1999999999999993</v>
      </c>
      <c r="Q739">
        <v>19.600000000000001</v>
      </c>
      <c r="R739" s="55">
        <v>0.50694444444444398</v>
      </c>
      <c r="T739" s="94">
        <f t="shared" si="31"/>
        <v>19.600000000000001</v>
      </c>
      <c r="U739" s="97">
        <f t="shared" si="34"/>
        <v>9.6000000000000014</v>
      </c>
      <c r="V739" s="93" t="str">
        <f t="shared" si="33"/>
        <v/>
      </c>
      <c r="W739" s="97">
        <f t="shared" si="32"/>
        <v>1</v>
      </c>
      <c r="X739" s="94"/>
      <c r="Z739" s="5"/>
      <c r="AA739"/>
      <c r="AC739" s="377"/>
      <c r="AD739" s="55">
        <v>0.506944444444551</v>
      </c>
    </row>
    <row r="740" spans="2:30" x14ac:dyDescent="0.25">
      <c r="B740" s="5">
        <v>7</v>
      </c>
      <c r="C740" s="5">
        <v>96</v>
      </c>
      <c r="D740" s="5">
        <v>6.5</v>
      </c>
      <c r="E740" s="5">
        <v>5.8</v>
      </c>
      <c r="F740" s="5">
        <v>6.8</v>
      </c>
      <c r="G740" s="5">
        <v>7.2</v>
      </c>
      <c r="H740" s="5">
        <v>1036.8</v>
      </c>
      <c r="I740" s="5">
        <v>6587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8.1999999999999993</v>
      </c>
      <c r="Q740">
        <v>19.7</v>
      </c>
      <c r="R740" s="55">
        <v>0.50763888888888897</v>
      </c>
      <c r="T740" s="94">
        <f t="shared" si="31"/>
        <v>19.7</v>
      </c>
      <c r="U740" s="97">
        <f t="shared" si="34"/>
        <v>9.6999999999999993</v>
      </c>
      <c r="V740" s="93" t="str">
        <f t="shared" si="33"/>
        <v/>
      </c>
      <c r="W740" s="97">
        <f t="shared" si="32"/>
        <v>1</v>
      </c>
      <c r="X740" s="94"/>
      <c r="Z740" s="5"/>
      <c r="AA740"/>
      <c r="AC740" s="377"/>
      <c r="AD740" s="55">
        <v>0.507638888888996</v>
      </c>
    </row>
    <row r="741" spans="2:30" x14ac:dyDescent="0.25">
      <c r="B741" s="5">
        <v>6.9</v>
      </c>
      <c r="C741" s="5">
        <v>96</v>
      </c>
      <c r="D741" s="5">
        <v>6.4</v>
      </c>
      <c r="E741" s="5">
        <v>5.9</v>
      </c>
      <c r="F741" s="5">
        <v>6.1</v>
      </c>
      <c r="G741" s="5">
        <v>7.2</v>
      </c>
      <c r="H741" s="5">
        <v>1036.8</v>
      </c>
      <c r="I741" s="5">
        <v>6758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8.1999999999999993</v>
      </c>
      <c r="Q741">
        <v>19.7</v>
      </c>
      <c r="R741" s="55">
        <v>0.50833333333333297</v>
      </c>
      <c r="T741" s="94">
        <f t="shared" si="31"/>
        <v>19.7</v>
      </c>
      <c r="U741" s="97">
        <f t="shared" si="34"/>
        <v>9.7999999999999989</v>
      </c>
      <c r="V741" s="93" t="str">
        <f t="shared" si="33"/>
        <v/>
      </c>
      <c r="W741" s="97">
        <f t="shared" si="32"/>
        <v>1</v>
      </c>
      <c r="X741" s="94"/>
      <c r="Z741" s="5"/>
      <c r="AA741"/>
      <c r="AC741" s="377"/>
      <c r="AD741" s="55">
        <v>0.508333333333441</v>
      </c>
    </row>
    <row r="742" spans="2:30" x14ac:dyDescent="0.25">
      <c r="B742" s="5">
        <v>6.9</v>
      </c>
      <c r="C742" s="5">
        <v>96</v>
      </c>
      <c r="D742" s="5">
        <v>6.4</v>
      </c>
      <c r="E742" s="5">
        <v>6.9</v>
      </c>
      <c r="F742" s="5">
        <v>4</v>
      </c>
      <c r="G742" s="5">
        <v>5.4</v>
      </c>
      <c r="H742" s="5">
        <v>1036.7</v>
      </c>
      <c r="I742" s="5">
        <v>6696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8.1999999999999993</v>
      </c>
      <c r="Q742">
        <v>19.600000000000001</v>
      </c>
      <c r="R742" s="55">
        <v>0.50902777777777797</v>
      </c>
      <c r="T742" s="94">
        <f t="shared" si="31"/>
        <v>19.600000000000001</v>
      </c>
      <c r="U742" s="97">
        <f t="shared" si="34"/>
        <v>9.7000000000000011</v>
      </c>
      <c r="V742" s="93" t="str">
        <f t="shared" si="33"/>
        <v/>
      </c>
      <c r="W742" s="97">
        <f t="shared" si="32"/>
        <v>1</v>
      </c>
      <c r="X742" s="94"/>
      <c r="Z742" s="5"/>
      <c r="AA742"/>
      <c r="AC742" s="377"/>
      <c r="AD742" s="55">
        <v>0.50902777777788599</v>
      </c>
    </row>
    <row r="743" spans="2:30" x14ac:dyDescent="0.25">
      <c r="B743" s="5">
        <v>6.9</v>
      </c>
      <c r="C743" s="5">
        <v>96</v>
      </c>
      <c r="D743" s="5">
        <v>6.4</v>
      </c>
      <c r="E743" s="5">
        <v>5.7</v>
      </c>
      <c r="F743" s="5">
        <v>6.5</v>
      </c>
      <c r="G743" s="5">
        <v>7.2</v>
      </c>
      <c r="H743" s="5">
        <v>1036.8</v>
      </c>
      <c r="I743" s="5">
        <v>6758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8.1999999999999993</v>
      </c>
      <c r="Q743">
        <v>19.5</v>
      </c>
      <c r="R743" s="55">
        <v>0.50972222222222197</v>
      </c>
      <c r="T743" s="94">
        <f t="shared" si="31"/>
        <v>19.5</v>
      </c>
      <c r="U743" s="97">
        <f t="shared" si="34"/>
        <v>9.6</v>
      </c>
      <c r="V743" s="93" t="str">
        <f t="shared" si="33"/>
        <v/>
      </c>
      <c r="W743" s="97">
        <f t="shared" si="32"/>
        <v>1</v>
      </c>
      <c r="X743" s="94"/>
      <c r="Z743" s="5"/>
      <c r="AA743"/>
      <c r="AC743" s="377"/>
      <c r="AD743" s="55">
        <v>0.50972222222233099</v>
      </c>
    </row>
    <row r="744" spans="2:30" x14ac:dyDescent="0.25">
      <c r="B744" s="5">
        <v>7</v>
      </c>
      <c r="C744" s="5">
        <v>96</v>
      </c>
      <c r="D744" s="5">
        <v>6.5</v>
      </c>
      <c r="E744" s="5">
        <v>5.8</v>
      </c>
      <c r="F744" s="5">
        <v>6.5</v>
      </c>
      <c r="G744" s="5">
        <v>7.2</v>
      </c>
      <c r="H744" s="5">
        <v>1036.7</v>
      </c>
      <c r="I744" s="5">
        <v>6758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8.1999999999999993</v>
      </c>
      <c r="Q744">
        <v>19.5</v>
      </c>
      <c r="R744" s="55">
        <v>0.51041666666666696</v>
      </c>
      <c r="T744" s="94">
        <f t="shared" si="31"/>
        <v>19.5</v>
      </c>
      <c r="U744" s="97">
        <f t="shared" si="34"/>
        <v>9.5</v>
      </c>
      <c r="V744" s="93" t="str">
        <f t="shared" si="33"/>
        <v/>
      </c>
      <c r="W744" s="97">
        <f t="shared" si="32"/>
        <v>1</v>
      </c>
      <c r="X744" s="94"/>
      <c r="Z744" s="5"/>
      <c r="AA744"/>
      <c r="AC744" s="377"/>
      <c r="AD744" s="55">
        <v>0.51041666666677599</v>
      </c>
    </row>
    <row r="745" spans="2:30" x14ac:dyDescent="0.25">
      <c r="B745" s="5">
        <v>7</v>
      </c>
      <c r="C745" s="5">
        <v>96</v>
      </c>
      <c r="D745" s="5">
        <v>6.5</v>
      </c>
      <c r="E745" s="5">
        <v>7</v>
      </c>
      <c r="F745" s="5">
        <v>0.7</v>
      </c>
      <c r="G745" s="5">
        <v>1.8</v>
      </c>
      <c r="H745" s="5">
        <v>1036.7</v>
      </c>
      <c r="I745" s="5">
        <v>6758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8.1999999999999993</v>
      </c>
      <c r="Q745">
        <v>19.5</v>
      </c>
      <c r="R745" s="55">
        <v>0.51111111111111096</v>
      </c>
      <c r="T745" s="94">
        <f t="shared" si="31"/>
        <v>19.5</v>
      </c>
      <c r="U745" s="97">
        <f t="shared" si="34"/>
        <v>9.5</v>
      </c>
      <c r="V745" s="93" t="str">
        <f t="shared" si="33"/>
        <v/>
      </c>
      <c r="W745" s="97">
        <f t="shared" si="32"/>
        <v>1</v>
      </c>
      <c r="X745" s="94"/>
      <c r="Z745" s="5"/>
      <c r="AA745"/>
      <c r="AC745" s="377"/>
      <c r="AD745" s="55">
        <v>0.51111111111122098</v>
      </c>
    </row>
    <row r="746" spans="2:30" x14ac:dyDescent="0.25">
      <c r="B746" s="5">
        <v>7.1</v>
      </c>
      <c r="C746" s="5">
        <v>96</v>
      </c>
      <c r="D746" s="5">
        <v>6.6</v>
      </c>
      <c r="E746" s="5">
        <v>7.1</v>
      </c>
      <c r="F746" s="5">
        <v>3.6</v>
      </c>
      <c r="G746" s="5">
        <v>5.4</v>
      </c>
      <c r="H746" s="5">
        <v>1036.8</v>
      </c>
      <c r="I746" s="5">
        <v>6696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8.1999999999999993</v>
      </c>
      <c r="Q746">
        <v>19.5</v>
      </c>
      <c r="R746" s="55">
        <v>0.51180555555555596</v>
      </c>
      <c r="T746" s="94">
        <f t="shared" si="31"/>
        <v>19.5</v>
      </c>
      <c r="U746" s="97">
        <f t="shared" si="34"/>
        <v>9.4</v>
      </c>
      <c r="V746" s="93" t="str">
        <f t="shared" si="33"/>
        <v/>
      </c>
      <c r="W746" s="97">
        <f t="shared" si="32"/>
        <v>1</v>
      </c>
      <c r="X746" s="94"/>
      <c r="Z746" s="5"/>
      <c r="AA746"/>
      <c r="AC746" s="377"/>
      <c r="AD746" s="55">
        <v>0.51180555555566598</v>
      </c>
    </row>
    <row r="747" spans="2:30" x14ac:dyDescent="0.25">
      <c r="B747" s="5">
        <v>7.2</v>
      </c>
      <c r="C747" s="5">
        <v>96</v>
      </c>
      <c r="D747" s="5">
        <v>6.7</v>
      </c>
      <c r="E747" s="5">
        <v>7.2</v>
      </c>
      <c r="F747" s="5">
        <v>0.7</v>
      </c>
      <c r="G747" s="5">
        <v>3.6</v>
      </c>
      <c r="H747" s="5">
        <v>1036.8</v>
      </c>
      <c r="I747" s="5">
        <v>6758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8.1999999999999993</v>
      </c>
      <c r="Q747">
        <v>19.5</v>
      </c>
      <c r="R747" s="55">
        <v>0.51249999999999996</v>
      </c>
      <c r="T747" s="94">
        <f t="shared" si="31"/>
        <v>19.5</v>
      </c>
      <c r="U747" s="97">
        <f t="shared" si="34"/>
        <v>9.3000000000000007</v>
      </c>
      <c r="V747" s="93" t="str">
        <f t="shared" si="33"/>
        <v/>
      </c>
      <c r="W747" s="97">
        <f t="shared" si="32"/>
        <v>1</v>
      </c>
      <c r="X747" s="94"/>
      <c r="Z747" s="5"/>
      <c r="AA747"/>
      <c r="AC747" s="377"/>
      <c r="AD747" s="55">
        <v>0.51250000000011098</v>
      </c>
    </row>
    <row r="748" spans="2:30" x14ac:dyDescent="0.25">
      <c r="B748" s="5">
        <v>7.2</v>
      </c>
      <c r="C748" s="5">
        <v>96</v>
      </c>
      <c r="D748" s="5">
        <v>6.7</v>
      </c>
      <c r="E748" s="5">
        <v>7.2</v>
      </c>
      <c r="F748" s="5">
        <v>0.4</v>
      </c>
      <c r="G748" s="5">
        <v>1.8</v>
      </c>
      <c r="H748" s="5">
        <v>1036.5999999999999</v>
      </c>
      <c r="I748" s="5">
        <v>6758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8.1999999999999993</v>
      </c>
      <c r="Q748">
        <v>19.5</v>
      </c>
      <c r="R748" s="55">
        <v>0.51319444444444495</v>
      </c>
      <c r="T748" s="94">
        <f t="shared" si="31"/>
        <v>19.5</v>
      </c>
      <c r="U748" s="97">
        <f t="shared" si="34"/>
        <v>9.3000000000000007</v>
      </c>
      <c r="V748" s="93" t="str">
        <f t="shared" si="33"/>
        <v/>
      </c>
      <c r="W748" s="97">
        <f t="shared" si="32"/>
        <v>1</v>
      </c>
      <c r="X748" s="94"/>
      <c r="Z748" s="5"/>
      <c r="AA748"/>
      <c r="AC748" s="377"/>
      <c r="AD748" s="55">
        <v>0.51319444444455597</v>
      </c>
    </row>
    <row r="749" spans="2:30" x14ac:dyDescent="0.25">
      <c r="B749" s="5">
        <v>7.2</v>
      </c>
      <c r="C749" s="5">
        <v>95</v>
      </c>
      <c r="D749" s="5">
        <v>6.4</v>
      </c>
      <c r="E749" s="5">
        <v>7.2</v>
      </c>
      <c r="F749" s="5">
        <v>4</v>
      </c>
      <c r="G749" s="5">
        <v>5.4</v>
      </c>
      <c r="H749" s="5">
        <v>1036.5</v>
      </c>
      <c r="I749" s="5">
        <v>6696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8.1999999999999993</v>
      </c>
      <c r="Q749">
        <v>19.600000000000001</v>
      </c>
      <c r="R749" s="55">
        <v>0.51388888888888895</v>
      </c>
      <c r="T749" s="94">
        <f t="shared" si="31"/>
        <v>19.600000000000001</v>
      </c>
      <c r="U749" s="97">
        <f t="shared" si="34"/>
        <v>9.4000000000000021</v>
      </c>
      <c r="V749" s="93" t="str">
        <f t="shared" si="33"/>
        <v/>
      </c>
      <c r="W749" s="97">
        <f t="shared" si="32"/>
        <v>1</v>
      </c>
      <c r="X749" s="94"/>
      <c r="Z749" s="5"/>
      <c r="AA749"/>
      <c r="AC749" s="377"/>
      <c r="AD749" s="55">
        <v>0.51388888888900097</v>
      </c>
    </row>
    <row r="750" spans="2:30" x14ac:dyDescent="0.25">
      <c r="B750" s="5">
        <v>7.2</v>
      </c>
      <c r="C750" s="5">
        <v>95</v>
      </c>
      <c r="D750" s="5">
        <v>6.4</v>
      </c>
      <c r="E750" s="5">
        <v>6.4</v>
      </c>
      <c r="F750" s="5">
        <v>5.4</v>
      </c>
      <c r="G750" s="5">
        <v>7.2</v>
      </c>
      <c r="H750" s="5">
        <v>1036.4000000000001</v>
      </c>
      <c r="I750" s="5">
        <v>6587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8.1999999999999993</v>
      </c>
      <c r="Q750">
        <v>19.600000000000001</v>
      </c>
      <c r="R750" s="55">
        <v>0.51458333333333295</v>
      </c>
      <c r="T750" s="94">
        <f t="shared" si="31"/>
        <v>19.600000000000001</v>
      </c>
      <c r="U750" s="97">
        <f t="shared" si="34"/>
        <v>9.4000000000000021</v>
      </c>
      <c r="V750" s="93" t="str">
        <f t="shared" si="33"/>
        <v/>
      </c>
      <c r="W750" s="97">
        <f t="shared" si="32"/>
        <v>1</v>
      </c>
      <c r="X750" s="94"/>
      <c r="Z750" s="5"/>
      <c r="AA750"/>
      <c r="AC750" s="377"/>
      <c r="AD750" s="55">
        <v>0.51458333333344597</v>
      </c>
    </row>
    <row r="751" spans="2:30" x14ac:dyDescent="0.25">
      <c r="B751" s="5">
        <v>7.2</v>
      </c>
      <c r="C751" s="5">
        <v>95</v>
      </c>
      <c r="D751" s="5">
        <v>6.4</v>
      </c>
      <c r="E751" s="5">
        <v>6.1</v>
      </c>
      <c r="F751" s="5">
        <v>6.5</v>
      </c>
      <c r="G751" s="5">
        <v>9.4</v>
      </c>
      <c r="H751" s="5">
        <v>1036.5999999999999</v>
      </c>
      <c r="I751" s="5">
        <v>6696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8.3000000000000007</v>
      </c>
      <c r="Q751">
        <v>19.7</v>
      </c>
      <c r="R751" s="55">
        <v>0.51527777777777795</v>
      </c>
      <c r="T751" s="94">
        <f t="shared" si="31"/>
        <v>19.7</v>
      </c>
      <c r="U751" s="97">
        <f t="shared" si="34"/>
        <v>9.5</v>
      </c>
      <c r="V751" s="93" t="str">
        <f t="shared" si="33"/>
        <v/>
      </c>
      <c r="W751" s="97">
        <f t="shared" si="32"/>
        <v>1</v>
      </c>
      <c r="X751" s="94"/>
      <c r="Z751" s="5"/>
      <c r="AA751"/>
      <c r="AC751" s="377"/>
      <c r="AD751" s="55">
        <v>0.51527777777789097</v>
      </c>
    </row>
    <row r="752" spans="2:30" x14ac:dyDescent="0.25">
      <c r="B752" s="5">
        <v>7.3</v>
      </c>
      <c r="C752" s="5">
        <v>95</v>
      </c>
      <c r="D752" s="5">
        <v>6.5</v>
      </c>
      <c r="E752" s="5">
        <v>6.7</v>
      </c>
      <c r="F752" s="5">
        <v>5</v>
      </c>
      <c r="G752" s="5">
        <v>7.2</v>
      </c>
      <c r="H752" s="5">
        <v>1036.8</v>
      </c>
      <c r="I752" s="5">
        <v>6649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8.3000000000000007</v>
      </c>
      <c r="Q752">
        <v>19.7</v>
      </c>
      <c r="R752" s="55">
        <v>0.51597222222222205</v>
      </c>
      <c r="T752" s="94">
        <f t="shared" si="31"/>
        <v>19.7</v>
      </c>
      <c r="U752" s="97">
        <f t="shared" si="34"/>
        <v>9.3999999999999986</v>
      </c>
      <c r="V752" s="93" t="str">
        <f t="shared" si="33"/>
        <v/>
      </c>
      <c r="W752" s="97">
        <f t="shared" si="32"/>
        <v>1</v>
      </c>
      <c r="X752" s="94"/>
      <c r="Z752" s="5"/>
      <c r="AA752"/>
      <c r="AC752" s="377"/>
      <c r="AD752" s="55">
        <v>0.51597222222233596</v>
      </c>
    </row>
    <row r="753" spans="2:30" x14ac:dyDescent="0.25">
      <c r="B753" s="5">
        <v>7.3</v>
      </c>
      <c r="C753" s="5">
        <v>95</v>
      </c>
      <c r="D753" s="5">
        <v>6.5</v>
      </c>
      <c r="E753" s="5">
        <v>7.3</v>
      </c>
      <c r="F753" s="5">
        <v>4.7</v>
      </c>
      <c r="G753" s="5">
        <v>5.4</v>
      </c>
      <c r="H753" s="5">
        <v>1036.7</v>
      </c>
      <c r="I753" s="5">
        <v>6758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8.3000000000000007</v>
      </c>
      <c r="Q753">
        <v>19.600000000000001</v>
      </c>
      <c r="R753" s="55">
        <v>0.51666666666666705</v>
      </c>
      <c r="T753" s="94">
        <f t="shared" si="31"/>
        <v>19.600000000000001</v>
      </c>
      <c r="U753" s="97">
        <f t="shared" si="34"/>
        <v>9.3000000000000007</v>
      </c>
      <c r="V753" s="93" t="str">
        <f t="shared" si="33"/>
        <v/>
      </c>
      <c r="W753" s="97">
        <f t="shared" si="32"/>
        <v>1</v>
      </c>
      <c r="X753" s="94"/>
      <c r="Z753" s="5"/>
      <c r="AA753"/>
      <c r="AC753" s="377"/>
      <c r="AD753" s="55">
        <v>0.51666666666678096</v>
      </c>
    </row>
    <row r="754" spans="2:30" x14ac:dyDescent="0.25">
      <c r="B754" s="5">
        <v>7.3</v>
      </c>
      <c r="C754" s="5">
        <v>95</v>
      </c>
      <c r="D754" s="5">
        <v>6.5</v>
      </c>
      <c r="E754" s="5">
        <v>7.3</v>
      </c>
      <c r="F754" s="5">
        <v>4</v>
      </c>
      <c r="G754" s="5">
        <v>5.4</v>
      </c>
      <c r="H754" s="5">
        <v>1036.5</v>
      </c>
      <c r="I754" s="5">
        <v>6649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8.1999999999999993</v>
      </c>
      <c r="Q754">
        <v>19.7</v>
      </c>
      <c r="R754" s="55">
        <v>0.51736111111111105</v>
      </c>
      <c r="T754" s="94">
        <f t="shared" ref="T754:T817" si="35">MAX($P754,$Q754)</f>
        <v>19.7</v>
      </c>
      <c r="U754" s="97">
        <f t="shared" si="34"/>
        <v>9.3999999999999986</v>
      </c>
      <c r="V754" s="93" t="str">
        <f t="shared" si="33"/>
        <v/>
      </c>
      <c r="W754" s="97">
        <f t="shared" ref="W754:W817" si="36">IF($T754&gt;$B754+2,1,"")</f>
        <v>1</v>
      </c>
      <c r="X754" s="94"/>
      <c r="Z754" s="5"/>
      <c r="AA754"/>
      <c r="AC754" s="377"/>
      <c r="AD754" s="55">
        <v>0.51736111111122596</v>
      </c>
    </row>
    <row r="755" spans="2:30" x14ac:dyDescent="0.25">
      <c r="B755" s="5">
        <v>7.3</v>
      </c>
      <c r="C755" s="5">
        <v>95</v>
      </c>
      <c r="D755" s="5">
        <v>6.5</v>
      </c>
      <c r="E755" s="5">
        <v>7.3</v>
      </c>
      <c r="F755" s="5">
        <v>4.3</v>
      </c>
      <c r="G755" s="5">
        <v>7.2</v>
      </c>
      <c r="H755" s="5">
        <v>1036.5999999999999</v>
      </c>
      <c r="I755" s="5">
        <v>6587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8.3000000000000007</v>
      </c>
      <c r="Q755">
        <v>19.7</v>
      </c>
      <c r="R755" s="55">
        <v>0.51805555555555605</v>
      </c>
      <c r="T755" s="94">
        <f t="shared" si="35"/>
        <v>19.7</v>
      </c>
      <c r="U755" s="97">
        <f t="shared" si="34"/>
        <v>9.3999999999999986</v>
      </c>
      <c r="V755" s="93" t="str">
        <f t="shared" si="33"/>
        <v/>
      </c>
      <c r="W755" s="97">
        <f t="shared" si="36"/>
        <v>1</v>
      </c>
      <c r="X755" s="94"/>
      <c r="Z755" s="5"/>
      <c r="AA755"/>
      <c r="AC755" s="377"/>
      <c r="AD755" s="55">
        <v>0.51805555555567095</v>
      </c>
    </row>
    <row r="756" spans="2:30" x14ac:dyDescent="0.25">
      <c r="B756" s="5">
        <v>7.4</v>
      </c>
      <c r="C756" s="5">
        <v>95</v>
      </c>
      <c r="D756" s="5">
        <v>6.6</v>
      </c>
      <c r="E756" s="5">
        <v>7.4</v>
      </c>
      <c r="F756" s="5">
        <v>0.4</v>
      </c>
      <c r="G756" s="5">
        <v>3.6</v>
      </c>
      <c r="H756" s="5">
        <v>1036.8</v>
      </c>
      <c r="I756" s="5">
        <v>6587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8.3000000000000007</v>
      </c>
      <c r="Q756">
        <v>19.7</v>
      </c>
      <c r="R756" s="55">
        <v>0.51875000000000004</v>
      </c>
      <c r="T756" s="94">
        <f t="shared" si="35"/>
        <v>19.7</v>
      </c>
      <c r="U756" s="97">
        <f t="shared" si="34"/>
        <v>9.2999999999999989</v>
      </c>
      <c r="V756" s="93" t="str">
        <f t="shared" si="33"/>
        <v/>
      </c>
      <c r="W756" s="97">
        <f t="shared" si="36"/>
        <v>1</v>
      </c>
      <c r="X756" s="94"/>
      <c r="Z756" s="5"/>
      <c r="AA756"/>
      <c r="AC756" s="377"/>
      <c r="AD756" s="55">
        <v>0.51875000000011595</v>
      </c>
    </row>
    <row r="757" spans="2:30" x14ac:dyDescent="0.25">
      <c r="B757" s="5">
        <v>7.4</v>
      </c>
      <c r="C757" s="5">
        <v>94</v>
      </c>
      <c r="D757" s="5">
        <v>6.4</v>
      </c>
      <c r="E757" s="5">
        <v>6.7</v>
      </c>
      <c r="F757" s="5">
        <v>5.4</v>
      </c>
      <c r="G757" s="5">
        <v>7.2</v>
      </c>
      <c r="H757" s="5">
        <v>1036.5</v>
      </c>
      <c r="I757" s="5">
        <v>6649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8.3000000000000007</v>
      </c>
      <c r="Q757">
        <v>19.7</v>
      </c>
      <c r="R757" s="55">
        <v>0.51944444444444404</v>
      </c>
      <c r="T757" s="94">
        <f t="shared" si="35"/>
        <v>19.7</v>
      </c>
      <c r="U757" s="97">
        <f t="shared" si="34"/>
        <v>9.2999999999999989</v>
      </c>
      <c r="V757" s="93" t="str">
        <f t="shared" si="33"/>
        <v/>
      </c>
      <c r="W757" s="97">
        <f t="shared" si="36"/>
        <v>1</v>
      </c>
      <c r="X757" s="94"/>
      <c r="Z757" s="5"/>
      <c r="AA757"/>
      <c r="AC757" s="377"/>
      <c r="AD757" s="55">
        <v>0.51944444444456095</v>
      </c>
    </row>
    <row r="758" spans="2:30" x14ac:dyDescent="0.25">
      <c r="B758" s="5">
        <v>7.4</v>
      </c>
      <c r="C758" s="5">
        <v>94</v>
      </c>
      <c r="D758" s="5">
        <v>6.4</v>
      </c>
      <c r="E758" s="5">
        <v>6.8</v>
      </c>
      <c r="F758" s="5">
        <v>5</v>
      </c>
      <c r="G758" s="5">
        <v>7.2</v>
      </c>
      <c r="H758" s="5">
        <v>1036.5</v>
      </c>
      <c r="I758" s="5">
        <v>6696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8.3000000000000007</v>
      </c>
      <c r="Q758">
        <v>19.8</v>
      </c>
      <c r="R758" s="55">
        <v>0.52013888888888904</v>
      </c>
      <c r="T758" s="94">
        <f t="shared" si="35"/>
        <v>19.8</v>
      </c>
      <c r="U758" s="97">
        <f t="shared" si="34"/>
        <v>9.4</v>
      </c>
      <c r="V758" s="93" t="str">
        <f t="shared" si="33"/>
        <v/>
      </c>
      <c r="W758" s="97">
        <f t="shared" si="36"/>
        <v>1</v>
      </c>
      <c r="X758" s="94"/>
      <c r="Z758" s="5"/>
      <c r="AA758"/>
      <c r="AC758" s="377"/>
      <c r="AD758" s="55">
        <v>0.52013888888900595</v>
      </c>
    </row>
    <row r="759" spans="2:30" x14ac:dyDescent="0.25">
      <c r="B759" s="5">
        <v>7.4</v>
      </c>
      <c r="C759" s="5">
        <v>94</v>
      </c>
      <c r="D759" s="5">
        <v>6.4</v>
      </c>
      <c r="E759" s="5">
        <v>6.5</v>
      </c>
      <c r="F759" s="5">
        <v>6.1</v>
      </c>
      <c r="G759" s="5">
        <v>7.2</v>
      </c>
      <c r="H759" s="5">
        <v>1036.5</v>
      </c>
      <c r="I759" s="5">
        <v>6975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8.3000000000000007</v>
      </c>
      <c r="Q759">
        <v>19.8</v>
      </c>
      <c r="R759" s="55">
        <v>0.52083333333333304</v>
      </c>
      <c r="T759" s="94">
        <f t="shared" si="35"/>
        <v>19.8</v>
      </c>
      <c r="U759" s="97">
        <f t="shared" si="34"/>
        <v>9.4</v>
      </c>
      <c r="V759" s="93" t="str">
        <f t="shared" si="33"/>
        <v/>
      </c>
      <c r="W759" s="97">
        <f t="shared" si="36"/>
        <v>1</v>
      </c>
      <c r="X759" s="94"/>
      <c r="Z759" s="5"/>
      <c r="AA759"/>
      <c r="AC759" s="377"/>
      <c r="AD759" s="55">
        <v>0.52083333333345105</v>
      </c>
    </row>
    <row r="760" spans="2:30" x14ac:dyDescent="0.25">
      <c r="B760" s="5">
        <v>7.5</v>
      </c>
      <c r="C760" s="5">
        <v>94</v>
      </c>
      <c r="D760" s="5">
        <v>6.5</v>
      </c>
      <c r="E760" s="5">
        <v>6.6</v>
      </c>
      <c r="F760" s="5">
        <v>6.1</v>
      </c>
      <c r="G760" s="5">
        <v>7.2</v>
      </c>
      <c r="H760" s="5">
        <v>1036.7</v>
      </c>
      <c r="I760" s="5">
        <v>7083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8.3000000000000007</v>
      </c>
      <c r="Q760">
        <v>19.8</v>
      </c>
      <c r="R760" s="55">
        <v>0.52152777777777803</v>
      </c>
      <c r="T760" s="94">
        <f t="shared" si="35"/>
        <v>19.8</v>
      </c>
      <c r="U760" s="97">
        <f t="shared" si="34"/>
        <v>9.3000000000000007</v>
      </c>
      <c r="V760" s="93" t="str">
        <f t="shared" si="33"/>
        <v/>
      </c>
      <c r="W760" s="97">
        <f t="shared" si="36"/>
        <v>1</v>
      </c>
      <c r="X760" s="94"/>
      <c r="Z760" s="5"/>
      <c r="AA760"/>
      <c r="AC760" s="377"/>
      <c r="AD760" s="55">
        <v>0.52152777777789605</v>
      </c>
    </row>
    <row r="761" spans="2:30" x14ac:dyDescent="0.25">
      <c r="B761" s="5">
        <v>7.5</v>
      </c>
      <c r="C761" s="5">
        <v>94</v>
      </c>
      <c r="D761" s="5">
        <v>6.5</v>
      </c>
      <c r="E761" s="5">
        <v>6.9</v>
      </c>
      <c r="F761" s="5">
        <v>5</v>
      </c>
      <c r="G761" s="5">
        <v>5.4</v>
      </c>
      <c r="H761" s="5">
        <v>1036.7</v>
      </c>
      <c r="I761" s="5">
        <v>8618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8.4</v>
      </c>
      <c r="Q761">
        <v>19.8</v>
      </c>
      <c r="R761" s="55">
        <v>0.52222222222222203</v>
      </c>
      <c r="T761" s="94">
        <f t="shared" si="35"/>
        <v>19.8</v>
      </c>
      <c r="U761" s="97">
        <f t="shared" si="34"/>
        <v>9.3000000000000007</v>
      </c>
      <c r="V761" s="93" t="str">
        <f t="shared" si="33"/>
        <v/>
      </c>
      <c r="W761" s="97">
        <f t="shared" si="36"/>
        <v>1</v>
      </c>
      <c r="X761" s="94"/>
      <c r="Z761" s="5"/>
      <c r="AA761"/>
      <c r="AC761" s="377"/>
      <c r="AD761" s="55">
        <v>0.52222222222234105</v>
      </c>
    </row>
    <row r="762" spans="2:30" x14ac:dyDescent="0.25">
      <c r="B762" s="5">
        <v>7.6</v>
      </c>
      <c r="C762" s="5">
        <v>93</v>
      </c>
      <c r="D762" s="5">
        <v>6.5</v>
      </c>
      <c r="E762" s="5">
        <v>6.2</v>
      </c>
      <c r="F762" s="5">
        <v>7.9</v>
      </c>
      <c r="G762" s="5">
        <v>9.4</v>
      </c>
      <c r="H762" s="5">
        <v>1036.5</v>
      </c>
      <c r="I762" s="5">
        <v>8463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8.4</v>
      </c>
      <c r="Q762">
        <v>19.8</v>
      </c>
      <c r="R762" s="55">
        <v>0.52291666666666703</v>
      </c>
      <c r="T762" s="94">
        <f t="shared" si="35"/>
        <v>19.8</v>
      </c>
      <c r="U762" s="97">
        <f t="shared" si="34"/>
        <v>9.2000000000000011</v>
      </c>
      <c r="V762" s="93" t="str">
        <f t="shared" si="33"/>
        <v/>
      </c>
      <c r="W762" s="97">
        <f t="shared" si="36"/>
        <v>1</v>
      </c>
      <c r="X762" s="94"/>
      <c r="Z762" s="5"/>
      <c r="AA762"/>
      <c r="AC762" s="377"/>
      <c r="AD762" s="55">
        <v>0.52291666666678605</v>
      </c>
    </row>
    <row r="763" spans="2:30" x14ac:dyDescent="0.25">
      <c r="B763" s="5">
        <v>7.7</v>
      </c>
      <c r="C763" s="5">
        <v>93</v>
      </c>
      <c r="D763" s="5">
        <v>6.6</v>
      </c>
      <c r="E763" s="5">
        <v>7.7</v>
      </c>
      <c r="F763" s="5">
        <v>3.6</v>
      </c>
      <c r="G763" s="5">
        <v>5.4</v>
      </c>
      <c r="H763" s="5">
        <v>1036.5</v>
      </c>
      <c r="I763" s="5">
        <v>7192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8.4</v>
      </c>
      <c r="Q763">
        <v>19.899999999999999</v>
      </c>
      <c r="R763" s="55">
        <v>0.52361111111111103</v>
      </c>
      <c r="T763" s="94">
        <f t="shared" si="35"/>
        <v>19.899999999999999</v>
      </c>
      <c r="U763" s="97">
        <f t="shared" si="34"/>
        <v>9.1999999999999993</v>
      </c>
      <c r="V763" s="93" t="str">
        <f t="shared" si="33"/>
        <v/>
      </c>
      <c r="W763" s="97">
        <f t="shared" si="36"/>
        <v>1</v>
      </c>
      <c r="X763" s="94"/>
      <c r="Z763" s="5"/>
      <c r="AA763"/>
      <c r="AC763" s="377"/>
      <c r="AD763" s="55">
        <v>0.52361111111123104</v>
      </c>
    </row>
    <row r="764" spans="2:30" x14ac:dyDescent="0.25">
      <c r="B764" s="5">
        <v>7.7</v>
      </c>
      <c r="C764" s="5">
        <v>93</v>
      </c>
      <c r="D764" s="5">
        <v>6.6</v>
      </c>
      <c r="E764" s="5">
        <v>6.3</v>
      </c>
      <c r="F764" s="5">
        <v>8.3000000000000007</v>
      </c>
      <c r="G764" s="5">
        <v>11.2</v>
      </c>
      <c r="H764" s="5">
        <v>1036.4000000000001</v>
      </c>
      <c r="I764" s="5">
        <v>7409</v>
      </c>
      <c r="J764" s="5">
        <v>0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8.4</v>
      </c>
      <c r="Q764">
        <v>19.899999999999999</v>
      </c>
      <c r="R764" s="55">
        <v>0.52430555555555602</v>
      </c>
      <c r="T764" s="94">
        <f t="shared" si="35"/>
        <v>19.899999999999999</v>
      </c>
      <c r="U764" s="97">
        <f t="shared" si="34"/>
        <v>9.1999999999999993</v>
      </c>
      <c r="V764" s="93" t="str">
        <f t="shared" si="33"/>
        <v/>
      </c>
      <c r="W764" s="97">
        <f t="shared" si="36"/>
        <v>1</v>
      </c>
      <c r="X764" s="94"/>
      <c r="Z764" s="5"/>
      <c r="AA764"/>
      <c r="AC764" s="377"/>
      <c r="AD764" s="55">
        <v>0.52430555555567604</v>
      </c>
    </row>
    <row r="765" spans="2:30" x14ac:dyDescent="0.25">
      <c r="B765" s="5">
        <v>7.7</v>
      </c>
      <c r="C765" s="5">
        <v>92</v>
      </c>
      <c r="D765" s="5">
        <v>6.5</v>
      </c>
      <c r="E765" s="5">
        <v>7.7</v>
      </c>
      <c r="F765" s="5">
        <v>3.6</v>
      </c>
      <c r="G765" s="5">
        <v>5.4</v>
      </c>
      <c r="H765" s="5">
        <v>1036.5</v>
      </c>
      <c r="I765" s="5">
        <v>6758</v>
      </c>
      <c r="J765" s="5">
        <v>0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8.4</v>
      </c>
      <c r="Q765">
        <v>19.899999999999999</v>
      </c>
      <c r="R765" s="55">
        <v>0.52500000000000002</v>
      </c>
      <c r="T765" s="94">
        <f t="shared" si="35"/>
        <v>19.899999999999999</v>
      </c>
      <c r="U765" s="97">
        <f t="shared" si="34"/>
        <v>9.1999999999999993</v>
      </c>
      <c r="V765" s="93" t="str">
        <f t="shared" si="33"/>
        <v/>
      </c>
      <c r="W765" s="97">
        <f t="shared" si="36"/>
        <v>1</v>
      </c>
      <c r="X765" s="94"/>
      <c r="Z765" s="5"/>
      <c r="AA765"/>
      <c r="AC765" s="377"/>
      <c r="AD765" s="55">
        <v>0.52500000000012104</v>
      </c>
    </row>
    <row r="766" spans="2:30" x14ac:dyDescent="0.25">
      <c r="B766" s="5">
        <v>7.8</v>
      </c>
      <c r="C766" s="5">
        <v>92</v>
      </c>
      <c r="D766" s="5">
        <v>6.6</v>
      </c>
      <c r="E766" s="5">
        <v>6.4</v>
      </c>
      <c r="F766" s="5">
        <v>7.9</v>
      </c>
      <c r="G766" s="5">
        <v>9.4</v>
      </c>
      <c r="H766" s="5">
        <v>1036.5</v>
      </c>
      <c r="I766" s="5">
        <v>12245</v>
      </c>
      <c r="J766" s="5">
        <v>0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8.4</v>
      </c>
      <c r="Q766">
        <v>19.899999999999999</v>
      </c>
      <c r="R766" s="55">
        <v>0.52569444444444402</v>
      </c>
      <c r="T766" s="94">
        <f t="shared" si="35"/>
        <v>19.899999999999999</v>
      </c>
      <c r="U766" s="97">
        <f t="shared" si="34"/>
        <v>9.0999999999999979</v>
      </c>
      <c r="V766" s="93" t="str">
        <f t="shared" si="33"/>
        <v/>
      </c>
      <c r="W766" s="97">
        <f t="shared" si="36"/>
        <v>1</v>
      </c>
      <c r="X766" s="94"/>
      <c r="Z766" s="5"/>
      <c r="AA766"/>
      <c r="AC766" s="377"/>
      <c r="AD766" s="55">
        <v>0.52569444444456603</v>
      </c>
    </row>
    <row r="767" spans="2:30" x14ac:dyDescent="0.25">
      <c r="B767" s="5">
        <v>7.8</v>
      </c>
      <c r="C767" s="5">
        <v>91</v>
      </c>
      <c r="D767" s="5">
        <v>6.5</v>
      </c>
      <c r="E767" s="5">
        <v>6.5</v>
      </c>
      <c r="F767" s="5">
        <v>7.6</v>
      </c>
      <c r="G767" s="5">
        <v>9.4</v>
      </c>
      <c r="H767" s="5">
        <v>1036.5999999999999</v>
      </c>
      <c r="I767" s="5">
        <v>7858</v>
      </c>
      <c r="J767" s="5">
        <v>0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8.4</v>
      </c>
      <c r="Q767">
        <v>19.8</v>
      </c>
      <c r="R767" s="55">
        <v>0.52638888888888902</v>
      </c>
      <c r="T767" s="94">
        <f t="shared" si="35"/>
        <v>19.8</v>
      </c>
      <c r="U767" s="97">
        <f t="shared" si="34"/>
        <v>9</v>
      </c>
      <c r="V767" s="93" t="str">
        <f t="shared" si="33"/>
        <v/>
      </c>
      <c r="W767" s="97">
        <f t="shared" si="36"/>
        <v>1</v>
      </c>
      <c r="X767" s="94"/>
      <c r="Z767" s="5"/>
      <c r="AA767"/>
      <c r="AC767" s="377"/>
      <c r="AD767" s="55">
        <v>0.52638888888901103</v>
      </c>
    </row>
    <row r="768" spans="2:30" x14ac:dyDescent="0.25">
      <c r="B768" s="5">
        <v>7.8</v>
      </c>
      <c r="C768" s="5">
        <v>91</v>
      </c>
      <c r="D768" s="5">
        <v>6.5</v>
      </c>
      <c r="E768" s="5">
        <v>6.8</v>
      </c>
      <c r="F768" s="5">
        <v>6.5</v>
      </c>
      <c r="G768" s="5">
        <v>7.2</v>
      </c>
      <c r="H768" s="5">
        <v>1036.7</v>
      </c>
      <c r="I768" s="5">
        <v>7517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8.5</v>
      </c>
      <c r="Q768">
        <v>19.899999999999999</v>
      </c>
      <c r="R768" s="55">
        <v>0.52708333333333302</v>
      </c>
      <c r="T768" s="94">
        <f t="shared" si="35"/>
        <v>19.899999999999999</v>
      </c>
      <c r="U768" s="97">
        <f t="shared" si="34"/>
        <v>9.0999999999999979</v>
      </c>
      <c r="V768" s="93" t="str">
        <f t="shared" si="33"/>
        <v/>
      </c>
      <c r="W768" s="97">
        <f t="shared" si="36"/>
        <v>1</v>
      </c>
      <c r="X768" s="94"/>
      <c r="Z768" s="5"/>
      <c r="AA768"/>
      <c r="AC768" s="377"/>
      <c r="AD768" s="55">
        <v>0.52708333333345603</v>
      </c>
    </row>
    <row r="769" spans="2:30" x14ac:dyDescent="0.25">
      <c r="B769" s="5">
        <v>7.8</v>
      </c>
      <c r="C769" s="5">
        <v>91</v>
      </c>
      <c r="D769" s="5">
        <v>6.5</v>
      </c>
      <c r="E769" s="5">
        <v>6.8</v>
      </c>
      <c r="F769" s="5">
        <v>6.5</v>
      </c>
      <c r="G769" s="5">
        <v>9.4</v>
      </c>
      <c r="H769" s="5">
        <v>1036.5999999999999</v>
      </c>
      <c r="I769" s="5">
        <v>9827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8.5</v>
      </c>
      <c r="Q769">
        <v>20</v>
      </c>
      <c r="R769" s="55">
        <v>0.52777777777777801</v>
      </c>
      <c r="T769" s="94">
        <f t="shared" si="35"/>
        <v>20</v>
      </c>
      <c r="U769" s="97">
        <f t="shared" si="34"/>
        <v>9.1999999999999993</v>
      </c>
      <c r="V769" s="93" t="str">
        <f t="shared" si="33"/>
        <v/>
      </c>
      <c r="W769" s="97">
        <f t="shared" si="36"/>
        <v>1</v>
      </c>
      <c r="X769" s="94"/>
      <c r="Z769" s="5"/>
      <c r="AA769"/>
      <c r="AC769" s="377"/>
      <c r="AD769" s="55">
        <v>0.52777777777790102</v>
      </c>
    </row>
    <row r="770" spans="2:30" x14ac:dyDescent="0.25">
      <c r="B770" s="5">
        <v>7.8</v>
      </c>
      <c r="C770" s="5">
        <v>91</v>
      </c>
      <c r="D770" s="5">
        <v>6.5</v>
      </c>
      <c r="E770" s="5">
        <v>7.8</v>
      </c>
      <c r="F770" s="5">
        <v>4</v>
      </c>
      <c r="G770" s="5">
        <v>7.2</v>
      </c>
      <c r="H770" s="5">
        <v>1036.5999999999999</v>
      </c>
      <c r="I770" s="5">
        <v>8788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8.5</v>
      </c>
      <c r="Q770">
        <v>20.100000000000001</v>
      </c>
      <c r="R770" s="55">
        <v>0.52847222222222201</v>
      </c>
      <c r="T770" s="94">
        <f t="shared" si="35"/>
        <v>20.100000000000001</v>
      </c>
      <c r="U770" s="97">
        <f t="shared" si="34"/>
        <v>9.3000000000000007</v>
      </c>
      <c r="V770" s="93" t="str">
        <f t="shared" si="33"/>
        <v/>
      </c>
      <c r="W770" s="97">
        <f t="shared" si="36"/>
        <v>1</v>
      </c>
      <c r="X770" s="94"/>
      <c r="Z770" s="5"/>
      <c r="AA770"/>
      <c r="AC770" s="377"/>
      <c r="AD770" s="55">
        <v>0.52847222222234602</v>
      </c>
    </row>
    <row r="771" spans="2:30" x14ac:dyDescent="0.25">
      <c r="B771" s="5">
        <v>7.9</v>
      </c>
      <c r="C771" s="5">
        <v>90</v>
      </c>
      <c r="D771" s="5">
        <v>6.4</v>
      </c>
      <c r="E771" s="5">
        <v>6.7</v>
      </c>
      <c r="F771" s="5">
        <v>7.2</v>
      </c>
      <c r="G771" s="5">
        <v>7.2</v>
      </c>
      <c r="H771" s="5">
        <v>1036.3</v>
      </c>
      <c r="I771" s="5">
        <v>9176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8.5</v>
      </c>
      <c r="Q771">
        <v>20.2</v>
      </c>
      <c r="R771" s="55">
        <v>0.52916666666666701</v>
      </c>
      <c r="T771" s="94">
        <f t="shared" si="35"/>
        <v>20.2</v>
      </c>
      <c r="U771" s="97">
        <f t="shared" si="34"/>
        <v>9.2999999999999989</v>
      </c>
      <c r="V771" s="93" t="str">
        <f t="shared" si="33"/>
        <v/>
      </c>
      <c r="W771" s="97">
        <f t="shared" si="36"/>
        <v>1</v>
      </c>
      <c r="X771" s="94"/>
      <c r="Z771" s="5"/>
      <c r="AA771"/>
      <c r="AC771" s="377"/>
      <c r="AD771" s="55">
        <v>0.52916666666679102</v>
      </c>
    </row>
    <row r="772" spans="2:30" x14ac:dyDescent="0.25">
      <c r="B772" s="5">
        <v>8</v>
      </c>
      <c r="C772" s="5">
        <v>90</v>
      </c>
      <c r="D772" s="5">
        <v>6.5</v>
      </c>
      <c r="E772" s="5">
        <v>8</v>
      </c>
      <c r="F772" s="5">
        <v>0.7</v>
      </c>
      <c r="G772" s="5">
        <v>1.8</v>
      </c>
      <c r="H772" s="5">
        <v>1036.3</v>
      </c>
      <c r="I772" s="5">
        <v>12586</v>
      </c>
      <c r="J772" s="5">
        <v>0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8.5</v>
      </c>
      <c r="Q772">
        <v>20.399999999999999</v>
      </c>
      <c r="R772" s="55">
        <v>0.52986111111111101</v>
      </c>
      <c r="T772" s="94">
        <f t="shared" si="35"/>
        <v>20.399999999999999</v>
      </c>
      <c r="U772" s="97">
        <f t="shared" si="34"/>
        <v>9.3999999999999986</v>
      </c>
      <c r="V772" s="93" t="str">
        <f t="shared" si="33"/>
        <v/>
      </c>
      <c r="W772" s="97">
        <f t="shared" si="36"/>
        <v>1</v>
      </c>
      <c r="X772" s="94"/>
      <c r="Z772" s="5"/>
      <c r="AA772"/>
      <c r="AC772" s="377"/>
      <c r="AD772" s="55">
        <v>0.52986111111123602</v>
      </c>
    </row>
    <row r="773" spans="2:30" x14ac:dyDescent="0.25">
      <c r="B773" s="5">
        <v>8.1</v>
      </c>
      <c r="C773" s="5">
        <v>90</v>
      </c>
      <c r="D773" s="5">
        <v>6.6</v>
      </c>
      <c r="E773" s="5">
        <v>8.1</v>
      </c>
      <c r="F773" s="5">
        <v>2.2000000000000002</v>
      </c>
      <c r="G773" s="5">
        <v>3.6</v>
      </c>
      <c r="H773" s="5">
        <v>1036.3</v>
      </c>
      <c r="I773" s="5">
        <v>13903</v>
      </c>
      <c r="J773" s="5">
        <v>1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8.5</v>
      </c>
      <c r="Q773">
        <v>20.399999999999999</v>
      </c>
      <c r="R773" s="55">
        <v>0.530555555555556</v>
      </c>
      <c r="T773" s="94">
        <f t="shared" si="35"/>
        <v>20.399999999999999</v>
      </c>
      <c r="U773" s="97">
        <f t="shared" si="34"/>
        <v>9.2999999999999989</v>
      </c>
      <c r="V773" s="93" t="str">
        <f t="shared" si="33"/>
        <v/>
      </c>
      <c r="W773" s="97">
        <f t="shared" si="36"/>
        <v>1</v>
      </c>
      <c r="X773" s="94"/>
      <c r="Z773" s="5"/>
      <c r="AA773"/>
      <c r="AC773" s="377"/>
      <c r="AD773" s="55">
        <v>0.53055555555568101</v>
      </c>
    </row>
    <row r="774" spans="2:30" x14ac:dyDescent="0.25">
      <c r="B774" s="5">
        <v>8.4</v>
      </c>
      <c r="C774" s="5">
        <v>89</v>
      </c>
      <c r="D774" s="5">
        <v>6.7</v>
      </c>
      <c r="E774" s="5">
        <v>7.9</v>
      </c>
      <c r="F774" s="5">
        <v>5</v>
      </c>
      <c r="G774" s="5">
        <v>7.2</v>
      </c>
      <c r="H774" s="5">
        <v>1036.4000000000001</v>
      </c>
      <c r="I774" s="5">
        <v>15546</v>
      </c>
      <c r="J774" s="5">
        <v>1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8.6</v>
      </c>
      <c r="Q774">
        <v>20.5</v>
      </c>
      <c r="R774" s="55">
        <v>0.53125</v>
      </c>
      <c r="T774" s="94">
        <f t="shared" si="35"/>
        <v>20.5</v>
      </c>
      <c r="U774" s="97">
        <f t="shared" si="34"/>
        <v>9.1</v>
      </c>
      <c r="V774" s="93" t="str">
        <f t="shared" si="33"/>
        <v/>
      </c>
      <c r="W774" s="97">
        <f t="shared" si="36"/>
        <v>1</v>
      </c>
      <c r="X774" s="94"/>
      <c r="Z774" s="5"/>
      <c r="AA774"/>
      <c r="AC774" s="377"/>
      <c r="AD774" s="55">
        <v>0.53125000000012601</v>
      </c>
    </row>
    <row r="775" spans="2:30" x14ac:dyDescent="0.25">
      <c r="B775" s="5">
        <v>8.5</v>
      </c>
      <c r="C775" s="5">
        <v>89</v>
      </c>
      <c r="D775" s="5">
        <v>6.8</v>
      </c>
      <c r="E775" s="5">
        <v>8.5</v>
      </c>
      <c r="F775" s="5">
        <v>2.5</v>
      </c>
      <c r="G775" s="5">
        <v>5.4</v>
      </c>
      <c r="H775" s="5">
        <v>1036.4000000000001</v>
      </c>
      <c r="I775" s="5">
        <v>17422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8.6</v>
      </c>
      <c r="Q775">
        <v>20.6</v>
      </c>
      <c r="R775" s="55">
        <v>0.531944444444444</v>
      </c>
      <c r="T775" s="94">
        <f t="shared" si="35"/>
        <v>20.6</v>
      </c>
      <c r="U775" s="97">
        <f t="shared" si="34"/>
        <v>9.1000000000000014</v>
      </c>
      <c r="V775" s="93" t="str">
        <f t="shared" si="33"/>
        <v/>
      </c>
      <c r="W775" s="97">
        <f t="shared" si="36"/>
        <v>1</v>
      </c>
      <c r="X775" s="94"/>
      <c r="Z775" s="5"/>
      <c r="AA775"/>
      <c r="AC775" s="377"/>
      <c r="AD775" s="55">
        <v>0.53194444444457101</v>
      </c>
    </row>
    <row r="776" spans="2:30" x14ac:dyDescent="0.25">
      <c r="B776" s="5">
        <v>8.5</v>
      </c>
      <c r="C776" s="5">
        <v>88</v>
      </c>
      <c r="D776" s="5">
        <v>6.6</v>
      </c>
      <c r="E776" s="5">
        <v>7.6</v>
      </c>
      <c r="F776" s="5">
        <v>6.5</v>
      </c>
      <c r="G776" s="5">
        <v>7.2</v>
      </c>
      <c r="H776" s="5">
        <v>1036.2</v>
      </c>
      <c r="I776" s="5">
        <v>18677</v>
      </c>
      <c r="J776" s="5">
        <v>1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8.6999999999999993</v>
      </c>
      <c r="Q776">
        <v>20.7</v>
      </c>
      <c r="R776" s="55">
        <v>0.53263888888888899</v>
      </c>
      <c r="T776" s="94">
        <f t="shared" si="35"/>
        <v>20.7</v>
      </c>
      <c r="U776" s="97">
        <f t="shared" si="34"/>
        <v>9.1999999999999993</v>
      </c>
      <c r="V776" s="93" t="str">
        <f t="shared" si="33"/>
        <v/>
      </c>
      <c r="W776" s="97">
        <f t="shared" si="36"/>
        <v>1</v>
      </c>
      <c r="X776" s="94"/>
      <c r="Z776" s="5"/>
      <c r="AA776"/>
      <c r="AC776" s="377"/>
      <c r="AD776" s="55">
        <v>0.532638888889016</v>
      </c>
    </row>
    <row r="777" spans="2:30" x14ac:dyDescent="0.25">
      <c r="B777" s="5">
        <v>8.6</v>
      </c>
      <c r="C777" s="5">
        <v>88</v>
      </c>
      <c r="D777" s="5">
        <v>6.7</v>
      </c>
      <c r="E777" s="5">
        <v>7.3</v>
      </c>
      <c r="F777" s="5">
        <v>7.9</v>
      </c>
      <c r="G777" s="5">
        <v>11.2</v>
      </c>
      <c r="H777" s="5">
        <v>1036.4000000000001</v>
      </c>
      <c r="I777" s="5">
        <v>19173</v>
      </c>
      <c r="J777" s="5">
        <v>1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8.6999999999999993</v>
      </c>
      <c r="Q777">
        <v>20.7</v>
      </c>
      <c r="R777" s="55">
        <v>0.53333333333333299</v>
      </c>
      <c r="T777" s="94">
        <f t="shared" si="35"/>
        <v>20.7</v>
      </c>
      <c r="U777" s="97">
        <f t="shared" si="34"/>
        <v>9.1</v>
      </c>
      <c r="V777" s="93" t="str">
        <f t="shared" si="33"/>
        <v/>
      </c>
      <c r="W777" s="97">
        <f t="shared" si="36"/>
        <v>1</v>
      </c>
      <c r="X777" s="94"/>
      <c r="Z777" s="5"/>
      <c r="AA777"/>
      <c r="AC777" s="377"/>
      <c r="AD777" s="55">
        <v>0.533333333333461</v>
      </c>
    </row>
    <row r="778" spans="2:30" x14ac:dyDescent="0.25">
      <c r="B778" s="5">
        <v>8.6</v>
      </c>
      <c r="C778" s="5">
        <v>88</v>
      </c>
      <c r="D778" s="5">
        <v>6.7</v>
      </c>
      <c r="E778" s="5">
        <v>8.6</v>
      </c>
      <c r="F778" s="5">
        <v>2.2000000000000002</v>
      </c>
      <c r="G778" s="5">
        <v>5.4</v>
      </c>
      <c r="H778" s="5">
        <v>1036.3</v>
      </c>
      <c r="I778" s="5">
        <v>19561</v>
      </c>
      <c r="J778" s="5">
        <v>1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8.8000000000000007</v>
      </c>
      <c r="Q778">
        <v>20.7</v>
      </c>
      <c r="R778" s="55">
        <v>0.53402777777777799</v>
      </c>
      <c r="T778" s="94">
        <f t="shared" si="35"/>
        <v>20.7</v>
      </c>
      <c r="U778" s="97">
        <f t="shared" si="34"/>
        <v>9.1</v>
      </c>
      <c r="V778" s="93" t="str">
        <f t="shared" si="33"/>
        <v/>
      </c>
      <c r="W778" s="97">
        <f t="shared" si="36"/>
        <v>1</v>
      </c>
      <c r="X778" s="94"/>
      <c r="Z778" s="5"/>
      <c r="AA778"/>
      <c r="AC778" s="377"/>
      <c r="AD778" s="55">
        <v>0.534027777777906</v>
      </c>
    </row>
    <row r="779" spans="2:30" x14ac:dyDescent="0.25">
      <c r="B779" s="5">
        <v>8.6</v>
      </c>
      <c r="C779" s="5">
        <v>88</v>
      </c>
      <c r="D779" s="5">
        <v>6.7</v>
      </c>
      <c r="E779" s="5">
        <v>8.6</v>
      </c>
      <c r="F779" s="5">
        <v>3.2</v>
      </c>
      <c r="G779" s="5">
        <v>3.6</v>
      </c>
      <c r="H779" s="5">
        <v>1036.2</v>
      </c>
      <c r="I779" s="5">
        <v>18522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8.9</v>
      </c>
      <c r="Q779">
        <v>20.7</v>
      </c>
      <c r="R779" s="55">
        <v>0.53472222222222199</v>
      </c>
      <c r="T779" s="94">
        <f t="shared" si="35"/>
        <v>20.7</v>
      </c>
      <c r="U779" s="97">
        <f t="shared" si="34"/>
        <v>9.1</v>
      </c>
      <c r="V779" s="93" t="str">
        <f t="shared" ref="V779:V842" si="37">IF($K779&gt;0,1,"")</f>
        <v/>
      </c>
      <c r="W779" s="97">
        <f t="shared" si="36"/>
        <v>1</v>
      </c>
      <c r="X779" s="94"/>
      <c r="Z779" s="5"/>
      <c r="AA779"/>
      <c r="AC779" s="377"/>
      <c r="AD779" s="55">
        <v>0.534722222222351</v>
      </c>
    </row>
    <row r="780" spans="2:30" x14ac:dyDescent="0.25">
      <c r="B780" s="5">
        <v>8.6999999999999993</v>
      </c>
      <c r="C780" s="5">
        <v>87</v>
      </c>
      <c r="D780" s="5">
        <v>6.7</v>
      </c>
      <c r="E780" s="5">
        <v>8.6999999999999993</v>
      </c>
      <c r="F780" s="5">
        <v>4.7</v>
      </c>
      <c r="G780" s="5">
        <v>7.2</v>
      </c>
      <c r="H780" s="5">
        <v>1036.2</v>
      </c>
      <c r="I780" s="5">
        <v>18290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8.9</v>
      </c>
      <c r="Q780">
        <v>20.7</v>
      </c>
      <c r="R780" s="55">
        <v>0.53541666666666698</v>
      </c>
      <c r="T780" s="94">
        <f t="shared" si="35"/>
        <v>20.7</v>
      </c>
      <c r="U780" s="97">
        <f t="shared" si="34"/>
        <v>9</v>
      </c>
      <c r="V780" s="93" t="str">
        <f t="shared" si="37"/>
        <v/>
      </c>
      <c r="W780" s="97">
        <f t="shared" si="36"/>
        <v>1</v>
      </c>
      <c r="X780" s="94"/>
      <c r="Z780" s="5"/>
      <c r="AA780"/>
      <c r="AC780" s="377"/>
      <c r="AD780" s="55">
        <v>0.53541666666679599</v>
      </c>
    </row>
    <row r="781" spans="2:30" x14ac:dyDescent="0.25">
      <c r="B781" s="5">
        <v>8.8000000000000007</v>
      </c>
      <c r="C781" s="5">
        <v>87</v>
      </c>
      <c r="D781" s="5">
        <v>6.8</v>
      </c>
      <c r="E781" s="5">
        <v>8.8000000000000007</v>
      </c>
      <c r="F781" s="5">
        <v>4</v>
      </c>
      <c r="G781" s="5">
        <v>9.4</v>
      </c>
      <c r="H781" s="5">
        <v>1036.4000000000001</v>
      </c>
      <c r="I781" s="5">
        <v>18786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8.9</v>
      </c>
      <c r="Q781">
        <v>20.7</v>
      </c>
      <c r="R781" s="55">
        <v>0.53611111111111098</v>
      </c>
      <c r="T781" s="94">
        <f t="shared" si="35"/>
        <v>20.7</v>
      </c>
      <c r="U781" s="97">
        <f t="shared" si="34"/>
        <v>8.8999999999999986</v>
      </c>
      <c r="V781" s="93" t="str">
        <f t="shared" si="37"/>
        <v/>
      </c>
      <c r="W781" s="97">
        <f t="shared" si="36"/>
        <v>1</v>
      </c>
      <c r="X781" s="94"/>
      <c r="Z781" s="5"/>
      <c r="AA781"/>
      <c r="AC781" s="377"/>
      <c r="AD781" s="55">
        <v>0.53611111111124099</v>
      </c>
    </row>
    <row r="782" spans="2:30" x14ac:dyDescent="0.25">
      <c r="B782" s="5">
        <v>8.8000000000000007</v>
      </c>
      <c r="C782" s="5">
        <v>86</v>
      </c>
      <c r="D782" s="5">
        <v>6.6</v>
      </c>
      <c r="E782" s="5">
        <v>7.9</v>
      </c>
      <c r="F782" s="5">
        <v>6.5</v>
      </c>
      <c r="G782" s="5">
        <v>9.4</v>
      </c>
      <c r="H782" s="5">
        <v>1036.3</v>
      </c>
      <c r="I782" s="5">
        <v>7579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9</v>
      </c>
      <c r="Q782">
        <v>20.7</v>
      </c>
      <c r="R782" s="55">
        <v>0.53680555555555598</v>
      </c>
      <c r="T782" s="94">
        <f t="shared" si="35"/>
        <v>20.7</v>
      </c>
      <c r="U782" s="97">
        <f t="shared" si="34"/>
        <v>8.8999999999999986</v>
      </c>
      <c r="V782" s="93" t="str">
        <f t="shared" si="37"/>
        <v/>
      </c>
      <c r="W782" s="97">
        <f t="shared" si="36"/>
        <v>1</v>
      </c>
      <c r="X782" s="94"/>
      <c r="Z782" s="5"/>
      <c r="AA782"/>
      <c r="AC782" s="377"/>
      <c r="AD782" s="55">
        <v>0.53680555555568599</v>
      </c>
    </row>
    <row r="783" spans="2:30" x14ac:dyDescent="0.25">
      <c r="B783" s="5">
        <v>8.8000000000000007</v>
      </c>
      <c r="C783" s="5">
        <v>86</v>
      </c>
      <c r="D783" s="5">
        <v>6.6</v>
      </c>
      <c r="E783" s="5">
        <v>8.8000000000000007</v>
      </c>
      <c r="F783" s="5">
        <v>4.7</v>
      </c>
      <c r="G783" s="5">
        <v>7.2</v>
      </c>
      <c r="H783" s="5">
        <v>1036.3</v>
      </c>
      <c r="I783" s="5">
        <v>18569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9</v>
      </c>
      <c r="Q783">
        <v>20.8</v>
      </c>
      <c r="R783" s="55">
        <v>0.53749999999999998</v>
      </c>
      <c r="T783" s="94">
        <f t="shared" si="35"/>
        <v>20.8</v>
      </c>
      <c r="U783" s="97">
        <f t="shared" si="34"/>
        <v>9</v>
      </c>
      <c r="V783" s="93" t="str">
        <f t="shared" si="37"/>
        <v/>
      </c>
      <c r="W783" s="97">
        <f t="shared" si="36"/>
        <v>1</v>
      </c>
      <c r="X783" s="94"/>
      <c r="Z783" s="5"/>
      <c r="AA783"/>
      <c r="AC783" s="377"/>
      <c r="AD783" s="55">
        <v>0.53750000000013098</v>
      </c>
    </row>
    <row r="784" spans="2:30" x14ac:dyDescent="0.25">
      <c r="B784" s="5">
        <v>8.8000000000000007</v>
      </c>
      <c r="C784" s="5">
        <v>86</v>
      </c>
      <c r="D784" s="5">
        <v>6.6</v>
      </c>
      <c r="E784" s="5">
        <v>8.1</v>
      </c>
      <c r="F784" s="5">
        <v>6.1</v>
      </c>
      <c r="G784" s="5">
        <v>7.2</v>
      </c>
      <c r="H784" s="5">
        <v>1036.3</v>
      </c>
      <c r="I784" s="5">
        <v>19003</v>
      </c>
      <c r="J784" s="5">
        <v>1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9</v>
      </c>
      <c r="Q784">
        <v>20.8</v>
      </c>
      <c r="R784" s="55">
        <v>0.53819444444444398</v>
      </c>
      <c r="T784" s="94">
        <f t="shared" si="35"/>
        <v>20.8</v>
      </c>
      <c r="U784" s="97">
        <f t="shared" ref="U784:U847" si="38">(T784-B784)-3</f>
        <v>9</v>
      </c>
      <c r="V784" s="93" t="str">
        <f t="shared" si="37"/>
        <v/>
      </c>
      <c r="W784" s="97">
        <f t="shared" si="36"/>
        <v>1</v>
      </c>
      <c r="X784" s="94"/>
      <c r="Z784" s="5"/>
      <c r="AA784"/>
      <c r="AC784" s="377"/>
      <c r="AD784" s="55">
        <v>0.53819444444457598</v>
      </c>
    </row>
    <row r="785" spans="2:30" x14ac:dyDescent="0.25">
      <c r="B785" s="5">
        <v>8.8000000000000007</v>
      </c>
      <c r="C785" s="5">
        <v>86</v>
      </c>
      <c r="D785" s="5">
        <v>6.6</v>
      </c>
      <c r="E785" s="5">
        <v>7.9</v>
      </c>
      <c r="F785" s="5">
        <v>6.5</v>
      </c>
      <c r="G785" s="5">
        <v>7.2</v>
      </c>
      <c r="H785" s="5">
        <v>1036.4000000000001</v>
      </c>
      <c r="I785" s="5">
        <v>19065</v>
      </c>
      <c r="J785" s="5">
        <v>1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9</v>
      </c>
      <c r="Q785">
        <v>20.8</v>
      </c>
      <c r="R785" s="55">
        <v>0.53888888888888897</v>
      </c>
      <c r="T785" s="94">
        <f t="shared" si="35"/>
        <v>20.8</v>
      </c>
      <c r="U785" s="97">
        <f t="shared" si="38"/>
        <v>9</v>
      </c>
      <c r="V785" s="93" t="str">
        <f t="shared" si="37"/>
        <v/>
      </c>
      <c r="W785" s="97">
        <f t="shared" si="36"/>
        <v>1</v>
      </c>
      <c r="X785" s="94"/>
      <c r="Z785" s="5"/>
      <c r="AA785"/>
      <c r="AC785" s="377"/>
      <c r="AD785" s="55">
        <v>0.53888888888902098</v>
      </c>
    </row>
    <row r="786" spans="2:30" x14ac:dyDescent="0.25">
      <c r="B786" s="5">
        <v>8.8000000000000007</v>
      </c>
      <c r="C786" s="5">
        <v>86</v>
      </c>
      <c r="D786" s="5">
        <v>6.6</v>
      </c>
      <c r="E786" s="5">
        <v>7.8</v>
      </c>
      <c r="F786" s="5">
        <v>6.8</v>
      </c>
      <c r="G786" s="5">
        <v>9.4</v>
      </c>
      <c r="H786" s="5">
        <v>1036.2</v>
      </c>
      <c r="I786" s="5">
        <v>19127</v>
      </c>
      <c r="J786" s="5">
        <v>1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9</v>
      </c>
      <c r="Q786">
        <v>20.7</v>
      </c>
      <c r="R786" s="55">
        <v>0.53958333333333297</v>
      </c>
      <c r="T786" s="94">
        <f t="shared" si="35"/>
        <v>20.7</v>
      </c>
      <c r="U786" s="97">
        <f t="shared" si="38"/>
        <v>8.8999999999999986</v>
      </c>
      <c r="V786" s="93" t="str">
        <f t="shared" si="37"/>
        <v/>
      </c>
      <c r="W786" s="97">
        <f t="shared" si="36"/>
        <v>1</v>
      </c>
      <c r="X786" s="94"/>
      <c r="Z786" s="5"/>
      <c r="AA786"/>
      <c r="AC786" s="377"/>
      <c r="AD786" s="55">
        <v>0.53958333333346598</v>
      </c>
    </row>
    <row r="787" spans="2:30" x14ac:dyDescent="0.25">
      <c r="B787" s="5">
        <v>8.6999999999999993</v>
      </c>
      <c r="C787" s="5">
        <v>86</v>
      </c>
      <c r="D787" s="5">
        <v>6.5</v>
      </c>
      <c r="E787" s="5">
        <v>8.6999999999999993</v>
      </c>
      <c r="F787" s="5">
        <v>4.7</v>
      </c>
      <c r="G787" s="5">
        <v>7.2</v>
      </c>
      <c r="H787" s="5">
        <v>1036.3</v>
      </c>
      <c r="I787" s="5">
        <v>21870</v>
      </c>
      <c r="J787" s="5">
        <v>1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9</v>
      </c>
      <c r="Q787">
        <v>20.7</v>
      </c>
      <c r="R787" s="55">
        <v>0.54027777777777797</v>
      </c>
      <c r="T787" s="94">
        <f t="shared" si="35"/>
        <v>20.7</v>
      </c>
      <c r="U787" s="97">
        <f t="shared" si="38"/>
        <v>9</v>
      </c>
      <c r="V787" s="93"/>
      <c r="W787" s="97">
        <f t="shared" si="36"/>
        <v>1</v>
      </c>
      <c r="X787" s="94"/>
      <c r="Z787" s="5"/>
      <c r="AA787"/>
      <c r="AC787" s="377"/>
      <c r="AD787" s="55">
        <v>0.54027777777791097</v>
      </c>
    </row>
    <row r="788" spans="2:30" x14ac:dyDescent="0.25">
      <c r="B788" s="5">
        <v>8.6999999999999993</v>
      </c>
      <c r="C788" s="5">
        <v>86</v>
      </c>
      <c r="D788" s="5">
        <v>6.5</v>
      </c>
      <c r="E788" s="5">
        <v>7.8</v>
      </c>
      <c r="F788" s="5">
        <v>6.5</v>
      </c>
      <c r="G788" s="5">
        <v>9.4</v>
      </c>
      <c r="H788" s="5">
        <v>1036.2</v>
      </c>
      <c r="I788" s="5">
        <v>22475</v>
      </c>
      <c r="J788" s="5">
        <v>1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9.1</v>
      </c>
      <c r="Q788">
        <v>20.6</v>
      </c>
      <c r="R788" s="55">
        <v>0.54097222222222197</v>
      </c>
      <c r="T788" s="94">
        <f t="shared" si="35"/>
        <v>20.6</v>
      </c>
      <c r="U788" s="97">
        <f t="shared" si="38"/>
        <v>8.9000000000000021</v>
      </c>
      <c r="V788" s="93" t="str">
        <f t="shared" si="37"/>
        <v/>
      </c>
      <c r="W788" s="97">
        <f t="shared" si="36"/>
        <v>1</v>
      </c>
      <c r="X788" s="94"/>
      <c r="Z788" s="5"/>
      <c r="AA788"/>
      <c r="AC788" s="377"/>
      <c r="AD788" s="55">
        <v>0.54097222222235597</v>
      </c>
    </row>
    <row r="789" spans="2:30" x14ac:dyDescent="0.25">
      <c r="B789" s="5">
        <v>8.6999999999999993</v>
      </c>
      <c r="C789" s="5">
        <v>86</v>
      </c>
      <c r="D789" s="5">
        <v>6.5</v>
      </c>
      <c r="E789" s="5">
        <v>7.8</v>
      </c>
      <c r="F789" s="5">
        <v>6.5</v>
      </c>
      <c r="G789" s="5">
        <v>7.2</v>
      </c>
      <c r="H789" s="5">
        <v>1036.2</v>
      </c>
      <c r="I789" s="5">
        <v>18135</v>
      </c>
      <c r="J789" s="5">
        <v>1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9.1</v>
      </c>
      <c r="Q789">
        <v>20.6</v>
      </c>
      <c r="R789" s="55">
        <v>0.54166666666666696</v>
      </c>
      <c r="T789" s="94">
        <f t="shared" si="35"/>
        <v>20.6</v>
      </c>
      <c r="U789" s="97">
        <f t="shared" si="38"/>
        <v>8.9000000000000021</v>
      </c>
      <c r="V789" s="93" t="str">
        <f t="shared" si="37"/>
        <v/>
      </c>
      <c r="W789" s="97">
        <f t="shared" si="36"/>
        <v>1</v>
      </c>
      <c r="X789" s="94"/>
      <c r="Z789" s="5"/>
      <c r="AA789"/>
      <c r="AC789" s="377"/>
      <c r="AD789" s="55">
        <v>0.54166666666680097</v>
      </c>
    </row>
    <row r="790" spans="2:30" x14ac:dyDescent="0.25">
      <c r="B790" s="5">
        <v>8.6999999999999993</v>
      </c>
      <c r="C790" s="5">
        <v>87</v>
      </c>
      <c r="D790" s="5">
        <v>6.7</v>
      </c>
      <c r="E790" s="5">
        <v>8.1999999999999993</v>
      </c>
      <c r="F790" s="5">
        <v>5.4</v>
      </c>
      <c r="G790" s="5">
        <v>7.2</v>
      </c>
      <c r="H790" s="5">
        <v>1036.0999999999999</v>
      </c>
      <c r="I790" s="5">
        <v>18631</v>
      </c>
      <c r="J790" s="5">
        <v>1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9.1</v>
      </c>
      <c r="Q790">
        <v>20.5</v>
      </c>
      <c r="R790" s="55">
        <v>0.54236111111111096</v>
      </c>
      <c r="T790" s="94">
        <f t="shared" si="35"/>
        <v>20.5</v>
      </c>
      <c r="U790" s="97">
        <f t="shared" si="38"/>
        <v>8.8000000000000007</v>
      </c>
      <c r="V790" s="93" t="str">
        <f t="shared" si="37"/>
        <v/>
      </c>
      <c r="W790" s="97">
        <f t="shared" si="36"/>
        <v>1</v>
      </c>
      <c r="X790" s="94"/>
      <c r="Z790" s="5"/>
      <c r="AA790"/>
      <c r="AC790" s="377"/>
      <c r="AD790" s="55">
        <v>0.54236111111124596</v>
      </c>
    </row>
    <row r="791" spans="2:30" x14ac:dyDescent="0.25">
      <c r="B791" s="5">
        <v>8.8000000000000007</v>
      </c>
      <c r="C791" s="5">
        <v>86</v>
      </c>
      <c r="D791" s="5">
        <v>6.6</v>
      </c>
      <c r="E791" s="5">
        <v>8.3000000000000007</v>
      </c>
      <c r="F791" s="5">
        <v>5.4</v>
      </c>
      <c r="G791" s="5">
        <v>7.2</v>
      </c>
      <c r="H791" s="5">
        <v>1036</v>
      </c>
      <c r="I791" s="5">
        <v>15267</v>
      </c>
      <c r="J791" s="5">
        <v>1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9.1999999999999993</v>
      </c>
      <c r="Q791">
        <v>20.5</v>
      </c>
      <c r="R791" s="55">
        <v>0.54305555555555596</v>
      </c>
      <c r="T791" s="94">
        <f t="shared" si="35"/>
        <v>20.5</v>
      </c>
      <c r="U791" s="97">
        <f t="shared" si="38"/>
        <v>8.6999999999999993</v>
      </c>
      <c r="V791" s="93" t="str">
        <f t="shared" si="37"/>
        <v/>
      </c>
      <c r="W791" s="97">
        <f t="shared" si="36"/>
        <v>1</v>
      </c>
      <c r="X791" s="94"/>
      <c r="Z791" s="5"/>
      <c r="AA791"/>
      <c r="AC791" s="377"/>
      <c r="AD791" s="55">
        <v>0.54305555555569096</v>
      </c>
    </row>
    <row r="792" spans="2:30" x14ac:dyDescent="0.25">
      <c r="B792" s="5">
        <v>8.9</v>
      </c>
      <c r="C792" s="5">
        <v>86</v>
      </c>
      <c r="D792" s="5">
        <v>6.7</v>
      </c>
      <c r="E792" s="5">
        <v>7.9</v>
      </c>
      <c r="F792" s="5">
        <v>7.2</v>
      </c>
      <c r="G792" s="5">
        <v>9.4</v>
      </c>
      <c r="H792" s="5">
        <v>1036.2</v>
      </c>
      <c r="I792" s="5">
        <v>11749</v>
      </c>
      <c r="J792" s="5">
        <v>0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9.3000000000000007</v>
      </c>
      <c r="Q792">
        <v>20.399999999999999</v>
      </c>
      <c r="R792" s="55">
        <v>0.54374999999999996</v>
      </c>
      <c r="T792" s="94">
        <f t="shared" si="35"/>
        <v>20.399999999999999</v>
      </c>
      <c r="U792" s="97">
        <f t="shared" si="38"/>
        <v>8.4999999999999982</v>
      </c>
      <c r="V792" s="93" t="str">
        <f t="shared" si="37"/>
        <v/>
      </c>
      <c r="W792" s="97">
        <f t="shared" si="36"/>
        <v>1</v>
      </c>
      <c r="X792" s="94"/>
      <c r="Z792" s="5"/>
      <c r="AA792"/>
      <c r="AC792" s="377"/>
      <c r="AD792" s="55">
        <v>0.54375000000013596</v>
      </c>
    </row>
    <row r="793" spans="2:30" x14ac:dyDescent="0.25">
      <c r="B793" s="5">
        <v>8.8000000000000007</v>
      </c>
      <c r="C793" s="5">
        <v>86</v>
      </c>
      <c r="D793" s="5">
        <v>6.6</v>
      </c>
      <c r="E793" s="5">
        <v>8.8000000000000007</v>
      </c>
      <c r="F793" s="5">
        <v>4.7</v>
      </c>
      <c r="G793" s="5">
        <v>7.2</v>
      </c>
      <c r="H793" s="5">
        <v>1036.3</v>
      </c>
      <c r="I793" s="5">
        <v>25063</v>
      </c>
      <c r="J793" s="5">
        <v>1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9.4</v>
      </c>
      <c r="Q793">
        <v>20.399999999999999</v>
      </c>
      <c r="R793" s="55">
        <v>0.54444444444444495</v>
      </c>
      <c r="T793" s="94">
        <f t="shared" si="35"/>
        <v>20.399999999999999</v>
      </c>
      <c r="U793" s="97">
        <f t="shared" si="38"/>
        <v>8.5999999999999979</v>
      </c>
      <c r="V793" s="93" t="str">
        <f t="shared" si="37"/>
        <v/>
      </c>
      <c r="W793" s="97">
        <f t="shared" si="36"/>
        <v>1</v>
      </c>
      <c r="X793" s="94"/>
      <c r="Z793" s="5"/>
      <c r="AA793"/>
      <c r="AC793" s="377"/>
      <c r="AD793" s="55">
        <v>0.54444444444458096</v>
      </c>
    </row>
    <row r="794" spans="2:30" x14ac:dyDescent="0.25">
      <c r="B794" s="5">
        <v>8.9</v>
      </c>
      <c r="C794" s="5">
        <v>86</v>
      </c>
      <c r="D794" s="5">
        <v>6.7</v>
      </c>
      <c r="E794" s="5">
        <v>8.4</v>
      </c>
      <c r="F794" s="5">
        <v>5.4</v>
      </c>
      <c r="G794" s="5">
        <v>5.4</v>
      </c>
      <c r="H794" s="5">
        <v>1036.2</v>
      </c>
      <c r="I794" s="5">
        <v>21266</v>
      </c>
      <c r="J794" s="5">
        <v>1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9.5</v>
      </c>
      <c r="Q794">
        <v>20.5</v>
      </c>
      <c r="R794" s="55">
        <v>0.54513888888888895</v>
      </c>
      <c r="T794" s="94">
        <f t="shared" si="35"/>
        <v>20.5</v>
      </c>
      <c r="U794" s="97">
        <f t="shared" si="38"/>
        <v>8.6</v>
      </c>
      <c r="V794" s="93" t="str">
        <f t="shared" si="37"/>
        <v/>
      </c>
      <c r="W794" s="97">
        <f t="shared" si="36"/>
        <v>1</v>
      </c>
      <c r="X794" s="94"/>
      <c r="Z794" s="5"/>
      <c r="AA794"/>
      <c r="AC794" s="377"/>
      <c r="AD794" s="55">
        <v>0.54513888888902595</v>
      </c>
    </row>
    <row r="795" spans="2:30" x14ac:dyDescent="0.25">
      <c r="B795" s="5">
        <v>8.9</v>
      </c>
      <c r="C795" s="5">
        <v>86</v>
      </c>
      <c r="D795" s="5">
        <v>6.7</v>
      </c>
      <c r="E795" s="5">
        <v>7.8</v>
      </c>
      <c r="F795" s="5">
        <v>7.6</v>
      </c>
      <c r="G795" s="5">
        <v>9.4</v>
      </c>
      <c r="H795" s="5">
        <v>1036.0999999999999</v>
      </c>
      <c r="I795" s="5">
        <v>20444</v>
      </c>
      <c r="J795" s="5">
        <v>1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>
        <v>9.6</v>
      </c>
      <c r="Q795">
        <v>20.7</v>
      </c>
      <c r="R795" s="55">
        <v>0.54583333333333295</v>
      </c>
      <c r="T795" s="94">
        <f t="shared" si="35"/>
        <v>20.7</v>
      </c>
      <c r="U795" s="97">
        <f t="shared" si="38"/>
        <v>8.7999999999999989</v>
      </c>
      <c r="V795" s="93" t="str">
        <f t="shared" si="37"/>
        <v/>
      </c>
      <c r="W795" s="97">
        <f t="shared" si="36"/>
        <v>1</v>
      </c>
      <c r="X795" s="94"/>
      <c r="Z795" s="5"/>
      <c r="AA795"/>
      <c r="AC795" s="377"/>
      <c r="AD795" s="55">
        <v>0.54583333333347095</v>
      </c>
    </row>
    <row r="796" spans="2:30" x14ac:dyDescent="0.25">
      <c r="B796" s="5">
        <v>8.9</v>
      </c>
      <c r="C796" s="5">
        <v>86</v>
      </c>
      <c r="D796" s="5">
        <v>6.7</v>
      </c>
      <c r="E796" s="5">
        <v>7.7</v>
      </c>
      <c r="F796" s="5">
        <v>7.9</v>
      </c>
      <c r="G796" s="5">
        <v>11.2</v>
      </c>
      <c r="H796" s="5">
        <v>1036.2</v>
      </c>
      <c r="I796" s="5">
        <v>22630</v>
      </c>
      <c r="J796" s="5">
        <v>1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>
        <v>9.6999999999999993</v>
      </c>
      <c r="Q796">
        <v>20.8</v>
      </c>
      <c r="R796" s="55">
        <v>0.54652777777777795</v>
      </c>
      <c r="T796" s="94">
        <f t="shared" si="35"/>
        <v>20.8</v>
      </c>
      <c r="U796" s="97">
        <f t="shared" si="38"/>
        <v>8.9</v>
      </c>
      <c r="V796" s="93" t="str">
        <f t="shared" si="37"/>
        <v/>
      </c>
      <c r="W796" s="97">
        <f t="shared" si="36"/>
        <v>1</v>
      </c>
      <c r="X796" s="94"/>
      <c r="Z796" s="5"/>
      <c r="AA796"/>
      <c r="AC796" s="377"/>
      <c r="AD796" s="55">
        <v>0.54652777777791595</v>
      </c>
    </row>
    <row r="797" spans="2:30" x14ac:dyDescent="0.25">
      <c r="B797" s="5">
        <v>8.8000000000000007</v>
      </c>
      <c r="C797" s="5">
        <v>86</v>
      </c>
      <c r="D797" s="5">
        <v>6.6</v>
      </c>
      <c r="E797" s="5">
        <v>8.3000000000000007</v>
      </c>
      <c r="F797" s="5">
        <v>5.4</v>
      </c>
      <c r="G797" s="5">
        <v>7.2</v>
      </c>
      <c r="H797" s="5">
        <v>1036.0999999999999</v>
      </c>
      <c r="I797" s="5">
        <v>27636</v>
      </c>
      <c r="J797" s="5">
        <v>2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>
        <v>9.6999999999999993</v>
      </c>
      <c r="Q797">
        <v>20.7</v>
      </c>
      <c r="R797" s="55">
        <v>0.54722222222222205</v>
      </c>
      <c r="T797" s="94">
        <f t="shared" si="35"/>
        <v>20.7</v>
      </c>
      <c r="U797" s="97">
        <f t="shared" si="38"/>
        <v>8.8999999999999986</v>
      </c>
      <c r="V797" s="93" t="str">
        <f t="shared" si="37"/>
        <v/>
      </c>
      <c r="W797" s="97">
        <f t="shared" si="36"/>
        <v>1</v>
      </c>
      <c r="X797" s="94"/>
      <c r="Z797" s="5"/>
      <c r="AA797"/>
      <c r="AC797" s="377"/>
      <c r="AD797" s="55">
        <v>0.54722222222236105</v>
      </c>
    </row>
    <row r="798" spans="2:30" x14ac:dyDescent="0.25">
      <c r="B798" s="5">
        <v>8.8000000000000007</v>
      </c>
      <c r="C798" s="5">
        <v>86</v>
      </c>
      <c r="D798" s="5">
        <v>6.6</v>
      </c>
      <c r="E798" s="5">
        <v>8.8000000000000007</v>
      </c>
      <c r="F798" s="5">
        <v>4.3</v>
      </c>
      <c r="G798" s="5">
        <v>5.4</v>
      </c>
      <c r="H798" s="5">
        <v>1036</v>
      </c>
      <c r="I798" s="5">
        <v>27962</v>
      </c>
      <c r="J798" s="5">
        <v>2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>
        <v>9.6999999999999993</v>
      </c>
      <c r="Q798">
        <v>20.6</v>
      </c>
      <c r="R798" s="55">
        <v>0.54791666666666705</v>
      </c>
      <c r="T798" s="94">
        <f t="shared" si="35"/>
        <v>20.6</v>
      </c>
      <c r="U798" s="97">
        <f t="shared" si="38"/>
        <v>8.8000000000000007</v>
      </c>
      <c r="V798" s="93" t="str">
        <f t="shared" si="37"/>
        <v/>
      </c>
      <c r="W798" s="97">
        <f t="shared" si="36"/>
        <v>1</v>
      </c>
      <c r="X798" s="94"/>
      <c r="Z798" s="5"/>
      <c r="AA798"/>
      <c r="AC798" s="377"/>
      <c r="AD798" s="55">
        <v>0.54791666666680605</v>
      </c>
    </row>
    <row r="799" spans="2:30" x14ac:dyDescent="0.25">
      <c r="B799" s="5">
        <v>8.8000000000000007</v>
      </c>
      <c r="C799" s="5">
        <v>86</v>
      </c>
      <c r="D799" s="5">
        <v>6.6</v>
      </c>
      <c r="E799" s="5">
        <v>8.8000000000000007</v>
      </c>
      <c r="F799" s="5">
        <v>3.2</v>
      </c>
      <c r="G799" s="5">
        <v>7.2</v>
      </c>
      <c r="H799" s="5">
        <v>1035.9000000000001</v>
      </c>
      <c r="I799" s="5">
        <v>25110</v>
      </c>
      <c r="J799" s="5">
        <v>1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>
        <v>9.8000000000000007</v>
      </c>
      <c r="Q799">
        <v>20.6</v>
      </c>
      <c r="R799" s="55">
        <v>0.54861111111111105</v>
      </c>
      <c r="T799" s="94">
        <f t="shared" si="35"/>
        <v>20.6</v>
      </c>
      <c r="U799" s="97">
        <f t="shared" si="38"/>
        <v>8.8000000000000007</v>
      </c>
      <c r="V799" s="93" t="str">
        <f t="shared" si="37"/>
        <v/>
      </c>
      <c r="W799" s="97">
        <f t="shared" si="36"/>
        <v>1</v>
      </c>
      <c r="X799" s="94"/>
      <c r="Z799" s="5"/>
      <c r="AA799"/>
      <c r="AC799" s="377"/>
      <c r="AD799" s="55">
        <v>0.54861111111125105</v>
      </c>
    </row>
    <row r="800" spans="2:30" x14ac:dyDescent="0.25">
      <c r="B800" s="5">
        <v>8.9</v>
      </c>
      <c r="C800" s="5">
        <v>86</v>
      </c>
      <c r="D800" s="5">
        <v>6.7</v>
      </c>
      <c r="E800" s="5">
        <v>8.9</v>
      </c>
      <c r="F800" s="5">
        <v>3.6</v>
      </c>
      <c r="G800" s="5">
        <v>3.6</v>
      </c>
      <c r="H800" s="5">
        <v>1036</v>
      </c>
      <c r="I800" s="5">
        <v>24614</v>
      </c>
      <c r="J800" s="5">
        <v>1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>
        <v>9.8000000000000007</v>
      </c>
      <c r="Q800">
        <v>20.6</v>
      </c>
      <c r="R800" s="55">
        <v>0.54930555555555605</v>
      </c>
      <c r="T800" s="94">
        <f t="shared" si="35"/>
        <v>20.6</v>
      </c>
      <c r="U800" s="97">
        <f t="shared" si="38"/>
        <v>8.7000000000000011</v>
      </c>
      <c r="V800" s="93" t="str">
        <f t="shared" si="37"/>
        <v/>
      </c>
      <c r="W800" s="97">
        <f t="shared" si="36"/>
        <v>1</v>
      </c>
      <c r="X800" s="94"/>
      <c r="Z800" s="5"/>
      <c r="AA800"/>
      <c r="AC800" s="377"/>
      <c r="AD800" s="55">
        <v>0.54930555555569605</v>
      </c>
    </row>
    <row r="801" spans="2:30" x14ac:dyDescent="0.25">
      <c r="B801" s="5">
        <v>9</v>
      </c>
      <c r="C801" s="5">
        <v>86</v>
      </c>
      <c r="D801" s="5">
        <v>6.8</v>
      </c>
      <c r="E801" s="5">
        <v>9</v>
      </c>
      <c r="F801" s="5">
        <v>4</v>
      </c>
      <c r="G801" s="5">
        <v>5.4</v>
      </c>
      <c r="H801" s="5">
        <v>1035.8</v>
      </c>
      <c r="I801" s="5">
        <v>27745</v>
      </c>
      <c r="J801" s="5">
        <v>2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>
        <v>9.9</v>
      </c>
      <c r="Q801">
        <v>20.5</v>
      </c>
      <c r="R801" s="55">
        <v>0.55000000000000004</v>
      </c>
      <c r="T801" s="94">
        <f t="shared" si="35"/>
        <v>20.5</v>
      </c>
      <c r="U801" s="97">
        <f t="shared" si="38"/>
        <v>8.5</v>
      </c>
      <c r="V801" s="93" t="str">
        <f t="shared" si="37"/>
        <v/>
      </c>
      <c r="W801" s="97">
        <f t="shared" si="36"/>
        <v>1</v>
      </c>
      <c r="X801" s="94"/>
      <c r="Z801" s="5"/>
      <c r="AA801"/>
      <c r="AC801" s="377"/>
      <c r="AD801" s="55">
        <v>0.55000000000014104</v>
      </c>
    </row>
    <row r="802" spans="2:30" x14ac:dyDescent="0.25">
      <c r="B802" s="5">
        <v>9</v>
      </c>
      <c r="C802" s="5">
        <v>86</v>
      </c>
      <c r="D802" s="5">
        <v>6.8</v>
      </c>
      <c r="E802" s="5">
        <v>9</v>
      </c>
      <c r="F802" s="5">
        <v>4.3</v>
      </c>
      <c r="G802" s="5">
        <v>5.4</v>
      </c>
      <c r="H802" s="5">
        <v>1035.8</v>
      </c>
      <c r="I802" s="5">
        <v>29341</v>
      </c>
      <c r="J802" s="5">
        <v>2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>
        <v>10</v>
      </c>
      <c r="Q802">
        <v>20.5</v>
      </c>
      <c r="R802" s="55">
        <v>0.55069444444444404</v>
      </c>
      <c r="T802" s="94">
        <f t="shared" si="35"/>
        <v>20.5</v>
      </c>
      <c r="U802" s="97">
        <f t="shared" si="38"/>
        <v>8.5</v>
      </c>
      <c r="V802" s="93" t="str">
        <f t="shared" si="37"/>
        <v/>
      </c>
      <c r="W802" s="97">
        <f t="shared" si="36"/>
        <v>1</v>
      </c>
      <c r="X802" s="94"/>
      <c r="Z802" s="5"/>
      <c r="AA802"/>
      <c r="AC802" s="377"/>
      <c r="AD802" s="55">
        <v>0.55069444444458604</v>
      </c>
    </row>
    <row r="803" spans="2:30" x14ac:dyDescent="0.25">
      <c r="B803" s="5">
        <v>9</v>
      </c>
      <c r="C803" s="5">
        <v>86</v>
      </c>
      <c r="D803" s="5">
        <v>6.8</v>
      </c>
      <c r="E803" s="5">
        <v>9</v>
      </c>
      <c r="F803" s="5">
        <v>4.7</v>
      </c>
      <c r="G803" s="5">
        <v>5.4</v>
      </c>
      <c r="H803" s="5">
        <v>1035.7</v>
      </c>
      <c r="I803" s="5">
        <v>28303</v>
      </c>
      <c r="J803" s="5">
        <v>2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>
        <v>10.1</v>
      </c>
      <c r="Q803">
        <v>20.6</v>
      </c>
      <c r="R803" s="55">
        <v>0.55138888888888904</v>
      </c>
      <c r="T803" s="94">
        <f t="shared" si="35"/>
        <v>20.6</v>
      </c>
      <c r="U803" s="97">
        <f t="shared" si="38"/>
        <v>8.6000000000000014</v>
      </c>
      <c r="V803" s="93" t="str">
        <f t="shared" si="37"/>
        <v/>
      </c>
      <c r="W803" s="97">
        <f t="shared" si="36"/>
        <v>1</v>
      </c>
      <c r="X803" s="94"/>
      <c r="Z803" s="5"/>
      <c r="AA803"/>
      <c r="AC803" s="377"/>
      <c r="AD803" s="55">
        <v>0.55138888888903104</v>
      </c>
    </row>
    <row r="804" spans="2:30" x14ac:dyDescent="0.25">
      <c r="B804" s="5">
        <v>9</v>
      </c>
      <c r="C804" s="5">
        <v>86</v>
      </c>
      <c r="D804" s="5">
        <v>6.8</v>
      </c>
      <c r="E804" s="5">
        <v>9</v>
      </c>
      <c r="F804" s="5">
        <v>3.6</v>
      </c>
      <c r="G804" s="5">
        <v>5.4</v>
      </c>
      <c r="H804" s="5">
        <v>1035.8</v>
      </c>
      <c r="I804" s="5">
        <v>29124</v>
      </c>
      <c r="J804" s="5">
        <v>2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>
        <v>10.1</v>
      </c>
      <c r="Q804">
        <v>20.8</v>
      </c>
      <c r="R804" s="55">
        <v>0.55208333333333304</v>
      </c>
      <c r="T804" s="94">
        <f t="shared" si="35"/>
        <v>20.8</v>
      </c>
      <c r="U804" s="97">
        <f t="shared" si="38"/>
        <v>8.8000000000000007</v>
      </c>
      <c r="V804" s="93" t="str">
        <f t="shared" si="37"/>
        <v/>
      </c>
      <c r="W804" s="97">
        <f t="shared" si="36"/>
        <v>1</v>
      </c>
      <c r="X804" s="94"/>
      <c r="Z804" s="5"/>
      <c r="AA804"/>
      <c r="AC804" s="377"/>
      <c r="AD804" s="55">
        <v>0.55208333333347603</v>
      </c>
    </row>
    <row r="805" spans="2:30" x14ac:dyDescent="0.25">
      <c r="B805" s="5">
        <v>9.1</v>
      </c>
      <c r="C805" s="5">
        <v>86</v>
      </c>
      <c r="D805" s="5">
        <v>6.9</v>
      </c>
      <c r="E805" s="5">
        <v>9.1</v>
      </c>
      <c r="F805" s="5">
        <v>4</v>
      </c>
      <c r="G805" s="5">
        <v>5.4</v>
      </c>
      <c r="H805" s="5">
        <v>1035.9000000000001</v>
      </c>
      <c r="I805" s="5">
        <v>25714</v>
      </c>
      <c r="J805" s="5">
        <v>2</v>
      </c>
      <c r="K805" s="5">
        <v>0</v>
      </c>
      <c r="L805" s="5">
        <v>0</v>
      </c>
      <c r="M805" s="5">
        <v>0</v>
      </c>
      <c r="N805">
        <v>19.2</v>
      </c>
      <c r="O805">
        <v>1047.5</v>
      </c>
      <c r="P805">
        <v>10.3</v>
      </c>
      <c r="Q805">
        <v>20.9</v>
      </c>
      <c r="R805" s="55">
        <v>0.55277777777777803</v>
      </c>
      <c r="T805" s="94">
        <f t="shared" si="35"/>
        <v>20.9</v>
      </c>
      <c r="U805" s="97">
        <f t="shared" si="38"/>
        <v>8.7999999999999989</v>
      </c>
      <c r="V805" s="93" t="str">
        <f t="shared" si="37"/>
        <v/>
      </c>
      <c r="W805" s="97">
        <f t="shared" si="36"/>
        <v>1</v>
      </c>
      <c r="X805" s="94"/>
      <c r="Z805" s="5"/>
      <c r="AA805"/>
      <c r="AC805" s="377"/>
      <c r="AD805" s="55">
        <v>0.55277777777792103</v>
      </c>
    </row>
    <row r="806" spans="2:30" x14ac:dyDescent="0.25">
      <c r="B806" s="5">
        <v>9.1</v>
      </c>
      <c r="C806" s="5">
        <v>86</v>
      </c>
      <c r="D806" s="5">
        <v>6.9</v>
      </c>
      <c r="E806" s="5">
        <v>9.1</v>
      </c>
      <c r="F806" s="5">
        <v>3.6</v>
      </c>
      <c r="G806" s="5">
        <v>5.4</v>
      </c>
      <c r="H806" s="5">
        <v>1036.0999999999999</v>
      </c>
      <c r="I806" s="5">
        <v>27528</v>
      </c>
      <c r="J806" s="5">
        <v>2</v>
      </c>
      <c r="K806" s="5">
        <v>0</v>
      </c>
      <c r="L806" s="5">
        <v>0</v>
      </c>
      <c r="M806" s="5">
        <v>0</v>
      </c>
      <c r="N806">
        <v>19.2</v>
      </c>
      <c r="O806">
        <v>1047.5</v>
      </c>
      <c r="P806">
        <v>10.3</v>
      </c>
      <c r="Q806">
        <v>21</v>
      </c>
      <c r="R806" s="55">
        <v>0.55347222222222203</v>
      </c>
      <c r="T806" s="94">
        <f t="shared" si="35"/>
        <v>21</v>
      </c>
      <c r="U806" s="97">
        <f t="shared" si="38"/>
        <v>8.9</v>
      </c>
      <c r="V806" s="93" t="str">
        <f t="shared" si="37"/>
        <v/>
      </c>
      <c r="W806" s="97">
        <f t="shared" si="36"/>
        <v>1</v>
      </c>
      <c r="X806" s="94"/>
      <c r="Z806" s="5"/>
      <c r="AA806"/>
      <c r="AC806" s="377"/>
      <c r="AD806" s="55">
        <v>0.55347222222236603</v>
      </c>
    </row>
    <row r="807" spans="2:30" x14ac:dyDescent="0.25">
      <c r="B807" s="5">
        <v>9.1</v>
      </c>
      <c r="C807" s="5">
        <v>86</v>
      </c>
      <c r="D807" s="5">
        <v>6.9</v>
      </c>
      <c r="E807" s="5">
        <v>8.3000000000000007</v>
      </c>
      <c r="F807" s="5">
        <v>6.5</v>
      </c>
      <c r="G807" s="5">
        <v>7.2</v>
      </c>
      <c r="H807" s="5">
        <v>1035.8</v>
      </c>
      <c r="I807" s="5">
        <v>28907</v>
      </c>
      <c r="J807" s="5">
        <v>2</v>
      </c>
      <c r="K807" s="5">
        <v>0</v>
      </c>
      <c r="L807" s="5">
        <v>0</v>
      </c>
      <c r="M807" s="5">
        <v>0</v>
      </c>
      <c r="N807">
        <v>19.2</v>
      </c>
      <c r="O807">
        <v>1047.5</v>
      </c>
      <c r="P807">
        <v>10.3</v>
      </c>
      <c r="Q807">
        <v>21</v>
      </c>
      <c r="R807" s="55">
        <v>0.55416666666666703</v>
      </c>
      <c r="T807" s="94">
        <f t="shared" si="35"/>
        <v>21</v>
      </c>
      <c r="U807" s="97">
        <f t="shared" si="38"/>
        <v>8.9</v>
      </c>
      <c r="V807" s="93" t="str">
        <f t="shared" si="37"/>
        <v/>
      </c>
      <c r="W807" s="97">
        <f t="shared" si="36"/>
        <v>1</v>
      </c>
      <c r="X807" s="94"/>
      <c r="Z807" s="5"/>
      <c r="AA807"/>
      <c r="AC807" s="377"/>
      <c r="AD807" s="55">
        <v>0.55416666666681103</v>
      </c>
    </row>
    <row r="808" spans="2:30" x14ac:dyDescent="0.25">
      <c r="B808" s="5">
        <v>9.1</v>
      </c>
      <c r="C808" s="5">
        <v>85</v>
      </c>
      <c r="D808" s="5">
        <v>6.7</v>
      </c>
      <c r="E808" s="5">
        <v>9.1</v>
      </c>
      <c r="F808" s="5">
        <v>4.7</v>
      </c>
      <c r="G808" s="5">
        <v>7.2</v>
      </c>
      <c r="H808" s="5">
        <v>1035.9000000000001</v>
      </c>
      <c r="I808" s="5">
        <v>28194</v>
      </c>
      <c r="J808" s="5">
        <v>2</v>
      </c>
      <c r="K808" s="5">
        <v>0</v>
      </c>
      <c r="L808" s="5">
        <v>0</v>
      </c>
      <c r="M808" s="5">
        <v>0</v>
      </c>
      <c r="N808">
        <v>19.2</v>
      </c>
      <c r="O808">
        <v>1047.5</v>
      </c>
      <c r="P808">
        <v>10.3</v>
      </c>
      <c r="Q808">
        <v>21</v>
      </c>
      <c r="R808" s="55">
        <v>0.55486111111111103</v>
      </c>
      <c r="T808" s="94">
        <f t="shared" si="35"/>
        <v>21</v>
      </c>
      <c r="U808" s="97">
        <f t="shared" si="38"/>
        <v>8.9</v>
      </c>
      <c r="V808" s="93" t="str">
        <f t="shared" si="37"/>
        <v/>
      </c>
      <c r="W808" s="97">
        <f t="shared" si="36"/>
        <v>1</v>
      </c>
      <c r="X808" s="94"/>
      <c r="Z808" s="5"/>
      <c r="AA808"/>
      <c r="AC808" s="377"/>
      <c r="AD808" s="55">
        <v>0.55486111111125602</v>
      </c>
    </row>
    <row r="809" spans="2:30" x14ac:dyDescent="0.25">
      <c r="B809" s="5">
        <v>9</v>
      </c>
      <c r="C809" s="5">
        <v>86</v>
      </c>
      <c r="D809" s="5">
        <v>6.8</v>
      </c>
      <c r="E809" s="5">
        <v>7.8</v>
      </c>
      <c r="F809" s="5">
        <v>7.9</v>
      </c>
      <c r="G809" s="5">
        <v>9.4</v>
      </c>
      <c r="H809" s="5">
        <v>1035.8</v>
      </c>
      <c r="I809" s="5">
        <v>28690</v>
      </c>
      <c r="J809" s="5">
        <v>2</v>
      </c>
      <c r="K809" s="5">
        <v>0</v>
      </c>
      <c r="L809" s="5">
        <v>0</v>
      </c>
      <c r="M809" s="5">
        <v>0</v>
      </c>
      <c r="N809">
        <v>19.2</v>
      </c>
      <c r="O809">
        <v>1047.5</v>
      </c>
      <c r="P809">
        <v>10.3</v>
      </c>
      <c r="Q809">
        <v>21.1</v>
      </c>
      <c r="R809" s="55">
        <v>0.55555555555555602</v>
      </c>
      <c r="T809" s="94">
        <f t="shared" si="35"/>
        <v>21.1</v>
      </c>
      <c r="U809" s="97">
        <f t="shared" si="38"/>
        <v>9.1000000000000014</v>
      </c>
      <c r="V809" s="93" t="str">
        <f t="shared" si="37"/>
        <v/>
      </c>
      <c r="W809" s="97">
        <f t="shared" si="36"/>
        <v>1</v>
      </c>
      <c r="X809" s="94"/>
      <c r="Z809" s="5"/>
      <c r="AA809"/>
      <c r="AC809" s="377"/>
      <c r="AD809" s="55">
        <v>0.55555555555570102</v>
      </c>
    </row>
    <row r="810" spans="2:30" x14ac:dyDescent="0.25">
      <c r="B810" s="5">
        <v>9</v>
      </c>
      <c r="C810" s="5">
        <v>86</v>
      </c>
      <c r="D810" s="5">
        <v>6.8</v>
      </c>
      <c r="E810" s="5">
        <v>9</v>
      </c>
      <c r="F810" s="5">
        <v>4.7</v>
      </c>
      <c r="G810" s="5">
        <v>5.4</v>
      </c>
      <c r="H810" s="5">
        <v>1035.5</v>
      </c>
      <c r="I810" s="5">
        <v>9393</v>
      </c>
      <c r="J810" s="5">
        <v>0</v>
      </c>
      <c r="K810" s="5">
        <v>0</v>
      </c>
      <c r="L810" s="5">
        <v>0</v>
      </c>
      <c r="M810" s="5">
        <v>0</v>
      </c>
      <c r="N810">
        <v>19.2</v>
      </c>
      <c r="O810">
        <v>1047.5</v>
      </c>
      <c r="P810">
        <v>10.3</v>
      </c>
      <c r="Q810">
        <v>21</v>
      </c>
      <c r="R810" s="55">
        <v>0.55625000000000002</v>
      </c>
      <c r="T810" s="94">
        <f t="shared" si="35"/>
        <v>21</v>
      </c>
      <c r="U810" s="97">
        <f t="shared" si="38"/>
        <v>9</v>
      </c>
      <c r="V810" s="93" t="str">
        <f t="shared" si="37"/>
        <v/>
      </c>
      <c r="W810" s="97">
        <f t="shared" si="36"/>
        <v>1</v>
      </c>
      <c r="X810" s="94"/>
      <c r="Z810" s="5"/>
      <c r="AA810"/>
      <c r="AC810" s="377"/>
      <c r="AD810" s="55">
        <v>0.55625000000014602</v>
      </c>
    </row>
    <row r="811" spans="2:30" x14ac:dyDescent="0.25">
      <c r="B811" s="5">
        <v>9</v>
      </c>
      <c r="C811" s="5">
        <v>86</v>
      </c>
      <c r="D811" s="5">
        <v>6.8</v>
      </c>
      <c r="E811" s="5">
        <v>8.1999999999999993</v>
      </c>
      <c r="F811" s="5">
        <v>6.5</v>
      </c>
      <c r="G811" s="5">
        <v>9.4</v>
      </c>
      <c r="H811" s="5">
        <v>1035.5</v>
      </c>
      <c r="I811" s="5">
        <v>26489</v>
      </c>
      <c r="J811" s="5">
        <v>1</v>
      </c>
      <c r="K811" s="5">
        <v>0</v>
      </c>
      <c r="L811" s="5">
        <v>0</v>
      </c>
      <c r="M811" s="5">
        <v>0</v>
      </c>
      <c r="N811">
        <v>19.2</v>
      </c>
      <c r="O811">
        <v>1047.5</v>
      </c>
      <c r="P811">
        <v>10.3</v>
      </c>
      <c r="Q811">
        <v>21</v>
      </c>
      <c r="R811" s="55">
        <v>0.55694444444444402</v>
      </c>
      <c r="T811" s="94">
        <f t="shared" si="35"/>
        <v>21</v>
      </c>
      <c r="U811" s="97">
        <f t="shared" si="38"/>
        <v>9</v>
      </c>
      <c r="V811" s="93" t="str">
        <f t="shared" si="37"/>
        <v/>
      </c>
      <c r="W811" s="97">
        <f t="shared" si="36"/>
        <v>1</v>
      </c>
      <c r="X811" s="94"/>
      <c r="Z811" s="5"/>
      <c r="AA811"/>
      <c r="AC811" s="377"/>
      <c r="AD811" s="55">
        <v>0.55694444444459101</v>
      </c>
    </row>
    <row r="812" spans="2:30" x14ac:dyDescent="0.25">
      <c r="B812" s="5">
        <v>9.1</v>
      </c>
      <c r="C812" s="5">
        <v>85</v>
      </c>
      <c r="D812" s="5">
        <v>6.7</v>
      </c>
      <c r="E812" s="5">
        <v>8</v>
      </c>
      <c r="F812" s="5">
        <v>7.6</v>
      </c>
      <c r="G812" s="5">
        <v>9.4</v>
      </c>
      <c r="H812" s="5">
        <v>1035.5</v>
      </c>
      <c r="I812" s="5">
        <v>26381</v>
      </c>
      <c r="J812" s="5">
        <v>2</v>
      </c>
      <c r="K812" s="5">
        <v>0</v>
      </c>
      <c r="L812" s="5">
        <v>0</v>
      </c>
      <c r="M812" s="5">
        <v>0</v>
      </c>
      <c r="N812">
        <v>19.2</v>
      </c>
      <c r="O812">
        <v>1047.5</v>
      </c>
      <c r="P812">
        <v>10.3</v>
      </c>
      <c r="Q812">
        <v>20.9</v>
      </c>
      <c r="R812" s="55">
        <v>0.55763888888888902</v>
      </c>
      <c r="T812" s="94">
        <f t="shared" si="35"/>
        <v>20.9</v>
      </c>
      <c r="U812" s="97">
        <f t="shared" si="38"/>
        <v>8.7999999999999989</v>
      </c>
      <c r="V812" s="93" t="str">
        <f t="shared" si="37"/>
        <v/>
      </c>
      <c r="W812" s="97">
        <f t="shared" si="36"/>
        <v>1</v>
      </c>
      <c r="X812" s="94"/>
      <c r="Z812" s="5"/>
      <c r="AA812"/>
      <c r="AC812" s="377"/>
      <c r="AD812" s="55">
        <v>0.55763888888903601</v>
      </c>
    </row>
    <row r="813" spans="2:30" x14ac:dyDescent="0.25">
      <c r="B813" s="5">
        <v>9.1</v>
      </c>
      <c r="C813" s="5">
        <v>85</v>
      </c>
      <c r="D813" s="5">
        <v>6.7</v>
      </c>
      <c r="E813" s="5">
        <v>8.1</v>
      </c>
      <c r="F813" s="5">
        <v>7.2</v>
      </c>
      <c r="G813" s="5">
        <v>7.2</v>
      </c>
      <c r="H813" s="5">
        <v>1035.5</v>
      </c>
      <c r="I813" s="5">
        <v>27590</v>
      </c>
      <c r="J813" s="5">
        <v>2</v>
      </c>
      <c r="K813" s="5">
        <v>0</v>
      </c>
      <c r="L813" s="5">
        <v>0</v>
      </c>
      <c r="M813" s="5">
        <v>0</v>
      </c>
      <c r="N813">
        <v>19.2</v>
      </c>
      <c r="O813">
        <v>1047.5</v>
      </c>
      <c r="P813">
        <v>10.3</v>
      </c>
      <c r="Q813">
        <v>20.8</v>
      </c>
      <c r="R813" s="55">
        <v>0.55833333333333302</v>
      </c>
      <c r="T813" s="94">
        <f t="shared" si="35"/>
        <v>20.8</v>
      </c>
      <c r="U813" s="97">
        <f t="shared" si="38"/>
        <v>8.7000000000000011</v>
      </c>
      <c r="V813" s="93" t="str">
        <f t="shared" si="37"/>
        <v/>
      </c>
      <c r="W813" s="97">
        <f t="shared" si="36"/>
        <v>1</v>
      </c>
      <c r="X813" s="94"/>
      <c r="Z813" s="5"/>
      <c r="AA813"/>
      <c r="AC813" s="377"/>
      <c r="AD813" s="55">
        <v>0.55833333333348101</v>
      </c>
    </row>
    <row r="814" spans="2:30" x14ac:dyDescent="0.25">
      <c r="B814" s="5">
        <v>9.1</v>
      </c>
      <c r="C814" s="5">
        <v>85</v>
      </c>
      <c r="D814" s="5">
        <v>6.7</v>
      </c>
      <c r="E814" s="5">
        <v>9.1</v>
      </c>
      <c r="F814" s="5">
        <v>4.3</v>
      </c>
      <c r="G814" s="5">
        <v>7.2</v>
      </c>
      <c r="H814" s="5">
        <v>1035.5</v>
      </c>
      <c r="I814" s="5">
        <v>27202</v>
      </c>
      <c r="J814" s="5">
        <v>2</v>
      </c>
      <c r="K814" s="5">
        <v>0</v>
      </c>
      <c r="L814" s="5">
        <v>0</v>
      </c>
      <c r="M814" s="5">
        <v>0</v>
      </c>
      <c r="N814">
        <v>19.2</v>
      </c>
      <c r="O814">
        <v>1047.5</v>
      </c>
      <c r="P814">
        <v>10.3</v>
      </c>
      <c r="Q814">
        <v>20.6</v>
      </c>
      <c r="R814" s="55">
        <v>0.55902777777777801</v>
      </c>
      <c r="T814" s="94">
        <f t="shared" si="35"/>
        <v>20.6</v>
      </c>
      <c r="U814" s="97">
        <f t="shared" si="38"/>
        <v>8.5000000000000018</v>
      </c>
      <c r="V814" s="93" t="str">
        <f t="shared" si="37"/>
        <v/>
      </c>
      <c r="W814" s="97">
        <f t="shared" si="36"/>
        <v>1</v>
      </c>
      <c r="X814" s="94"/>
      <c r="Z814" s="5"/>
      <c r="AA814"/>
      <c r="AC814" s="377"/>
      <c r="AD814" s="55">
        <v>0.559027777777926</v>
      </c>
    </row>
    <row r="815" spans="2:30" x14ac:dyDescent="0.25">
      <c r="B815" s="5">
        <v>9.1</v>
      </c>
      <c r="C815" s="5">
        <v>85</v>
      </c>
      <c r="D815" s="5">
        <v>6.7</v>
      </c>
      <c r="E815" s="5">
        <v>9.1</v>
      </c>
      <c r="F815" s="5">
        <v>3.2</v>
      </c>
      <c r="G815" s="5">
        <v>5.4</v>
      </c>
      <c r="H815" s="5">
        <v>1035.7</v>
      </c>
      <c r="I815" s="5">
        <v>26381</v>
      </c>
      <c r="J815" s="5">
        <v>2</v>
      </c>
      <c r="K815" s="5">
        <v>0</v>
      </c>
      <c r="L815" s="5">
        <v>0</v>
      </c>
      <c r="M815" s="5">
        <v>0</v>
      </c>
      <c r="N815">
        <v>19.2</v>
      </c>
      <c r="O815">
        <v>1047.5</v>
      </c>
      <c r="P815">
        <v>10.3</v>
      </c>
      <c r="Q815">
        <v>20.5</v>
      </c>
      <c r="R815" s="55">
        <v>0.55972222222222201</v>
      </c>
      <c r="T815" s="94">
        <f t="shared" si="35"/>
        <v>20.5</v>
      </c>
      <c r="U815" s="97">
        <f t="shared" si="38"/>
        <v>8.4</v>
      </c>
      <c r="V815" s="93" t="str">
        <f t="shared" si="37"/>
        <v/>
      </c>
      <c r="W815" s="97">
        <f t="shared" si="36"/>
        <v>1</v>
      </c>
      <c r="X815" s="94"/>
      <c r="Z815" s="5"/>
      <c r="AA815"/>
      <c r="AC815" s="377"/>
      <c r="AD815" s="55">
        <v>0.559722222222371</v>
      </c>
    </row>
    <row r="816" spans="2:30" x14ac:dyDescent="0.25">
      <c r="B816" s="5">
        <v>9.1</v>
      </c>
      <c r="C816" s="5">
        <v>85</v>
      </c>
      <c r="D816" s="5">
        <v>6.7</v>
      </c>
      <c r="E816" s="5">
        <v>8.6</v>
      </c>
      <c r="F816" s="5">
        <v>5.4</v>
      </c>
      <c r="G816" s="5">
        <v>7.2</v>
      </c>
      <c r="H816" s="5">
        <v>1035.7</v>
      </c>
      <c r="I816" s="5">
        <v>26644</v>
      </c>
      <c r="J816" s="5">
        <v>2</v>
      </c>
      <c r="K816" s="5">
        <v>0</v>
      </c>
      <c r="L816" s="5">
        <v>0</v>
      </c>
      <c r="M816" s="5">
        <v>0</v>
      </c>
      <c r="N816">
        <v>19.2</v>
      </c>
      <c r="O816">
        <v>1047.5</v>
      </c>
      <c r="P816">
        <v>15.2</v>
      </c>
      <c r="Q816">
        <v>20.5</v>
      </c>
      <c r="R816" s="55">
        <v>0.56041666666666701</v>
      </c>
      <c r="T816" s="94">
        <f t="shared" si="35"/>
        <v>20.5</v>
      </c>
      <c r="U816" s="97">
        <f t="shared" si="38"/>
        <v>8.4</v>
      </c>
      <c r="V816" s="93" t="str">
        <f t="shared" si="37"/>
        <v/>
      </c>
      <c r="W816" s="97">
        <f t="shared" si="36"/>
        <v>1</v>
      </c>
      <c r="X816" s="94"/>
      <c r="Z816" s="5"/>
      <c r="AA816"/>
      <c r="AC816" s="377"/>
      <c r="AD816" s="55">
        <v>0.560416666666816</v>
      </c>
    </row>
    <row r="817" spans="2:30" x14ac:dyDescent="0.25">
      <c r="B817" s="5">
        <v>9.1999999999999993</v>
      </c>
      <c r="C817" s="5">
        <v>85</v>
      </c>
      <c r="D817" s="5">
        <v>6.8</v>
      </c>
      <c r="E817" s="5">
        <v>9.1999999999999993</v>
      </c>
      <c r="F817" s="5">
        <v>4.3</v>
      </c>
      <c r="G817" s="5">
        <v>5.4</v>
      </c>
      <c r="H817" s="5">
        <v>1035.5999999999999</v>
      </c>
      <c r="I817" s="5">
        <v>25714</v>
      </c>
      <c r="J817" s="5">
        <v>2</v>
      </c>
      <c r="K817" s="5">
        <v>0</v>
      </c>
      <c r="L817" s="5">
        <v>0</v>
      </c>
      <c r="M817" s="5">
        <v>0</v>
      </c>
      <c r="N817">
        <v>19.2</v>
      </c>
      <c r="O817">
        <v>1047.5</v>
      </c>
      <c r="P817">
        <v>15.7</v>
      </c>
      <c r="Q817">
        <v>20.399999999999999</v>
      </c>
      <c r="R817" s="55">
        <v>0.56111111111111101</v>
      </c>
      <c r="T817" s="94">
        <f t="shared" si="35"/>
        <v>20.399999999999999</v>
      </c>
      <c r="U817" s="97">
        <f t="shared" si="38"/>
        <v>8.1999999999999993</v>
      </c>
      <c r="V817" s="93" t="str">
        <f t="shared" si="37"/>
        <v/>
      </c>
      <c r="W817" s="97">
        <f t="shared" si="36"/>
        <v>1</v>
      </c>
      <c r="X817" s="94"/>
      <c r="Z817" s="5"/>
      <c r="AA817"/>
      <c r="AC817" s="377"/>
      <c r="AD817" s="55">
        <v>0.561111111111261</v>
      </c>
    </row>
    <row r="818" spans="2:30" x14ac:dyDescent="0.25">
      <c r="B818" s="5">
        <v>9.1999999999999993</v>
      </c>
      <c r="C818" s="5">
        <v>85</v>
      </c>
      <c r="D818" s="5">
        <v>6.8</v>
      </c>
      <c r="E818" s="5">
        <v>8.1999999999999993</v>
      </c>
      <c r="F818" s="5">
        <v>7.2</v>
      </c>
      <c r="G818" s="5">
        <v>7.2</v>
      </c>
      <c r="H818" s="5">
        <v>1035.5999999999999</v>
      </c>
      <c r="I818" s="5">
        <v>24335</v>
      </c>
      <c r="J818" s="5">
        <v>1</v>
      </c>
      <c r="K818" s="5">
        <v>0</v>
      </c>
      <c r="L818" s="5">
        <v>0</v>
      </c>
      <c r="M818" s="5">
        <v>0</v>
      </c>
      <c r="N818">
        <v>19.2</v>
      </c>
      <c r="O818">
        <v>1047.5</v>
      </c>
      <c r="P818">
        <v>15.7</v>
      </c>
      <c r="Q818">
        <v>20.399999999999999</v>
      </c>
      <c r="R818" s="55">
        <v>0.561805555555556</v>
      </c>
      <c r="T818" s="94">
        <f t="shared" ref="T818:T881" si="39">MAX($P818,$Q818)</f>
        <v>20.399999999999999</v>
      </c>
      <c r="U818" s="97">
        <f t="shared" si="38"/>
        <v>8.1999999999999993</v>
      </c>
      <c r="V818" s="93" t="str">
        <f t="shared" si="37"/>
        <v/>
      </c>
      <c r="W818" s="97">
        <f t="shared" ref="W818:W881" si="40">IF($T818&gt;$B818+2,1,"")</f>
        <v>1</v>
      </c>
      <c r="X818" s="94"/>
      <c r="Z818" s="5"/>
      <c r="AA818"/>
      <c r="AC818" s="377"/>
      <c r="AD818" s="55">
        <v>0.56180555555570599</v>
      </c>
    </row>
    <row r="819" spans="2:30" x14ac:dyDescent="0.25">
      <c r="B819" s="5">
        <v>9.1999999999999993</v>
      </c>
      <c r="C819" s="5">
        <v>85</v>
      </c>
      <c r="D819" s="5">
        <v>6.8</v>
      </c>
      <c r="E819" s="5">
        <v>8.1999999999999993</v>
      </c>
      <c r="F819" s="5">
        <v>7.2</v>
      </c>
      <c r="G819" s="5">
        <v>9.4</v>
      </c>
      <c r="H819" s="5">
        <v>1035.4000000000001</v>
      </c>
      <c r="I819" s="5">
        <v>24831</v>
      </c>
      <c r="J819" s="5">
        <v>1</v>
      </c>
      <c r="K819" s="5">
        <v>0</v>
      </c>
      <c r="L819" s="5">
        <v>0</v>
      </c>
      <c r="M819" s="5">
        <v>0</v>
      </c>
      <c r="N819">
        <v>19.2</v>
      </c>
      <c r="O819">
        <v>1047.5</v>
      </c>
      <c r="P819">
        <v>15.7</v>
      </c>
      <c r="Q819">
        <v>20.399999999999999</v>
      </c>
      <c r="R819" s="55">
        <v>0.5625</v>
      </c>
      <c r="T819" s="94">
        <f t="shared" si="39"/>
        <v>20.399999999999999</v>
      </c>
      <c r="U819" s="97">
        <f t="shared" si="38"/>
        <v>8.1999999999999993</v>
      </c>
      <c r="V819" s="93" t="str">
        <f t="shared" si="37"/>
        <v/>
      </c>
      <c r="W819" s="97">
        <f t="shared" si="40"/>
        <v>1</v>
      </c>
      <c r="X819" s="94"/>
      <c r="Z819" s="5"/>
      <c r="AA819"/>
      <c r="AC819" s="377"/>
      <c r="AD819" s="55">
        <v>0.56250000000015099</v>
      </c>
    </row>
    <row r="820" spans="2:30" x14ac:dyDescent="0.25">
      <c r="B820" s="5">
        <v>9.1999999999999993</v>
      </c>
      <c r="C820" s="5">
        <v>86</v>
      </c>
      <c r="D820" s="5">
        <v>7</v>
      </c>
      <c r="E820" s="5">
        <v>9.1999999999999993</v>
      </c>
      <c r="F820" s="5">
        <v>2.5</v>
      </c>
      <c r="G820" s="5">
        <v>5.4</v>
      </c>
      <c r="H820" s="5">
        <v>1035.5999999999999</v>
      </c>
      <c r="I820" s="5">
        <v>26319</v>
      </c>
      <c r="J820" s="5">
        <v>2</v>
      </c>
      <c r="K820" s="5">
        <v>0</v>
      </c>
      <c r="L820" s="5">
        <v>0</v>
      </c>
      <c r="M820" s="5">
        <v>0</v>
      </c>
      <c r="N820">
        <v>19.2</v>
      </c>
      <c r="O820">
        <v>1047.5</v>
      </c>
      <c r="P820">
        <v>16.5</v>
      </c>
      <c r="Q820">
        <v>20.399999999999999</v>
      </c>
      <c r="R820" s="55">
        <v>0.563194444444444</v>
      </c>
      <c r="T820" s="94">
        <f t="shared" si="39"/>
        <v>20.399999999999999</v>
      </c>
      <c r="U820" s="97">
        <f t="shared" si="38"/>
        <v>8.1999999999999993</v>
      </c>
      <c r="V820" s="93" t="str">
        <f t="shared" si="37"/>
        <v/>
      </c>
      <c r="W820" s="97">
        <f t="shared" si="40"/>
        <v>1</v>
      </c>
      <c r="X820" s="94"/>
      <c r="Z820" s="5"/>
      <c r="AA820"/>
      <c r="AC820" s="377"/>
      <c r="AD820" s="55">
        <v>0.56319444444459599</v>
      </c>
    </row>
    <row r="821" spans="2:30" x14ac:dyDescent="0.25">
      <c r="B821" s="5">
        <v>9.1</v>
      </c>
      <c r="C821" s="5">
        <v>85</v>
      </c>
      <c r="D821" s="5">
        <v>6.7</v>
      </c>
      <c r="E821" s="5">
        <v>8.3000000000000007</v>
      </c>
      <c r="F821" s="5">
        <v>6.5</v>
      </c>
      <c r="G821" s="5">
        <v>7.2</v>
      </c>
      <c r="H821" s="5">
        <v>1035.4000000000001</v>
      </c>
      <c r="I821" s="5">
        <v>26381</v>
      </c>
      <c r="J821" s="5">
        <v>2</v>
      </c>
      <c r="K821" s="5">
        <v>0</v>
      </c>
      <c r="L821" s="5">
        <v>0</v>
      </c>
      <c r="M821" s="5">
        <v>0</v>
      </c>
      <c r="N821">
        <v>19.2</v>
      </c>
      <c r="O821">
        <v>1047.5</v>
      </c>
      <c r="P821">
        <v>16.8</v>
      </c>
      <c r="Q821">
        <v>20.399999999999999</v>
      </c>
      <c r="R821" s="55">
        <v>0.56388888888888899</v>
      </c>
      <c r="T821" s="94">
        <f t="shared" si="39"/>
        <v>20.399999999999999</v>
      </c>
      <c r="U821" s="97">
        <f t="shared" si="38"/>
        <v>8.2999999999999989</v>
      </c>
      <c r="V821" s="93" t="str">
        <f t="shared" si="37"/>
        <v/>
      </c>
      <c r="W821" s="97">
        <f t="shared" si="40"/>
        <v>1</v>
      </c>
      <c r="X821" s="94"/>
      <c r="Z821" s="5"/>
      <c r="AA821"/>
      <c r="AC821" s="377"/>
      <c r="AD821" s="55">
        <v>0.56388888888904098</v>
      </c>
    </row>
    <row r="822" spans="2:30" x14ac:dyDescent="0.25">
      <c r="B822" s="5">
        <v>9.1999999999999993</v>
      </c>
      <c r="C822" s="5">
        <v>86</v>
      </c>
      <c r="D822" s="5">
        <v>7</v>
      </c>
      <c r="E822" s="5">
        <v>9.1999999999999993</v>
      </c>
      <c r="F822" s="5">
        <v>3.6</v>
      </c>
      <c r="G822" s="5">
        <v>3.6</v>
      </c>
      <c r="H822" s="5">
        <v>1035.3</v>
      </c>
      <c r="I822" s="5">
        <v>26877</v>
      </c>
      <c r="J822" s="5">
        <v>2</v>
      </c>
      <c r="K822" s="5">
        <v>0</v>
      </c>
      <c r="L822" s="5">
        <v>0</v>
      </c>
      <c r="M822" s="5">
        <v>0</v>
      </c>
      <c r="N822">
        <v>19.2</v>
      </c>
      <c r="O822">
        <v>1047.5</v>
      </c>
      <c r="P822">
        <v>17.100000000000001</v>
      </c>
      <c r="Q822">
        <v>20.5</v>
      </c>
      <c r="R822" s="55">
        <v>0.56458333333333299</v>
      </c>
      <c r="T822" s="94">
        <f t="shared" si="39"/>
        <v>20.5</v>
      </c>
      <c r="U822" s="97">
        <f t="shared" si="38"/>
        <v>8.3000000000000007</v>
      </c>
      <c r="V822" s="93" t="str">
        <f t="shared" si="37"/>
        <v/>
      </c>
      <c r="W822" s="97">
        <f t="shared" si="40"/>
        <v>1</v>
      </c>
      <c r="X822" s="94"/>
      <c r="Z822" s="5"/>
      <c r="AA822"/>
      <c r="AC822" s="377"/>
      <c r="AD822" s="55">
        <v>0.56458333333348598</v>
      </c>
    </row>
    <row r="823" spans="2:30" x14ac:dyDescent="0.25">
      <c r="B823" s="5">
        <v>9.1</v>
      </c>
      <c r="C823" s="5">
        <v>85</v>
      </c>
      <c r="D823" s="5">
        <v>6.7</v>
      </c>
      <c r="E823" s="5">
        <v>7.9</v>
      </c>
      <c r="F823" s="5">
        <v>8.3000000000000007</v>
      </c>
      <c r="G823" s="5">
        <v>9.4</v>
      </c>
      <c r="H823" s="5">
        <v>1035.5999999999999</v>
      </c>
      <c r="I823" s="5">
        <v>8959</v>
      </c>
      <c r="J823" s="5">
        <v>0</v>
      </c>
      <c r="K823" s="5">
        <v>0</v>
      </c>
      <c r="L823" s="5">
        <v>0</v>
      </c>
      <c r="M823" s="5">
        <v>0</v>
      </c>
      <c r="N823">
        <v>19.2</v>
      </c>
      <c r="O823">
        <v>1047.5</v>
      </c>
      <c r="P823">
        <v>17.399999999999999</v>
      </c>
      <c r="Q823">
        <v>20.6</v>
      </c>
      <c r="R823" s="55">
        <v>0.56527777777777799</v>
      </c>
      <c r="T823" s="94">
        <f t="shared" si="39"/>
        <v>20.6</v>
      </c>
      <c r="U823" s="97">
        <f t="shared" si="38"/>
        <v>8.5000000000000018</v>
      </c>
      <c r="V823" s="93" t="str">
        <f t="shared" si="37"/>
        <v/>
      </c>
      <c r="W823" s="97">
        <f t="shared" si="40"/>
        <v>1</v>
      </c>
      <c r="X823" s="94"/>
      <c r="Z823" s="5"/>
      <c r="AA823"/>
      <c r="AC823" s="377"/>
      <c r="AD823" s="55">
        <v>0.56527777777793098</v>
      </c>
    </row>
    <row r="824" spans="2:30" x14ac:dyDescent="0.25">
      <c r="B824" s="5">
        <v>9.1</v>
      </c>
      <c r="C824" s="5">
        <v>85</v>
      </c>
      <c r="D824" s="5">
        <v>6.7</v>
      </c>
      <c r="E824" s="5">
        <v>8.3000000000000007</v>
      </c>
      <c r="F824" s="5">
        <v>6.5</v>
      </c>
      <c r="G824" s="5">
        <v>7.2</v>
      </c>
      <c r="H824" s="5">
        <v>1035.5999999999999</v>
      </c>
      <c r="I824" s="5">
        <v>27481</v>
      </c>
      <c r="J824" s="5">
        <v>2</v>
      </c>
      <c r="K824" s="5">
        <v>0</v>
      </c>
      <c r="L824" s="5">
        <v>0</v>
      </c>
      <c r="M824" s="5">
        <v>0</v>
      </c>
      <c r="N824">
        <v>19.2</v>
      </c>
      <c r="O824">
        <v>1047.5</v>
      </c>
      <c r="P824">
        <v>17.600000000000001</v>
      </c>
      <c r="Q824">
        <v>20.6</v>
      </c>
      <c r="R824" s="55">
        <v>0.56597222222222199</v>
      </c>
      <c r="T824" s="94">
        <f t="shared" si="39"/>
        <v>20.6</v>
      </c>
      <c r="U824" s="97">
        <f t="shared" si="38"/>
        <v>8.5000000000000018</v>
      </c>
      <c r="V824" s="93" t="str">
        <f t="shared" si="37"/>
        <v/>
      </c>
      <c r="W824" s="97">
        <f t="shared" si="40"/>
        <v>1</v>
      </c>
      <c r="X824" s="94"/>
      <c r="Z824" s="5"/>
      <c r="AA824"/>
      <c r="AC824" s="377"/>
      <c r="AD824" s="55">
        <v>0.56597222222237598</v>
      </c>
    </row>
    <row r="825" spans="2:30" x14ac:dyDescent="0.25">
      <c r="B825" s="5">
        <v>9</v>
      </c>
      <c r="C825" s="5">
        <v>86</v>
      </c>
      <c r="D825" s="5">
        <v>6.8</v>
      </c>
      <c r="E825" s="5">
        <v>9</v>
      </c>
      <c r="F825" s="5">
        <v>4</v>
      </c>
      <c r="G825" s="5">
        <v>5.4</v>
      </c>
      <c r="H825" s="5">
        <v>1035.5999999999999</v>
      </c>
      <c r="I825" s="5">
        <v>27528</v>
      </c>
      <c r="J825" s="5">
        <v>2</v>
      </c>
      <c r="K825" s="5">
        <v>0</v>
      </c>
      <c r="L825" s="5">
        <v>0</v>
      </c>
      <c r="M825" s="5">
        <v>0</v>
      </c>
      <c r="N825">
        <v>19.2</v>
      </c>
      <c r="O825">
        <v>1047.5</v>
      </c>
      <c r="P825">
        <v>17.899999999999999</v>
      </c>
      <c r="Q825">
        <v>20.6</v>
      </c>
      <c r="R825" s="55">
        <v>0.56666666666666698</v>
      </c>
      <c r="T825" s="94">
        <f t="shared" si="39"/>
        <v>20.6</v>
      </c>
      <c r="U825" s="97">
        <f t="shared" si="38"/>
        <v>8.6000000000000014</v>
      </c>
      <c r="V825" s="93" t="str">
        <f t="shared" si="37"/>
        <v/>
      </c>
      <c r="W825" s="97">
        <f t="shared" si="40"/>
        <v>1</v>
      </c>
      <c r="X825" s="94"/>
      <c r="Z825" s="5"/>
      <c r="AA825"/>
      <c r="AC825" s="377"/>
      <c r="AD825" s="55">
        <v>0.56666666666682097</v>
      </c>
    </row>
    <row r="826" spans="2:30" x14ac:dyDescent="0.25">
      <c r="B826" s="5">
        <v>9</v>
      </c>
      <c r="C826" s="5">
        <v>86</v>
      </c>
      <c r="D826" s="5">
        <v>6.8</v>
      </c>
      <c r="E826" s="5">
        <v>9</v>
      </c>
      <c r="F826" s="5">
        <v>2.2000000000000002</v>
      </c>
      <c r="G826" s="5">
        <v>3.6</v>
      </c>
      <c r="H826" s="5">
        <v>1035.4000000000001</v>
      </c>
      <c r="I826" s="5">
        <v>26598</v>
      </c>
      <c r="J826" s="5">
        <v>2</v>
      </c>
      <c r="K826" s="5">
        <v>0</v>
      </c>
      <c r="L826" s="5">
        <v>0</v>
      </c>
      <c r="M826" s="5">
        <v>0</v>
      </c>
      <c r="N826">
        <v>19.2</v>
      </c>
      <c r="O826">
        <v>1047.5</v>
      </c>
      <c r="P826">
        <v>18.100000000000001</v>
      </c>
      <c r="Q826">
        <v>20.5</v>
      </c>
      <c r="R826" s="55">
        <v>0.56736111111111098</v>
      </c>
      <c r="T826" s="94">
        <f t="shared" si="39"/>
        <v>20.5</v>
      </c>
      <c r="U826" s="97">
        <f t="shared" si="38"/>
        <v>8.5</v>
      </c>
      <c r="V826" s="93" t="str">
        <f t="shared" si="37"/>
        <v/>
      </c>
      <c r="W826" s="97">
        <f t="shared" si="40"/>
        <v>1</v>
      </c>
      <c r="X826" s="94"/>
      <c r="Z826" s="5"/>
      <c r="AA826"/>
      <c r="AC826" s="377"/>
      <c r="AD826" s="55">
        <v>0.56736111111126597</v>
      </c>
    </row>
    <row r="827" spans="2:30" x14ac:dyDescent="0.25">
      <c r="B827" s="5">
        <v>9</v>
      </c>
      <c r="C827" s="5">
        <v>86</v>
      </c>
      <c r="D827" s="5">
        <v>6.8</v>
      </c>
      <c r="E827" s="5">
        <v>8.1999999999999993</v>
      </c>
      <c r="F827" s="5">
        <v>6.5</v>
      </c>
      <c r="G827" s="5">
        <v>7.2</v>
      </c>
      <c r="H827" s="5">
        <v>1035.5</v>
      </c>
      <c r="I827" s="5">
        <v>26644</v>
      </c>
      <c r="J827" s="5">
        <v>2</v>
      </c>
      <c r="K827" s="5">
        <v>0</v>
      </c>
      <c r="L827" s="5">
        <v>0</v>
      </c>
      <c r="M827" s="5">
        <v>0</v>
      </c>
      <c r="N827">
        <v>19.2</v>
      </c>
      <c r="O827">
        <v>1047.5</v>
      </c>
      <c r="P827">
        <v>18.100000000000001</v>
      </c>
      <c r="Q827">
        <v>20.5</v>
      </c>
      <c r="R827" s="55">
        <v>0.56805555555555598</v>
      </c>
      <c r="T827" s="94">
        <f t="shared" si="39"/>
        <v>20.5</v>
      </c>
      <c r="U827" s="97">
        <f t="shared" si="38"/>
        <v>8.5</v>
      </c>
      <c r="V827" s="93" t="str">
        <f t="shared" si="37"/>
        <v/>
      </c>
      <c r="W827" s="97">
        <f t="shared" si="40"/>
        <v>1</v>
      </c>
      <c r="X827" s="94"/>
      <c r="Z827" s="5"/>
      <c r="AA827"/>
      <c r="AC827" s="377"/>
      <c r="AD827" s="55">
        <v>0.56805555555571097</v>
      </c>
    </row>
    <row r="828" spans="2:30" x14ac:dyDescent="0.25">
      <c r="B828" s="5">
        <v>9</v>
      </c>
      <c r="C828" s="5">
        <v>86</v>
      </c>
      <c r="D828" s="5">
        <v>6.8</v>
      </c>
      <c r="E828" s="5">
        <v>9</v>
      </c>
      <c r="F828" s="5">
        <v>4</v>
      </c>
      <c r="G828" s="5">
        <v>5.4</v>
      </c>
      <c r="H828" s="5">
        <v>1035.5999999999999</v>
      </c>
      <c r="I828" s="5">
        <v>26598</v>
      </c>
      <c r="J828" s="5">
        <v>2</v>
      </c>
      <c r="K828" s="5">
        <v>0</v>
      </c>
      <c r="L828" s="5">
        <v>0</v>
      </c>
      <c r="M828" s="5">
        <v>0</v>
      </c>
      <c r="N828">
        <v>19.2</v>
      </c>
      <c r="O828">
        <v>1047.5</v>
      </c>
      <c r="P828">
        <v>18.100000000000001</v>
      </c>
      <c r="Q828">
        <v>20.5</v>
      </c>
      <c r="R828" s="55">
        <v>0.56874999999999998</v>
      </c>
      <c r="T828" s="94">
        <f t="shared" si="39"/>
        <v>20.5</v>
      </c>
      <c r="U828" s="97">
        <f t="shared" si="38"/>
        <v>8.5</v>
      </c>
      <c r="V828" s="93" t="str">
        <f t="shared" si="37"/>
        <v/>
      </c>
      <c r="W828" s="97">
        <f t="shared" si="40"/>
        <v>1</v>
      </c>
      <c r="X828" s="94"/>
      <c r="Z828" s="5"/>
      <c r="AA828"/>
      <c r="AC828" s="377"/>
      <c r="AD828" s="55">
        <v>0.56875000000015596</v>
      </c>
    </row>
    <row r="829" spans="2:30" x14ac:dyDescent="0.25">
      <c r="B829" s="5">
        <v>9</v>
      </c>
      <c r="C829" s="5">
        <v>86</v>
      </c>
      <c r="D829" s="5">
        <v>6.8</v>
      </c>
      <c r="E829" s="5">
        <v>9</v>
      </c>
      <c r="F829" s="5">
        <v>1.4</v>
      </c>
      <c r="G829" s="5">
        <v>1.8</v>
      </c>
      <c r="H829" s="5">
        <v>1035.5</v>
      </c>
      <c r="I829" s="5">
        <v>24893</v>
      </c>
      <c r="J829" s="5">
        <v>1</v>
      </c>
      <c r="K829" s="5">
        <v>0</v>
      </c>
      <c r="L829" s="5">
        <v>0</v>
      </c>
      <c r="M829" s="5">
        <v>0</v>
      </c>
      <c r="N829">
        <v>19.2</v>
      </c>
      <c r="O829">
        <v>1047.5</v>
      </c>
      <c r="P829">
        <v>18.100000000000001</v>
      </c>
      <c r="Q829">
        <v>20.7</v>
      </c>
      <c r="R829" s="55">
        <v>0.56944444444444398</v>
      </c>
      <c r="T829" s="94">
        <f t="shared" si="39"/>
        <v>20.7</v>
      </c>
      <c r="U829" s="97">
        <f t="shared" si="38"/>
        <v>8.6999999999999993</v>
      </c>
      <c r="V829" s="93" t="str">
        <f t="shared" si="37"/>
        <v/>
      </c>
      <c r="W829" s="97">
        <f t="shared" si="40"/>
        <v>1</v>
      </c>
      <c r="X829" s="94"/>
      <c r="Z829" s="5"/>
      <c r="AA829"/>
      <c r="AC829" s="377"/>
      <c r="AD829" s="55">
        <v>0.56944444444460096</v>
      </c>
    </row>
    <row r="830" spans="2:30" x14ac:dyDescent="0.25">
      <c r="B830" s="5">
        <v>9.1</v>
      </c>
      <c r="C830" s="5">
        <v>86</v>
      </c>
      <c r="D830" s="5">
        <v>6.9</v>
      </c>
      <c r="E830" s="5">
        <v>8.6</v>
      </c>
      <c r="F830" s="5">
        <v>5.4</v>
      </c>
      <c r="G830" s="5">
        <v>9.4</v>
      </c>
      <c r="H830" s="5">
        <v>1035.4000000000001</v>
      </c>
      <c r="I830" s="5">
        <v>24459</v>
      </c>
      <c r="J830" s="5">
        <v>1</v>
      </c>
      <c r="K830" s="5">
        <v>0</v>
      </c>
      <c r="L830" s="5">
        <v>0</v>
      </c>
      <c r="M830" s="5">
        <v>0</v>
      </c>
      <c r="N830">
        <v>19.2</v>
      </c>
      <c r="O830">
        <v>1047.5</v>
      </c>
      <c r="P830">
        <v>18.100000000000001</v>
      </c>
      <c r="Q830">
        <v>20.8</v>
      </c>
      <c r="R830" s="55">
        <v>0.57013888888888897</v>
      </c>
      <c r="T830" s="94">
        <f t="shared" si="39"/>
        <v>20.8</v>
      </c>
      <c r="U830" s="97">
        <f t="shared" si="38"/>
        <v>8.7000000000000011</v>
      </c>
      <c r="V830" s="93" t="str">
        <f t="shared" si="37"/>
        <v/>
      </c>
      <c r="W830" s="97">
        <f t="shared" si="40"/>
        <v>1</v>
      </c>
      <c r="X830" s="94"/>
      <c r="Z830" s="5"/>
      <c r="AA830"/>
      <c r="AC830" s="377"/>
      <c r="AD830" s="55">
        <v>0.57013888888904596</v>
      </c>
    </row>
    <row r="831" spans="2:30" x14ac:dyDescent="0.25">
      <c r="B831" s="5">
        <v>9.1</v>
      </c>
      <c r="C831" s="5">
        <v>86</v>
      </c>
      <c r="D831" s="5">
        <v>6.9</v>
      </c>
      <c r="E831" s="5">
        <v>9.1</v>
      </c>
      <c r="F831" s="5">
        <v>3.6</v>
      </c>
      <c r="G831" s="5">
        <v>3.6</v>
      </c>
      <c r="H831" s="5">
        <v>1035.3</v>
      </c>
      <c r="I831" s="5">
        <v>24459</v>
      </c>
      <c r="J831" s="5">
        <v>1</v>
      </c>
      <c r="K831" s="5">
        <v>0</v>
      </c>
      <c r="L831" s="5">
        <v>0</v>
      </c>
      <c r="M831" s="5">
        <v>0</v>
      </c>
      <c r="N831">
        <v>19.2</v>
      </c>
      <c r="O831">
        <v>1047.5</v>
      </c>
      <c r="P831">
        <v>18.100000000000001</v>
      </c>
      <c r="Q831">
        <v>20.9</v>
      </c>
      <c r="R831" s="55">
        <v>0.57083333333333297</v>
      </c>
      <c r="T831" s="94">
        <f t="shared" si="39"/>
        <v>20.9</v>
      </c>
      <c r="U831" s="97">
        <f t="shared" si="38"/>
        <v>8.7999999999999989</v>
      </c>
      <c r="V831" s="93" t="str">
        <f t="shared" si="37"/>
        <v/>
      </c>
      <c r="W831" s="97">
        <f t="shared" si="40"/>
        <v>1</v>
      </c>
      <c r="X831" s="94"/>
      <c r="Z831" s="5"/>
      <c r="AA831"/>
      <c r="AC831" s="377"/>
      <c r="AD831" s="55">
        <v>0.57083333333349096</v>
      </c>
    </row>
    <row r="832" spans="2:30" x14ac:dyDescent="0.25">
      <c r="B832" s="5">
        <v>9.1</v>
      </c>
      <c r="C832" s="5">
        <v>86</v>
      </c>
      <c r="D832" s="5">
        <v>6.9</v>
      </c>
      <c r="E832" s="5">
        <v>9.1</v>
      </c>
      <c r="F832" s="5">
        <v>3.2</v>
      </c>
      <c r="G832" s="5">
        <v>3.6</v>
      </c>
      <c r="H832" s="5">
        <v>1035.4000000000001</v>
      </c>
      <c r="I832" s="5">
        <v>21374</v>
      </c>
      <c r="J832" s="5">
        <v>1</v>
      </c>
      <c r="K832" s="5">
        <v>0</v>
      </c>
      <c r="L832" s="5">
        <v>0</v>
      </c>
      <c r="M832" s="5">
        <v>0</v>
      </c>
      <c r="N832">
        <v>19.2</v>
      </c>
      <c r="O832">
        <v>1047.5</v>
      </c>
      <c r="P832">
        <v>18.100000000000001</v>
      </c>
      <c r="Q832">
        <v>20.9</v>
      </c>
      <c r="R832" s="55">
        <v>0.57152777777777797</v>
      </c>
      <c r="T832" s="94">
        <f t="shared" si="39"/>
        <v>20.9</v>
      </c>
      <c r="U832" s="97">
        <f t="shared" si="38"/>
        <v>8.7999999999999989</v>
      </c>
      <c r="V832" s="93" t="str">
        <f t="shared" si="37"/>
        <v/>
      </c>
      <c r="W832" s="97">
        <f t="shared" si="40"/>
        <v>1</v>
      </c>
      <c r="X832" s="94"/>
      <c r="Z832" s="5"/>
      <c r="AA832"/>
      <c r="AC832" s="377"/>
      <c r="AD832" s="55">
        <v>0.57152777777793595</v>
      </c>
    </row>
    <row r="833" spans="2:30" x14ac:dyDescent="0.25">
      <c r="B833" s="5">
        <v>9.1</v>
      </c>
      <c r="C833" s="5">
        <v>85</v>
      </c>
      <c r="D833" s="5">
        <v>6.7</v>
      </c>
      <c r="E833" s="5">
        <v>9.1</v>
      </c>
      <c r="F833" s="5">
        <v>4.7</v>
      </c>
      <c r="G833" s="5">
        <v>5.4</v>
      </c>
      <c r="H833" s="5">
        <v>1035.5</v>
      </c>
      <c r="I833" s="5">
        <v>23901</v>
      </c>
      <c r="J833" s="5">
        <v>1</v>
      </c>
      <c r="K833" s="5">
        <v>0</v>
      </c>
      <c r="L833" s="5">
        <v>0</v>
      </c>
      <c r="M833" s="5">
        <v>0</v>
      </c>
      <c r="N833">
        <v>19.2</v>
      </c>
      <c r="O833">
        <v>1047.5</v>
      </c>
      <c r="P833">
        <v>18.100000000000001</v>
      </c>
      <c r="Q833">
        <v>20.9</v>
      </c>
      <c r="R833" s="55">
        <v>0.57222222222222197</v>
      </c>
      <c r="T833" s="94">
        <f t="shared" si="39"/>
        <v>20.9</v>
      </c>
      <c r="U833" s="97">
        <f t="shared" si="38"/>
        <v>8.7999999999999989</v>
      </c>
      <c r="V833" s="93" t="str">
        <f t="shared" si="37"/>
        <v/>
      </c>
      <c r="W833" s="97">
        <f t="shared" si="40"/>
        <v>1</v>
      </c>
      <c r="X833" s="94"/>
      <c r="Z833" s="5"/>
      <c r="AA833"/>
      <c r="AC833" s="377"/>
      <c r="AD833" s="55">
        <v>0.57222222222238095</v>
      </c>
    </row>
    <row r="834" spans="2:30" x14ac:dyDescent="0.25">
      <c r="B834" s="5">
        <v>9.1999999999999993</v>
      </c>
      <c r="C834" s="5">
        <v>86</v>
      </c>
      <c r="D834" s="5">
        <v>7</v>
      </c>
      <c r="E834" s="5">
        <v>9.1999999999999993</v>
      </c>
      <c r="F834" s="5">
        <v>1.1000000000000001</v>
      </c>
      <c r="G834" s="5">
        <v>1.8</v>
      </c>
      <c r="H834" s="5">
        <v>1035.4000000000001</v>
      </c>
      <c r="I834" s="5">
        <v>23792</v>
      </c>
      <c r="J834" s="5">
        <v>1</v>
      </c>
      <c r="K834" s="5">
        <v>0</v>
      </c>
      <c r="L834" s="5">
        <v>0</v>
      </c>
      <c r="M834" s="5">
        <v>0</v>
      </c>
      <c r="N834">
        <v>19.2</v>
      </c>
      <c r="O834">
        <v>1047.5</v>
      </c>
      <c r="P834">
        <v>18.100000000000001</v>
      </c>
      <c r="Q834">
        <v>20.9</v>
      </c>
      <c r="R834" s="55">
        <v>0.57291666666666696</v>
      </c>
      <c r="T834" s="94">
        <f t="shared" si="39"/>
        <v>20.9</v>
      </c>
      <c r="U834" s="97">
        <f t="shared" si="38"/>
        <v>8.6999999999999993</v>
      </c>
      <c r="V834" s="93" t="str">
        <f t="shared" si="37"/>
        <v/>
      </c>
      <c r="W834" s="97">
        <f t="shared" si="40"/>
        <v>1</v>
      </c>
      <c r="X834" s="94"/>
      <c r="Z834" s="5"/>
      <c r="AA834"/>
      <c r="AC834" s="377"/>
      <c r="AD834" s="55">
        <v>0.57291666666682595</v>
      </c>
    </row>
    <row r="835" spans="2:30" x14ac:dyDescent="0.25">
      <c r="B835" s="5">
        <v>9.3000000000000007</v>
      </c>
      <c r="C835" s="5">
        <v>85</v>
      </c>
      <c r="D835" s="5">
        <v>6.9</v>
      </c>
      <c r="E835" s="5">
        <v>9.3000000000000007</v>
      </c>
      <c r="F835" s="5">
        <v>4.3</v>
      </c>
      <c r="G835" s="5">
        <v>7.2</v>
      </c>
      <c r="H835" s="5">
        <v>1035.2</v>
      </c>
      <c r="I835" s="5">
        <v>23622</v>
      </c>
      <c r="J835" s="5">
        <v>1</v>
      </c>
      <c r="K835" s="5">
        <v>0</v>
      </c>
      <c r="L835" s="5">
        <v>0</v>
      </c>
      <c r="M835" s="5">
        <v>0</v>
      </c>
      <c r="N835">
        <v>19.2</v>
      </c>
      <c r="O835">
        <v>1047.5</v>
      </c>
      <c r="P835">
        <v>18.100000000000001</v>
      </c>
      <c r="Q835">
        <v>20.9</v>
      </c>
      <c r="R835" s="55">
        <v>0.57361111111111096</v>
      </c>
      <c r="T835" s="94">
        <f t="shared" si="39"/>
        <v>20.9</v>
      </c>
      <c r="U835" s="97">
        <f t="shared" si="38"/>
        <v>8.5999999999999979</v>
      </c>
      <c r="V835" s="93" t="str">
        <f t="shared" si="37"/>
        <v/>
      </c>
      <c r="W835" s="97">
        <f t="shared" si="40"/>
        <v>1</v>
      </c>
      <c r="X835" s="94"/>
      <c r="Z835" s="5"/>
      <c r="AA835"/>
      <c r="AC835" s="377"/>
      <c r="AD835" s="55">
        <v>0.57361111111127105</v>
      </c>
    </row>
    <row r="836" spans="2:30" x14ac:dyDescent="0.25">
      <c r="B836" s="5">
        <v>9.3000000000000007</v>
      </c>
      <c r="C836" s="5">
        <v>85</v>
      </c>
      <c r="D836" s="5">
        <v>6.9</v>
      </c>
      <c r="E836" s="5">
        <v>9.3000000000000007</v>
      </c>
      <c r="F836" s="5">
        <v>2.9</v>
      </c>
      <c r="G836" s="5">
        <v>5.4</v>
      </c>
      <c r="H836" s="5">
        <v>1035.4000000000001</v>
      </c>
      <c r="I836" s="5">
        <v>25172</v>
      </c>
      <c r="J836" s="5">
        <v>1</v>
      </c>
      <c r="K836" s="5">
        <v>0</v>
      </c>
      <c r="L836" s="5">
        <v>0</v>
      </c>
      <c r="M836" s="5">
        <v>0</v>
      </c>
      <c r="N836">
        <v>19.2</v>
      </c>
      <c r="O836">
        <v>1047.5</v>
      </c>
      <c r="P836">
        <v>18.100000000000001</v>
      </c>
      <c r="Q836">
        <v>21</v>
      </c>
      <c r="R836" s="55">
        <v>0.57430555555555596</v>
      </c>
      <c r="T836" s="94">
        <f t="shared" si="39"/>
        <v>21</v>
      </c>
      <c r="U836" s="97">
        <f t="shared" si="38"/>
        <v>8.6999999999999993</v>
      </c>
      <c r="V836" s="93" t="str">
        <f t="shared" si="37"/>
        <v/>
      </c>
      <c r="W836" s="97">
        <f t="shared" si="40"/>
        <v>1</v>
      </c>
      <c r="X836" s="94"/>
      <c r="Z836" s="5"/>
      <c r="AA836"/>
      <c r="AC836" s="377"/>
      <c r="AD836" s="55">
        <v>0.57430555555571605</v>
      </c>
    </row>
    <row r="837" spans="2:30" x14ac:dyDescent="0.25">
      <c r="B837" s="5">
        <v>9.3000000000000007</v>
      </c>
      <c r="C837" s="5">
        <v>85</v>
      </c>
      <c r="D837" s="5">
        <v>6.9</v>
      </c>
      <c r="E837" s="5">
        <v>8.5</v>
      </c>
      <c r="F837" s="5">
        <v>6.5</v>
      </c>
      <c r="G837" s="5">
        <v>9.4</v>
      </c>
      <c r="H837" s="5">
        <v>1035.3</v>
      </c>
      <c r="I837" s="5">
        <v>12136</v>
      </c>
      <c r="J837" s="5">
        <v>0</v>
      </c>
      <c r="K837" s="5">
        <v>0</v>
      </c>
      <c r="L837" s="5">
        <v>0</v>
      </c>
      <c r="M837" s="5">
        <v>0</v>
      </c>
      <c r="N837">
        <v>19.2</v>
      </c>
      <c r="O837">
        <v>1047.5</v>
      </c>
      <c r="P837">
        <v>18.100000000000001</v>
      </c>
      <c r="Q837">
        <v>21</v>
      </c>
      <c r="R837" s="55">
        <v>0.57499999999999996</v>
      </c>
      <c r="T837" s="94">
        <f t="shared" si="39"/>
        <v>21</v>
      </c>
      <c r="U837" s="97">
        <f t="shared" si="38"/>
        <v>8.6999999999999993</v>
      </c>
      <c r="V837" s="93" t="str">
        <f t="shared" si="37"/>
        <v/>
      </c>
      <c r="W837" s="97">
        <f t="shared" si="40"/>
        <v>1</v>
      </c>
      <c r="X837" s="94"/>
      <c r="Z837" s="5"/>
      <c r="AA837"/>
      <c r="AC837" s="377"/>
      <c r="AD837" s="55">
        <v>0.57500000000016105</v>
      </c>
    </row>
    <row r="838" spans="2:30" x14ac:dyDescent="0.25">
      <c r="B838" s="5">
        <v>9.3000000000000007</v>
      </c>
      <c r="C838" s="5">
        <v>85</v>
      </c>
      <c r="D838" s="5">
        <v>6.9</v>
      </c>
      <c r="E838" s="5">
        <v>9.3000000000000007</v>
      </c>
      <c r="F838" s="5">
        <v>4.7</v>
      </c>
      <c r="G838" s="5">
        <v>7.2</v>
      </c>
      <c r="H838" s="5">
        <v>1035.2</v>
      </c>
      <c r="I838" s="5">
        <v>25110</v>
      </c>
      <c r="J838" s="5">
        <v>1</v>
      </c>
      <c r="K838" s="5">
        <v>0</v>
      </c>
      <c r="L838" s="5">
        <v>0</v>
      </c>
      <c r="M838" s="5">
        <v>0</v>
      </c>
      <c r="N838">
        <v>19.2</v>
      </c>
      <c r="O838">
        <v>1047.5</v>
      </c>
      <c r="P838">
        <v>20.100000000000001</v>
      </c>
      <c r="Q838">
        <v>21</v>
      </c>
      <c r="R838" s="55">
        <v>0.57569444444444495</v>
      </c>
      <c r="T838" s="94">
        <f t="shared" si="39"/>
        <v>21</v>
      </c>
      <c r="U838" s="97">
        <f t="shared" si="38"/>
        <v>8.6999999999999993</v>
      </c>
      <c r="V838" s="93" t="str">
        <f t="shared" si="37"/>
        <v/>
      </c>
      <c r="W838" s="97">
        <f t="shared" si="40"/>
        <v>1</v>
      </c>
      <c r="X838" s="94"/>
      <c r="Z838" s="5"/>
      <c r="AA838"/>
      <c r="AC838" s="377"/>
      <c r="AD838" s="55">
        <v>0.57569444444460605</v>
      </c>
    </row>
    <row r="839" spans="2:30" x14ac:dyDescent="0.25">
      <c r="B839" s="5">
        <v>9.4</v>
      </c>
      <c r="C839" s="5">
        <v>85</v>
      </c>
      <c r="D839" s="5">
        <v>7</v>
      </c>
      <c r="E839" s="5">
        <v>9.1</v>
      </c>
      <c r="F839" s="5">
        <v>5</v>
      </c>
      <c r="G839" s="5">
        <v>7.2</v>
      </c>
      <c r="H839" s="5">
        <v>1035</v>
      </c>
      <c r="I839" s="5">
        <v>26272</v>
      </c>
      <c r="J839" s="5">
        <v>2</v>
      </c>
      <c r="K839" s="5">
        <v>0</v>
      </c>
      <c r="L839" s="5">
        <v>0</v>
      </c>
      <c r="M839" s="5">
        <v>0</v>
      </c>
      <c r="N839">
        <v>19.2</v>
      </c>
      <c r="O839">
        <v>1047.5</v>
      </c>
      <c r="P839">
        <v>20.100000000000001</v>
      </c>
      <c r="Q839">
        <v>21</v>
      </c>
      <c r="R839" s="55">
        <v>0.57638888888888895</v>
      </c>
      <c r="T839" s="94">
        <f t="shared" si="39"/>
        <v>21</v>
      </c>
      <c r="U839" s="97">
        <f t="shared" si="38"/>
        <v>8.6</v>
      </c>
      <c r="V839" s="93" t="str">
        <f t="shared" si="37"/>
        <v/>
      </c>
      <c r="W839" s="97">
        <f t="shared" si="40"/>
        <v>1</v>
      </c>
      <c r="X839" s="94"/>
      <c r="Z839" s="5"/>
      <c r="AA839"/>
      <c r="AC839" s="377"/>
      <c r="AD839" s="55">
        <v>0.57638888888905104</v>
      </c>
    </row>
    <row r="840" spans="2:30" x14ac:dyDescent="0.25">
      <c r="B840" s="5">
        <v>9.4</v>
      </c>
      <c r="C840" s="5">
        <v>85</v>
      </c>
      <c r="D840" s="5">
        <v>7</v>
      </c>
      <c r="E840" s="5">
        <v>9.4</v>
      </c>
      <c r="F840" s="5">
        <v>4.7</v>
      </c>
      <c r="G840" s="5">
        <v>7.2</v>
      </c>
      <c r="H840" s="5">
        <v>1035.4000000000001</v>
      </c>
      <c r="I840" s="5">
        <v>26381</v>
      </c>
      <c r="J840" s="5">
        <v>2</v>
      </c>
      <c r="K840" s="5">
        <v>0</v>
      </c>
      <c r="L840" s="5">
        <v>0</v>
      </c>
      <c r="M840" s="5">
        <v>0</v>
      </c>
      <c r="N840">
        <v>19.2</v>
      </c>
      <c r="O840">
        <v>1047.5</v>
      </c>
      <c r="P840">
        <v>20.100000000000001</v>
      </c>
      <c r="Q840">
        <v>21.1</v>
      </c>
      <c r="R840" s="55">
        <v>0.57708333333333295</v>
      </c>
      <c r="T840" s="94">
        <f t="shared" si="39"/>
        <v>21.1</v>
      </c>
      <c r="U840" s="97">
        <f t="shared" si="38"/>
        <v>8.7000000000000011</v>
      </c>
      <c r="V840" s="93" t="str">
        <f t="shared" si="37"/>
        <v/>
      </c>
      <c r="W840" s="97">
        <f t="shared" si="40"/>
        <v>1</v>
      </c>
      <c r="X840" s="94"/>
      <c r="Z840" s="5"/>
      <c r="AA840"/>
      <c r="AC840" s="377"/>
      <c r="AD840" s="55">
        <v>0.57708333333349604</v>
      </c>
    </row>
    <row r="841" spans="2:30" x14ac:dyDescent="0.25">
      <c r="B841" s="5">
        <v>9.3000000000000007</v>
      </c>
      <c r="C841" s="5">
        <v>85</v>
      </c>
      <c r="D841" s="5">
        <v>6.9</v>
      </c>
      <c r="E841" s="5">
        <v>8.6999999999999993</v>
      </c>
      <c r="F841" s="5">
        <v>5.8</v>
      </c>
      <c r="G841" s="5">
        <v>7.2</v>
      </c>
      <c r="H841" s="5">
        <v>1035.4000000000001</v>
      </c>
      <c r="I841" s="5">
        <v>24722</v>
      </c>
      <c r="J841" s="5">
        <v>1</v>
      </c>
      <c r="K841" s="5">
        <v>0</v>
      </c>
      <c r="L841" s="5">
        <v>0</v>
      </c>
      <c r="M841" s="5">
        <v>0</v>
      </c>
      <c r="N841">
        <v>19.2</v>
      </c>
      <c r="O841">
        <v>1047.5</v>
      </c>
      <c r="P841">
        <v>20.100000000000001</v>
      </c>
      <c r="Q841">
        <v>21.1</v>
      </c>
      <c r="R841" s="55">
        <v>0.57777777777777795</v>
      </c>
      <c r="T841" s="94">
        <f t="shared" si="39"/>
        <v>21.1</v>
      </c>
      <c r="U841" s="97">
        <f t="shared" si="38"/>
        <v>8.8000000000000007</v>
      </c>
      <c r="V841" s="93" t="str">
        <f t="shared" si="37"/>
        <v/>
      </c>
      <c r="W841" s="97">
        <f t="shared" si="40"/>
        <v>1</v>
      </c>
      <c r="X841" s="94"/>
      <c r="Z841" s="5"/>
      <c r="AA841"/>
      <c r="AC841" s="377"/>
      <c r="AD841" s="55">
        <v>0.57777777777794104</v>
      </c>
    </row>
    <row r="842" spans="2:30" x14ac:dyDescent="0.25">
      <c r="B842" s="5">
        <v>9.3000000000000007</v>
      </c>
      <c r="C842" s="5">
        <v>86</v>
      </c>
      <c r="D842" s="5">
        <v>7.1</v>
      </c>
      <c r="E842" s="5">
        <v>9.3000000000000007</v>
      </c>
      <c r="F842" s="5">
        <v>2.9</v>
      </c>
      <c r="G842" s="5">
        <v>5.4</v>
      </c>
      <c r="H842" s="5">
        <v>1035.0999999999999</v>
      </c>
      <c r="I842" s="5">
        <v>24397</v>
      </c>
      <c r="J842" s="5">
        <v>1</v>
      </c>
      <c r="K842" s="5">
        <v>0</v>
      </c>
      <c r="L842" s="5">
        <v>0</v>
      </c>
      <c r="M842" s="5">
        <v>0</v>
      </c>
      <c r="N842">
        <v>19.2</v>
      </c>
      <c r="O842">
        <v>1047.5</v>
      </c>
      <c r="P842">
        <v>20.100000000000001</v>
      </c>
      <c r="Q842">
        <v>21.1</v>
      </c>
      <c r="R842" s="55">
        <v>0.57847222222222205</v>
      </c>
      <c r="T842" s="94">
        <f t="shared" si="39"/>
        <v>21.1</v>
      </c>
      <c r="U842" s="97">
        <f t="shared" si="38"/>
        <v>8.8000000000000007</v>
      </c>
      <c r="V842" s="93" t="str">
        <f t="shared" si="37"/>
        <v/>
      </c>
      <c r="W842" s="97">
        <f t="shared" si="40"/>
        <v>1</v>
      </c>
      <c r="X842" s="94"/>
      <c r="Z842" s="5"/>
      <c r="AA842"/>
      <c r="AC842" s="377"/>
      <c r="AD842" s="55">
        <v>0.57847222222238603</v>
      </c>
    </row>
    <row r="843" spans="2:30" x14ac:dyDescent="0.25">
      <c r="B843" s="5">
        <v>9.3000000000000007</v>
      </c>
      <c r="C843" s="5">
        <v>85</v>
      </c>
      <c r="D843" s="5">
        <v>6.9</v>
      </c>
      <c r="E843" s="5">
        <v>9.3000000000000007</v>
      </c>
      <c r="F843" s="5">
        <v>4.7</v>
      </c>
      <c r="G843" s="5">
        <v>7.2</v>
      </c>
      <c r="H843" s="5">
        <v>1035</v>
      </c>
      <c r="I843" s="5">
        <v>23792</v>
      </c>
      <c r="J843" s="5">
        <v>1</v>
      </c>
      <c r="K843" s="5">
        <v>0</v>
      </c>
      <c r="L843" s="5">
        <v>0</v>
      </c>
      <c r="M843" s="5">
        <v>0</v>
      </c>
      <c r="N843">
        <v>19.2</v>
      </c>
      <c r="O843">
        <v>1047.5</v>
      </c>
      <c r="P843">
        <v>20.5</v>
      </c>
      <c r="Q843">
        <v>21.1</v>
      </c>
      <c r="R843" s="55">
        <v>0.57916666666666705</v>
      </c>
      <c r="T843" s="94">
        <f t="shared" si="39"/>
        <v>21.1</v>
      </c>
      <c r="U843" s="97">
        <f t="shared" si="38"/>
        <v>8.8000000000000007</v>
      </c>
      <c r="V843" s="93" t="str">
        <f t="shared" ref="V843:V906" si="41">IF($K843&gt;0,1,"")</f>
        <v/>
      </c>
      <c r="W843" s="97">
        <f t="shared" si="40"/>
        <v>1</v>
      </c>
      <c r="X843" s="94"/>
      <c r="Z843" s="5"/>
      <c r="AA843"/>
      <c r="AC843" s="377"/>
      <c r="AD843" s="55">
        <v>0.57916666666683103</v>
      </c>
    </row>
    <row r="844" spans="2:30" x14ac:dyDescent="0.25">
      <c r="B844" s="5">
        <v>9.4</v>
      </c>
      <c r="C844" s="5">
        <v>85</v>
      </c>
      <c r="D844" s="5">
        <v>7</v>
      </c>
      <c r="E844" s="5">
        <v>9.4</v>
      </c>
      <c r="F844" s="5">
        <v>2.9</v>
      </c>
      <c r="G844" s="5">
        <v>3.6</v>
      </c>
      <c r="H844" s="5">
        <v>1035.0999999999999</v>
      </c>
      <c r="I844" s="5">
        <v>23901</v>
      </c>
      <c r="J844" s="5">
        <v>1</v>
      </c>
      <c r="K844" s="5">
        <v>0</v>
      </c>
      <c r="L844" s="5">
        <v>0</v>
      </c>
      <c r="M844" s="5">
        <v>0</v>
      </c>
      <c r="N844">
        <v>19.2</v>
      </c>
      <c r="O844">
        <v>1047.5</v>
      </c>
      <c r="P844">
        <v>20.6</v>
      </c>
      <c r="Q844">
        <v>21.1</v>
      </c>
      <c r="R844" s="55">
        <v>0.57986111111111105</v>
      </c>
      <c r="T844" s="94">
        <f t="shared" si="39"/>
        <v>21.1</v>
      </c>
      <c r="U844" s="97">
        <f t="shared" si="38"/>
        <v>8.7000000000000011</v>
      </c>
      <c r="V844" s="93" t="str">
        <f t="shared" si="41"/>
        <v/>
      </c>
      <c r="W844" s="97">
        <f t="shared" si="40"/>
        <v>1</v>
      </c>
      <c r="X844" s="94"/>
      <c r="Z844" s="5"/>
      <c r="AA844"/>
      <c r="AC844" s="377"/>
      <c r="AD844" s="55">
        <v>0.57986111111127603</v>
      </c>
    </row>
    <row r="845" spans="2:30" x14ac:dyDescent="0.25">
      <c r="B845" s="5">
        <v>9.4</v>
      </c>
      <c r="C845" s="5">
        <v>85</v>
      </c>
      <c r="D845" s="5">
        <v>7</v>
      </c>
      <c r="E845" s="5">
        <v>8.5</v>
      </c>
      <c r="F845" s="5">
        <v>7.2</v>
      </c>
      <c r="G845" s="5">
        <v>9.4</v>
      </c>
      <c r="H845" s="5">
        <v>1035.0999999999999</v>
      </c>
      <c r="I845" s="5">
        <v>24226</v>
      </c>
      <c r="J845" s="5">
        <v>1</v>
      </c>
      <c r="K845" s="5">
        <v>0</v>
      </c>
      <c r="L845" s="5">
        <v>0</v>
      </c>
      <c r="M845" s="5">
        <v>0</v>
      </c>
      <c r="N845">
        <v>19.2</v>
      </c>
      <c r="O845">
        <v>1047.5</v>
      </c>
      <c r="P845">
        <v>20.7</v>
      </c>
      <c r="Q845">
        <v>21.2</v>
      </c>
      <c r="R845" s="55">
        <v>0.58055555555555605</v>
      </c>
      <c r="T845" s="94">
        <f t="shared" si="39"/>
        <v>21.2</v>
      </c>
      <c r="U845" s="97">
        <f t="shared" si="38"/>
        <v>8.7999999999999989</v>
      </c>
      <c r="V845" s="93" t="str">
        <f t="shared" si="41"/>
        <v/>
      </c>
      <c r="W845" s="97">
        <f t="shared" si="40"/>
        <v>1</v>
      </c>
      <c r="X845" s="94"/>
      <c r="Z845" s="5"/>
      <c r="AA845"/>
      <c r="AC845" s="377"/>
      <c r="AD845" s="55">
        <v>0.58055555555572103</v>
      </c>
    </row>
    <row r="846" spans="2:30" x14ac:dyDescent="0.25">
      <c r="B846" s="5">
        <v>9.3000000000000007</v>
      </c>
      <c r="C846" s="5">
        <v>85</v>
      </c>
      <c r="D846" s="5">
        <v>6.9</v>
      </c>
      <c r="E846" s="5">
        <v>8.8000000000000007</v>
      </c>
      <c r="F846" s="5">
        <v>5.4</v>
      </c>
      <c r="G846" s="5">
        <v>7.2</v>
      </c>
      <c r="H846" s="5">
        <v>1035.2</v>
      </c>
      <c r="I846" s="5">
        <v>24939</v>
      </c>
      <c r="J846" s="5">
        <v>1</v>
      </c>
      <c r="K846" s="5">
        <v>0</v>
      </c>
      <c r="L846" s="5">
        <v>0</v>
      </c>
      <c r="M846" s="5">
        <v>0</v>
      </c>
      <c r="N846">
        <v>19.2</v>
      </c>
      <c r="O846">
        <v>1047.5</v>
      </c>
      <c r="P846">
        <v>20.8</v>
      </c>
      <c r="Q846">
        <v>21.3</v>
      </c>
      <c r="R846" s="55">
        <v>0.58125000000000004</v>
      </c>
      <c r="T846" s="94">
        <f t="shared" si="39"/>
        <v>21.3</v>
      </c>
      <c r="U846" s="97">
        <f t="shared" si="38"/>
        <v>9</v>
      </c>
      <c r="V846" s="93" t="str">
        <f t="shared" si="41"/>
        <v/>
      </c>
      <c r="W846" s="97">
        <f t="shared" si="40"/>
        <v>1</v>
      </c>
      <c r="X846" s="94"/>
      <c r="Z846" s="5"/>
      <c r="AA846"/>
      <c r="AC846" s="377"/>
      <c r="AD846" s="55">
        <v>0.58125000000016602</v>
      </c>
    </row>
    <row r="847" spans="2:30" x14ac:dyDescent="0.25">
      <c r="B847" s="5">
        <v>9.3000000000000007</v>
      </c>
      <c r="C847" s="5">
        <v>86</v>
      </c>
      <c r="D847" s="5">
        <v>7.1</v>
      </c>
      <c r="E847" s="5">
        <v>9.3000000000000007</v>
      </c>
      <c r="F847" s="5">
        <v>4.7</v>
      </c>
      <c r="G847" s="5">
        <v>7.2</v>
      </c>
      <c r="H847" s="5">
        <v>1035.2</v>
      </c>
      <c r="I847" s="5">
        <v>26102</v>
      </c>
      <c r="J847" s="5">
        <v>2</v>
      </c>
      <c r="K847" s="5">
        <v>0</v>
      </c>
      <c r="L847" s="5">
        <v>0</v>
      </c>
      <c r="M847" s="5">
        <v>0</v>
      </c>
      <c r="N847">
        <v>19.2</v>
      </c>
      <c r="O847">
        <v>1047.5</v>
      </c>
      <c r="P847">
        <v>20.9</v>
      </c>
      <c r="Q847">
        <v>21.3</v>
      </c>
      <c r="R847" s="55">
        <v>0.58194444444444404</v>
      </c>
      <c r="T847" s="94">
        <f t="shared" si="39"/>
        <v>21.3</v>
      </c>
      <c r="U847" s="97">
        <f t="shared" si="38"/>
        <v>9</v>
      </c>
      <c r="V847" s="93" t="str">
        <f t="shared" si="41"/>
        <v/>
      </c>
      <c r="W847" s="97">
        <f t="shared" si="40"/>
        <v>1</v>
      </c>
      <c r="X847" s="94"/>
      <c r="Z847" s="5"/>
      <c r="AA847"/>
      <c r="AC847" s="377"/>
      <c r="AD847" s="55">
        <v>0.58194444444461102</v>
      </c>
    </row>
    <row r="848" spans="2:30" x14ac:dyDescent="0.25">
      <c r="B848" s="5">
        <v>9.3000000000000007</v>
      </c>
      <c r="C848" s="5">
        <v>86</v>
      </c>
      <c r="D848" s="5">
        <v>7.1</v>
      </c>
      <c r="E848" s="5">
        <v>9.3000000000000007</v>
      </c>
      <c r="F848" s="5">
        <v>3.6</v>
      </c>
      <c r="G848" s="5">
        <v>3.6</v>
      </c>
      <c r="H848" s="5">
        <v>1035.3</v>
      </c>
      <c r="I848" s="5">
        <v>26877</v>
      </c>
      <c r="J848" s="5">
        <v>2</v>
      </c>
      <c r="K848" s="5">
        <v>0</v>
      </c>
      <c r="L848" s="5">
        <v>0</v>
      </c>
      <c r="M848" s="5">
        <v>0</v>
      </c>
      <c r="N848">
        <v>19.2</v>
      </c>
      <c r="O848">
        <v>1047.5</v>
      </c>
      <c r="P848">
        <v>21</v>
      </c>
      <c r="Q848">
        <v>21.4</v>
      </c>
      <c r="R848" s="55">
        <v>0.58263888888888904</v>
      </c>
      <c r="T848" s="94">
        <f t="shared" si="39"/>
        <v>21.4</v>
      </c>
      <c r="U848" s="97">
        <f t="shared" ref="U848:U911" si="42">(T848-B848)-3</f>
        <v>9.0999999999999979</v>
      </c>
      <c r="V848" s="93" t="str">
        <f t="shared" si="41"/>
        <v/>
      </c>
      <c r="W848" s="97">
        <f t="shared" si="40"/>
        <v>1</v>
      </c>
      <c r="X848" s="94"/>
      <c r="Z848" s="5"/>
      <c r="AA848"/>
      <c r="AC848" s="377"/>
      <c r="AD848" s="55">
        <v>0.58263888888905602</v>
      </c>
    </row>
    <row r="849" spans="2:30" x14ac:dyDescent="0.25">
      <c r="B849" s="5">
        <v>9.3000000000000007</v>
      </c>
      <c r="C849" s="5">
        <v>86</v>
      </c>
      <c r="D849" s="5">
        <v>7.1</v>
      </c>
      <c r="E849" s="5">
        <v>8.5</v>
      </c>
      <c r="F849" s="5">
        <v>6.5</v>
      </c>
      <c r="G849" s="5">
        <v>9.4</v>
      </c>
      <c r="H849" s="5">
        <v>1035.0999999999999</v>
      </c>
      <c r="I849" s="5">
        <v>26815</v>
      </c>
      <c r="J849" s="5">
        <v>2</v>
      </c>
      <c r="K849" s="5">
        <v>0</v>
      </c>
      <c r="L849" s="5">
        <v>0</v>
      </c>
      <c r="M849" s="5">
        <v>0</v>
      </c>
      <c r="N849">
        <v>19.2</v>
      </c>
      <c r="O849">
        <v>1047.5</v>
      </c>
      <c r="P849">
        <v>21.1</v>
      </c>
      <c r="Q849">
        <v>21.4</v>
      </c>
      <c r="R849" s="55">
        <v>0.58333333333333304</v>
      </c>
      <c r="T849" s="94">
        <f t="shared" si="39"/>
        <v>21.4</v>
      </c>
      <c r="U849" s="97">
        <f t="shared" si="42"/>
        <v>9.0999999999999979</v>
      </c>
      <c r="V849" s="93" t="str">
        <f t="shared" si="41"/>
        <v/>
      </c>
      <c r="W849" s="97">
        <f t="shared" si="40"/>
        <v>1</v>
      </c>
      <c r="X849" s="94"/>
      <c r="Z849" s="5"/>
      <c r="AA849"/>
      <c r="AC849" s="377"/>
      <c r="AD849" s="55">
        <v>0.58333333333350101</v>
      </c>
    </row>
    <row r="850" spans="2:30" x14ac:dyDescent="0.25">
      <c r="B850" s="5">
        <v>9.3000000000000007</v>
      </c>
      <c r="C850" s="5">
        <v>86</v>
      </c>
      <c r="D850" s="5">
        <v>7.1</v>
      </c>
      <c r="E850" s="5">
        <v>9</v>
      </c>
      <c r="F850" s="5">
        <v>5</v>
      </c>
      <c r="G850" s="5">
        <v>5.4</v>
      </c>
      <c r="H850" s="5">
        <v>1035.0999999999999</v>
      </c>
      <c r="I850" s="5">
        <v>26877</v>
      </c>
      <c r="J850" s="5">
        <v>2</v>
      </c>
      <c r="K850" s="5">
        <v>0</v>
      </c>
      <c r="L850" s="5">
        <v>0</v>
      </c>
      <c r="M850" s="5">
        <v>0</v>
      </c>
      <c r="N850">
        <v>19.2</v>
      </c>
      <c r="O850">
        <v>1047.5</v>
      </c>
      <c r="P850">
        <v>21.1</v>
      </c>
      <c r="Q850">
        <v>21.4</v>
      </c>
      <c r="R850" s="55">
        <v>0.58402777777777803</v>
      </c>
      <c r="T850" s="94">
        <f t="shared" si="39"/>
        <v>21.4</v>
      </c>
      <c r="U850" s="97">
        <f t="shared" si="42"/>
        <v>9.0999999999999979</v>
      </c>
      <c r="V850" s="93" t="str">
        <f t="shared" si="41"/>
        <v/>
      </c>
      <c r="W850" s="97">
        <f t="shared" si="40"/>
        <v>1</v>
      </c>
      <c r="X850" s="94"/>
      <c r="Z850" s="5"/>
      <c r="AA850"/>
      <c r="AC850" s="377"/>
      <c r="AD850" s="55">
        <v>0.58402777777794601</v>
      </c>
    </row>
    <row r="851" spans="2:30" x14ac:dyDescent="0.25">
      <c r="B851" s="5">
        <v>9.3000000000000007</v>
      </c>
      <c r="C851" s="5">
        <v>86</v>
      </c>
      <c r="D851" s="5">
        <v>7.1</v>
      </c>
      <c r="E851" s="5">
        <v>9.3000000000000007</v>
      </c>
      <c r="F851" s="5">
        <v>2.2000000000000002</v>
      </c>
      <c r="G851" s="5">
        <v>3.6</v>
      </c>
      <c r="H851" s="5">
        <v>1035.2</v>
      </c>
      <c r="I851" s="5">
        <v>27249</v>
      </c>
      <c r="J851" s="5">
        <v>2</v>
      </c>
      <c r="K851" s="5">
        <v>0</v>
      </c>
      <c r="L851" s="5">
        <v>0</v>
      </c>
      <c r="M851" s="5">
        <v>0</v>
      </c>
      <c r="N851">
        <v>19.2</v>
      </c>
      <c r="O851">
        <v>1047.5</v>
      </c>
      <c r="P851">
        <v>21.2</v>
      </c>
      <c r="Q851">
        <v>21.4</v>
      </c>
      <c r="R851" s="55">
        <v>0.58472222222222203</v>
      </c>
      <c r="T851" s="94">
        <f t="shared" si="39"/>
        <v>21.4</v>
      </c>
      <c r="U851" s="97">
        <f t="shared" si="42"/>
        <v>9.0999999999999979</v>
      </c>
      <c r="V851" s="93" t="str">
        <f t="shared" si="41"/>
        <v/>
      </c>
      <c r="W851" s="97">
        <f t="shared" si="40"/>
        <v>1</v>
      </c>
      <c r="X851" s="94"/>
      <c r="Z851" s="5"/>
      <c r="AA851"/>
      <c r="AC851" s="377"/>
      <c r="AD851" s="55">
        <v>0.58472222222239101</v>
      </c>
    </row>
    <row r="852" spans="2:30" x14ac:dyDescent="0.25">
      <c r="B852" s="5">
        <v>9.3000000000000007</v>
      </c>
      <c r="C852" s="5">
        <v>86</v>
      </c>
      <c r="D852" s="5">
        <v>7.1</v>
      </c>
      <c r="E852" s="5">
        <v>8.8000000000000007</v>
      </c>
      <c r="F852" s="5">
        <v>5.4</v>
      </c>
      <c r="G852" s="5">
        <v>7.2</v>
      </c>
      <c r="H852" s="5">
        <v>1035.0999999999999</v>
      </c>
      <c r="I852" s="5">
        <v>27915</v>
      </c>
      <c r="J852" s="5">
        <v>2</v>
      </c>
      <c r="K852" s="5">
        <v>0</v>
      </c>
      <c r="L852" s="5">
        <v>0</v>
      </c>
      <c r="M852" s="5">
        <v>0</v>
      </c>
      <c r="N852">
        <v>19.2</v>
      </c>
      <c r="O852">
        <v>1047.5</v>
      </c>
      <c r="P852">
        <v>21.2</v>
      </c>
      <c r="Q852">
        <v>21.4</v>
      </c>
      <c r="R852" s="55">
        <v>0.58541666666666703</v>
      </c>
      <c r="T852" s="94">
        <f t="shared" si="39"/>
        <v>21.4</v>
      </c>
      <c r="U852" s="97">
        <f t="shared" si="42"/>
        <v>9.0999999999999979</v>
      </c>
      <c r="V852" s="93" t="str">
        <f t="shared" si="41"/>
        <v/>
      </c>
      <c r="W852" s="97">
        <f t="shared" si="40"/>
        <v>1</v>
      </c>
      <c r="X852" s="94"/>
      <c r="Z852" s="5"/>
      <c r="AA852"/>
      <c r="AC852" s="377"/>
      <c r="AD852" s="55">
        <v>0.58541666666683601</v>
      </c>
    </row>
    <row r="853" spans="2:30" x14ac:dyDescent="0.25">
      <c r="B853" s="5">
        <v>9.4</v>
      </c>
      <c r="C853" s="5">
        <v>85</v>
      </c>
      <c r="D853" s="5">
        <v>7</v>
      </c>
      <c r="E853" s="5">
        <v>9.1</v>
      </c>
      <c r="F853" s="5">
        <v>5</v>
      </c>
      <c r="G853" s="5">
        <v>7.2</v>
      </c>
      <c r="H853" s="5">
        <v>1035.2</v>
      </c>
      <c r="I853" s="5">
        <v>28303</v>
      </c>
      <c r="J853" s="5">
        <v>2</v>
      </c>
      <c r="K853" s="5">
        <v>0</v>
      </c>
      <c r="L853" s="5">
        <v>0</v>
      </c>
      <c r="M853" s="5">
        <v>0</v>
      </c>
      <c r="N853">
        <v>19.2</v>
      </c>
      <c r="O853">
        <v>1047.5</v>
      </c>
      <c r="P853">
        <v>21.2</v>
      </c>
      <c r="Q853">
        <v>21.4</v>
      </c>
      <c r="R853" s="55">
        <v>0.58611111111111103</v>
      </c>
      <c r="T853" s="94">
        <f t="shared" si="39"/>
        <v>21.4</v>
      </c>
      <c r="U853" s="97">
        <f t="shared" si="42"/>
        <v>8.9999999999999982</v>
      </c>
      <c r="V853" s="93" t="str">
        <f t="shared" si="41"/>
        <v/>
      </c>
      <c r="W853" s="97">
        <f t="shared" si="40"/>
        <v>1</v>
      </c>
      <c r="X853" s="94"/>
      <c r="Z853" s="5"/>
      <c r="AA853"/>
      <c r="AC853" s="377"/>
      <c r="AD853" s="55">
        <v>0.586111111111281</v>
      </c>
    </row>
    <row r="854" spans="2:30" x14ac:dyDescent="0.25">
      <c r="B854" s="5">
        <v>9.4</v>
      </c>
      <c r="C854" s="5">
        <v>86</v>
      </c>
      <c r="D854" s="5">
        <v>7.2</v>
      </c>
      <c r="E854" s="5">
        <v>8.6</v>
      </c>
      <c r="F854" s="5">
        <v>6.5</v>
      </c>
      <c r="G854" s="5">
        <v>7.2</v>
      </c>
      <c r="H854" s="5">
        <v>1035.2</v>
      </c>
      <c r="I854" s="5">
        <v>28303</v>
      </c>
      <c r="J854" s="5">
        <v>2</v>
      </c>
      <c r="K854" s="5">
        <v>0</v>
      </c>
      <c r="L854" s="5">
        <v>0</v>
      </c>
      <c r="M854" s="5">
        <v>0</v>
      </c>
      <c r="N854">
        <v>19.2</v>
      </c>
      <c r="O854">
        <v>1047.5</v>
      </c>
      <c r="P854">
        <v>21.2</v>
      </c>
      <c r="Q854">
        <v>21.4</v>
      </c>
      <c r="R854" s="55">
        <v>0.58680555555555602</v>
      </c>
      <c r="T854" s="94">
        <f t="shared" si="39"/>
        <v>21.4</v>
      </c>
      <c r="U854" s="97">
        <f t="shared" si="42"/>
        <v>8.9999999999999982</v>
      </c>
      <c r="V854" s="93" t="str">
        <f t="shared" si="41"/>
        <v/>
      </c>
      <c r="W854" s="97">
        <f t="shared" si="40"/>
        <v>1</v>
      </c>
      <c r="X854" s="94"/>
      <c r="Z854" s="5"/>
      <c r="AA854"/>
      <c r="AC854" s="377"/>
      <c r="AD854" s="55">
        <v>0.586805555555726</v>
      </c>
    </row>
    <row r="855" spans="2:30" x14ac:dyDescent="0.25">
      <c r="B855" s="5">
        <v>9.3000000000000007</v>
      </c>
      <c r="C855" s="5">
        <v>86</v>
      </c>
      <c r="D855" s="5">
        <v>7.1</v>
      </c>
      <c r="E855" s="5">
        <v>9.3000000000000007</v>
      </c>
      <c r="F855" s="5">
        <v>4.7</v>
      </c>
      <c r="G855" s="5">
        <v>9.4</v>
      </c>
      <c r="H855" s="5">
        <v>1035.2</v>
      </c>
      <c r="I855" s="5">
        <v>27528</v>
      </c>
      <c r="J855" s="5">
        <v>2</v>
      </c>
      <c r="K855" s="5">
        <v>0</v>
      </c>
      <c r="L855" s="5">
        <v>0</v>
      </c>
      <c r="M855" s="5">
        <v>0</v>
      </c>
      <c r="N855">
        <v>19.2</v>
      </c>
      <c r="O855">
        <v>1047.5</v>
      </c>
      <c r="P855">
        <v>21.2</v>
      </c>
      <c r="Q855">
        <v>21.4</v>
      </c>
      <c r="R855" s="55">
        <v>0.58750000000000002</v>
      </c>
      <c r="T855" s="94">
        <f t="shared" si="39"/>
        <v>21.4</v>
      </c>
      <c r="U855" s="97">
        <f t="shared" si="42"/>
        <v>9.0999999999999979</v>
      </c>
      <c r="V855" s="93" t="str">
        <f t="shared" si="41"/>
        <v/>
      </c>
      <c r="W855" s="97">
        <f t="shared" si="40"/>
        <v>1</v>
      </c>
      <c r="X855" s="94"/>
      <c r="Z855" s="5"/>
      <c r="AA855"/>
      <c r="AC855" s="377"/>
      <c r="AD855" s="55">
        <v>0.587500000000171</v>
      </c>
    </row>
    <row r="856" spans="2:30" x14ac:dyDescent="0.25">
      <c r="B856" s="5">
        <v>9.3000000000000007</v>
      </c>
      <c r="C856" s="5">
        <v>86</v>
      </c>
      <c r="D856" s="5">
        <v>7.1</v>
      </c>
      <c r="E856" s="5">
        <v>8.6999999999999993</v>
      </c>
      <c r="F856" s="5">
        <v>6.1</v>
      </c>
      <c r="G856" s="5">
        <v>7.2</v>
      </c>
      <c r="H856" s="5">
        <v>1035.2</v>
      </c>
      <c r="I856" s="5">
        <v>28241</v>
      </c>
      <c r="J856" s="5">
        <v>2</v>
      </c>
      <c r="K856" s="5">
        <v>0</v>
      </c>
      <c r="L856" s="5">
        <v>0</v>
      </c>
      <c r="M856" s="5">
        <v>0</v>
      </c>
      <c r="N856">
        <v>19.2</v>
      </c>
      <c r="O856">
        <v>1047.5</v>
      </c>
      <c r="P856">
        <v>21.2</v>
      </c>
      <c r="Q856">
        <v>21.4</v>
      </c>
      <c r="R856" s="55">
        <v>0.58819444444444402</v>
      </c>
      <c r="T856" s="94">
        <f t="shared" si="39"/>
        <v>21.4</v>
      </c>
      <c r="U856" s="97">
        <f t="shared" si="42"/>
        <v>9.0999999999999979</v>
      </c>
      <c r="V856" s="93" t="str">
        <f t="shared" si="41"/>
        <v/>
      </c>
      <c r="W856" s="97">
        <f t="shared" si="40"/>
        <v>1</v>
      </c>
      <c r="X856" s="94"/>
      <c r="Z856" s="5"/>
      <c r="AA856"/>
      <c r="AC856" s="377"/>
      <c r="AD856" s="55">
        <v>0.58819444444461599</v>
      </c>
    </row>
    <row r="857" spans="2:30" x14ac:dyDescent="0.25">
      <c r="B857" s="5">
        <v>9.4</v>
      </c>
      <c r="C857" s="5">
        <v>85</v>
      </c>
      <c r="D857" s="5">
        <v>7</v>
      </c>
      <c r="E857" s="5">
        <v>8.5</v>
      </c>
      <c r="F857" s="5">
        <v>6.8</v>
      </c>
      <c r="G857" s="5">
        <v>9.4</v>
      </c>
      <c r="H857" s="5">
        <v>1035.0999999999999</v>
      </c>
      <c r="I857" s="5">
        <v>9114</v>
      </c>
      <c r="J857" s="5">
        <v>0</v>
      </c>
      <c r="K857" s="5">
        <v>0</v>
      </c>
      <c r="L857" s="5">
        <v>0</v>
      </c>
      <c r="M857" s="5">
        <v>0</v>
      </c>
      <c r="N857">
        <v>19.2</v>
      </c>
      <c r="O857">
        <v>1047.5</v>
      </c>
      <c r="P857">
        <v>21.2</v>
      </c>
      <c r="Q857">
        <v>21.4</v>
      </c>
      <c r="R857" s="55">
        <v>0.58888888888888902</v>
      </c>
      <c r="T857" s="94">
        <f t="shared" si="39"/>
        <v>21.4</v>
      </c>
      <c r="U857" s="97">
        <f t="shared" si="42"/>
        <v>8.9999999999999982</v>
      </c>
      <c r="V857" s="93" t="str">
        <f t="shared" si="41"/>
        <v/>
      </c>
      <c r="W857" s="97">
        <f t="shared" si="40"/>
        <v>1</v>
      </c>
      <c r="X857" s="94"/>
      <c r="Z857" s="5"/>
      <c r="AA857"/>
      <c r="AC857" s="377"/>
      <c r="AD857" s="55">
        <v>0.58888888888906099</v>
      </c>
    </row>
    <row r="858" spans="2:30" x14ac:dyDescent="0.25">
      <c r="B858" s="5">
        <v>9.4</v>
      </c>
      <c r="C858" s="5">
        <v>86</v>
      </c>
      <c r="D858" s="5">
        <v>7.2</v>
      </c>
      <c r="E858" s="5">
        <v>8.6</v>
      </c>
      <c r="F858" s="5">
        <v>6.5</v>
      </c>
      <c r="G858" s="5">
        <v>7.2</v>
      </c>
      <c r="H858" s="5">
        <v>1035</v>
      </c>
      <c r="I858" s="5">
        <v>9114</v>
      </c>
      <c r="J858" s="5">
        <v>0</v>
      </c>
      <c r="K858" s="5">
        <v>0</v>
      </c>
      <c r="L858" s="5">
        <v>0</v>
      </c>
      <c r="M858" s="5">
        <v>0</v>
      </c>
      <c r="N858">
        <v>19.2</v>
      </c>
      <c r="O858">
        <v>1047.5</v>
      </c>
      <c r="P858">
        <v>21.2</v>
      </c>
      <c r="Q858">
        <v>21.4</v>
      </c>
      <c r="R858" s="55">
        <v>0.58958333333333302</v>
      </c>
      <c r="T858" s="94">
        <f t="shared" si="39"/>
        <v>21.4</v>
      </c>
      <c r="U858" s="97">
        <f t="shared" si="42"/>
        <v>8.9999999999999982</v>
      </c>
      <c r="V858" s="93" t="str">
        <f t="shared" si="41"/>
        <v/>
      </c>
      <c r="W858" s="97">
        <f t="shared" si="40"/>
        <v>1</v>
      </c>
      <c r="X858" s="94"/>
      <c r="Z858" s="5"/>
      <c r="AA858"/>
      <c r="AC858" s="377"/>
      <c r="AD858" s="55">
        <v>0.58958333333350599</v>
      </c>
    </row>
    <row r="859" spans="2:30" x14ac:dyDescent="0.25">
      <c r="B859" s="5">
        <v>9.3000000000000007</v>
      </c>
      <c r="C859" s="5">
        <v>86</v>
      </c>
      <c r="D859" s="5">
        <v>7.1</v>
      </c>
      <c r="E859" s="5">
        <v>9</v>
      </c>
      <c r="F859" s="5">
        <v>5</v>
      </c>
      <c r="G859" s="5">
        <v>7.2</v>
      </c>
      <c r="H859" s="5">
        <v>1035.0999999999999</v>
      </c>
      <c r="I859" s="5">
        <v>24784</v>
      </c>
      <c r="J859" s="5">
        <v>1</v>
      </c>
      <c r="K859" s="5">
        <v>0</v>
      </c>
      <c r="L859" s="5">
        <v>0</v>
      </c>
      <c r="M859" s="5">
        <v>0</v>
      </c>
      <c r="N859">
        <v>19.2</v>
      </c>
      <c r="O859">
        <v>1047.5</v>
      </c>
      <c r="P859">
        <v>21.2</v>
      </c>
      <c r="Q859">
        <v>21.3</v>
      </c>
      <c r="R859" s="55">
        <v>0.59027777777777801</v>
      </c>
      <c r="T859" s="94">
        <f t="shared" si="39"/>
        <v>21.3</v>
      </c>
      <c r="U859" s="97">
        <f t="shared" si="42"/>
        <v>9</v>
      </c>
      <c r="V859" s="93" t="str">
        <f t="shared" si="41"/>
        <v/>
      </c>
      <c r="W859" s="97">
        <f t="shared" si="40"/>
        <v>1</v>
      </c>
      <c r="X859" s="94"/>
      <c r="Z859" s="5"/>
      <c r="AA859"/>
      <c r="AC859" s="377"/>
      <c r="AD859" s="55">
        <v>0.59027777777795098</v>
      </c>
    </row>
    <row r="860" spans="2:30" x14ac:dyDescent="0.25">
      <c r="B860" s="5">
        <v>9.3000000000000007</v>
      </c>
      <c r="C860" s="5">
        <v>86</v>
      </c>
      <c r="D860" s="5">
        <v>7.1</v>
      </c>
      <c r="E860" s="5">
        <v>9.3000000000000007</v>
      </c>
      <c r="F860" s="5">
        <v>4.3</v>
      </c>
      <c r="G860" s="5">
        <v>7.2</v>
      </c>
      <c r="H860" s="5">
        <v>1035.0999999999999</v>
      </c>
      <c r="I860" s="5">
        <v>25327</v>
      </c>
      <c r="J860" s="5">
        <v>1</v>
      </c>
      <c r="K860" s="5">
        <v>0</v>
      </c>
      <c r="L860" s="5">
        <v>0</v>
      </c>
      <c r="M860" s="5">
        <v>0</v>
      </c>
      <c r="N860">
        <v>19.2</v>
      </c>
      <c r="O860">
        <v>1047.5</v>
      </c>
      <c r="P860">
        <v>21.4</v>
      </c>
      <c r="Q860">
        <v>21.3</v>
      </c>
      <c r="R860" s="55">
        <v>0.59097222222222201</v>
      </c>
      <c r="T860" s="94">
        <f t="shared" si="39"/>
        <v>21.4</v>
      </c>
      <c r="U860" s="97">
        <f t="shared" si="42"/>
        <v>9.0999999999999979</v>
      </c>
      <c r="V860" s="93" t="str">
        <f t="shared" si="41"/>
        <v/>
      </c>
      <c r="W860" s="97">
        <f t="shared" si="40"/>
        <v>1</v>
      </c>
      <c r="X860" s="94"/>
      <c r="Z860" s="5"/>
      <c r="AA860"/>
      <c r="AC860" s="377"/>
      <c r="AD860" s="55">
        <v>0.59097222222239598</v>
      </c>
    </row>
    <row r="861" spans="2:30" x14ac:dyDescent="0.25">
      <c r="B861" s="5">
        <v>9.3000000000000007</v>
      </c>
      <c r="C861" s="5">
        <v>86</v>
      </c>
      <c r="D861" s="5">
        <v>7.1</v>
      </c>
      <c r="E861" s="5">
        <v>8.8000000000000007</v>
      </c>
      <c r="F861" s="5">
        <v>5.4</v>
      </c>
      <c r="G861" s="5">
        <v>5.4</v>
      </c>
      <c r="H861" s="5">
        <v>1035</v>
      </c>
      <c r="I861" s="5">
        <v>9672</v>
      </c>
      <c r="J861" s="5">
        <v>0</v>
      </c>
      <c r="K861" s="5">
        <v>0</v>
      </c>
      <c r="L861" s="5">
        <v>0</v>
      </c>
      <c r="M861" s="5">
        <v>0</v>
      </c>
      <c r="N861">
        <v>19.2</v>
      </c>
      <c r="O861">
        <v>1047.5</v>
      </c>
      <c r="P861">
        <v>21.4</v>
      </c>
      <c r="Q861">
        <v>21.3</v>
      </c>
      <c r="R861" s="55">
        <v>0.59166666666666701</v>
      </c>
      <c r="T861" s="94">
        <f t="shared" si="39"/>
        <v>21.4</v>
      </c>
      <c r="U861" s="97">
        <f t="shared" si="42"/>
        <v>9.0999999999999979</v>
      </c>
      <c r="V861" s="93" t="str">
        <f t="shared" si="41"/>
        <v/>
      </c>
      <c r="W861" s="97">
        <f t="shared" si="40"/>
        <v>1</v>
      </c>
      <c r="X861" s="94"/>
      <c r="Z861" s="5"/>
      <c r="AA861"/>
      <c r="AC861" s="377"/>
      <c r="AD861" s="55">
        <v>0.59166666666684098</v>
      </c>
    </row>
    <row r="862" spans="2:30" x14ac:dyDescent="0.25">
      <c r="B862" s="5">
        <v>9.3000000000000007</v>
      </c>
      <c r="C862" s="5">
        <v>86</v>
      </c>
      <c r="D862" s="5">
        <v>7.1</v>
      </c>
      <c r="E862" s="5">
        <v>9.3000000000000007</v>
      </c>
      <c r="F862" s="5">
        <v>4.7</v>
      </c>
      <c r="G862" s="5">
        <v>5.4</v>
      </c>
      <c r="H862" s="5">
        <v>1035.0999999999999</v>
      </c>
      <c r="I862" s="5">
        <v>25823</v>
      </c>
      <c r="J862" s="5">
        <v>1</v>
      </c>
      <c r="K862" s="5">
        <v>0</v>
      </c>
      <c r="L862" s="5">
        <v>0</v>
      </c>
      <c r="M862" s="5">
        <v>0</v>
      </c>
      <c r="N862">
        <v>19.2</v>
      </c>
      <c r="O862">
        <v>1047.5</v>
      </c>
      <c r="P862">
        <v>21.4</v>
      </c>
      <c r="Q862">
        <v>21.1</v>
      </c>
      <c r="R862" s="55">
        <v>0.59236111111111101</v>
      </c>
      <c r="T862" s="94">
        <f t="shared" si="39"/>
        <v>21.4</v>
      </c>
      <c r="U862" s="97">
        <f t="shared" si="42"/>
        <v>9.0999999999999979</v>
      </c>
      <c r="V862" s="93" t="str">
        <f t="shared" si="41"/>
        <v/>
      </c>
      <c r="W862" s="97">
        <f t="shared" si="40"/>
        <v>1</v>
      </c>
      <c r="X862" s="94"/>
      <c r="Z862" s="5"/>
      <c r="AA862"/>
      <c r="AC862" s="377"/>
      <c r="AD862" s="55">
        <v>0.59236111111128598</v>
      </c>
    </row>
    <row r="863" spans="2:30" x14ac:dyDescent="0.25">
      <c r="B863" s="5">
        <v>9.3000000000000007</v>
      </c>
      <c r="C863" s="5">
        <v>86</v>
      </c>
      <c r="D863" s="5">
        <v>7.1</v>
      </c>
      <c r="E863" s="5">
        <v>8.5</v>
      </c>
      <c r="F863" s="5">
        <v>6.5</v>
      </c>
      <c r="G863" s="5">
        <v>9.4</v>
      </c>
      <c r="H863" s="5">
        <v>1035</v>
      </c>
      <c r="I863" s="5">
        <v>10168</v>
      </c>
      <c r="J863" s="5">
        <v>0</v>
      </c>
      <c r="K863" s="5">
        <v>0</v>
      </c>
      <c r="L863" s="5">
        <v>0</v>
      </c>
      <c r="M863" s="5">
        <v>0</v>
      </c>
      <c r="N863">
        <v>19.2</v>
      </c>
      <c r="O863">
        <v>1047.5</v>
      </c>
      <c r="P863">
        <v>21.2</v>
      </c>
      <c r="Q863">
        <v>21.1</v>
      </c>
      <c r="R863" s="55">
        <v>0.593055555555556</v>
      </c>
      <c r="T863" s="94">
        <f t="shared" si="39"/>
        <v>21.2</v>
      </c>
      <c r="U863" s="97">
        <f t="shared" si="42"/>
        <v>8.8999999999999986</v>
      </c>
      <c r="V863" s="93" t="str">
        <f t="shared" si="41"/>
        <v/>
      </c>
      <c r="W863" s="97">
        <f t="shared" si="40"/>
        <v>1</v>
      </c>
      <c r="X863" s="94"/>
      <c r="Z863" s="5"/>
      <c r="AA863"/>
      <c r="AC863" s="377"/>
      <c r="AD863" s="55">
        <v>0.59305555555573097</v>
      </c>
    </row>
    <row r="864" spans="2:30" x14ac:dyDescent="0.25">
      <c r="B864" s="5">
        <v>9.3000000000000007</v>
      </c>
      <c r="C864" s="5">
        <v>86</v>
      </c>
      <c r="D864" s="5">
        <v>7.1</v>
      </c>
      <c r="E864" s="5">
        <v>8.3000000000000007</v>
      </c>
      <c r="F864" s="5">
        <v>7.2</v>
      </c>
      <c r="G864" s="5">
        <v>9.4</v>
      </c>
      <c r="H864" s="5">
        <v>1035.0999999999999</v>
      </c>
      <c r="I864" s="5">
        <v>24567</v>
      </c>
      <c r="J864" s="5">
        <v>1</v>
      </c>
      <c r="K864" s="5">
        <v>0</v>
      </c>
      <c r="L864" s="5">
        <v>0</v>
      </c>
      <c r="M864" s="5">
        <v>0</v>
      </c>
      <c r="N864">
        <v>19.2</v>
      </c>
      <c r="O864">
        <v>1047.5</v>
      </c>
      <c r="P864">
        <v>21.1</v>
      </c>
      <c r="Q864">
        <v>21.1</v>
      </c>
      <c r="R864" s="55">
        <v>0.59375</v>
      </c>
      <c r="T864" s="94">
        <f t="shared" si="39"/>
        <v>21.1</v>
      </c>
      <c r="U864" s="97">
        <f t="shared" si="42"/>
        <v>8.8000000000000007</v>
      </c>
      <c r="V864" s="93" t="str">
        <f t="shared" si="41"/>
        <v/>
      </c>
      <c r="W864" s="97">
        <f t="shared" si="40"/>
        <v>1</v>
      </c>
      <c r="X864" s="94"/>
      <c r="Z864" s="5"/>
      <c r="AA864"/>
      <c r="AC864" s="377"/>
      <c r="AD864" s="55">
        <v>0.59375000000017597</v>
      </c>
    </row>
    <row r="865" spans="2:30" x14ac:dyDescent="0.25">
      <c r="B865" s="5">
        <v>9.3000000000000007</v>
      </c>
      <c r="C865" s="5">
        <v>86</v>
      </c>
      <c r="D865" s="5">
        <v>7.1</v>
      </c>
      <c r="E865" s="5">
        <v>8.5</v>
      </c>
      <c r="F865" s="5">
        <v>6.5</v>
      </c>
      <c r="G865" s="5">
        <v>7.2</v>
      </c>
      <c r="H865" s="5">
        <v>1034.9000000000001</v>
      </c>
      <c r="I865" s="5">
        <v>10881</v>
      </c>
      <c r="J865" s="5">
        <v>1</v>
      </c>
      <c r="K865" s="5">
        <v>0</v>
      </c>
      <c r="L865" s="5">
        <v>0</v>
      </c>
      <c r="M865" s="5">
        <v>0</v>
      </c>
      <c r="N865">
        <v>19.2</v>
      </c>
      <c r="O865">
        <v>1047.5</v>
      </c>
      <c r="P865">
        <v>21</v>
      </c>
      <c r="Q865">
        <v>21.1</v>
      </c>
      <c r="R865" s="55">
        <v>0.594444444444444</v>
      </c>
      <c r="T865" s="94">
        <f t="shared" si="39"/>
        <v>21.1</v>
      </c>
      <c r="U865" s="97">
        <f t="shared" si="42"/>
        <v>8.8000000000000007</v>
      </c>
      <c r="V865" s="93" t="str">
        <f t="shared" si="41"/>
        <v/>
      </c>
      <c r="W865" s="97">
        <f t="shared" si="40"/>
        <v>1</v>
      </c>
      <c r="X865" s="94"/>
      <c r="Z865" s="5"/>
      <c r="AA865"/>
      <c r="AC865" s="377"/>
      <c r="AD865" s="55">
        <v>0.59444444444462097</v>
      </c>
    </row>
    <row r="866" spans="2:30" x14ac:dyDescent="0.25">
      <c r="B866" s="5">
        <v>9.3000000000000007</v>
      </c>
      <c r="C866" s="5">
        <v>86</v>
      </c>
      <c r="D866" s="5">
        <v>7.1</v>
      </c>
      <c r="E866" s="5">
        <v>8.1999999999999993</v>
      </c>
      <c r="F866" s="5">
        <v>7.9</v>
      </c>
      <c r="G866" s="5">
        <v>9.4</v>
      </c>
      <c r="H866" s="5">
        <v>1034.9000000000001</v>
      </c>
      <c r="I866" s="5">
        <v>9501</v>
      </c>
      <c r="J866" s="5">
        <v>0</v>
      </c>
      <c r="K866" s="5">
        <v>0</v>
      </c>
      <c r="L866" s="5">
        <v>0</v>
      </c>
      <c r="M866" s="5">
        <v>0</v>
      </c>
      <c r="N866">
        <v>19.2</v>
      </c>
      <c r="O866">
        <v>1047.5</v>
      </c>
      <c r="P866">
        <v>20.9</v>
      </c>
      <c r="Q866">
        <v>21</v>
      </c>
      <c r="R866" s="55">
        <v>0.59513888888888899</v>
      </c>
      <c r="T866" s="94">
        <f t="shared" si="39"/>
        <v>21</v>
      </c>
      <c r="U866" s="97">
        <f t="shared" si="42"/>
        <v>8.6999999999999993</v>
      </c>
      <c r="V866" s="93" t="str">
        <f t="shared" si="41"/>
        <v/>
      </c>
      <c r="W866" s="97">
        <f t="shared" si="40"/>
        <v>1</v>
      </c>
      <c r="X866" s="94"/>
      <c r="Z866" s="5"/>
      <c r="AA866"/>
      <c r="AC866" s="377"/>
      <c r="AD866" s="55">
        <v>0.59513888888906596</v>
      </c>
    </row>
    <row r="867" spans="2:30" x14ac:dyDescent="0.25">
      <c r="B867" s="5">
        <v>9.3000000000000007</v>
      </c>
      <c r="C867" s="5">
        <v>86</v>
      </c>
      <c r="D867" s="5">
        <v>7.1</v>
      </c>
      <c r="E867" s="5">
        <v>9.3000000000000007</v>
      </c>
      <c r="F867" s="5">
        <v>4.3</v>
      </c>
      <c r="G867" s="5">
        <v>5.4</v>
      </c>
      <c r="H867" s="5">
        <v>1034.9000000000001</v>
      </c>
      <c r="I867" s="5">
        <v>19344</v>
      </c>
      <c r="J867" s="5">
        <v>1</v>
      </c>
      <c r="K867" s="5">
        <v>0</v>
      </c>
      <c r="L867" s="5">
        <v>0</v>
      </c>
      <c r="M867" s="5">
        <v>0</v>
      </c>
      <c r="N867">
        <v>19.2</v>
      </c>
      <c r="O867">
        <v>1047.5</v>
      </c>
      <c r="P867">
        <v>20.8</v>
      </c>
      <c r="Q867">
        <v>21</v>
      </c>
      <c r="R867" s="55">
        <v>0.59583333333333299</v>
      </c>
      <c r="T867" s="94">
        <f t="shared" si="39"/>
        <v>21</v>
      </c>
      <c r="U867" s="97">
        <f t="shared" si="42"/>
        <v>8.6999999999999993</v>
      </c>
      <c r="V867" s="93" t="str">
        <f t="shared" si="41"/>
        <v/>
      </c>
      <c r="W867" s="97">
        <f t="shared" si="40"/>
        <v>1</v>
      </c>
      <c r="X867" s="94"/>
      <c r="Z867" s="5"/>
      <c r="AA867"/>
      <c r="AC867" s="377"/>
      <c r="AD867" s="55">
        <v>0.59583333333351096</v>
      </c>
    </row>
    <row r="868" spans="2:30" x14ac:dyDescent="0.25">
      <c r="B868" s="5">
        <v>9.3000000000000007</v>
      </c>
      <c r="C868" s="5">
        <v>86</v>
      </c>
      <c r="D868" s="5">
        <v>7.1</v>
      </c>
      <c r="E868" s="5">
        <v>8.6999999999999993</v>
      </c>
      <c r="F868" s="5">
        <v>5.8</v>
      </c>
      <c r="G868" s="5">
        <v>9.4</v>
      </c>
      <c r="H868" s="5">
        <v>1035</v>
      </c>
      <c r="I868" s="5">
        <v>22304</v>
      </c>
      <c r="J868" s="5">
        <v>1</v>
      </c>
      <c r="K868" s="5">
        <v>0</v>
      </c>
      <c r="L868" s="5">
        <v>0</v>
      </c>
      <c r="M868" s="5">
        <v>0</v>
      </c>
      <c r="N868">
        <v>19.2</v>
      </c>
      <c r="O868">
        <v>1047.5</v>
      </c>
      <c r="P868">
        <v>20.8</v>
      </c>
      <c r="Q868">
        <v>20.8</v>
      </c>
      <c r="R868" s="55">
        <v>0.59652777777777799</v>
      </c>
      <c r="T868" s="94">
        <f t="shared" si="39"/>
        <v>20.8</v>
      </c>
      <c r="U868" s="97">
        <f t="shared" si="42"/>
        <v>8.5</v>
      </c>
      <c r="V868" s="93" t="str">
        <f t="shared" si="41"/>
        <v/>
      </c>
      <c r="W868" s="97">
        <f t="shared" si="40"/>
        <v>1</v>
      </c>
      <c r="X868" s="94"/>
      <c r="Z868" s="5"/>
      <c r="AA868"/>
      <c r="AC868" s="377"/>
      <c r="AD868" s="55">
        <v>0.59652777777795596</v>
      </c>
    </row>
    <row r="869" spans="2:30" x14ac:dyDescent="0.25">
      <c r="B869" s="5">
        <v>9.3000000000000007</v>
      </c>
      <c r="C869" s="5">
        <v>86</v>
      </c>
      <c r="D869" s="5">
        <v>7.1</v>
      </c>
      <c r="E869" s="5">
        <v>7.9</v>
      </c>
      <c r="F869" s="5">
        <v>9.4</v>
      </c>
      <c r="G869" s="5">
        <v>11.2</v>
      </c>
      <c r="H869" s="5">
        <v>1034.7</v>
      </c>
      <c r="I869" s="5">
        <v>8835</v>
      </c>
      <c r="J869" s="5">
        <v>0</v>
      </c>
      <c r="K869" s="5">
        <v>0</v>
      </c>
      <c r="L869" s="5">
        <v>0</v>
      </c>
      <c r="M869" s="5">
        <v>0</v>
      </c>
      <c r="N869">
        <v>19.2</v>
      </c>
      <c r="O869">
        <v>1047.5</v>
      </c>
      <c r="P869">
        <v>20.399999999999999</v>
      </c>
      <c r="Q869">
        <v>20.5</v>
      </c>
      <c r="R869" s="55">
        <v>0.59722222222222199</v>
      </c>
      <c r="T869" s="94">
        <f t="shared" si="39"/>
        <v>20.5</v>
      </c>
      <c r="U869" s="97">
        <f t="shared" si="42"/>
        <v>8.1999999999999993</v>
      </c>
      <c r="V869" s="93" t="str">
        <f t="shared" si="41"/>
        <v/>
      </c>
      <c r="W869" s="97">
        <f t="shared" si="40"/>
        <v>1</v>
      </c>
      <c r="X869" s="94"/>
      <c r="Z869" s="5"/>
      <c r="AA869"/>
      <c r="AC869" s="377"/>
      <c r="AD869" s="55">
        <v>0.59722222222240096</v>
      </c>
    </row>
    <row r="870" spans="2:30" x14ac:dyDescent="0.25">
      <c r="B870" s="5">
        <v>9.3000000000000007</v>
      </c>
      <c r="C870" s="5">
        <v>86</v>
      </c>
      <c r="D870" s="5">
        <v>7.1</v>
      </c>
      <c r="E870" s="5">
        <v>8.3000000000000007</v>
      </c>
      <c r="F870" s="5">
        <v>7.2</v>
      </c>
      <c r="G870" s="5">
        <v>7.2</v>
      </c>
      <c r="H870" s="5">
        <v>1034.7</v>
      </c>
      <c r="I870" s="5">
        <v>20382</v>
      </c>
      <c r="J870" s="5">
        <v>1</v>
      </c>
      <c r="K870" s="5">
        <v>0</v>
      </c>
      <c r="L870" s="5">
        <v>0</v>
      </c>
      <c r="M870" s="5">
        <v>0</v>
      </c>
      <c r="N870">
        <v>19.2</v>
      </c>
      <c r="O870">
        <v>1047.5</v>
      </c>
      <c r="P870">
        <v>20.399999999999999</v>
      </c>
      <c r="Q870">
        <v>20.2</v>
      </c>
      <c r="R870" s="55">
        <v>0.59791666666666698</v>
      </c>
      <c r="T870" s="94">
        <f t="shared" si="39"/>
        <v>20.399999999999999</v>
      </c>
      <c r="U870" s="97">
        <f t="shared" si="42"/>
        <v>8.0999999999999979</v>
      </c>
      <c r="V870" s="93" t="str">
        <f t="shared" si="41"/>
        <v/>
      </c>
      <c r="W870" s="97">
        <f t="shared" si="40"/>
        <v>1</v>
      </c>
      <c r="X870" s="94"/>
      <c r="Z870" s="5"/>
      <c r="AA870"/>
      <c r="AC870" s="377"/>
      <c r="AD870" s="55">
        <v>0.59791666666684595</v>
      </c>
    </row>
    <row r="871" spans="2:30" x14ac:dyDescent="0.25">
      <c r="B871" s="5">
        <v>9.3000000000000007</v>
      </c>
      <c r="C871" s="5">
        <v>86</v>
      </c>
      <c r="D871" s="5">
        <v>7.1</v>
      </c>
      <c r="E871" s="5">
        <v>9.3000000000000007</v>
      </c>
      <c r="F871" s="5">
        <v>4</v>
      </c>
      <c r="G871" s="5">
        <v>5.4</v>
      </c>
      <c r="H871" s="5">
        <v>1034.7</v>
      </c>
      <c r="I871" s="5">
        <v>8959</v>
      </c>
      <c r="J871" s="5">
        <v>0</v>
      </c>
      <c r="K871" s="5">
        <v>0</v>
      </c>
      <c r="L871" s="5">
        <v>0</v>
      </c>
      <c r="M871" s="5">
        <v>0</v>
      </c>
      <c r="N871">
        <v>19.2</v>
      </c>
      <c r="O871">
        <v>1047.5</v>
      </c>
      <c r="P871">
        <v>20</v>
      </c>
      <c r="Q871">
        <v>19.899999999999999</v>
      </c>
      <c r="R871" s="55">
        <v>0.59861111111111098</v>
      </c>
      <c r="T871" s="94">
        <f t="shared" si="39"/>
        <v>20</v>
      </c>
      <c r="U871" s="97">
        <f t="shared" si="42"/>
        <v>7.6999999999999993</v>
      </c>
      <c r="V871" s="93" t="str">
        <f t="shared" si="41"/>
        <v/>
      </c>
      <c r="W871" s="97">
        <f t="shared" si="40"/>
        <v>1</v>
      </c>
      <c r="X871" s="94"/>
      <c r="Z871" s="5"/>
      <c r="AA871"/>
      <c r="AC871" s="377"/>
      <c r="AD871" s="55">
        <v>0.59861111111129095</v>
      </c>
    </row>
    <row r="872" spans="2:30" x14ac:dyDescent="0.25">
      <c r="B872" s="5">
        <v>9.3000000000000007</v>
      </c>
      <c r="C872" s="5">
        <v>87</v>
      </c>
      <c r="D872" s="5">
        <v>7.2</v>
      </c>
      <c r="E872" s="5">
        <v>9.3000000000000007</v>
      </c>
      <c r="F872" s="5">
        <v>4.7</v>
      </c>
      <c r="G872" s="5">
        <v>5.4</v>
      </c>
      <c r="H872" s="5">
        <v>1034.5</v>
      </c>
      <c r="I872" s="5">
        <v>19995</v>
      </c>
      <c r="J872" s="5">
        <v>1</v>
      </c>
      <c r="K872" s="5">
        <v>0</v>
      </c>
      <c r="L872" s="5">
        <v>0</v>
      </c>
      <c r="M872" s="5">
        <v>0</v>
      </c>
      <c r="N872">
        <v>19.2</v>
      </c>
      <c r="O872">
        <v>1047.5</v>
      </c>
      <c r="P872">
        <v>19.8</v>
      </c>
      <c r="Q872">
        <v>19.600000000000001</v>
      </c>
      <c r="R872" s="55">
        <v>0.59930555555555598</v>
      </c>
      <c r="T872" s="94">
        <f t="shared" si="39"/>
        <v>19.8</v>
      </c>
      <c r="U872" s="97">
        <f t="shared" si="42"/>
        <v>7.5</v>
      </c>
      <c r="V872" s="93" t="str">
        <f t="shared" si="41"/>
        <v/>
      </c>
      <c r="W872" s="97">
        <f t="shared" si="40"/>
        <v>1</v>
      </c>
      <c r="X872" s="94"/>
      <c r="Z872" s="5"/>
      <c r="AA872"/>
      <c r="AC872" s="377"/>
      <c r="AD872" s="55">
        <v>0.59930555555573595</v>
      </c>
    </row>
    <row r="873" spans="2:30" x14ac:dyDescent="0.25">
      <c r="B873" s="5">
        <v>9.4</v>
      </c>
      <c r="C873" s="5">
        <v>86</v>
      </c>
      <c r="D873" s="5">
        <v>7.2</v>
      </c>
      <c r="E873" s="5">
        <v>9.4</v>
      </c>
      <c r="F873" s="5">
        <v>4</v>
      </c>
      <c r="G873" s="5">
        <v>5.4</v>
      </c>
      <c r="H873" s="5">
        <v>1034.5</v>
      </c>
      <c r="I873" s="5">
        <v>15980</v>
      </c>
      <c r="J873" s="5">
        <v>1</v>
      </c>
      <c r="K873" s="5">
        <v>0</v>
      </c>
      <c r="L873" s="5">
        <v>0</v>
      </c>
      <c r="M873" s="5">
        <v>0</v>
      </c>
      <c r="N873">
        <v>19.2</v>
      </c>
      <c r="O873">
        <v>1047.5</v>
      </c>
      <c r="P873">
        <v>19.7</v>
      </c>
      <c r="Q873">
        <v>19.3</v>
      </c>
      <c r="R873" s="55">
        <v>0.6</v>
      </c>
      <c r="T873" s="94">
        <f t="shared" si="39"/>
        <v>19.7</v>
      </c>
      <c r="U873" s="97">
        <f t="shared" si="42"/>
        <v>7.2999999999999989</v>
      </c>
      <c r="V873" s="93" t="str">
        <f t="shared" si="41"/>
        <v/>
      </c>
      <c r="W873" s="97">
        <f t="shared" si="40"/>
        <v>1</v>
      </c>
      <c r="X873" s="94"/>
      <c r="Z873" s="5"/>
      <c r="AA873"/>
      <c r="AC873" s="377"/>
      <c r="AD873" s="55">
        <v>0.60000000000018106</v>
      </c>
    </row>
    <row r="874" spans="2:30" x14ac:dyDescent="0.25">
      <c r="B874" s="5">
        <v>9.4</v>
      </c>
      <c r="C874" s="5">
        <v>86</v>
      </c>
      <c r="D874" s="5">
        <v>7.2</v>
      </c>
      <c r="E874" s="5">
        <v>8.3000000000000007</v>
      </c>
      <c r="F874" s="5">
        <v>7.9</v>
      </c>
      <c r="G874" s="5">
        <v>11.2</v>
      </c>
      <c r="H874" s="5">
        <v>1034.8</v>
      </c>
      <c r="I874" s="5">
        <v>9331</v>
      </c>
      <c r="J874" s="5">
        <v>0</v>
      </c>
      <c r="K874" s="5">
        <v>0</v>
      </c>
      <c r="L874" s="5">
        <v>0</v>
      </c>
      <c r="M874" s="5">
        <v>0</v>
      </c>
      <c r="N874">
        <v>19.2</v>
      </c>
      <c r="O874">
        <v>1047.5</v>
      </c>
      <c r="P874">
        <v>19.7</v>
      </c>
      <c r="Q874">
        <v>19</v>
      </c>
      <c r="R874" s="55">
        <v>0.60069444444444398</v>
      </c>
      <c r="T874" s="94">
        <f t="shared" si="39"/>
        <v>19.7</v>
      </c>
      <c r="U874" s="97">
        <f t="shared" si="42"/>
        <v>7.2999999999999989</v>
      </c>
      <c r="V874" s="93" t="str">
        <f t="shared" si="41"/>
        <v/>
      </c>
      <c r="W874" s="97">
        <f t="shared" si="40"/>
        <v>1</v>
      </c>
      <c r="X874" s="94"/>
      <c r="Z874" s="5"/>
      <c r="AA874"/>
      <c r="AC874" s="377"/>
      <c r="AD874" s="55">
        <v>0.60069444444462605</v>
      </c>
    </row>
    <row r="875" spans="2:30" x14ac:dyDescent="0.25">
      <c r="B875" s="5">
        <v>9.4</v>
      </c>
      <c r="C875" s="5">
        <v>86</v>
      </c>
      <c r="D875" s="5">
        <v>7.2</v>
      </c>
      <c r="E875" s="5">
        <v>9</v>
      </c>
      <c r="F875" s="5">
        <v>5.4</v>
      </c>
      <c r="G875" s="5">
        <v>7.2</v>
      </c>
      <c r="H875" s="5">
        <v>1034.5</v>
      </c>
      <c r="I875" s="5">
        <v>19065</v>
      </c>
      <c r="J875" s="5">
        <v>1</v>
      </c>
      <c r="K875" s="5">
        <v>0</v>
      </c>
      <c r="L875" s="5">
        <v>0</v>
      </c>
      <c r="M875" s="5">
        <v>0</v>
      </c>
      <c r="N875">
        <v>19.2</v>
      </c>
      <c r="O875">
        <v>1047.5</v>
      </c>
      <c r="P875">
        <v>19.399999999999999</v>
      </c>
      <c r="Q875">
        <v>19</v>
      </c>
      <c r="R875" s="55">
        <v>0.60138888888888897</v>
      </c>
      <c r="T875" s="94">
        <f t="shared" si="39"/>
        <v>19.399999999999999</v>
      </c>
      <c r="U875" s="97">
        <f t="shared" si="42"/>
        <v>6.9999999999999982</v>
      </c>
      <c r="V875" s="93" t="str">
        <f t="shared" si="41"/>
        <v/>
      </c>
      <c r="W875" s="97">
        <f t="shared" si="40"/>
        <v>1</v>
      </c>
      <c r="X875" s="94"/>
      <c r="Z875" s="5"/>
      <c r="AA875"/>
      <c r="AC875" s="377"/>
      <c r="AD875" s="55">
        <v>0.60138888888907105</v>
      </c>
    </row>
    <row r="876" spans="2:30" x14ac:dyDescent="0.25">
      <c r="B876" s="5">
        <v>9.4</v>
      </c>
      <c r="C876" s="5">
        <v>86</v>
      </c>
      <c r="D876" s="5">
        <v>7.2</v>
      </c>
      <c r="E876" s="5">
        <v>8.8000000000000007</v>
      </c>
      <c r="F876" s="5">
        <v>6.1</v>
      </c>
      <c r="G876" s="5">
        <v>7.2</v>
      </c>
      <c r="H876" s="5">
        <v>1034.7</v>
      </c>
      <c r="I876" s="5">
        <v>9176</v>
      </c>
      <c r="J876" s="5">
        <v>0</v>
      </c>
      <c r="K876" s="5">
        <v>0</v>
      </c>
      <c r="L876" s="5">
        <v>0</v>
      </c>
      <c r="M876" s="5">
        <v>0</v>
      </c>
      <c r="N876">
        <v>19.2</v>
      </c>
      <c r="O876">
        <v>1047.5</v>
      </c>
      <c r="P876">
        <v>19.399999999999999</v>
      </c>
      <c r="Q876">
        <v>18.600000000000001</v>
      </c>
      <c r="R876" s="55">
        <v>0.60208333333333297</v>
      </c>
      <c r="T876" s="94">
        <f t="shared" si="39"/>
        <v>19.399999999999999</v>
      </c>
      <c r="U876" s="97">
        <f t="shared" si="42"/>
        <v>6.9999999999999982</v>
      </c>
      <c r="V876" s="93" t="str">
        <f t="shared" si="41"/>
        <v/>
      </c>
      <c r="W876" s="97">
        <f t="shared" si="40"/>
        <v>1</v>
      </c>
      <c r="X876" s="94"/>
      <c r="Z876" s="5"/>
      <c r="AA876"/>
      <c r="AC876" s="377"/>
      <c r="AD876" s="55">
        <v>0.60208333333351605</v>
      </c>
    </row>
    <row r="877" spans="2:30" x14ac:dyDescent="0.25">
      <c r="B877" s="5">
        <v>9.4</v>
      </c>
      <c r="C877" s="5">
        <v>86</v>
      </c>
      <c r="D877" s="5">
        <v>7.2</v>
      </c>
      <c r="E877" s="5">
        <v>9.4</v>
      </c>
      <c r="F877" s="5">
        <v>4</v>
      </c>
      <c r="G877" s="5">
        <v>5.4</v>
      </c>
      <c r="H877" s="5">
        <v>1034.4000000000001</v>
      </c>
      <c r="I877" s="5">
        <v>19235</v>
      </c>
      <c r="J877" s="5">
        <v>1</v>
      </c>
      <c r="K877" s="5">
        <v>0</v>
      </c>
      <c r="L877" s="5">
        <v>0</v>
      </c>
      <c r="M877" s="5">
        <v>0</v>
      </c>
      <c r="N877">
        <v>19.2</v>
      </c>
      <c r="O877">
        <v>1047.5</v>
      </c>
      <c r="P877">
        <v>19.399999999999999</v>
      </c>
      <c r="Q877">
        <v>18.3</v>
      </c>
      <c r="R877" s="55">
        <v>0.60277777777777797</v>
      </c>
      <c r="T877" s="94">
        <f t="shared" si="39"/>
        <v>19.399999999999999</v>
      </c>
      <c r="U877" s="97">
        <f t="shared" si="42"/>
        <v>6.9999999999999982</v>
      </c>
      <c r="V877" s="93" t="str">
        <f t="shared" si="41"/>
        <v/>
      </c>
      <c r="W877" s="97">
        <f t="shared" si="40"/>
        <v>1</v>
      </c>
      <c r="X877" s="94"/>
      <c r="Z877" s="5"/>
      <c r="AA877"/>
      <c r="AC877" s="377"/>
      <c r="AD877" s="55">
        <v>0.60277777777796104</v>
      </c>
    </row>
    <row r="878" spans="2:30" x14ac:dyDescent="0.25">
      <c r="B878" s="5">
        <v>9.4</v>
      </c>
      <c r="C878" s="5">
        <v>86</v>
      </c>
      <c r="D878" s="5">
        <v>7.2</v>
      </c>
      <c r="E878" s="5">
        <v>8.5</v>
      </c>
      <c r="F878" s="5">
        <v>6.8</v>
      </c>
      <c r="G878" s="5">
        <v>9.4</v>
      </c>
      <c r="H878" s="5">
        <v>1034.4000000000001</v>
      </c>
      <c r="I878" s="5">
        <v>18135</v>
      </c>
      <c r="J878" s="5">
        <v>1</v>
      </c>
      <c r="K878" s="5">
        <v>0</v>
      </c>
      <c r="L878" s="5">
        <v>0</v>
      </c>
      <c r="M878" s="5">
        <v>0</v>
      </c>
      <c r="N878">
        <v>19.2</v>
      </c>
      <c r="O878">
        <v>1047.5</v>
      </c>
      <c r="P878">
        <v>19.399999999999999</v>
      </c>
      <c r="Q878">
        <v>18.100000000000001</v>
      </c>
      <c r="R878" s="55">
        <v>0.60347222222222197</v>
      </c>
      <c r="T878" s="94">
        <f t="shared" si="39"/>
        <v>19.399999999999999</v>
      </c>
      <c r="U878" s="97">
        <f t="shared" si="42"/>
        <v>6.9999999999999982</v>
      </c>
      <c r="V878" s="93" t="str">
        <f t="shared" si="41"/>
        <v/>
      </c>
      <c r="W878" s="97">
        <f t="shared" si="40"/>
        <v>1</v>
      </c>
      <c r="X878" s="94"/>
      <c r="Z878" s="5"/>
      <c r="AA878"/>
      <c r="AC878" s="377"/>
      <c r="AD878" s="55">
        <v>0.60347222222240604</v>
      </c>
    </row>
    <row r="879" spans="2:30" x14ac:dyDescent="0.25">
      <c r="B879" s="5">
        <v>9.4</v>
      </c>
      <c r="C879" s="5">
        <v>86</v>
      </c>
      <c r="D879" s="5">
        <v>7.2</v>
      </c>
      <c r="E879" s="5">
        <v>8.8000000000000007</v>
      </c>
      <c r="F879" s="5">
        <v>6.1</v>
      </c>
      <c r="G879" s="5">
        <v>7.2</v>
      </c>
      <c r="H879" s="5">
        <v>1034.4000000000001</v>
      </c>
      <c r="I879" s="5">
        <v>9067</v>
      </c>
      <c r="J879" s="5">
        <v>0</v>
      </c>
      <c r="K879" s="5">
        <v>0</v>
      </c>
      <c r="L879" s="5">
        <v>0</v>
      </c>
      <c r="M879" s="5">
        <v>0</v>
      </c>
      <c r="N879">
        <v>19.2</v>
      </c>
      <c r="O879">
        <v>1047.5</v>
      </c>
      <c r="P879">
        <v>18.600000000000001</v>
      </c>
      <c r="Q879">
        <v>18</v>
      </c>
      <c r="R879" s="55">
        <v>0.60416666666666696</v>
      </c>
      <c r="T879" s="94">
        <f t="shared" si="39"/>
        <v>18.600000000000001</v>
      </c>
      <c r="U879" s="97">
        <f t="shared" si="42"/>
        <v>6.2000000000000011</v>
      </c>
      <c r="V879" s="93" t="str">
        <f t="shared" si="41"/>
        <v/>
      </c>
      <c r="W879" s="97">
        <f t="shared" si="40"/>
        <v>1</v>
      </c>
      <c r="X879" s="94"/>
      <c r="Z879" s="5"/>
      <c r="AA879"/>
      <c r="AC879" s="377"/>
      <c r="AD879" s="55">
        <v>0.60416666666685104</v>
      </c>
    </row>
    <row r="880" spans="2:30" x14ac:dyDescent="0.25">
      <c r="B880" s="5">
        <v>9.4</v>
      </c>
      <c r="C880" s="5">
        <v>86</v>
      </c>
      <c r="D880" s="5">
        <v>7.2</v>
      </c>
      <c r="E880" s="5">
        <v>8.5</v>
      </c>
      <c r="F880" s="5">
        <v>7.2</v>
      </c>
      <c r="G880" s="5">
        <v>9.4</v>
      </c>
      <c r="H880" s="5">
        <v>1034.4000000000001</v>
      </c>
      <c r="I880" s="5">
        <v>20940</v>
      </c>
      <c r="J880" s="5">
        <v>1</v>
      </c>
      <c r="K880" s="5">
        <v>0</v>
      </c>
      <c r="L880" s="5">
        <v>0</v>
      </c>
      <c r="M880" s="5">
        <v>0</v>
      </c>
      <c r="N880">
        <v>19.2</v>
      </c>
      <c r="O880">
        <v>1047.5</v>
      </c>
      <c r="P880">
        <v>18.600000000000001</v>
      </c>
      <c r="Q880">
        <v>17.8</v>
      </c>
      <c r="R880" s="55">
        <v>0.60486111111111096</v>
      </c>
      <c r="T880" s="94">
        <f t="shared" si="39"/>
        <v>18.600000000000001</v>
      </c>
      <c r="U880" s="97">
        <f t="shared" si="42"/>
        <v>6.2000000000000011</v>
      </c>
      <c r="V880" s="93" t="str">
        <f t="shared" si="41"/>
        <v/>
      </c>
      <c r="W880" s="97">
        <f t="shared" si="40"/>
        <v>1</v>
      </c>
      <c r="X880" s="94"/>
      <c r="Z880" s="5"/>
      <c r="AA880"/>
      <c r="AC880" s="377"/>
      <c r="AD880" s="55">
        <v>0.60486111111129603</v>
      </c>
    </row>
    <row r="881" spans="2:30" x14ac:dyDescent="0.25">
      <c r="B881" s="5">
        <v>9.4</v>
      </c>
      <c r="C881" s="5">
        <v>86</v>
      </c>
      <c r="D881" s="5">
        <v>7.2</v>
      </c>
      <c r="E881" s="5">
        <v>8.8000000000000007</v>
      </c>
      <c r="F881" s="5">
        <v>5.8</v>
      </c>
      <c r="G881" s="5">
        <v>7.2</v>
      </c>
      <c r="H881" s="5">
        <v>1034.2</v>
      </c>
      <c r="I881" s="5">
        <v>21870</v>
      </c>
      <c r="J881" s="5">
        <v>1</v>
      </c>
      <c r="K881" s="5">
        <v>0</v>
      </c>
      <c r="L881" s="5">
        <v>0</v>
      </c>
      <c r="M881" s="5">
        <v>0</v>
      </c>
      <c r="N881">
        <v>19.2</v>
      </c>
      <c r="O881">
        <v>1047.5</v>
      </c>
      <c r="P881">
        <v>18.600000000000001</v>
      </c>
      <c r="Q881">
        <v>17.600000000000001</v>
      </c>
      <c r="R881" s="55">
        <v>0.60555555555555596</v>
      </c>
      <c r="T881" s="94">
        <f t="shared" si="39"/>
        <v>18.600000000000001</v>
      </c>
      <c r="U881" s="97">
        <f t="shared" si="42"/>
        <v>6.2000000000000011</v>
      </c>
      <c r="V881" s="93" t="str">
        <f t="shared" si="41"/>
        <v/>
      </c>
      <c r="W881" s="97">
        <f t="shared" si="40"/>
        <v>1</v>
      </c>
      <c r="X881" s="94"/>
      <c r="Z881" s="5"/>
      <c r="AA881"/>
      <c r="AC881" s="377"/>
      <c r="AD881" s="55">
        <v>0.60555555555574103</v>
      </c>
    </row>
    <row r="882" spans="2:30" x14ac:dyDescent="0.25">
      <c r="B882" s="5">
        <v>9.4</v>
      </c>
      <c r="C882" s="5">
        <v>86</v>
      </c>
      <c r="D882" s="5">
        <v>7.2</v>
      </c>
      <c r="E882" s="5">
        <v>8.8000000000000007</v>
      </c>
      <c r="F882" s="5">
        <v>5.8</v>
      </c>
      <c r="G882" s="5">
        <v>7.2</v>
      </c>
      <c r="H882" s="5">
        <v>1034.5999999999999</v>
      </c>
      <c r="I882" s="5">
        <v>22862</v>
      </c>
      <c r="J882" s="5">
        <v>1</v>
      </c>
      <c r="K882" s="5">
        <v>0</v>
      </c>
      <c r="L882" s="5">
        <v>0</v>
      </c>
      <c r="M882" s="5">
        <v>0</v>
      </c>
      <c r="N882">
        <v>19.2</v>
      </c>
      <c r="O882">
        <v>1047.5</v>
      </c>
      <c r="P882">
        <v>18.600000000000001</v>
      </c>
      <c r="Q882">
        <v>17.5</v>
      </c>
      <c r="R882" s="55">
        <v>0.60624999999999996</v>
      </c>
      <c r="T882" s="94">
        <f t="shared" ref="T882:T945" si="43">MAX($P882,$Q882)</f>
        <v>18.600000000000001</v>
      </c>
      <c r="U882" s="97">
        <f t="shared" si="42"/>
        <v>6.2000000000000011</v>
      </c>
      <c r="V882" s="93" t="str">
        <f t="shared" si="41"/>
        <v/>
      </c>
      <c r="W882" s="97">
        <f t="shared" ref="W882:W945" si="44">IF($T882&gt;$B882+2,1,"")</f>
        <v>1</v>
      </c>
      <c r="X882" s="94"/>
      <c r="Z882" s="5"/>
      <c r="AA882"/>
      <c r="AC882" s="377"/>
      <c r="AD882" s="55">
        <v>0.60625000000018603</v>
      </c>
    </row>
    <row r="883" spans="2:30" x14ac:dyDescent="0.25">
      <c r="B883" s="5">
        <v>9.4</v>
      </c>
      <c r="C883" s="5">
        <v>86</v>
      </c>
      <c r="D883" s="5">
        <v>7.2</v>
      </c>
      <c r="E883" s="5">
        <v>9.4</v>
      </c>
      <c r="F883" s="5">
        <v>4.3</v>
      </c>
      <c r="G883" s="5">
        <v>5.4</v>
      </c>
      <c r="H883" s="5">
        <v>1034.5999999999999</v>
      </c>
      <c r="I883" s="5">
        <v>23126</v>
      </c>
      <c r="J883" s="5">
        <v>1</v>
      </c>
      <c r="K883" s="5">
        <v>0</v>
      </c>
      <c r="L883" s="5">
        <v>0</v>
      </c>
      <c r="M883" s="5">
        <v>0</v>
      </c>
      <c r="N883">
        <v>19.2</v>
      </c>
      <c r="O883">
        <v>1047.5</v>
      </c>
      <c r="P883">
        <v>18.600000000000001</v>
      </c>
      <c r="Q883">
        <v>17.5</v>
      </c>
      <c r="R883" s="55">
        <v>0.60694444444444495</v>
      </c>
      <c r="T883" s="94">
        <f t="shared" si="43"/>
        <v>18.600000000000001</v>
      </c>
      <c r="U883" s="97">
        <f t="shared" si="42"/>
        <v>6.2000000000000011</v>
      </c>
      <c r="V883" s="93" t="str">
        <f t="shared" si="41"/>
        <v/>
      </c>
      <c r="W883" s="97">
        <f t="shared" si="44"/>
        <v>1</v>
      </c>
      <c r="X883" s="94"/>
      <c r="Z883" s="5"/>
      <c r="AA883"/>
      <c r="AC883" s="377"/>
      <c r="AD883" s="55">
        <v>0.60694444444463103</v>
      </c>
    </row>
    <row r="884" spans="2:30" x14ac:dyDescent="0.25">
      <c r="B884" s="5">
        <v>9.5</v>
      </c>
      <c r="C884" s="5">
        <v>86</v>
      </c>
      <c r="D884" s="5">
        <v>7.3</v>
      </c>
      <c r="E884" s="5">
        <v>8.6999999999999993</v>
      </c>
      <c r="F884" s="5">
        <v>6.5</v>
      </c>
      <c r="G884" s="5">
        <v>9.4</v>
      </c>
      <c r="H884" s="5">
        <v>1034.5</v>
      </c>
      <c r="I884" s="5">
        <v>22521</v>
      </c>
      <c r="J884" s="5">
        <v>1</v>
      </c>
      <c r="K884" s="5">
        <v>0</v>
      </c>
      <c r="L884" s="5">
        <v>0</v>
      </c>
      <c r="M884" s="5">
        <v>0</v>
      </c>
      <c r="N884">
        <v>19.2</v>
      </c>
      <c r="O884">
        <v>1047.5</v>
      </c>
      <c r="P884">
        <v>18.600000000000001</v>
      </c>
      <c r="Q884">
        <v>17.5</v>
      </c>
      <c r="R884" s="55">
        <v>0.60763888888888895</v>
      </c>
      <c r="T884" s="94">
        <f t="shared" si="43"/>
        <v>18.600000000000001</v>
      </c>
      <c r="U884" s="97">
        <f t="shared" si="42"/>
        <v>6.1000000000000014</v>
      </c>
      <c r="V884" s="93" t="str">
        <f t="shared" si="41"/>
        <v/>
      </c>
      <c r="W884" s="97">
        <f t="shared" si="44"/>
        <v>1</v>
      </c>
      <c r="X884" s="94"/>
      <c r="Z884" s="5"/>
      <c r="AA884"/>
      <c r="AC884" s="377"/>
      <c r="AD884" s="55">
        <v>0.60763888888907602</v>
      </c>
    </row>
    <row r="885" spans="2:30" x14ac:dyDescent="0.25">
      <c r="B885" s="5">
        <v>9.5</v>
      </c>
      <c r="C885" s="5">
        <v>86</v>
      </c>
      <c r="D885" s="5">
        <v>7.3</v>
      </c>
      <c r="E885" s="5">
        <v>9.5</v>
      </c>
      <c r="F885" s="5">
        <v>4.7</v>
      </c>
      <c r="G885" s="5">
        <v>5.4</v>
      </c>
      <c r="H885" s="5">
        <v>1034.5999999999999</v>
      </c>
      <c r="I885" s="5">
        <v>21049</v>
      </c>
      <c r="J885" s="5">
        <v>1</v>
      </c>
      <c r="K885" s="5">
        <v>0</v>
      </c>
      <c r="L885" s="5">
        <v>0</v>
      </c>
      <c r="M885" s="5">
        <v>0</v>
      </c>
      <c r="N885">
        <v>19.2</v>
      </c>
      <c r="O885">
        <v>1047.5</v>
      </c>
      <c r="P885">
        <v>18.600000000000001</v>
      </c>
      <c r="Q885">
        <v>17.5</v>
      </c>
      <c r="R885" s="55">
        <v>0.60833333333333295</v>
      </c>
      <c r="T885" s="94">
        <f t="shared" si="43"/>
        <v>18.600000000000001</v>
      </c>
      <c r="U885" s="97">
        <f t="shared" si="42"/>
        <v>6.1000000000000014</v>
      </c>
      <c r="V885" s="93" t="str">
        <f t="shared" si="41"/>
        <v/>
      </c>
      <c r="W885" s="97">
        <f t="shared" si="44"/>
        <v>1</v>
      </c>
      <c r="X885" s="94"/>
      <c r="Z885" s="5"/>
      <c r="AA885"/>
      <c r="AC885" s="377"/>
      <c r="AD885" s="55">
        <v>0.60833333333352102</v>
      </c>
    </row>
    <row r="886" spans="2:30" x14ac:dyDescent="0.25">
      <c r="B886" s="5">
        <v>9.5</v>
      </c>
      <c r="C886" s="5">
        <v>86</v>
      </c>
      <c r="D886" s="5">
        <v>7.3</v>
      </c>
      <c r="E886" s="5">
        <v>8.6</v>
      </c>
      <c r="F886" s="5">
        <v>7.2</v>
      </c>
      <c r="G886" s="5">
        <v>9.4</v>
      </c>
      <c r="H886" s="5">
        <v>1034.4000000000001</v>
      </c>
      <c r="I886" s="5">
        <v>19778</v>
      </c>
      <c r="J886" s="5">
        <v>1</v>
      </c>
      <c r="K886" s="5">
        <v>0</v>
      </c>
      <c r="L886" s="5">
        <v>0</v>
      </c>
      <c r="M886" s="5">
        <v>0</v>
      </c>
      <c r="N886">
        <v>19.2</v>
      </c>
      <c r="O886">
        <v>1047.5</v>
      </c>
      <c r="P886">
        <v>18.600000000000001</v>
      </c>
      <c r="Q886">
        <v>17.600000000000001</v>
      </c>
      <c r="R886" s="55">
        <v>0.60902777777777795</v>
      </c>
      <c r="T886" s="94">
        <f t="shared" si="43"/>
        <v>18.600000000000001</v>
      </c>
      <c r="U886" s="97">
        <f t="shared" si="42"/>
        <v>6.1000000000000014</v>
      </c>
      <c r="V886" s="93" t="str">
        <f t="shared" si="41"/>
        <v/>
      </c>
      <c r="W886" s="97">
        <f t="shared" si="44"/>
        <v>1</v>
      </c>
      <c r="X886" s="94"/>
      <c r="Z886" s="5"/>
      <c r="AA886"/>
      <c r="AC886" s="377"/>
      <c r="AD886" s="55">
        <v>0.60902777777796602</v>
      </c>
    </row>
    <row r="887" spans="2:30" x14ac:dyDescent="0.25">
      <c r="B887" s="5">
        <v>9.5</v>
      </c>
      <c r="C887" s="5">
        <v>86</v>
      </c>
      <c r="D887" s="5">
        <v>7.3</v>
      </c>
      <c r="E887" s="5">
        <v>9.5</v>
      </c>
      <c r="F887" s="5">
        <v>4.3</v>
      </c>
      <c r="G887" s="5">
        <v>7.2</v>
      </c>
      <c r="H887" s="5">
        <v>1034.4000000000001</v>
      </c>
      <c r="I887" s="5">
        <v>22366</v>
      </c>
      <c r="J887" s="5">
        <v>1</v>
      </c>
      <c r="K887" s="5">
        <v>0</v>
      </c>
      <c r="L887" s="5">
        <v>0</v>
      </c>
      <c r="M887" s="5">
        <v>0</v>
      </c>
      <c r="N887">
        <v>19.2</v>
      </c>
      <c r="O887">
        <v>1047.5</v>
      </c>
      <c r="P887">
        <v>18.3</v>
      </c>
      <c r="Q887">
        <v>17.7</v>
      </c>
      <c r="R887" s="55">
        <v>0.60972222222222205</v>
      </c>
      <c r="T887" s="94">
        <f t="shared" si="43"/>
        <v>18.3</v>
      </c>
      <c r="U887" s="97">
        <f t="shared" si="42"/>
        <v>5.8000000000000007</v>
      </c>
      <c r="V887" s="93" t="str">
        <f t="shared" si="41"/>
        <v/>
      </c>
      <c r="W887" s="97">
        <f t="shared" si="44"/>
        <v>1</v>
      </c>
      <c r="X887" s="94"/>
      <c r="Z887" s="5"/>
      <c r="AA887"/>
      <c r="AC887" s="377"/>
      <c r="AD887" s="55">
        <v>0.60972222222241101</v>
      </c>
    </row>
    <row r="888" spans="2:30" x14ac:dyDescent="0.25">
      <c r="B888" s="5">
        <v>9.5</v>
      </c>
      <c r="C888" s="5">
        <v>86</v>
      </c>
      <c r="D888" s="5">
        <v>7.3</v>
      </c>
      <c r="E888" s="5">
        <v>8.9</v>
      </c>
      <c r="F888" s="5">
        <v>6.1</v>
      </c>
      <c r="G888" s="5">
        <v>9.4</v>
      </c>
      <c r="H888" s="5">
        <v>1034.5</v>
      </c>
      <c r="I888" s="5">
        <v>9827</v>
      </c>
      <c r="J888" s="5">
        <v>0</v>
      </c>
      <c r="K888" s="5">
        <v>0</v>
      </c>
      <c r="L888" s="5">
        <v>0</v>
      </c>
      <c r="M888" s="5">
        <v>0</v>
      </c>
      <c r="N888">
        <v>19.2</v>
      </c>
      <c r="O888">
        <v>1047.5</v>
      </c>
      <c r="P888">
        <v>18.399999999999999</v>
      </c>
      <c r="Q888">
        <v>17.8</v>
      </c>
      <c r="R888" s="55">
        <v>0.61041666666666705</v>
      </c>
      <c r="T888" s="94">
        <f t="shared" si="43"/>
        <v>18.399999999999999</v>
      </c>
      <c r="U888" s="97">
        <f t="shared" si="42"/>
        <v>5.8999999999999986</v>
      </c>
      <c r="V888" s="93" t="str">
        <f t="shared" si="41"/>
        <v/>
      </c>
      <c r="W888" s="97">
        <f t="shared" si="44"/>
        <v>1</v>
      </c>
      <c r="X888" s="94"/>
      <c r="Z888" s="5"/>
      <c r="AA888"/>
      <c r="AC888" s="377"/>
      <c r="AD888" s="55">
        <v>0.61041666666685601</v>
      </c>
    </row>
    <row r="889" spans="2:30" x14ac:dyDescent="0.25">
      <c r="B889" s="5">
        <v>9.6</v>
      </c>
      <c r="C889" s="5">
        <v>86</v>
      </c>
      <c r="D889" s="5">
        <v>7.4</v>
      </c>
      <c r="E889" s="5">
        <v>8.6999999999999993</v>
      </c>
      <c r="F889" s="5">
        <v>7.2</v>
      </c>
      <c r="G889" s="5">
        <v>9.4</v>
      </c>
      <c r="H889" s="5">
        <v>1034.5999999999999</v>
      </c>
      <c r="I889" s="5">
        <v>22583</v>
      </c>
      <c r="J889" s="5">
        <v>1</v>
      </c>
      <c r="K889" s="5">
        <v>0</v>
      </c>
      <c r="L889" s="5">
        <v>0</v>
      </c>
      <c r="M889" s="5">
        <v>0</v>
      </c>
      <c r="N889">
        <v>19.2</v>
      </c>
      <c r="O889">
        <v>1047.5</v>
      </c>
      <c r="P889">
        <v>18.399999999999999</v>
      </c>
      <c r="Q889">
        <v>17.899999999999999</v>
      </c>
      <c r="R889" s="55">
        <v>0.61111111111111105</v>
      </c>
      <c r="T889" s="94">
        <f t="shared" si="43"/>
        <v>18.399999999999999</v>
      </c>
      <c r="U889" s="97">
        <f t="shared" si="42"/>
        <v>5.7999999999999989</v>
      </c>
      <c r="V889" s="93" t="str">
        <f t="shared" si="41"/>
        <v/>
      </c>
      <c r="W889" s="97">
        <f t="shared" si="44"/>
        <v>1</v>
      </c>
      <c r="X889" s="94"/>
      <c r="Z889" s="5"/>
      <c r="AA889"/>
      <c r="AC889" s="377"/>
      <c r="AD889" s="55">
        <v>0.61111111111130101</v>
      </c>
    </row>
    <row r="890" spans="2:30" x14ac:dyDescent="0.25">
      <c r="B890" s="5">
        <v>9.6</v>
      </c>
      <c r="C890" s="5">
        <v>86</v>
      </c>
      <c r="D890" s="5">
        <v>7.4</v>
      </c>
      <c r="E890" s="5">
        <v>8.8000000000000007</v>
      </c>
      <c r="F890" s="5">
        <v>6.5</v>
      </c>
      <c r="G890" s="5">
        <v>9.4</v>
      </c>
      <c r="H890" s="5">
        <v>1034.3</v>
      </c>
      <c r="I890" s="5">
        <v>10106</v>
      </c>
      <c r="J890" s="5">
        <v>0</v>
      </c>
      <c r="K890" s="5">
        <v>0</v>
      </c>
      <c r="L890" s="5">
        <v>0</v>
      </c>
      <c r="M890" s="5">
        <v>0</v>
      </c>
      <c r="N890">
        <v>19.2</v>
      </c>
      <c r="O890">
        <v>1047.5</v>
      </c>
      <c r="P890">
        <v>18.5</v>
      </c>
      <c r="Q890">
        <v>17.899999999999999</v>
      </c>
      <c r="R890" s="55">
        <v>0.61180555555555605</v>
      </c>
      <c r="T890" s="94">
        <f t="shared" si="43"/>
        <v>18.5</v>
      </c>
      <c r="U890" s="97">
        <f t="shared" si="42"/>
        <v>5.9</v>
      </c>
      <c r="V890" s="93" t="str">
        <f t="shared" si="41"/>
        <v/>
      </c>
      <c r="W890" s="97">
        <f t="shared" si="44"/>
        <v>1</v>
      </c>
      <c r="X890" s="94"/>
      <c r="Z890" s="5"/>
      <c r="AA890"/>
      <c r="AC890" s="377"/>
      <c r="AD890" s="55">
        <v>0.61180555555574601</v>
      </c>
    </row>
    <row r="891" spans="2:30" x14ac:dyDescent="0.25">
      <c r="B891" s="5">
        <v>9.6999999999999993</v>
      </c>
      <c r="C891" s="5">
        <v>86</v>
      </c>
      <c r="D891" s="5">
        <v>7.5</v>
      </c>
      <c r="E891" s="5">
        <v>9.6999999999999993</v>
      </c>
      <c r="F891" s="5">
        <v>4.7</v>
      </c>
      <c r="G891" s="5">
        <v>5.4</v>
      </c>
      <c r="H891" s="5">
        <v>1034.3</v>
      </c>
      <c r="I891" s="5">
        <v>22196</v>
      </c>
      <c r="J891" s="5">
        <v>1</v>
      </c>
      <c r="K891" s="5">
        <v>0</v>
      </c>
      <c r="L891" s="5">
        <v>0</v>
      </c>
      <c r="M891" s="5">
        <v>0</v>
      </c>
      <c r="N891">
        <v>19.2</v>
      </c>
      <c r="O891">
        <v>1047.5</v>
      </c>
      <c r="P891">
        <v>18.5</v>
      </c>
      <c r="Q891">
        <v>18</v>
      </c>
      <c r="R891" s="55">
        <v>0.61250000000000004</v>
      </c>
      <c r="T891" s="94">
        <f t="shared" si="43"/>
        <v>18.5</v>
      </c>
      <c r="U891" s="97">
        <f t="shared" si="42"/>
        <v>5.8000000000000007</v>
      </c>
      <c r="V891" s="93" t="str">
        <f t="shared" si="41"/>
        <v/>
      </c>
      <c r="W891" s="97">
        <f t="shared" si="44"/>
        <v>1</v>
      </c>
      <c r="X891" s="94"/>
      <c r="Z891" s="5"/>
      <c r="AA891"/>
      <c r="AC891" s="377"/>
      <c r="AD891" s="55">
        <v>0.612500000000191</v>
      </c>
    </row>
    <row r="892" spans="2:30" x14ac:dyDescent="0.25">
      <c r="B892" s="5">
        <v>9.6999999999999993</v>
      </c>
      <c r="C892" s="5">
        <v>86</v>
      </c>
      <c r="D892" s="5">
        <v>7.5</v>
      </c>
      <c r="E892" s="5">
        <v>9.3000000000000007</v>
      </c>
      <c r="F892" s="5">
        <v>5.4</v>
      </c>
      <c r="G892" s="5">
        <v>7.2</v>
      </c>
      <c r="H892" s="5">
        <v>1034.5</v>
      </c>
      <c r="I892" s="5">
        <v>22087</v>
      </c>
      <c r="J892" s="5">
        <v>1</v>
      </c>
      <c r="K892" s="5">
        <v>0</v>
      </c>
      <c r="L892" s="5">
        <v>0</v>
      </c>
      <c r="M892" s="5">
        <v>0</v>
      </c>
      <c r="N892">
        <v>19.2</v>
      </c>
      <c r="O892">
        <v>1047.5</v>
      </c>
      <c r="P892">
        <v>18.7</v>
      </c>
      <c r="Q892">
        <v>18</v>
      </c>
      <c r="R892" s="55">
        <v>0.61319444444444404</v>
      </c>
      <c r="T892" s="94">
        <f t="shared" si="43"/>
        <v>18.7</v>
      </c>
      <c r="U892" s="97">
        <f t="shared" si="42"/>
        <v>6</v>
      </c>
      <c r="V892" s="93" t="str">
        <f t="shared" si="41"/>
        <v/>
      </c>
      <c r="W892" s="97">
        <f t="shared" si="44"/>
        <v>1</v>
      </c>
      <c r="X892" s="94"/>
      <c r="Z892" s="5"/>
      <c r="AA892"/>
      <c r="AC892" s="377"/>
      <c r="AD892" s="55">
        <v>0.613194444444636</v>
      </c>
    </row>
    <row r="893" spans="2:30" x14ac:dyDescent="0.25">
      <c r="B893" s="5">
        <v>9.6999999999999993</v>
      </c>
      <c r="C893" s="5">
        <v>86</v>
      </c>
      <c r="D893" s="5">
        <v>7.5</v>
      </c>
      <c r="E893" s="5">
        <v>9.6999999999999993</v>
      </c>
      <c r="F893" s="5">
        <v>4</v>
      </c>
      <c r="G893" s="5">
        <v>5.4</v>
      </c>
      <c r="H893" s="5">
        <v>1034.4000000000001</v>
      </c>
      <c r="I893" s="5">
        <v>21870</v>
      </c>
      <c r="J893" s="5">
        <v>1</v>
      </c>
      <c r="K893" s="5">
        <v>0</v>
      </c>
      <c r="L893" s="5">
        <v>0</v>
      </c>
      <c r="M893" s="5">
        <v>0</v>
      </c>
      <c r="N893">
        <v>19.2</v>
      </c>
      <c r="O893">
        <v>1047.5</v>
      </c>
      <c r="P893">
        <v>18.7</v>
      </c>
      <c r="Q893">
        <v>17.8</v>
      </c>
      <c r="R893" s="55">
        <v>0.61388888888888904</v>
      </c>
      <c r="T893" s="94">
        <f t="shared" si="43"/>
        <v>18.7</v>
      </c>
      <c r="U893" s="97">
        <f t="shared" si="42"/>
        <v>6</v>
      </c>
      <c r="V893" s="93" t="str">
        <f t="shared" si="41"/>
        <v/>
      </c>
      <c r="W893" s="97">
        <f t="shared" si="44"/>
        <v>1</v>
      </c>
      <c r="X893" s="94"/>
      <c r="Z893" s="5"/>
      <c r="AA893"/>
      <c r="AC893" s="377"/>
      <c r="AD893" s="55">
        <v>0.613888888889081</v>
      </c>
    </row>
    <row r="894" spans="2:30" x14ac:dyDescent="0.25">
      <c r="B894" s="5">
        <v>10</v>
      </c>
      <c r="C894" s="5">
        <v>86</v>
      </c>
      <c r="D894" s="5">
        <v>7.8</v>
      </c>
      <c r="E894" s="5">
        <v>10</v>
      </c>
      <c r="F894" s="5">
        <v>4.7</v>
      </c>
      <c r="G894" s="5">
        <v>7.2</v>
      </c>
      <c r="H894" s="5">
        <v>1034.3</v>
      </c>
      <c r="I894" s="5">
        <v>19995</v>
      </c>
      <c r="J894" s="5">
        <v>1</v>
      </c>
      <c r="K894" s="5">
        <v>0</v>
      </c>
      <c r="L894" s="5">
        <v>0</v>
      </c>
      <c r="M894" s="5">
        <v>0</v>
      </c>
      <c r="N894">
        <v>19.2</v>
      </c>
      <c r="O894">
        <v>1047.5</v>
      </c>
      <c r="P894">
        <v>19</v>
      </c>
      <c r="Q894">
        <v>17.7</v>
      </c>
      <c r="R894" s="55">
        <v>0.61458333333333304</v>
      </c>
      <c r="T894" s="94">
        <f t="shared" si="43"/>
        <v>19</v>
      </c>
      <c r="U894" s="97">
        <f t="shared" si="42"/>
        <v>6</v>
      </c>
      <c r="V894" s="93" t="str">
        <f t="shared" si="41"/>
        <v/>
      </c>
      <c r="W894" s="97">
        <f t="shared" si="44"/>
        <v>1</v>
      </c>
      <c r="X894" s="94"/>
      <c r="Z894" s="5"/>
      <c r="AA894"/>
      <c r="AC894" s="377"/>
      <c r="AD894" s="55">
        <v>0.61458333333352599</v>
      </c>
    </row>
    <row r="895" spans="2:30" x14ac:dyDescent="0.25">
      <c r="B895" s="5">
        <v>10</v>
      </c>
      <c r="C895" s="5">
        <v>86</v>
      </c>
      <c r="D895" s="5">
        <v>7.8</v>
      </c>
      <c r="E895" s="5">
        <v>10</v>
      </c>
      <c r="F895" s="5">
        <v>3.6</v>
      </c>
      <c r="G895" s="5">
        <v>5.4</v>
      </c>
      <c r="H895" s="5">
        <v>1034.2</v>
      </c>
      <c r="I895" s="5">
        <v>12524</v>
      </c>
      <c r="J895" s="5">
        <v>1</v>
      </c>
      <c r="K895" s="5">
        <v>0</v>
      </c>
      <c r="L895" s="5">
        <v>0</v>
      </c>
      <c r="M895" s="5">
        <v>0</v>
      </c>
      <c r="N895">
        <v>19.2</v>
      </c>
      <c r="O895">
        <v>1047.5</v>
      </c>
      <c r="P895">
        <v>19</v>
      </c>
      <c r="Q895">
        <v>17.399999999999999</v>
      </c>
      <c r="R895" s="55">
        <v>0.61527777777777803</v>
      </c>
      <c r="T895" s="94">
        <f t="shared" si="43"/>
        <v>19</v>
      </c>
      <c r="U895" s="97">
        <f t="shared" si="42"/>
        <v>6</v>
      </c>
      <c r="V895" s="93" t="str">
        <f t="shared" si="41"/>
        <v/>
      </c>
      <c r="W895" s="97">
        <f t="shared" si="44"/>
        <v>1</v>
      </c>
      <c r="X895" s="94"/>
      <c r="Z895" s="5"/>
      <c r="AA895"/>
      <c r="AC895" s="377"/>
      <c r="AD895" s="55">
        <v>0.61527777777797099</v>
      </c>
    </row>
    <row r="896" spans="2:30" x14ac:dyDescent="0.25">
      <c r="B896" s="5">
        <v>10</v>
      </c>
      <c r="C896" s="5">
        <v>86</v>
      </c>
      <c r="D896" s="5">
        <v>7.8</v>
      </c>
      <c r="E896" s="5">
        <v>10</v>
      </c>
      <c r="F896" s="5">
        <v>1.4</v>
      </c>
      <c r="G896" s="5">
        <v>3.6</v>
      </c>
      <c r="H896" s="5">
        <v>1034.3</v>
      </c>
      <c r="I896" s="5">
        <v>24459</v>
      </c>
      <c r="J896" s="5">
        <v>1</v>
      </c>
      <c r="K896" s="5">
        <v>0</v>
      </c>
      <c r="L896" s="5">
        <v>0</v>
      </c>
      <c r="M896" s="5">
        <v>0</v>
      </c>
      <c r="N896">
        <v>19.2</v>
      </c>
      <c r="O896">
        <v>1047.5</v>
      </c>
      <c r="P896">
        <v>19</v>
      </c>
      <c r="Q896">
        <v>17.100000000000001</v>
      </c>
      <c r="R896" s="55">
        <v>0.61597222222222203</v>
      </c>
      <c r="T896" s="94">
        <f t="shared" si="43"/>
        <v>19</v>
      </c>
      <c r="U896" s="97">
        <f t="shared" si="42"/>
        <v>6</v>
      </c>
      <c r="V896" s="93" t="str">
        <f t="shared" si="41"/>
        <v/>
      </c>
      <c r="W896" s="97">
        <f t="shared" si="44"/>
        <v>1</v>
      </c>
      <c r="X896" s="94"/>
      <c r="Z896" s="5"/>
      <c r="AA896"/>
      <c r="AC896" s="377"/>
      <c r="AD896" s="55">
        <v>0.61597222222241599</v>
      </c>
    </row>
    <row r="897" spans="2:30" x14ac:dyDescent="0.25">
      <c r="B897" s="5">
        <v>10</v>
      </c>
      <c r="C897" s="5">
        <v>86</v>
      </c>
      <c r="D897" s="5">
        <v>7.8</v>
      </c>
      <c r="E897" s="5">
        <v>10</v>
      </c>
      <c r="F897" s="5">
        <v>2.9</v>
      </c>
      <c r="G897" s="5">
        <v>3.6</v>
      </c>
      <c r="H897" s="5">
        <v>1034.4000000000001</v>
      </c>
      <c r="I897" s="5">
        <v>20708</v>
      </c>
      <c r="J897" s="5">
        <v>1</v>
      </c>
      <c r="K897" s="5">
        <v>0</v>
      </c>
      <c r="L897" s="5">
        <v>0</v>
      </c>
      <c r="M897" s="5">
        <v>0</v>
      </c>
      <c r="N897">
        <v>19.2</v>
      </c>
      <c r="O897">
        <v>1047.5</v>
      </c>
      <c r="P897">
        <v>19.399999999999999</v>
      </c>
      <c r="Q897">
        <v>16.8</v>
      </c>
      <c r="R897" s="55">
        <v>0.61666666666666703</v>
      </c>
      <c r="T897" s="94">
        <f t="shared" si="43"/>
        <v>19.399999999999999</v>
      </c>
      <c r="U897" s="97">
        <f t="shared" si="42"/>
        <v>6.3999999999999986</v>
      </c>
      <c r="V897" s="93" t="str">
        <f t="shared" si="41"/>
        <v/>
      </c>
      <c r="W897" s="97">
        <f t="shared" si="44"/>
        <v>1</v>
      </c>
      <c r="X897" s="94"/>
      <c r="Z897" s="5"/>
      <c r="AA897"/>
      <c r="AC897" s="377"/>
      <c r="AD897" s="55">
        <v>0.61666666666686099</v>
      </c>
    </row>
    <row r="898" spans="2:30" x14ac:dyDescent="0.25">
      <c r="B898" s="5">
        <v>10</v>
      </c>
      <c r="C898" s="5">
        <v>86</v>
      </c>
      <c r="D898" s="5">
        <v>7.8</v>
      </c>
      <c r="E898" s="5">
        <v>10</v>
      </c>
      <c r="F898" s="5">
        <v>4.7</v>
      </c>
      <c r="G898" s="5">
        <v>7.2</v>
      </c>
      <c r="H898" s="5">
        <v>1034.4000000000001</v>
      </c>
      <c r="I898" s="5">
        <v>21049</v>
      </c>
      <c r="J898" s="5">
        <v>1</v>
      </c>
      <c r="K898" s="5">
        <v>0</v>
      </c>
      <c r="L898" s="5">
        <v>0</v>
      </c>
      <c r="M898" s="5">
        <v>0</v>
      </c>
      <c r="N898">
        <v>19.2</v>
      </c>
      <c r="O898">
        <v>1047.5</v>
      </c>
      <c r="P898">
        <v>19.600000000000001</v>
      </c>
      <c r="Q898">
        <v>16.5</v>
      </c>
      <c r="R898" s="55">
        <v>0.61736111111111103</v>
      </c>
      <c r="T898" s="94">
        <f t="shared" si="43"/>
        <v>19.600000000000001</v>
      </c>
      <c r="U898" s="97">
        <f t="shared" si="42"/>
        <v>6.6000000000000014</v>
      </c>
      <c r="V898" s="93" t="str">
        <f t="shared" si="41"/>
        <v/>
      </c>
      <c r="W898" s="97">
        <f t="shared" si="44"/>
        <v>1</v>
      </c>
      <c r="X898" s="94"/>
      <c r="Z898" s="5"/>
      <c r="AA898"/>
      <c r="AC898" s="377"/>
      <c r="AD898" s="55">
        <v>0.61736111111130598</v>
      </c>
    </row>
    <row r="899" spans="2:30" x14ac:dyDescent="0.25">
      <c r="B899" s="5">
        <v>9.9</v>
      </c>
      <c r="C899" s="5">
        <v>86</v>
      </c>
      <c r="D899" s="5">
        <v>7.7</v>
      </c>
      <c r="E899" s="5">
        <v>9.1</v>
      </c>
      <c r="F899" s="5">
        <v>6.8</v>
      </c>
      <c r="G899" s="5">
        <v>9.4</v>
      </c>
      <c r="H899" s="5">
        <v>1034.4000000000001</v>
      </c>
      <c r="I899" s="5">
        <v>17422</v>
      </c>
      <c r="J899" s="5">
        <v>1</v>
      </c>
      <c r="K899" s="5">
        <v>0</v>
      </c>
      <c r="L899" s="5">
        <v>0</v>
      </c>
      <c r="M899" s="5">
        <v>0</v>
      </c>
      <c r="N899">
        <v>19.2</v>
      </c>
      <c r="O899">
        <v>1047.5</v>
      </c>
      <c r="P899">
        <v>19.600000000000001</v>
      </c>
      <c r="Q899">
        <v>16.3</v>
      </c>
      <c r="R899" s="55">
        <v>0.61805555555555602</v>
      </c>
      <c r="T899" s="94">
        <f t="shared" si="43"/>
        <v>19.600000000000001</v>
      </c>
      <c r="U899" s="97">
        <f t="shared" si="42"/>
        <v>6.7000000000000011</v>
      </c>
      <c r="V899" s="93" t="str">
        <f t="shared" si="41"/>
        <v/>
      </c>
      <c r="W899" s="97">
        <f t="shared" si="44"/>
        <v>1</v>
      </c>
      <c r="X899" s="94"/>
      <c r="Z899" s="5"/>
      <c r="AA899"/>
      <c r="AC899" s="377"/>
      <c r="AD899" s="55">
        <v>0.61805555555575098</v>
      </c>
    </row>
    <row r="900" spans="2:30" x14ac:dyDescent="0.25">
      <c r="B900" s="5">
        <v>9.8000000000000007</v>
      </c>
      <c r="C900" s="5">
        <v>86</v>
      </c>
      <c r="D900" s="5">
        <v>7.6</v>
      </c>
      <c r="E900" s="5">
        <v>9.8000000000000007</v>
      </c>
      <c r="F900" s="5">
        <v>4.3</v>
      </c>
      <c r="G900" s="5">
        <v>5.4</v>
      </c>
      <c r="H900" s="5">
        <v>1034.4000000000001</v>
      </c>
      <c r="I900" s="5">
        <v>17856</v>
      </c>
      <c r="J900" s="5">
        <v>1</v>
      </c>
      <c r="K900" s="5">
        <v>0</v>
      </c>
      <c r="L900" s="5">
        <v>0</v>
      </c>
      <c r="M900" s="5">
        <v>0</v>
      </c>
      <c r="N900">
        <v>19.2</v>
      </c>
      <c r="O900">
        <v>1047.5</v>
      </c>
      <c r="P900">
        <v>19.8</v>
      </c>
      <c r="Q900">
        <v>16</v>
      </c>
      <c r="R900" s="55">
        <v>0.61875000000000002</v>
      </c>
      <c r="T900" s="94">
        <f t="shared" si="43"/>
        <v>19.8</v>
      </c>
      <c r="U900" s="97">
        <f t="shared" si="42"/>
        <v>7</v>
      </c>
      <c r="V900" s="93" t="str">
        <f t="shared" si="41"/>
        <v/>
      </c>
      <c r="W900" s="97">
        <f t="shared" si="44"/>
        <v>1</v>
      </c>
      <c r="X900" s="94"/>
      <c r="Z900" s="5"/>
      <c r="AA900"/>
      <c r="AC900" s="377"/>
      <c r="AD900" s="55">
        <v>0.61875000000019598</v>
      </c>
    </row>
    <row r="901" spans="2:30" x14ac:dyDescent="0.25">
      <c r="B901" s="5">
        <v>9.6999999999999993</v>
      </c>
      <c r="C901" s="5">
        <v>87</v>
      </c>
      <c r="D901" s="5">
        <v>7.6</v>
      </c>
      <c r="E901" s="5">
        <v>9.6999999999999993</v>
      </c>
      <c r="F901" s="5">
        <v>4.7</v>
      </c>
      <c r="G901" s="5">
        <v>7.2</v>
      </c>
      <c r="H901" s="5">
        <v>1034.5</v>
      </c>
      <c r="I901" s="5">
        <v>20878</v>
      </c>
      <c r="J901" s="5">
        <v>1</v>
      </c>
      <c r="K901" s="5">
        <v>0</v>
      </c>
      <c r="L901" s="5">
        <v>0</v>
      </c>
      <c r="M901" s="5">
        <v>0</v>
      </c>
      <c r="N901">
        <v>19.2</v>
      </c>
      <c r="O901">
        <v>1047.5</v>
      </c>
      <c r="P901">
        <v>19.7</v>
      </c>
      <c r="Q901">
        <v>16</v>
      </c>
      <c r="R901" s="55">
        <v>0.61944444444444402</v>
      </c>
      <c r="T901" s="94">
        <f t="shared" si="43"/>
        <v>19.7</v>
      </c>
      <c r="U901" s="97">
        <f t="shared" si="42"/>
        <v>7</v>
      </c>
      <c r="V901" s="93" t="str">
        <f t="shared" si="41"/>
        <v/>
      </c>
      <c r="W901" s="97">
        <f t="shared" si="44"/>
        <v>1</v>
      </c>
      <c r="X901" s="94"/>
      <c r="Z901" s="5"/>
      <c r="AA901"/>
      <c r="AC901" s="377"/>
      <c r="AD901" s="55">
        <v>0.61944444444464097</v>
      </c>
    </row>
    <row r="902" spans="2:30" x14ac:dyDescent="0.25">
      <c r="B902" s="5">
        <v>9.6999999999999993</v>
      </c>
      <c r="C902" s="5">
        <v>87</v>
      </c>
      <c r="D902" s="5">
        <v>7.6</v>
      </c>
      <c r="E902" s="5">
        <v>9.6999999999999993</v>
      </c>
      <c r="F902" s="5">
        <v>4.3</v>
      </c>
      <c r="G902" s="5">
        <v>5.4</v>
      </c>
      <c r="H902" s="5">
        <v>1034.5</v>
      </c>
      <c r="I902" s="5">
        <v>19731</v>
      </c>
      <c r="J902" s="5">
        <v>1</v>
      </c>
      <c r="K902" s="5">
        <v>0</v>
      </c>
      <c r="L902" s="5">
        <v>0</v>
      </c>
      <c r="M902" s="5">
        <v>0</v>
      </c>
      <c r="N902">
        <v>19.2</v>
      </c>
      <c r="O902">
        <v>1047.5</v>
      </c>
      <c r="P902">
        <v>19.399999999999999</v>
      </c>
      <c r="Q902">
        <v>15.9</v>
      </c>
      <c r="R902" s="55">
        <v>0.62013888888888902</v>
      </c>
      <c r="T902" s="94">
        <f t="shared" si="43"/>
        <v>19.399999999999999</v>
      </c>
      <c r="U902" s="97">
        <f t="shared" si="42"/>
        <v>6.6999999999999993</v>
      </c>
      <c r="V902" s="93" t="str">
        <f t="shared" si="41"/>
        <v/>
      </c>
      <c r="W902" s="97">
        <f t="shared" si="44"/>
        <v>1</v>
      </c>
      <c r="X902" s="94"/>
      <c r="Z902" s="5"/>
      <c r="AA902"/>
      <c r="AC902" s="377"/>
      <c r="AD902" s="55">
        <v>0.62013888888908597</v>
      </c>
    </row>
    <row r="903" spans="2:30" x14ac:dyDescent="0.25">
      <c r="B903" s="5">
        <v>9.8000000000000007</v>
      </c>
      <c r="C903" s="5">
        <v>87</v>
      </c>
      <c r="D903" s="5">
        <v>7.7</v>
      </c>
      <c r="E903" s="5">
        <v>9</v>
      </c>
      <c r="F903" s="5">
        <v>6.8</v>
      </c>
      <c r="G903" s="5">
        <v>9.4</v>
      </c>
      <c r="H903" s="5">
        <v>1034.5999999999999</v>
      </c>
      <c r="I903" s="5">
        <v>21870</v>
      </c>
      <c r="J903" s="5">
        <v>1</v>
      </c>
      <c r="K903" s="5">
        <v>0</v>
      </c>
      <c r="L903" s="5">
        <v>0</v>
      </c>
      <c r="M903" s="5">
        <v>0</v>
      </c>
      <c r="N903">
        <v>19.2</v>
      </c>
      <c r="O903">
        <v>1047.5</v>
      </c>
      <c r="P903">
        <v>19.2</v>
      </c>
      <c r="Q903">
        <v>15.7</v>
      </c>
      <c r="R903" s="55">
        <v>0.62083333333333302</v>
      </c>
      <c r="T903" s="94">
        <f t="shared" si="43"/>
        <v>19.2</v>
      </c>
      <c r="U903" s="97">
        <f t="shared" si="42"/>
        <v>6.3999999999999986</v>
      </c>
      <c r="V903" s="93" t="str">
        <f t="shared" si="41"/>
        <v/>
      </c>
      <c r="W903" s="97">
        <f t="shared" si="44"/>
        <v>1</v>
      </c>
      <c r="X903" s="94"/>
      <c r="Z903" s="5"/>
      <c r="AA903"/>
      <c r="AC903" s="377"/>
      <c r="AD903" s="55">
        <v>0.62083333333353097</v>
      </c>
    </row>
    <row r="904" spans="2:30" x14ac:dyDescent="0.25">
      <c r="B904" s="5">
        <v>9.8000000000000007</v>
      </c>
      <c r="C904" s="5">
        <v>87</v>
      </c>
      <c r="D904" s="5">
        <v>7.7</v>
      </c>
      <c r="E904" s="5">
        <v>9.8000000000000007</v>
      </c>
      <c r="F904" s="5">
        <v>2.9</v>
      </c>
      <c r="G904" s="5">
        <v>3.6</v>
      </c>
      <c r="H904" s="5">
        <v>1034.3</v>
      </c>
      <c r="I904" s="5">
        <v>13841</v>
      </c>
      <c r="J904" s="5">
        <v>1</v>
      </c>
      <c r="K904" s="5">
        <v>0</v>
      </c>
      <c r="L904" s="5">
        <v>0</v>
      </c>
      <c r="M904" s="5">
        <v>0</v>
      </c>
      <c r="N904">
        <v>19.2</v>
      </c>
      <c r="O904">
        <v>1047.5</v>
      </c>
      <c r="P904">
        <v>19.2</v>
      </c>
      <c r="Q904">
        <v>15.6</v>
      </c>
      <c r="R904" s="55">
        <v>0.62152777777777801</v>
      </c>
      <c r="T904" s="94">
        <f t="shared" si="43"/>
        <v>19.2</v>
      </c>
      <c r="U904" s="97">
        <f t="shared" si="42"/>
        <v>6.3999999999999986</v>
      </c>
      <c r="V904" s="93" t="str">
        <f t="shared" si="41"/>
        <v/>
      </c>
      <c r="W904" s="97">
        <f t="shared" si="44"/>
        <v>1</v>
      </c>
      <c r="X904" s="94"/>
      <c r="Z904" s="5"/>
      <c r="AA904"/>
      <c r="AC904" s="377"/>
      <c r="AD904" s="55">
        <v>0.62152777777797596</v>
      </c>
    </row>
    <row r="905" spans="2:30" x14ac:dyDescent="0.25">
      <c r="B905" s="5">
        <v>9.8000000000000007</v>
      </c>
      <c r="C905" s="5">
        <v>87</v>
      </c>
      <c r="D905" s="5">
        <v>7.7</v>
      </c>
      <c r="E905" s="5">
        <v>9.8000000000000007</v>
      </c>
      <c r="F905" s="5">
        <v>2.2000000000000002</v>
      </c>
      <c r="G905" s="5">
        <v>3.6</v>
      </c>
      <c r="H905" s="5">
        <v>1034.3</v>
      </c>
      <c r="I905" s="5">
        <v>11423</v>
      </c>
      <c r="J905" s="5">
        <v>0</v>
      </c>
      <c r="K905" s="5">
        <v>0</v>
      </c>
      <c r="L905" s="5">
        <v>0</v>
      </c>
      <c r="M905" s="5">
        <v>0</v>
      </c>
      <c r="N905">
        <v>19.2</v>
      </c>
      <c r="O905">
        <v>1047.5</v>
      </c>
      <c r="P905">
        <v>19.2</v>
      </c>
      <c r="Q905">
        <v>15.5</v>
      </c>
      <c r="R905" s="55">
        <v>0.62222222222222201</v>
      </c>
      <c r="T905" s="94">
        <f t="shared" si="43"/>
        <v>19.2</v>
      </c>
      <c r="U905" s="97">
        <f t="shared" si="42"/>
        <v>6.3999999999999986</v>
      </c>
      <c r="V905" s="93" t="str">
        <f t="shared" si="41"/>
        <v/>
      </c>
      <c r="W905" s="97">
        <f t="shared" si="44"/>
        <v>1</v>
      </c>
      <c r="X905" s="94"/>
      <c r="Z905" s="5"/>
      <c r="AA905"/>
      <c r="AC905" s="377"/>
      <c r="AD905" s="55">
        <v>0.62222222222242096</v>
      </c>
    </row>
    <row r="906" spans="2:30" x14ac:dyDescent="0.25">
      <c r="B906" s="5">
        <v>9.8000000000000007</v>
      </c>
      <c r="C906" s="5">
        <v>87</v>
      </c>
      <c r="D906" s="5">
        <v>7.7</v>
      </c>
      <c r="E906" s="5">
        <v>9.8000000000000007</v>
      </c>
      <c r="F906" s="5">
        <v>4</v>
      </c>
      <c r="G906" s="5">
        <v>5.4</v>
      </c>
      <c r="H906" s="5">
        <v>1034.5</v>
      </c>
      <c r="I906" s="5">
        <v>11423</v>
      </c>
      <c r="J906" s="5">
        <v>0</v>
      </c>
      <c r="K906" s="5">
        <v>0</v>
      </c>
      <c r="L906" s="5">
        <v>0</v>
      </c>
      <c r="M906" s="5">
        <v>0</v>
      </c>
      <c r="N906">
        <v>19.2</v>
      </c>
      <c r="O906">
        <v>1047.5</v>
      </c>
      <c r="P906">
        <v>19.2</v>
      </c>
      <c r="Q906">
        <v>15.4</v>
      </c>
      <c r="R906" s="55">
        <v>0.62291666666666701</v>
      </c>
      <c r="T906" s="94">
        <f t="shared" si="43"/>
        <v>19.2</v>
      </c>
      <c r="U906" s="97">
        <f t="shared" si="42"/>
        <v>6.3999999999999986</v>
      </c>
      <c r="V906" s="93" t="str">
        <f t="shared" si="41"/>
        <v/>
      </c>
      <c r="W906" s="97">
        <f t="shared" si="44"/>
        <v>1</v>
      </c>
      <c r="X906" s="94"/>
      <c r="Z906" s="5"/>
      <c r="AA906"/>
      <c r="AC906" s="377"/>
      <c r="AD906" s="55">
        <v>0.62291666666686596</v>
      </c>
    </row>
    <row r="907" spans="2:30" x14ac:dyDescent="0.25">
      <c r="B907" s="5">
        <v>9.8000000000000007</v>
      </c>
      <c r="C907" s="5">
        <v>87</v>
      </c>
      <c r="D907" s="5">
        <v>7.7</v>
      </c>
      <c r="E907" s="5">
        <v>9.3000000000000007</v>
      </c>
      <c r="F907" s="5">
        <v>5.8</v>
      </c>
      <c r="G907" s="5">
        <v>7.2</v>
      </c>
      <c r="H907" s="5">
        <v>1034.5</v>
      </c>
      <c r="I907" s="5">
        <v>10819</v>
      </c>
      <c r="J907" s="5">
        <v>0</v>
      </c>
      <c r="K907" s="5">
        <v>0</v>
      </c>
      <c r="L907" s="5">
        <v>0</v>
      </c>
      <c r="M907" s="5">
        <v>0</v>
      </c>
      <c r="N907">
        <v>19.2</v>
      </c>
      <c r="O907">
        <v>1047.5</v>
      </c>
      <c r="P907">
        <v>19.2</v>
      </c>
      <c r="Q907">
        <v>15.3</v>
      </c>
      <c r="R907" s="55">
        <v>0.62361111111111101</v>
      </c>
      <c r="T907" s="94">
        <f t="shared" si="43"/>
        <v>19.2</v>
      </c>
      <c r="U907" s="97">
        <f t="shared" si="42"/>
        <v>6.3999999999999986</v>
      </c>
      <c r="V907" s="93" t="str">
        <f t="shared" ref="V907:V970" si="45">IF($K907&gt;0,1,"")</f>
        <v/>
      </c>
      <c r="W907" s="97">
        <f t="shared" si="44"/>
        <v>1</v>
      </c>
      <c r="X907" s="94"/>
      <c r="Z907" s="5"/>
      <c r="AA907"/>
      <c r="AC907" s="377"/>
      <c r="AD907" s="55">
        <v>0.62361111111131096</v>
      </c>
    </row>
    <row r="908" spans="2:30" x14ac:dyDescent="0.25">
      <c r="B908" s="5">
        <v>9.6999999999999993</v>
      </c>
      <c r="C908" s="5">
        <v>87</v>
      </c>
      <c r="D908" s="5">
        <v>7.6</v>
      </c>
      <c r="E908" s="5">
        <v>8.6</v>
      </c>
      <c r="F908" s="5">
        <v>8.3000000000000007</v>
      </c>
      <c r="G908" s="5">
        <v>11.2</v>
      </c>
      <c r="H908" s="5">
        <v>1034.2</v>
      </c>
      <c r="I908" s="5">
        <v>9827</v>
      </c>
      <c r="J908" s="5">
        <v>0</v>
      </c>
      <c r="K908" s="5">
        <v>0</v>
      </c>
      <c r="L908" s="5">
        <v>0</v>
      </c>
      <c r="M908" s="5">
        <v>0</v>
      </c>
      <c r="N908">
        <v>19.2</v>
      </c>
      <c r="O908">
        <v>1047.5</v>
      </c>
      <c r="P908">
        <v>19.2</v>
      </c>
      <c r="Q908">
        <v>15</v>
      </c>
      <c r="R908" s="55">
        <v>0.624305555555556</v>
      </c>
      <c r="T908" s="94">
        <f t="shared" si="43"/>
        <v>19.2</v>
      </c>
      <c r="U908" s="97">
        <f t="shared" si="42"/>
        <v>6.5</v>
      </c>
      <c r="V908" s="93" t="str">
        <f t="shared" si="45"/>
        <v/>
      </c>
      <c r="W908" s="97">
        <f t="shared" si="44"/>
        <v>1</v>
      </c>
      <c r="X908" s="94"/>
      <c r="Z908" s="5"/>
      <c r="AA908"/>
      <c r="AC908" s="377"/>
      <c r="AD908" s="55">
        <v>0.62430555555575595</v>
      </c>
    </row>
    <row r="909" spans="2:30" x14ac:dyDescent="0.25">
      <c r="B909" s="5">
        <v>9.6</v>
      </c>
      <c r="C909" s="5">
        <v>87</v>
      </c>
      <c r="D909" s="5">
        <v>7.5</v>
      </c>
      <c r="E909" s="5">
        <v>9.6</v>
      </c>
      <c r="F909" s="5">
        <v>4.3</v>
      </c>
      <c r="G909" s="5">
        <v>5.4</v>
      </c>
      <c r="H909" s="5">
        <v>1034.3</v>
      </c>
      <c r="I909" s="5">
        <v>9501</v>
      </c>
      <c r="J909" s="5">
        <v>0</v>
      </c>
      <c r="K909" s="5">
        <v>0</v>
      </c>
      <c r="L909" s="5">
        <v>0</v>
      </c>
      <c r="M909" s="5">
        <v>0</v>
      </c>
      <c r="N909">
        <v>19.2</v>
      </c>
      <c r="O909">
        <v>1047.5</v>
      </c>
      <c r="P909">
        <v>19.2</v>
      </c>
      <c r="Q909">
        <v>15</v>
      </c>
      <c r="R909" s="55">
        <v>0.625</v>
      </c>
      <c r="T909" s="94">
        <f t="shared" si="43"/>
        <v>19.2</v>
      </c>
      <c r="U909" s="97">
        <f t="shared" si="42"/>
        <v>6.6</v>
      </c>
      <c r="V909" s="93" t="str">
        <f t="shared" si="45"/>
        <v/>
      </c>
      <c r="W909" s="97">
        <f t="shared" si="44"/>
        <v>1</v>
      </c>
      <c r="X909" s="94"/>
      <c r="Z909" s="5"/>
      <c r="AA909"/>
      <c r="AC909" s="377"/>
      <c r="AD909" s="55">
        <v>0.62500000000020095</v>
      </c>
    </row>
    <row r="910" spans="2:30" x14ac:dyDescent="0.25">
      <c r="B910" s="5">
        <v>9.6</v>
      </c>
      <c r="C910" s="5">
        <v>87</v>
      </c>
      <c r="D910" s="5">
        <v>7.5</v>
      </c>
      <c r="E910" s="5">
        <v>9.6</v>
      </c>
      <c r="F910" s="5">
        <v>4</v>
      </c>
      <c r="G910" s="5">
        <v>5.4</v>
      </c>
      <c r="H910" s="5">
        <v>1034.4000000000001</v>
      </c>
      <c r="I910" s="5">
        <v>9439</v>
      </c>
      <c r="J910" s="5">
        <v>0</v>
      </c>
      <c r="K910" s="5">
        <v>0</v>
      </c>
      <c r="L910" s="5">
        <v>0</v>
      </c>
      <c r="M910" s="5">
        <v>0</v>
      </c>
      <c r="N910">
        <v>19.2</v>
      </c>
      <c r="O910">
        <v>1047.5</v>
      </c>
      <c r="P910">
        <v>19.2</v>
      </c>
      <c r="Q910">
        <v>14.8</v>
      </c>
      <c r="R910" s="55">
        <v>0.625694444444444</v>
      </c>
      <c r="T910" s="94">
        <f t="shared" si="43"/>
        <v>19.2</v>
      </c>
      <c r="U910" s="97">
        <f t="shared" si="42"/>
        <v>6.6</v>
      </c>
      <c r="V910" s="93" t="str">
        <f t="shared" si="45"/>
        <v/>
      </c>
      <c r="W910" s="97">
        <f t="shared" si="44"/>
        <v>1</v>
      </c>
      <c r="X910" s="94"/>
      <c r="Z910" s="5"/>
      <c r="AA910"/>
      <c r="AC910" s="377"/>
      <c r="AD910" s="55">
        <v>0.62569444444464595</v>
      </c>
    </row>
    <row r="911" spans="2:30" x14ac:dyDescent="0.25">
      <c r="B911" s="5">
        <v>9.6999999999999993</v>
      </c>
      <c r="C911" s="5">
        <v>87</v>
      </c>
      <c r="D911" s="5">
        <v>7.6</v>
      </c>
      <c r="E911" s="5">
        <v>9.6999999999999993</v>
      </c>
      <c r="F911" s="5">
        <v>0.4</v>
      </c>
      <c r="G911" s="5">
        <v>1.8</v>
      </c>
      <c r="H911" s="5">
        <v>1034.4000000000001</v>
      </c>
      <c r="I911" s="5">
        <v>9284</v>
      </c>
      <c r="J911" s="5">
        <v>0</v>
      </c>
      <c r="K911" s="5">
        <v>0</v>
      </c>
      <c r="L911" s="5">
        <v>0</v>
      </c>
      <c r="M911" s="5">
        <v>0</v>
      </c>
      <c r="N911">
        <v>19.2</v>
      </c>
      <c r="O911">
        <v>1047.5</v>
      </c>
      <c r="P911">
        <v>19.2</v>
      </c>
      <c r="Q911">
        <v>14.6</v>
      </c>
      <c r="R911" s="55">
        <v>0.62638888888888899</v>
      </c>
      <c r="T911" s="94">
        <f t="shared" si="43"/>
        <v>19.2</v>
      </c>
      <c r="U911" s="97">
        <f t="shared" si="42"/>
        <v>6.5</v>
      </c>
      <c r="V911" s="93" t="str">
        <f t="shared" si="45"/>
        <v/>
      </c>
      <c r="W911" s="97">
        <f t="shared" si="44"/>
        <v>1</v>
      </c>
      <c r="X911" s="94"/>
      <c r="Z911" s="5"/>
      <c r="AA911"/>
      <c r="AC911" s="377"/>
      <c r="AD911" s="55">
        <v>0.62638888888909094</v>
      </c>
    </row>
    <row r="912" spans="2:30" x14ac:dyDescent="0.25">
      <c r="B912" s="5">
        <v>9.8000000000000007</v>
      </c>
      <c r="C912" s="5">
        <v>87</v>
      </c>
      <c r="D912" s="5">
        <v>7.7</v>
      </c>
      <c r="E912" s="5">
        <v>9.8000000000000007</v>
      </c>
      <c r="F912" s="5">
        <v>1.4</v>
      </c>
      <c r="G912" s="5">
        <v>3.6</v>
      </c>
      <c r="H912" s="5">
        <v>1034.5999999999999</v>
      </c>
      <c r="I912" s="5">
        <v>8788</v>
      </c>
      <c r="J912" s="5">
        <v>0</v>
      </c>
      <c r="K912" s="5">
        <v>0</v>
      </c>
      <c r="L912" s="5">
        <v>0</v>
      </c>
      <c r="M912" s="5">
        <v>0</v>
      </c>
      <c r="N912">
        <v>19.2</v>
      </c>
      <c r="O912">
        <v>1047.5</v>
      </c>
      <c r="P912">
        <v>19.2</v>
      </c>
      <c r="Q912">
        <v>14.3</v>
      </c>
      <c r="R912" s="55">
        <v>0.62708333333333299</v>
      </c>
      <c r="T912" s="94">
        <f t="shared" si="43"/>
        <v>19.2</v>
      </c>
      <c r="U912" s="97">
        <f t="shared" ref="U912:U975" si="46">(T912-B912)-3</f>
        <v>6.3999999999999986</v>
      </c>
      <c r="V912" s="93" t="str">
        <f t="shared" si="45"/>
        <v/>
      </c>
      <c r="W912" s="97">
        <f t="shared" si="44"/>
        <v>1</v>
      </c>
      <c r="X912" s="94"/>
      <c r="Z912" s="5"/>
      <c r="AA912"/>
      <c r="AC912" s="377"/>
      <c r="AD912" s="55">
        <v>0.62708333333353605</v>
      </c>
    </row>
    <row r="913" spans="2:30" x14ac:dyDescent="0.25">
      <c r="B913" s="5">
        <v>9.8000000000000007</v>
      </c>
      <c r="C913" s="5">
        <v>87</v>
      </c>
      <c r="D913" s="5">
        <v>7.7</v>
      </c>
      <c r="E913" s="5">
        <v>9.8000000000000007</v>
      </c>
      <c r="F913" s="5">
        <v>4</v>
      </c>
      <c r="G913" s="5">
        <v>5.4</v>
      </c>
      <c r="H913" s="5">
        <v>1034.4000000000001</v>
      </c>
      <c r="I913" s="5">
        <v>8354</v>
      </c>
      <c r="J913" s="5">
        <v>0</v>
      </c>
      <c r="K913" s="5">
        <v>0</v>
      </c>
      <c r="L913" s="5">
        <v>0</v>
      </c>
      <c r="M913" s="5">
        <v>0</v>
      </c>
      <c r="N913">
        <v>19.2</v>
      </c>
      <c r="O913">
        <v>1047.5</v>
      </c>
      <c r="P913">
        <v>16.5</v>
      </c>
      <c r="Q913">
        <v>14.2</v>
      </c>
      <c r="R913" s="55">
        <v>0.62777777777777799</v>
      </c>
      <c r="T913" s="94">
        <f t="shared" si="43"/>
        <v>16.5</v>
      </c>
      <c r="U913" s="97">
        <f t="shared" si="46"/>
        <v>3.6999999999999993</v>
      </c>
      <c r="V913" s="93" t="str">
        <f t="shared" si="45"/>
        <v/>
      </c>
      <c r="W913" s="97">
        <f t="shared" si="44"/>
        <v>1</v>
      </c>
      <c r="X913" s="94"/>
      <c r="Z913" s="5"/>
      <c r="AA913"/>
      <c r="AC913" s="377"/>
      <c r="AD913" s="55">
        <v>0.62777777777798105</v>
      </c>
    </row>
    <row r="914" spans="2:30" x14ac:dyDescent="0.25">
      <c r="B914" s="5">
        <v>9.6999999999999993</v>
      </c>
      <c r="C914" s="5">
        <v>87</v>
      </c>
      <c r="D914" s="5">
        <v>7.6</v>
      </c>
      <c r="E914" s="5">
        <v>9.1999999999999993</v>
      </c>
      <c r="F914" s="5">
        <v>5.8</v>
      </c>
      <c r="G914" s="5">
        <v>7.2</v>
      </c>
      <c r="H914" s="5">
        <v>1034.5</v>
      </c>
      <c r="I914" s="5">
        <v>7130</v>
      </c>
      <c r="J914" s="5">
        <v>0</v>
      </c>
      <c r="K914" s="5">
        <v>0</v>
      </c>
      <c r="L914" s="5">
        <v>0</v>
      </c>
      <c r="M914" s="5">
        <v>0</v>
      </c>
      <c r="N914">
        <v>19.2</v>
      </c>
      <c r="O914">
        <v>1047.5</v>
      </c>
      <c r="P914">
        <v>16.5</v>
      </c>
      <c r="Q914">
        <v>14</v>
      </c>
      <c r="R914" s="55">
        <v>0.62847222222222199</v>
      </c>
      <c r="T914" s="94">
        <f t="shared" si="43"/>
        <v>16.5</v>
      </c>
      <c r="U914" s="97">
        <f t="shared" si="46"/>
        <v>3.8000000000000007</v>
      </c>
      <c r="V914" s="93" t="str">
        <f t="shared" si="45"/>
        <v/>
      </c>
      <c r="W914" s="97">
        <f t="shared" si="44"/>
        <v>1</v>
      </c>
      <c r="X914" s="94"/>
      <c r="Z914" s="5"/>
      <c r="AA914"/>
      <c r="AC914" s="377"/>
      <c r="AD914" s="55">
        <v>0.62847222222242605</v>
      </c>
    </row>
    <row r="915" spans="2:30" x14ac:dyDescent="0.25">
      <c r="B915" s="5">
        <v>9.6</v>
      </c>
      <c r="C915" s="5">
        <v>87</v>
      </c>
      <c r="D915" s="5">
        <v>7.5</v>
      </c>
      <c r="E915" s="5">
        <v>9.1999999999999993</v>
      </c>
      <c r="F915" s="5">
        <v>5.4</v>
      </c>
      <c r="G915" s="5">
        <v>5.4</v>
      </c>
      <c r="H915" s="5">
        <v>1034.5</v>
      </c>
      <c r="I915" s="5">
        <v>6587</v>
      </c>
      <c r="J915" s="5">
        <v>0</v>
      </c>
      <c r="K915" s="5">
        <v>0</v>
      </c>
      <c r="L915" s="5">
        <v>0</v>
      </c>
      <c r="M915" s="5">
        <v>0</v>
      </c>
      <c r="N915">
        <v>19.2</v>
      </c>
      <c r="O915">
        <v>1047.5</v>
      </c>
      <c r="P915">
        <v>16.5</v>
      </c>
      <c r="Q915">
        <v>13.8</v>
      </c>
      <c r="R915" s="55">
        <v>0.62916666666666698</v>
      </c>
      <c r="T915" s="94">
        <f t="shared" si="43"/>
        <v>16.5</v>
      </c>
      <c r="U915" s="97">
        <f t="shared" si="46"/>
        <v>3.9000000000000004</v>
      </c>
      <c r="V915" s="93" t="str">
        <f t="shared" si="45"/>
        <v/>
      </c>
      <c r="W915" s="97">
        <f t="shared" si="44"/>
        <v>1</v>
      </c>
      <c r="X915" s="94"/>
      <c r="Z915" s="5"/>
      <c r="AA915"/>
      <c r="AC915" s="377"/>
      <c r="AD915" s="55">
        <v>0.62916666666687104</v>
      </c>
    </row>
    <row r="916" spans="2:30" x14ac:dyDescent="0.25">
      <c r="B916" s="5">
        <v>9.6</v>
      </c>
      <c r="C916" s="5">
        <v>86</v>
      </c>
      <c r="D916" s="5">
        <v>7.4</v>
      </c>
      <c r="E916" s="5">
        <v>8.8000000000000007</v>
      </c>
      <c r="F916" s="5">
        <v>6.5</v>
      </c>
      <c r="G916" s="5">
        <v>9.4</v>
      </c>
      <c r="H916" s="5">
        <v>1034.5</v>
      </c>
      <c r="I916" s="5">
        <v>5921</v>
      </c>
      <c r="J916" s="5">
        <v>0</v>
      </c>
      <c r="K916" s="5">
        <v>0</v>
      </c>
      <c r="L916" s="5">
        <v>0</v>
      </c>
      <c r="M916" s="5">
        <v>0</v>
      </c>
      <c r="N916">
        <v>19.2</v>
      </c>
      <c r="O916">
        <v>1047.5</v>
      </c>
      <c r="P916">
        <v>15.5</v>
      </c>
      <c r="Q916">
        <v>13.6</v>
      </c>
      <c r="R916" s="55">
        <v>0.62986111111111098</v>
      </c>
      <c r="T916" s="94">
        <f t="shared" si="43"/>
        <v>15.5</v>
      </c>
      <c r="U916" s="97">
        <f t="shared" si="46"/>
        <v>2.9000000000000004</v>
      </c>
      <c r="V916" s="93" t="str">
        <f t="shared" si="45"/>
        <v/>
      </c>
      <c r="W916" s="97">
        <f t="shared" si="44"/>
        <v>1</v>
      </c>
      <c r="X916" s="94"/>
      <c r="Z916" s="5"/>
      <c r="AA916"/>
      <c r="AC916" s="377"/>
      <c r="AD916" s="55">
        <v>0.62986111111131504</v>
      </c>
    </row>
    <row r="917" spans="2:30" x14ac:dyDescent="0.25">
      <c r="B917" s="5">
        <v>9.6</v>
      </c>
      <c r="C917" s="5">
        <v>86</v>
      </c>
      <c r="D917" s="5">
        <v>7.4</v>
      </c>
      <c r="E917" s="5">
        <v>9.6</v>
      </c>
      <c r="F917" s="5">
        <v>3.6</v>
      </c>
      <c r="G917" s="5">
        <v>7.2</v>
      </c>
      <c r="H917" s="5">
        <v>1034.4000000000001</v>
      </c>
      <c r="I917" s="5">
        <v>5657</v>
      </c>
      <c r="J917" s="5">
        <v>0</v>
      </c>
      <c r="K917" s="5">
        <v>0</v>
      </c>
      <c r="L917" s="5">
        <v>0</v>
      </c>
      <c r="M917" s="5">
        <v>0</v>
      </c>
      <c r="N917">
        <v>19.2</v>
      </c>
      <c r="O917">
        <v>1047.5</v>
      </c>
      <c r="P917">
        <v>15.5</v>
      </c>
      <c r="Q917">
        <v>13.5</v>
      </c>
      <c r="R917" s="55">
        <v>0.63055555555555598</v>
      </c>
      <c r="T917" s="94">
        <f t="shared" si="43"/>
        <v>15.5</v>
      </c>
      <c r="U917" s="97">
        <f t="shared" si="46"/>
        <v>2.9000000000000004</v>
      </c>
      <c r="V917" s="93" t="str">
        <f t="shared" si="45"/>
        <v/>
      </c>
      <c r="W917" s="97">
        <f t="shared" si="44"/>
        <v>1</v>
      </c>
      <c r="X917" s="94"/>
      <c r="Z917" s="5"/>
      <c r="AA917"/>
      <c r="AC917" s="377"/>
      <c r="AD917" s="55">
        <v>0.63055555555576004</v>
      </c>
    </row>
    <row r="918" spans="2:30" x14ac:dyDescent="0.25">
      <c r="B918" s="5">
        <v>9.6</v>
      </c>
      <c r="C918" s="5">
        <v>87</v>
      </c>
      <c r="D918" s="5">
        <v>7.5</v>
      </c>
      <c r="E918" s="5">
        <v>9.6</v>
      </c>
      <c r="F918" s="5">
        <v>1.8</v>
      </c>
      <c r="G918" s="5">
        <v>3.6</v>
      </c>
      <c r="H918" s="5">
        <v>1034.0999999999999</v>
      </c>
      <c r="I918" s="5">
        <v>5440</v>
      </c>
      <c r="J918" s="5">
        <v>0</v>
      </c>
      <c r="K918" s="5">
        <v>0</v>
      </c>
      <c r="L918" s="5">
        <v>0</v>
      </c>
      <c r="M918" s="5">
        <v>0</v>
      </c>
      <c r="N918">
        <v>19.2</v>
      </c>
      <c r="O918">
        <v>1047.5</v>
      </c>
      <c r="P918">
        <v>15.5</v>
      </c>
      <c r="Q918">
        <v>13.5</v>
      </c>
      <c r="R918" s="55">
        <v>0.63124999999999998</v>
      </c>
      <c r="T918" s="94">
        <f t="shared" si="43"/>
        <v>15.5</v>
      </c>
      <c r="U918" s="97">
        <f t="shared" si="46"/>
        <v>2.9000000000000004</v>
      </c>
      <c r="V918" s="93" t="str">
        <f t="shared" si="45"/>
        <v/>
      </c>
      <c r="W918" s="97">
        <f t="shared" si="44"/>
        <v>1</v>
      </c>
      <c r="X918" s="94"/>
      <c r="Z918" s="5"/>
      <c r="AA918"/>
      <c r="AC918" s="377"/>
      <c r="AD918" s="55">
        <v>0.63125000000020504</v>
      </c>
    </row>
    <row r="919" spans="2:30" x14ac:dyDescent="0.25">
      <c r="B919" s="5">
        <v>9.6</v>
      </c>
      <c r="C919" s="5">
        <v>86</v>
      </c>
      <c r="D919" s="5">
        <v>7.4</v>
      </c>
      <c r="E919" s="5">
        <v>9.6</v>
      </c>
      <c r="F919" s="5">
        <v>4.7</v>
      </c>
      <c r="G919" s="5">
        <v>5.4</v>
      </c>
      <c r="H919" s="5">
        <v>1034.2</v>
      </c>
      <c r="I919" s="5">
        <v>5161</v>
      </c>
      <c r="J919" s="5">
        <v>0</v>
      </c>
      <c r="K919" s="5">
        <v>0</v>
      </c>
      <c r="L919" s="5">
        <v>0</v>
      </c>
      <c r="M919" s="5">
        <v>0</v>
      </c>
      <c r="N919">
        <v>19.2</v>
      </c>
      <c r="O919">
        <v>1047.5</v>
      </c>
      <c r="P919">
        <v>14.9</v>
      </c>
      <c r="Q919">
        <v>13.3</v>
      </c>
      <c r="R919" s="55">
        <v>0.63194444444444398</v>
      </c>
      <c r="T919" s="94">
        <f t="shared" si="43"/>
        <v>14.9</v>
      </c>
      <c r="U919" s="97">
        <f t="shared" si="46"/>
        <v>2.3000000000000007</v>
      </c>
      <c r="V919" s="93" t="str">
        <f t="shared" si="45"/>
        <v/>
      </c>
      <c r="W919" s="97">
        <f t="shared" si="44"/>
        <v>1</v>
      </c>
      <c r="X919" s="94"/>
      <c r="Z919" s="5"/>
      <c r="AA919"/>
      <c r="AC919" s="377"/>
      <c r="AD919" s="55">
        <v>0.63194444444465003</v>
      </c>
    </row>
    <row r="920" spans="2:30" x14ac:dyDescent="0.25">
      <c r="B920" s="5">
        <v>9.6</v>
      </c>
      <c r="C920" s="5">
        <v>87</v>
      </c>
      <c r="D920" s="5">
        <v>7.5</v>
      </c>
      <c r="E920" s="5">
        <v>9.6</v>
      </c>
      <c r="F920" s="5">
        <v>2.9</v>
      </c>
      <c r="G920" s="5">
        <v>3.6</v>
      </c>
      <c r="H920" s="5">
        <v>1034.3</v>
      </c>
      <c r="I920" s="5">
        <v>4944</v>
      </c>
      <c r="J920" s="5">
        <v>0</v>
      </c>
      <c r="K920" s="5">
        <v>0</v>
      </c>
      <c r="L920" s="5">
        <v>0</v>
      </c>
      <c r="M920" s="5">
        <v>0</v>
      </c>
      <c r="N920">
        <v>19.2</v>
      </c>
      <c r="O920">
        <v>1047.5</v>
      </c>
      <c r="P920">
        <v>14.6</v>
      </c>
      <c r="Q920">
        <v>13.1</v>
      </c>
      <c r="R920" s="55">
        <v>0.63263888888888897</v>
      </c>
      <c r="T920" s="94">
        <f t="shared" si="43"/>
        <v>14.6</v>
      </c>
      <c r="U920" s="97">
        <f t="shared" si="46"/>
        <v>2</v>
      </c>
      <c r="V920" s="93" t="str">
        <f t="shared" si="45"/>
        <v/>
      </c>
      <c r="W920" s="97">
        <f t="shared" si="44"/>
        <v>1</v>
      </c>
      <c r="X920" s="94"/>
      <c r="Z920" s="5"/>
      <c r="AA920"/>
      <c r="AC920" s="377"/>
      <c r="AD920" s="55">
        <v>0.63263888888909503</v>
      </c>
    </row>
    <row r="921" spans="2:30" x14ac:dyDescent="0.25">
      <c r="B921" s="5">
        <v>9.5</v>
      </c>
      <c r="C921" s="5">
        <v>86</v>
      </c>
      <c r="D921" s="5">
        <v>7.3</v>
      </c>
      <c r="E921" s="5">
        <v>9.5</v>
      </c>
      <c r="F921" s="5">
        <v>1.8</v>
      </c>
      <c r="G921" s="5">
        <v>1.8</v>
      </c>
      <c r="H921" s="5">
        <v>1034.3</v>
      </c>
      <c r="I921" s="5">
        <v>4774</v>
      </c>
      <c r="J921" s="5">
        <v>0</v>
      </c>
      <c r="K921" s="5">
        <v>0</v>
      </c>
      <c r="L921" s="5">
        <v>0</v>
      </c>
      <c r="M921" s="5">
        <v>0</v>
      </c>
      <c r="N921">
        <v>19.2</v>
      </c>
      <c r="O921">
        <v>1047.5</v>
      </c>
      <c r="P921">
        <v>14.6</v>
      </c>
      <c r="Q921">
        <v>13</v>
      </c>
      <c r="R921" s="55">
        <v>0.63333333333333297</v>
      </c>
      <c r="T921" s="94">
        <f t="shared" si="43"/>
        <v>14.6</v>
      </c>
      <c r="U921" s="97">
        <f t="shared" si="46"/>
        <v>2.0999999999999996</v>
      </c>
      <c r="V921" s="93" t="str">
        <f t="shared" si="45"/>
        <v/>
      </c>
      <c r="W921" s="97">
        <f t="shared" si="44"/>
        <v>1</v>
      </c>
      <c r="X921" s="94"/>
      <c r="Z921" s="5"/>
      <c r="AA921"/>
      <c r="AC921" s="377"/>
      <c r="AD921" s="55">
        <v>0.63333333333354003</v>
      </c>
    </row>
    <row r="922" spans="2:30" x14ac:dyDescent="0.25">
      <c r="B922" s="5">
        <v>9.5</v>
      </c>
      <c r="C922" s="5">
        <v>87</v>
      </c>
      <c r="D922" s="5">
        <v>7.4</v>
      </c>
      <c r="E922" s="5">
        <v>9.5</v>
      </c>
      <c r="F922" s="5">
        <v>4</v>
      </c>
      <c r="G922" s="5">
        <v>5.4</v>
      </c>
      <c r="H922" s="5">
        <v>1034.5</v>
      </c>
      <c r="I922" s="5">
        <v>4665</v>
      </c>
      <c r="J922" s="5">
        <v>0</v>
      </c>
      <c r="K922" s="5">
        <v>0</v>
      </c>
      <c r="L922" s="5">
        <v>0</v>
      </c>
      <c r="M922" s="5">
        <v>0</v>
      </c>
      <c r="N922">
        <v>19.2</v>
      </c>
      <c r="O922">
        <v>1047.5</v>
      </c>
      <c r="P922">
        <v>14.6</v>
      </c>
      <c r="Q922">
        <v>12.8</v>
      </c>
      <c r="R922" s="55">
        <v>0.63402777777777797</v>
      </c>
      <c r="T922" s="94">
        <f t="shared" si="43"/>
        <v>14.6</v>
      </c>
      <c r="U922" s="97">
        <f t="shared" si="46"/>
        <v>2.0999999999999996</v>
      </c>
      <c r="V922" s="93" t="str">
        <f t="shared" si="45"/>
        <v/>
      </c>
      <c r="W922" s="97">
        <f t="shared" si="44"/>
        <v>1</v>
      </c>
      <c r="X922" s="94"/>
      <c r="Z922" s="5"/>
      <c r="AA922"/>
      <c r="AC922" s="377"/>
      <c r="AD922" s="55">
        <v>0.63402777777798502</v>
      </c>
    </row>
    <row r="923" spans="2:30" x14ac:dyDescent="0.25">
      <c r="B923" s="5">
        <v>9.5</v>
      </c>
      <c r="C923" s="5">
        <v>87</v>
      </c>
      <c r="D923" s="5">
        <v>7.4</v>
      </c>
      <c r="E923" s="5">
        <v>9.5</v>
      </c>
      <c r="F923" s="5">
        <v>3.6</v>
      </c>
      <c r="G923" s="5">
        <v>3.6</v>
      </c>
      <c r="H923" s="5">
        <v>1034.4000000000001</v>
      </c>
      <c r="I923" s="5">
        <v>4557</v>
      </c>
      <c r="J923" s="5">
        <v>0</v>
      </c>
      <c r="K923" s="5">
        <v>0</v>
      </c>
      <c r="L923" s="5">
        <v>0</v>
      </c>
      <c r="M923" s="5">
        <v>0</v>
      </c>
      <c r="N923">
        <v>19.2</v>
      </c>
      <c r="O923">
        <v>1047.5</v>
      </c>
      <c r="P923">
        <v>13.9</v>
      </c>
      <c r="Q923">
        <v>12.6</v>
      </c>
      <c r="R923" s="55">
        <v>0.63472222222222197</v>
      </c>
      <c r="T923" s="94">
        <f t="shared" si="43"/>
        <v>13.9</v>
      </c>
      <c r="U923" s="97">
        <f t="shared" si="46"/>
        <v>1.4000000000000004</v>
      </c>
      <c r="V923" s="93" t="str">
        <f t="shared" si="45"/>
        <v/>
      </c>
      <c r="W923" s="97">
        <f t="shared" si="44"/>
        <v>1</v>
      </c>
      <c r="X923" s="94"/>
      <c r="Z923" s="5"/>
      <c r="AA923"/>
      <c r="AC923" s="377"/>
      <c r="AD923" s="55">
        <v>0.63472222222243002</v>
      </c>
    </row>
    <row r="924" spans="2:30" x14ac:dyDescent="0.25">
      <c r="B924" s="5">
        <v>9.5</v>
      </c>
      <c r="C924" s="5">
        <v>87</v>
      </c>
      <c r="D924" s="5">
        <v>7.4</v>
      </c>
      <c r="E924" s="5">
        <v>9.5</v>
      </c>
      <c r="F924" s="5">
        <v>2.5</v>
      </c>
      <c r="G924" s="5">
        <v>3.6</v>
      </c>
      <c r="H924" s="5">
        <v>1034.3</v>
      </c>
      <c r="I924" s="5">
        <v>4386</v>
      </c>
      <c r="J924" s="5">
        <v>0</v>
      </c>
      <c r="K924" s="5">
        <v>0</v>
      </c>
      <c r="L924" s="5">
        <v>0</v>
      </c>
      <c r="M924" s="5">
        <v>0</v>
      </c>
      <c r="N924">
        <v>19.2</v>
      </c>
      <c r="O924">
        <v>1047.5</v>
      </c>
      <c r="P924">
        <v>13.6</v>
      </c>
      <c r="Q924">
        <v>12.5</v>
      </c>
      <c r="R924" s="55">
        <v>0.63541666666666696</v>
      </c>
      <c r="T924" s="94">
        <f t="shared" si="43"/>
        <v>13.6</v>
      </c>
      <c r="U924" s="97">
        <f t="shared" si="46"/>
        <v>1.0999999999999996</v>
      </c>
      <c r="V924" s="93" t="str">
        <f t="shared" si="45"/>
        <v/>
      </c>
      <c r="W924" s="97">
        <f t="shared" si="44"/>
        <v>1</v>
      </c>
      <c r="X924" s="94"/>
      <c r="Z924" s="5"/>
      <c r="AA924"/>
      <c r="AC924" s="377"/>
      <c r="AD924" s="55">
        <v>0.63541666666687502</v>
      </c>
    </row>
    <row r="925" spans="2:30" x14ac:dyDescent="0.25">
      <c r="B925" s="5">
        <v>9.5</v>
      </c>
      <c r="C925" s="5">
        <v>87</v>
      </c>
      <c r="D925" s="5">
        <v>7.4</v>
      </c>
      <c r="E925" s="5">
        <v>9.5</v>
      </c>
      <c r="F925" s="5">
        <v>4.7</v>
      </c>
      <c r="G925" s="5">
        <v>5.4</v>
      </c>
      <c r="H925" s="5">
        <v>1034.3</v>
      </c>
      <c r="I925" s="5">
        <v>4278</v>
      </c>
      <c r="J925" s="5">
        <v>0</v>
      </c>
      <c r="K925" s="5">
        <v>0</v>
      </c>
      <c r="L925" s="5">
        <v>0</v>
      </c>
      <c r="M925" s="5">
        <v>0</v>
      </c>
      <c r="N925">
        <v>19.2</v>
      </c>
      <c r="O925">
        <v>1047.5</v>
      </c>
      <c r="P925">
        <v>13.4</v>
      </c>
      <c r="Q925">
        <v>12.3</v>
      </c>
      <c r="R925" s="55">
        <v>0.63611111111111096</v>
      </c>
      <c r="T925" s="94">
        <f t="shared" si="43"/>
        <v>13.4</v>
      </c>
      <c r="U925" s="97">
        <f t="shared" si="46"/>
        <v>0.90000000000000036</v>
      </c>
      <c r="V925" s="93" t="str">
        <f t="shared" si="45"/>
        <v/>
      </c>
      <c r="W925" s="97">
        <f t="shared" si="44"/>
        <v>1</v>
      </c>
      <c r="X925" s="94"/>
      <c r="Z925" s="5"/>
      <c r="AA925"/>
      <c r="AC925" s="377"/>
      <c r="AD925" s="55">
        <v>0.63611111111132002</v>
      </c>
    </row>
    <row r="926" spans="2:30" x14ac:dyDescent="0.25">
      <c r="B926" s="5">
        <v>9.5</v>
      </c>
      <c r="C926" s="5">
        <v>87</v>
      </c>
      <c r="D926" s="5">
        <v>7.4</v>
      </c>
      <c r="E926" s="5">
        <v>9.5</v>
      </c>
      <c r="F926" s="5">
        <v>1.4</v>
      </c>
      <c r="G926" s="5">
        <v>1.8</v>
      </c>
      <c r="H926" s="5">
        <v>1034.3</v>
      </c>
      <c r="I926" s="5">
        <v>4061</v>
      </c>
      <c r="J926" s="5">
        <v>0</v>
      </c>
      <c r="K926" s="5">
        <v>0</v>
      </c>
      <c r="L926" s="5">
        <v>0</v>
      </c>
      <c r="M926" s="5">
        <v>0</v>
      </c>
      <c r="N926">
        <v>19.2</v>
      </c>
      <c r="O926">
        <v>1047.5</v>
      </c>
      <c r="P926">
        <v>13.2</v>
      </c>
      <c r="Q926">
        <v>12.3</v>
      </c>
      <c r="R926" s="55">
        <v>0.63680555555555596</v>
      </c>
      <c r="T926" s="94">
        <f t="shared" si="43"/>
        <v>13.2</v>
      </c>
      <c r="U926" s="97">
        <f t="shared" si="46"/>
        <v>0.69999999999999929</v>
      </c>
      <c r="V926" s="93" t="str">
        <f t="shared" si="45"/>
        <v/>
      </c>
      <c r="W926" s="97">
        <f t="shared" si="44"/>
        <v>1</v>
      </c>
      <c r="X926" s="94"/>
      <c r="Z926" s="5"/>
      <c r="AA926"/>
      <c r="AC926" s="377"/>
      <c r="AD926" s="55">
        <v>0.63680555555576501</v>
      </c>
    </row>
    <row r="927" spans="2:30" x14ac:dyDescent="0.25">
      <c r="B927" s="5">
        <v>9.5</v>
      </c>
      <c r="C927" s="5">
        <v>87</v>
      </c>
      <c r="D927" s="5">
        <v>7.4</v>
      </c>
      <c r="E927" s="5">
        <v>9.5</v>
      </c>
      <c r="F927" s="5">
        <v>1.8</v>
      </c>
      <c r="G927" s="5">
        <v>1.8</v>
      </c>
      <c r="H927" s="5">
        <v>1034.3</v>
      </c>
      <c r="I927" s="5">
        <v>3952</v>
      </c>
      <c r="J927" s="5">
        <v>0</v>
      </c>
      <c r="K927" s="5">
        <v>0</v>
      </c>
      <c r="L927" s="5">
        <v>0</v>
      </c>
      <c r="M927" s="5">
        <v>0</v>
      </c>
      <c r="N927">
        <v>19.2</v>
      </c>
      <c r="O927">
        <v>1047.5</v>
      </c>
      <c r="P927">
        <v>13.2</v>
      </c>
      <c r="Q927">
        <v>12.3</v>
      </c>
      <c r="R927" s="55">
        <v>0.63749999999999996</v>
      </c>
      <c r="T927" s="94">
        <f t="shared" si="43"/>
        <v>13.2</v>
      </c>
      <c r="U927" s="97">
        <f t="shared" si="46"/>
        <v>0.69999999999999929</v>
      </c>
      <c r="V927" s="93" t="str">
        <f t="shared" si="45"/>
        <v/>
      </c>
      <c r="W927" s="97">
        <f t="shared" si="44"/>
        <v>1</v>
      </c>
      <c r="X927" s="94"/>
      <c r="Z927" s="5"/>
      <c r="AA927"/>
      <c r="AC927" s="377"/>
      <c r="AD927" s="55">
        <v>0.63750000000021001</v>
      </c>
    </row>
    <row r="928" spans="2:30" x14ac:dyDescent="0.25">
      <c r="B928" s="5">
        <v>9.5</v>
      </c>
      <c r="C928" s="5">
        <v>87</v>
      </c>
      <c r="D928" s="5">
        <v>7.4</v>
      </c>
      <c r="E928" s="5">
        <v>9.1</v>
      </c>
      <c r="F928" s="5">
        <v>5.4</v>
      </c>
      <c r="G928" s="5">
        <v>7.2</v>
      </c>
      <c r="H928" s="5">
        <v>1034.3</v>
      </c>
      <c r="I928" s="5">
        <v>3673</v>
      </c>
      <c r="J928" s="5">
        <v>0</v>
      </c>
      <c r="K928" s="5">
        <v>0</v>
      </c>
      <c r="L928" s="5">
        <v>0</v>
      </c>
      <c r="M928" s="5">
        <v>0</v>
      </c>
      <c r="N928">
        <v>19.2</v>
      </c>
      <c r="O928">
        <v>1047.5</v>
      </c>
      <c r="P928">
        <v>12.9</v>
      </c>
      <c r="Q928">
        <v>12.1</v>
      </c>
      <c r="R928" s="55">
        <v>0.63819444444444495</v>
      </c>
      <c r="T928" s="94">
        <f t="shared" si="43"/>
        <v>12.9</v>
      </c>
      <c r="U928" s="97">
        <f t="shared" si="46"/>
        <v>0.40000000000000036</v>
      </c>
      <c r="V928" s="93" t="str">
        <f t="shared" si="45"/>
        <v/>
      </c>
      <c r="W928" s="97">
        <f t="shared" si="44"/>
        <v>1</v>
      </c>
      <c r="X928" s="94"/>
      <c r="Z928" s="5"/>
      <c r="AA928"/>
      <c r="AC928" s="377"/>
      <c r="AD928" s="55">
        <v>0.63819444444465501</v>
      </c>
    </row>
    <row r="929" spans="2:30" x14ac:dyDescent="0.25">
      <c r="B929" s="5">
        <v>9.5</v>
      </c>
      <c r="C929" s="5">
        <v>87</v>
      </c>
      <c r="D929" s="5">
        <v>7.4</v>
      </c>
      <c r="E929" s="5">
        <v>9.5</v>
      </c>
      <c r="F929" s="5">
        <v>4.7</v>
      </c>
      <c r="G929" s="5">
        <v>5.4</v>
      </c>
      <c r="H929" s="5">
        <v>1034.4000000000001</v>
      </c>
      <c r="I929" s="5">
        <v>3782</v>
      </c>
      <c r="J929" s="5">
        <v>0</v>
      </c>
      <c r="K929" s="5">
        <v>0</v>
      </c>
      <c r="L929" s="5">
        <v>0</v>
      </c>
      <c r="M929" s="5">
        <v>0</v>
      </c>
      <c r="N929">
        <v>19.2</v>
      </c>
      <c r="O929">
        <v>1047.5</v>
      </c>
      <c r="P929">
        <v>12.9</v>
      </c>
      <c r="Q929">
        <v>12</v>
      </c>
      <c r="R929" s="55">
        <v>0.63888888888888895</v>
      </c>
      <c r="T929" s="94">
        <f t="shared" si="43"/>
        <v>12.9</v>
      </c>
      <c r="U929" s="97">
        <f t="shared" si="46"/>
        <v>0.40000000000000036</v>
      </c>
      <c r="V929" s="93" t="str">
        <f t="shared" si="45"/>
        <v/>
      </c>
      <c r="W929" s="97">
        <f t="shared" si="44"/>
        <v>1</v>
      </c>
      <c r="X929" s="94"/>
      <c r="Z929" s="5"/>
      <c r="AA929"/>
      <c r="AC929" s="377"/>
      <c r="AD929" s="55">
        <v>0.6388888888891</v>
      </c>
    </row>
    <row r="930" spans="2:30" x14ac:dyDescent="0.25">
      <c r="B930" s="5">
        <v>9.5</v>
      </c>
      <c r="C930" s="5">
        <v>87</v>
      </c>
      <c r="D930" s="5">
        <v>7.4</v>
      </c>
      <c r="E930" s="5">
        <v>9.5</v>
      </c>
      <c r="F930" s="5">
        <v>1.8</v>
      </c>
      <c r="G930" s="5">
        <v>1.8</v>
      </c>
      <c r="H930" s="5">
        <v>1034.2</v>
      </c>
      <c r="I930" s="5">
        <v>3782</v>
      </c>
      <c r="J930" s="5">
        <v>0</v>
      </c>
      <c r="K930" s="5">
        <v>0</v>
      </c>
      <c r="L930" s="5">
        <v>0</v>
      </c>
      <c r="M930" s="5">
        <v>0</v>
      </c>
      <c r="N930">
        <v>19.2</v>
      </c>
      <c r="O930">
        <v>1047.5</v>
      </c>
      <c r="P930">
        <v>12.9</v>
      </c>
      <c r="Q930">
        <v>11.9</v>
      </c>
      <c r="R930" s="55">
        <v>0.63958333333333295</v>
      </c>
      <c r="T930" s="94">
        <f t="shared" si="43"/>
        <v>12.9</v>
      </c>
      <c r="U930" s="97">
        <f t="shared" si="46"/>
        <v>0.40000000000000036</v>
      </c>
      <c r="V930" s="93" t="str">
        <f t="shared" si="45"/>
        <v/>
      </c>
      <c r="W930" s="97">
        <f t="shared" si="44"/>
        <v>1</v>
      </c>
      <c r="X930" s="94"/>
      <c r="Z930" s="5"/>
      <c r="AA930"/>
      <c r="AC930" s="377"/>
      <c r="AD930" s="55">
        <v>0.639583333333545</v>
      </c>
    </row>
    <row r="931" spans="2:30" x14ac:dyDescent="0.25">
      <c r="B931" s="5">
        <v>9.5</v>
      </c>
      <c r="C931" s="5">
        <v>87</v>
      </c>
      <c r="D931" s="5">
        <v>7.4</v>
      </c>
      <c r="E931" s="5">
        <v>9.5</v>
      </c>
      <c r="F931" s="5">
        <v>1.8</v>
      </c>
      <c r="G931" s="5">
        <v>1.8</v>
      </c>
      <c r="H931" s="5">
        <v>1034.4000000000001</v>
      </c>
      <c r="I931" s="5">
        <v>3952</v>
      </c>
      <c r="J931" s="5">
        <v>0</v>
      </c>
      <c r="K931" s="5">
        <v>0</v>
      </c>
      <c r="L931" s="5">
        <v>0</v>
      </c>
      <c r="M931" s="5">
        <v>0</v>
      </c>
      <c r="N931">
        <v>19.2</v>
      </c>
      <c r="O931">
        <v>1047.5</v>
      </c>
      <c r="P931">
        <v>12.5</v>
      </c>
      <c r="Q931">
        <v>11.8</v>
      </c>
      <c r="R931" s="55">
        <v>0.64027777777777795</v>
      </c>
      <c r="T931" s="94">
        <f t="shared" si="43"/>
        <v>12.5</v>
      </c>
      <c r="U931" s="97">
        <f t="shared" si="46"/>
        <v>0</v>
      </c>
      <c r="V931" s="93" t="str">
        <f t="shared" si="45"/>
        <v/>
      </c>
      <c r="W931" s="97">
        <f t="shared" si="44"/>
        <v>1</v>
      </c>
      <c r="X931" s="94"/>
      <c r="Z931" s="5"/>
      <c r="AA931"/>
      <c r="AC931" s="377"/>
      <c r="AD931" s="55">
        <v>0.64027777777799</v>
      </c>
    </row>
    <row r="932" spans="2:30" x14ac:dyDescent="0.25">
      <c r="B932" s="5">
        <v>9.5</v>
      </c>
      <c r="C932" s="5">
        <v>87</v>
      </c>
      <c r="D932" s="5">
        <v>7.4</v>
      </c>
      <c r="E932" s="5">
        <v>9.5</v>
      </c>
      <c r="F932" s="5">
        <v>2.2000000000000002</v>
      </c>
      <c r="G932" s="5">
        <v>3.6</v>
      </c>
      <c r="H932" s="5">
        <v>1034.3</v>
      </c>
      <c r="I932" s="5">
        <v>4340</v>
      </c>
      <c r="J932" s="5">
        <v>0</v>
      </c>
      <c r="K932" s="5">
        <v>0</v>
      </c>
      <c r="L932" s="5">
        <v>0</v>
      </c>
      <c r="M932" s="5">
        <v>0</v>
      </c>
      <c r="N932">
        <v>19.2</v>
      </c>
      <c r="O932">
        <v>1047.5</v>
      </c>
      <c r="P932">
        <v>12.4</v>
      </c>
      <c r="Q932">
        <v>11.7</v>
      </c>
      <c r="R932" s="55">
        <v>0.64097222222222205</v>
      </c>
      <c r="T932" s="94">
        <f t="shared" si="43"/>
        <v>12.4</v>
      </c>
      <c r="U932" s="97">
        <f t="shared" si="46"/>
        <v>-9.9999999999999645E-2</v>
      </c>
      <c r="V932" s="93" t="str">
        <f t="shared" si="45"/>
        <v/>
      </c>
      <c r="W932" s="97">
        <f t="shared" si="44"/>
        <v>1</v>
      </c>
      <c r="X932" s="94"/>
      <c r="Z932" s="5"/>
      <c r="AA932"/>
      <c r="AC932" s="377"/>
      <c r="AD932" s="55">
        <v>0.640972222222435</v>
      </c>
    </row>
    <row r="933" spans="2:30" x14ac:dyDescent="0.25">
      <c r="B933" s="5">
        <v>9.5</v>
      </c>
      <c r="C933" s="5">
        <v>87</v>
      </c>
      <c r="D933" s="5">
        <v>7.4</v>
      </c>
      <c r="E933" s="5">
        <v>9.1999999999999993</v>
      </c>
      <c r="F933" s="5">
        <v>5</v>
      </c>
      <c r="G933" s="5">
        <v>5.4</v>
      </c>
      <c r="H933" s="5">
        <v>1034.2</v>
      </c>
      <c r="I933" s="5">
        <v>4712</v>
      </c>
      <c r="J933" s="5">
        <v>0</v>
      </c>
      <c r="K933" s="5">
        <v>0</v>
      </c>
      <c r="L933" s="5">
        <v>0</v>
      </c>
      <c r="M933" s="5">
        <v>0</v>
      </c>
      <c r="N933">
        <v>19.2</v>
      </c>
      <c r="O933">
        <v>1047.5</v>
      </c>
      <c r="P933">
        <v>12.3</v>
      </c>
      <c r="Q933">
        <v>11.5</v>
      </c>
      <c r="R933" s="55">
        <v>0.64166666666666705</v>
      </c>
      <c r="T933" s="94">
        <f t="shared" si="43"/>
        <v>12.3</v>
      </c>
      <c r="U933" s="97">
        <f t="shared" si="46"/>
        <v>-0.19999999999999929</v>
      </c>
      <c r="V933" s="93" t="str">
        <f t="shared" si="45"/>
        <v/>
      </c>
      <c r="W933" s="97">
        <f t="shared" si="44"/>
        <v>1</v>
      </c>
      <c r="X933" s="94"/>
      <c r="Z933" s="5"/>
      <c r="AA933"/>
      <c r="AC933" s="377"/>
      <c r="AD933" s="55">
        <v>0.64166666666687999</v>
      </c>
    </row>
    <row r="934" spans="2:30" x14ac:dyDescent="0.25">
      <c r="B934" s="5">
        <v>9.5</v>
      </c>
      <c r="C934" s="5">
        <v>87</v>
      </c>
      <c r="D934" s="5">
        <v>7.4</v>
      </c>
      <c r="E934" s="5">
        <v>9.1</v>
      </c>
      <c r="F934" s="5">
        <v>5.4</v>
      </c>
      <c r="G934" s="5">
        <v>5.4</v>
      </c>
      <c r="H934" s="5">
        <v>1034.0999999999999</v>
      </c>
      <c r="I934" s="5">
        <v>4665</v>
      </c>
      <c r="J934" s="5">
        <v>0</v>
      </c>
      <c r="K934" s="5">
        <v>0</v>
      </c>
      <c r="L934" s="5">
        <v>0</v>
      </c>
      <c r="M934" s="5">
        <v>0</v>
      </c>
      <c r="N934">
        <v>19.2</v>
      </c>
      <c r="O934">
        <v>1047.5</v>
      </c>
      <c r="P934">
        <v>12.2</v>
      </c>
      <c r="Q934">
        <v>11.5</v>
      </c>
      <c r="R934" s="55">
        <v>0.64236111111111105</v>
      </c>
      <c r="T934" s="94">
        <f t="shared" si="43"/>
        <v>12.2</v>
      </c>
      <c r="U934" s="97">
        <f t="shared" si="46"/>
        <v>-0.30000000000000071</v>
      </c>
      <c r="V934" s="93" t="str">
        <f t="shared" si="45"/>
        <v/>
      </c>
      <c r="W934" s="97">
        <f t="shared" si="44"/>
        <v>1</v>
      </c>
      <c r="X934" s="94"/>
      <c r="Z934" s="5"/>
      <c r="AA934"/>
      <c r="AC934" s="377"/>
      <c r="AD934" s="55">
        <v>0.64236111111132499</v>
      </c>
    </row>
    <row r="935" spans="2:30" x14ac:dyDescent="0.25">
      <c r="B935" s="5">
        <v>9.5</v>
      </c>
      <c r="C935" s="5">
        <v>87</v>
      </c>
      <c r="D935" s="5">
        <v>7.4</v>
      </c>
      <c r="E935" s="5">
        <v>9.5</v>
      </c>
      <c r="F935" s="5">
        <v>4.7</v>
      </c>
      <c r="G935" s="5">
        <v>5.4</v>
      </c>
      <c r="H935" s="5">
        <v>1034.2</v>
      </c>
      <c r="I935" s="5">
        <v>4169</v>
      </c>
      <c r="J935" s="5">
        <v>0</v>
      </c>
      <c r="K935" s="5">
        <v>0</v>
      </c>
      <c r="L935" s="5">
        <v>0</v>
      </c>
      <c r="M935" s="5">
        <v>0</v>
      </c>
      <c r="N935">
        <v>19.2</v>
      </c>
      <c r="O935">
        <v>1047.5</v>
      </c>
      <c r="P935">
        <v>12.1</v>
      </c>
      <c r="Q935">
        <v>11.5</v>
      </c>
      <c r="R935" s="55">
        <v>0.64305555555555605</v>
      </c>
      <c r="T935" s="94">
        <f t="shared" si="43"/>
        <v>12.1</v>
      </c>
      <c r="U935" s="97">
        <f t="shared" si="46"/>
        <v>-0.40000000000000036</v>
      </c>
      <c r="V935" s="93" t="str">
        <f t="shared" si="45"/>
        <v/>
      </c>
      <c r="W935" s="97">
        <f t="shared" si="44"/>
        <v>1</v>
      </c>
      <c r="X935" s="94"/>
      <c r="Z935" s="5"/>
      <c r="AA935"/>
      <c r="AC935" s="377"/>
      <c r="AD935" s="55">
        <v>0.64305555555576999</v>
      </c>
    </row>
    <row r="936" spans="2:30" x14ac:dyDescent="0.25">
      <c r="B936" s="5">
        <v>9.5</v>
      </c>
      <c r="C936" s="5">
        <v>87</v>
      </c>
      <c r="D936" s="5">
        <v>7.4</v>
      </c>
      <c r="E936" s="5">
        <v>9.5</v>
      </c>
      <c r="F936" s="5">
        <v>4</v>
      </c>
      <c r="G936" s="5">
        <v>5.4</v>
      </c>
      <c r="H936" s="5">
        <v>1034.2</v>
      </c>
      <c r="I936" s="5">
        <v>3890</v>
      </c>
      <c r="J936" s="5">
        <v>0</v>
      </c>
      <c r="K936" s="5">
        <v>0</v>
      </c>
      <c r="L936" s="5">
        <v>0</v>
      </c>
      <c r="M936" s="5">
        <v>0</v>
      </c>
      <c r="N936">
        <v>19.2</v>
      </c>
      <c r="O936">
        <v>1047.5</v>
      </c>
      <c r="P936">
        <v>12</v>
      </c>
      <c r="Q936">
        <v>11.4</v>
      </c>
      <c r="R936" s="55">
        <v>0.64375000000000004</v>
      </c>
      <c r="T936" s="94">
        <f t="shared" si="43"/>
        <v>12</v>
      </c>
      <c r="U936" s="97">
        <f t="shared" si="46"/>
        <v>-0.5</v>
      </c>
      <c r="V936" s="93" t="str">
        <f t="shared" si="45"/>
        <v/>
      </c>
      <c r="W936" s="97">
        <f t="shared" si="44"/>
        <v>1</v>
      </c>
      <c r="X936" s="94"/>
      <c r="Z936" s="5"/>
      <c r="AA936"/>
      <c r="AC936" s="377"/>
      <c r="AD936" s="55">
        <v>0.64375000000021498</v>
      </c>
    </row>
    <row r="937" spans="2:30" x14ac:dyDescent="0.25">
      <c r="B937" s="5">
        <v>9.5</v>
      </c>
      <c r="C937" s="5">
        <v>87</v>
      </c>
      <c r="D937" s="5">
        <v>7.4</v>
      </c>
      <c r="E937" s="5">
        <v>9.1999999999999993</v>
      </c>
      <c r="F937" s="5">
        <v>5</v>
      </c>
      <c r="G937" s="5">
        <v>5.4</v>
      </c>
      <c r="H937" s="5">
        <v>1034.0999999999999</v>
      </c>
      <c r="I937" s="5">
        <v>4340</v>
      </c>
      <c r="J937" s="5">
        <v>0</v>
      </c>
      <c r="K937" s="5">
        <v>0</v>
      </c>
      <c r="L937" s="5">
        <v>0</v>
      </c>
      <c r="M937" s="5">
        <v>0</v>
      </c>
      <c r="N937">
        <v>19.2</v>
      </c>
      <c r="O937">
        <v>1047.5</v>
      </c>
      <c r="P937">
        <v>12</v>
      </c>
      <c r="Q937">
        <v>11.3</v>
      </c>
      <c r="R937" s="55">
        <v>0.64444444444444404</v>
      </c>
      <c r="T937" s="94">
        <f t="shared" si="43"/>
        <v>12</v>
      </c>
      <c r="U937" s="97">
        <f t="shared" si="46"/>
        <v>-0.5</v>
      </c>
      <c r="V937" s="93" t="str">
        <f t="shared" si="45"/>
        <v/>
      </c>
      <c r="W937" s="97">
        <f t="shared" si="44"/>
        <v>1</v>
      </c>
      <c r="X937" s="94"/>
      <c r="Z937" s="5"/>
      <c r="AA937"/>
      <c r="AC937" s="377"/>
      <c r="AD937" s="55">
        <v>0.64444444444465998</v>
      </c>
    </row>
    <row r="938" spans="2:30" x14ac:dyDescent="0.25">
      <c r="B938" s="5">
        <v>9.5</v>
      </c>
      <c r="C938" s="5">
        <v>87</v>
      </c>
      <c r="D938" s="5">
        <v>7.4</v>
      </c>
      <c r="E938" s="5">
        <v>9.5</v>
      </c>
      <c r="F938" s="5">
        <v>4.7</v>
      </c>
      <c r="G938" s="5">
        <v>5.4</v>
      </c>
      <c r="H938" s="5">
        <v>1033.8</v>
      </c>
      <c r="I938" s="5">
        <v>5053</v>
      </c>
      <c r="J938" s="5">
        <v>0</v>
      </c>
      <c r="K938" s="5">
        <v>0</v>
      </c>
      <c r="L938" s="5">
        <v>0</v>
      </c>
      <c r="M938" s="5">
        <v>0</v>
      </c>
      <c r="N938">
        <v>19.2</v>
      </c>
      <c r="O938">
        <v>1047.5</v>
      </c>
      <c r="P938">
        <v>12</v>
      </c>
      <c r="Q938">
        <v>11.3</v>
      </c>
      <c r="R938" s="55">
        <v>0.64513888888888904</v>
      </c>
      <c r="T938" s="94">
        <f t="shared" si="43"/>
        <v>12</v>
      </c>
      <c r="U938" s="97">
        <f t="shared" si="46"/>
        <v>-0.5</v>
      </c>
      <c r="V938" s="93" t="str">
        <f t="shared" si="45"/>
        <v/>
      </c>
      <c r="W938" s="97">
        <f t="shared" si="44"/>
        <v>1</v>
      </c>
      <c r="X938" s="94"/>
      <c r="Z938" s="5"/>
      <c r="AA938"/>
      <c r="AC938" s="377"/>
      <c r="AD938" s="55">
        <v>0.64513888888910498</v>
      </c>
    </row>
    <row r="939" spans="2:30" x14ac:dyDescent="0.25">
      <c r="B939" s="5">
        <v>9.5</v>
      </c>
      <c r="C939" s="5">
        <v>87</v>
      </c>
      <c r="D939" s="5">
        <v>7.4</v>
      </c>
      <c r="E939" s="5">
        <v>9.5</v>
      </c>
      <c r="F939" s="5">
        <v>4.7</v>
      </c>
      <c r="G939" s="5">
        <v>7.2</v>
      </c>
      <c r="H939" s="5">
        <v>1033.9000000000001</v>
      </c>
      <c r="I939" s="5">
        <v>5316</v>
      </c>
      <c r="J939" s="5">
        <v>0</v>
      </c>
      <c r="K939" s="5">
        <v>0</v>
      </c>
      <c r="L939" s="5">
        <v>0</v>
      </c>
      <c r="M939" s="5">
        <v>0</v>
      </c>
      <c r="N939">
        <v>19.2</v>
      </c>
      <c r="O939">
        <v>1047.5</v>
      </c>
      <c r="P939">
        <v>12</v>
      </c>
      <c r="Q939">
        <v>11.2</v>
      </c>
      <c r="R939" s="55">
        <v>0.64583333333333304</v>
      </c>
      <c r="T939" s="94">
        <f t="shared" si="43"/>
        <v>12</v>
      </c>
      <c r="U939" s="97">
        <f t="shared" si="46"/>
        <v>-0.5</v>
      </c>
      <c r="V939" s="93" t="str">
        <f t="shared" si="45"/>
        <v/>
      </c>
      <c r="W939" s="97">
        <f t="shared" si="44"/>
        <v>1</v>
      </c>
      <c r="X939" s="94"/>
      <c r="Z939" s="5"/>
      <c r="AA939"/>
      <c r="AC939" s="377"/>
      <c r="AD939" s="55">
        <v>0.64583333333354997</v>
      </c>
    </row>
    <row r="940" spans="2:30" x14ac:dyDescent="0.25">
      <c r="B940" s="5">
        <v>9.5</v>
      </c>
      <c r="C940" s="5">
        <v>87</v>
      </c>
      <c r="D940" s="5">
        <v>7.4</v>
      </c>
      <c r="E940" s="5">
        <v>9.5</v>
      </c>
      <c r="F940" s="5">
        <v>4.7</v>
      </c>
      <c r="G940" s="5">
        <v>5.4</v>
      </c>
      <c r="H940" s="5">
        <v>1033.9000000000001</v>
      </c>
      <c r="I940" s="5">
        <v>5161</v>
      </c>
      <c r="J940" s="5">
        <v>0</v>
      </c>
      <c r="K940" s="5">
        <v>0</v>
      </c>
      <c r="L940" s="5">
        <v>0</v>
      </c>
      <c r="M940" s="5">
        <v>0</v>
      </c>
      <c r="N940">
        <v>19.2</v>
      </c>
      <c r="O940">
        <v>1047.5</v>
      </c>
      <c r="P940">
        <v>12</v>
      </c>
      <c r="Q940">
        <v>11.2</v>
      </c>
      <c r="R940" s="55">
        <v>0.64652777777777803</v>
      </c>
      <c r="T940" s="94">
        <f t="shared" si="43"/>
        <v>12</v>
      </c>
      <c r="U940" s="97">
        <f t="shared" si="46"/>
        <v>-0.5</v>
      </c>
      <c r="V940" s="93" t="str">
        <f t="shared" si="45"/>
        <v/>
      </c>
      <c r="W940" s="97">
        <f t="shared" si="44"/>
        <v>1</v>
      </c>
      <c r="X940" s="94"/>
      <c r="Z940" s="5"/>
      <c r="AA940"/>
      <c r="AC940" s="377"/>
      <c r="AD940" s="55">
        <v>0.64652777777799497</v>
      </c>
    </row>
    <row r="941" spans="2:30" x14ac:dyDescent="0.25">
      <c r="B941" s="5">
        <v>9.5</v>
      </c>
      <c r="C941" s="5">
        <v>87</v>
      </c>
      <c r="D941" s="5">
        <v>7.4</v>
      </c>
      <c r="E941" s="5">
        <v>8.9</v>
      </c>
      <c r="F941" s="5">
        <v>6.1</v>
      </c>
      <c r="G941" s="5">
        <v>7.2</v>
      </c>
      <c r="H941" s="5">
        <v>1033.9000000000001</v>
      </c>
      <c r="I941" s="5">
        <v>5270</v>
      </c>
      <c r="J941" s="5">
        <v>0</v>
      </c>
      <c r="K941" s="5">
        <v>0</v>
      </c>
      <c r="L941" s="5">
        <v>0</v>
      </c>
      <c r="M941" s="5">
        <v>0</v>
      </c>
      <c r="N941">
        <v>19.2</v>
      </c>
      <c r="O941">
        <v>1047.5</v>
      </c>
      <c r="P941">
        <v>12</v>
      </c>
      <c r="Q941">
        <v>11.1</v>
      </c>
      <c r="R941" s="55">
        <v>0.64722222222222203</v>
      </c>
      <c r="T941" s="94">
        <f t="shared" si="43"/>
        <v>12</v>
      </c>
      <c r="U941" s="97">
        <f t="shared" si="46"/>
        <v>-0.5</v>
      </c>
      <c r="V941" s="93" t="str">
        <f t="shared" si="45"/>
        <v/>
      </c>
      <c r="W941" s="97">
        <f t="shared" si="44"/>
        <v>1</v>
      </c>
      <c r="X941" s="94"/>
      <c r="Z941" s="5"/>
      <c r="AA941"/>
      <c r="AC941" s="377"/>
      <c r="AD941" s="55">
        <v>0.64722222222243997</v>
      </c>
    </row>
    <row r="942" spans="2:30" x14ac:dyDescent="0.25">
      <c r="B942" s="5">
        <v>9.4</v>
      </c>
      <c r="C942" s="5">
        <v>87</v>
      </c>
      <c r="D942" s="5">
        <v>7.3</v>
      </c>
      <c r="E942" s="5">
        <v>9.4</v>
      </c>
      <c r="F942" s="5">
        <v>4.7</v>
      </c>
      <c r="G942" s="5">
        <v>7.2</v>
      </c>
      <c r="H942" s="5">
        <v>1033.9000000000001</v>
      </c>
      <c r="I942" s="5">
        <v>6091</v>
      </c>
      <c r="J942" s="5">
        <v>0</v>
      </c>
      <c r="K942" s="5">
        <v>0</v>
      </c>
      <c r="L942" s="5">
        <v>0</v>
      </c>
      <c r="M942" s="5">
        <v>0</v>
      </c>
      <c r="N942">
        <v>19.2</v>
      </c>
      <c r="O942">
        <v>1047.5</v>
      </c>
      <c r="P942">
        <v>12</v>
      </c>
      <c r="Q942">
        <v>11.1</v>
      </c>
      <c r="R942" s="55">
        <v>0.64791666666666703</v>
      </c>
      <c r="T942" s="94">
        <f t="shared" si="43"/>
        <v>12</v>
      </c>
      <c r="U942" s="97">
        <f t="shared" si="46"/>
        <v>-0.40000000000000036</v>
      </c>
      <c r="V942" s="93" t="str">
        <f t="shared" si="45"/>
        <v/>
      </c>
      <c r="W942" s="97">
        <f t="shared" si="44"/>
        <v>1</v>
      </c>
      <c r="X942" s="94"/>
      <c r="Z942" s="5"/>
      <c r="AA942"/>
      <c r="AC942" s="377"/>
      <c r="AD942" s="55">
        <v>0.64791666666688497</v>
      </c>
    </row>
    <row r="943" spans="2:30" x14ac:dyDescent="0.25">
      <c r="B943" s="5">
        <v>9.5</v>
      </c>
      <c r="C943" s="5">
        <v>87</v>
      </c>
      <c r="D943" s="5">
        <v>7.4</v>
      </c>
      <c r="E943" s="5">
        <v>9.1</v>
      </c>
      <c r="F943" s="5">
        <v>5.4</v>
      </c>
      <c r="G943" s="5">
        <v>7.2</v>
      </c>
      <c r="H943" s="5">
        <v>1033.8</v>
      </c>
      <c r="I943" s="5">
        <v>7021</v>
      </c>
      <c r="J943" s="5">
        <v>0</v>
      </c>
      <c r="K943" s="5">
        <v>0</v>
      </c>
      <c r="L943" s="5">
        <v>0</v>
      </c>
      <c r="M943" s="5">
        <v>0</v>
      </c>
      <c r="N943">
        <v>19.2</v>
      </c>
      <c r="O943">
        <v>1047.5</v>
      </c>
      <c r="P943">
        <v>12</v>
      </c>
      <c r="Q943">
        <v>11.1</v>
      </c>
      <c r="R943" s="55">
        <v>0.64861111111111103</v>
      </c>
      <c r="T943" s="94">
        <f t="shared" si="43"/>
        <v>12</v>
      </c>
      <c r="U943" s="97">
        <f t="shared" si="46"/>
        <v>-0.5</v>
      </c>
      <c r="V943" s="93" t="str">
        <f t="shared" si="45"/>
        <v/>
      </c>
      <c r="W943" s="97">
        <f t="shared" si="44"/>
        <v>1</v>
      </c>
      <c r="X943" s="94"/>
      <c r="Z943" s="5"/>
      <c r="AA943"/>
      <c r="AC943" s="377"/>
      <c r="AD943" s="55">
        <v>0.64861111111132996</v>
      </c>
    </row>
    <row r="944" spans="2:30" x14ac:dyDescent="0.25">
      <c r="B944" s="5">
        <v>9.5</v>
      </c>
      <c r="C944" s="5">
        <v>87</v>
      </c>
      <c r="D944" s="5">
        <v>7.4</v>
      </c>
      <c r="E944" s="5">
        <v>8.9</v>
      </c>
      <c r="F944" s="5">
        <v>5.8</v>
      </c>
      <c r="G944" s="5">
        <v>7.2</v>
      </c>
      <c r="H944" s="5">
        <v>1033.7</v>
      </c>
      <c r="I944" s="5">
        <v>7579</v>
      </c>
      <c r="J944" s="5">
        <v>0</v>
      </c>
      <c r="K944" s="5">
        <v>0</v>
      </c>
      <c r="L944" s="5">
        <v>0</v>
      </c>
      <c r="M944" s="5">
        <v>0</v>
      </c>
      <c r="N944">
        <v>19.2</v>
      </c>
      <c r="O944">
        <v>1047.5</v>
      </c>
      <c r="P944">
        <v>12</v>
      </c>
      <c r="Q944">
        <v>11</v>
      </c>
      <c r="R944" s="55">
        <v>0.64930555555555602</v>
      </c>
      <c r="T944" s="94">
        <f t="shared" si="43"/>
        <v>12</v>
      </c>
      <c r="U944" s="97">
        <f t="shared" si="46"/>
        <v>-0.5</v>
      </c>
      <c r="V944" s="93" t="str">
        <f t="shared" si="45"/>
        <v/>
      </c>
      <c r="W944" s="97">
        <f t="shared" si="44"/>
        <v>1</v>
      </c>
      <c r="X944" s="94"/>
      <c r="Z944" s="5"/>
      <c r="AA944"/>
      <c r="AC944" s="377"/>
      <c r="AD944" s="55">
        <v>0.64930555555577496</v>
      </c>
    </row>
    <row r="945" spans="2:30" x14ac:dyDescent="0.25">
      <c r="B945" s="5">
        <v>9.5</v>
      </c>
      <c r="C945" s="5">
        <v>87</v>
      </c>
      <c r="D945" s="5">
        <v>7.4</v>
      </c>
      <c r="E945" s="5">
        <v>8.3000000000000007</v>
      </c>
      <c r="F945" s="5">
        <v>9</v>
      </c>
      <c r="G945" s="5">
        <v>11.2</v>
      </c>
      <c r="H945" s="5">
        <v>1033.5999999999999</v>
      </c>
      <c r="I945" s="5">
        <v>7858</v>
      </c>
      <c r="J945" s="5">
        <v>0</v>
      </c>
      <c r="K945" s="5">
        <v>0</v>
      </c>
      <c r="L945" s="5">
        <v>0</v>
      </c>
      <c r="M945" s="5">
        <v>0</v>
      </c>
      <c r="N945">
        <v>19.2</v>
      </c>
      <c r="O945">
        <v>1047.5</v>
      </c>
      <c r="P945">
        <v>12</v>
      </c>
      <c r="Q945">
        <v>11</v>
      </c>
      <c r="R945" s="55">
        <v>0.65</v>
      </c>
      <c r="T945" s="94">
        <f t="shared" si="43"/>
        <v>12</v>
      </c>
      <c r="U945" s="97">
        <f t="shared" si="46"/>
        <v>-0.5</v>
      </c>
      <c r="V945" s="93" t="str">
        <f t="shared" si="45"/>
        <v/>
      </c>
      <c r="W945" s="97">
        <f t="shared" si="44"/>
        <v>1</v>
      </c>
      <c r="X945" s="94"/>
      <c r="Z945" s="5"/>
      <c r="AA945"/>
      <c r="AC945" s="377"/>
      <c r="AD945" s="55">
        <v>0.65000000000021996</v>
      </c>
    </row>
    <row r="946" spans="2:30" x14ac:dyDescent="0.25">
      <c r="B946" s="5">
        <v>9.5</v>
      </c>
      <c r="C946" s="5">
        <v>87</v>
      </c>
      <c r="D946" s="5">
        <v>7.4</v>
      </c>
      <c r="E946" s="5">
        <v>7.9</v>
      </c>
      <c r="F946" s="5">
        <v>10.4</v>
      </c>
      <c r="G946" s="5">
        <v>13</v>
      </c>
      <c r="H946" s="5">
        <v>1033.7</v>
      </c>
      <c r="I946" s="5">
        <v>8726</v>
      </c>
      <c r="J946" s="5">
        <v>0</v>
      </c>
      <c r="K946" s="5">
        <v>0</v>
      </c>
      <c r="L946" s="5">
        <v>0</v>
      </c>
      <c r="M946" s="5">
        <v>0</v>
      </c>
      <c r="N946">
        <v>19.2</v>
      </c>
      <c r="O946">
        <v>1047.5</v>
      </c>
      <c r="P946">
        <v>12</v>
      </c>
      <c r="Q946">
        <v>11</v>
      </c>
      <c r="R946" s="55">
        <v>0.65069444444444402</v>
      </c>
      <c r="T946" s="94">
        <f t="shared" ref="T946:T1009" si="47">MAX($P946,$Q946)</f>
        <v>12</v>
      </c>
      <c r="U946" s="97">
        <f t="shared" si="46"/>
        <v>-0.5</v>
      </c>
      <c r="V946" s="93" t="str">
        <f t="shared" si="45"/>
        <v/>
      </c>
      <c r="W946" s="97">
        <f t="shared" ref="W946:W1009" si="48">IF($T946&gt;$B946+2,1,"")</f>
        <v>1</v>
      </c>
      <c r="X946" s="94"/>
      <c r="Z946" s="5"/>
      <c r="AA946"/>
      <c r="AC946" s="377"/>
      <c r="AD946" s="55">
        <v>0.65069444444466495</v>
      </c>
    </row>
    <row r="947" spans="2:30" x14ac:dyDescent="0.25">
      <c r="B947" s="5">
        <v>9.5</v>
      </c>
      <c r="C947" s="5">
        <v>87</v>
      </c>
      <c r="D947" s="5">
        <v>7.4</v>
      </c>
      <c r="E947" s="5">
        <v>8.1</v>
      </c>
      <c r="F947" s="5">
        <v>9.4</v>
      </c>
      <c r="G947" s="5">
        <v>13</v>
      </c>
      <c r="H947" s="5">
        <v>1033.7</v>
      </c>
      <c r="I947" s="5">
        <v>9439</v>
      </c>
      <c r="J947" s="5">
        <v>0</v>
      </c>
      <c r="K947" s="5">
        <v>0</v>
      </c>
      <c r="L947" s="5">
        <v>0</v>
      </c>
      <c r="M947" s="5">
        <v>0</v>
      </c>
      <c r="N947">
        <v>19.2</v>
      </c>
      <c r="O947">
        <v>1047.5</v>
      </c>
      <c r="P947">
        <v>11.4</v>
      </c>
      <c r="Q947">
        <v>11</v>
      </c>
      <c r="R947" s="55">
        <v>0.65138888888888902</v>
      </c>
      <c r="T947" s="94">
        <f t="shared" si="47"/>
        <v>11.4</v>
      </c>
      <c r="U947" s="97">
        <f t="shared" si="46"/>
        <v>-1.0999999999999996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>
        <v>9.4</v>
      </c>
      <c r="C948" s="5">
        <v>87</v>
      </c>
      <c r="D948" s="5">
        <v>7.3</v>
      </c>
      <c r="E948" s="5">
        <v>8</v>
      </c>
      <c r="F948" s="5">
        <v>9.4</v>
      </c>
      <c r="G948" s="5">
        <v>13</v>
      </c>
      <c r="H948" s="5">
        <v>1033.7</v>
      </c>
      <c r="I948" s="5">
        <v>10044</v>
      </c>
      <c r="J948" s="5">
        <v>0</v>
      </c>
      <c r="K948" s="5">
        <v>0</v>
      </c>
      <c r="L948" s="5">
        <v>0</v>
      </c>
      <c r="M948" s="5">
        <v>0</v>
      </c>
      <c r="N948">
        <v>19.2</v>
      </c>
      <c r="O948">
        <v>1047.5</v>
      </c>
      <c r="P948">
        <v>11.4</v>
      </c>
      <c r="Q948">
        <v>10.9</v>
      </c>
      <c r="R948" s="55">
        <v>0.65208333333333302</v>
      </c>
      <c r="T948" s="94">
        <f t="shared" si="47"/>
        <v>11.4</v>
      </c>
      <c r="U948" s="97">
        <f t="shared" si="46"/>
        <v>-1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>
        <v>9.4</v>
      </c>
      <c r="C949" s="5">
        <v>87</v>
      </c>
      <c r="D949" s="5">
        <v>7.3</v>
      </c>
      <c r="E949" s="5">
        <v>8.8000000000000007</v>
      </c>
      <c r="F949" s="5">
        <v>6.1</v>
      </c>
      <c r="G949" s="5">
        <v>7.2</v>
      </c>
      <c r="H949" s="5">
        <v>1033.7</v>
      </c>
      <c r="I949" s="5">
        <v>9718</v>
      </c>
      <c r="J949" s="5">
        <v>0</v>
      </c>
      <c r="K949" s="5">
        <v>0</v>
      </c>
      <c r="L949" s="5">
        <v>0</v>
      </c>
      <c r="M949" s="5">
        <v>0</v>
      </c>
      <c r="N949">
        <v>19.2</v>
      </c>
      <c r="O949">
        <v>1047.5</v>
      </c>
      <c r="P949">
        <v>11.4</v>
      </c>
      <c r="Q949">
        <v>10.9</v>
      </c>
      <c r="R949" s="55">
        <v>0.65277777777777801</v>
      </c>
      <c r="T949" s="94">
        <f t="shared" si="47"/>
        <v>11.4</v>
      </c>
      <c r="U949" s="97">
        <f t="shared" si="46"/>
        <v>-1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>
        <v>9.4</v>
      </c>
      <c r="C950" s="5">
        <v>87</v>
      </c>
      <c r="D950" s="5">
        <v>7.3</v>
      </c>
      <c r="E950" s="5">
        <v>9.4</v>
      </c>
      <c r="F950" s="5">
        <v>4</v>
      </c>
      <c r="G950" s="5">
        <v>5.4</v>
      </c>
      <c r="H950" s="5">
        <v>1033.4000000000001</v>
      </c>
      <c r="I950" s="5">
        <v>8463</v>
      </c>
      <c r="J950" s="5">
        <v>0</v>
      </c>
      <c r="K950" s="5">
        <v>0</v>
      </c>
      <c r="L950" s="5">
        <v>0</v>
      </c>
      <c r="M950" s="5">
        <v>0</v>
      </c>
      <c r="N950">
        <v>19.2</v>
      </c>
      <c r="O950">
        <v>1047.5</v>
      </c>
      <c r="P950">
        <v>11.4</v>
      </c>
      <c r="Q950">
        <v>11</v>
      </c>
      <c r="R950" s="55">
        <v>0.65347222222222201</v>
      </c>
      <c r="T950" s="94">
        <f t="shared" si="47"/>
        <v>11.4</v>
      </c>
      <c r="U950" s="97">
        <f t="shared" si="46"/>
        <v>-1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>
        <v>9.4</v>
      </c>
      <c r="C951" s="5">
        <v>87</v>
      </c>
      <c r="D951" s="5">
        <v>7.3</v>
      </c>
      <c r="E951" s="5">
        <v>8.8000000000000007</v>
      </c>
      <c r="F951" s="5">
        <v>6.1</v>
      </c>
      <c r="G951" s="5">
        <v>7.2</v>
      </c>
      <c r="H951" s="5">
        <v>1033.5999999999999</v>
      </c>
      <c r="I951" s="5">
        <v>7858</v>
      </c>
      <c r="J951" s="5">
        <v>0</v>
      </c>
      <c r="K951" s="5">
        <v>0</v>
      </c>
      <c r="L951" s="5">
        <v>0</v>
      </c>
      <c r="M951" s="5">
        <v>0</v>
      </c>
      <c r="N951">
        <v>19.2</v>
      </c>
      <c r="O951">
        <v>1047.5</v>
      </c>
      <c r="P951">
        <v>11.3</v>
      </c>
      <c r="Q951">
        <v>11</v>
      </c>
      <c r="R951" s="55">
        <v>0.65416666666666701</v>
      </c>
      <c r="T951" s="94">
        <f t="shared" si="47"/>
        <v>11.3</v>
      </c>
      <c r="U951" s="97">
        <f t="shared" si="46"/>
        <v>-1.0999999999999996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>
        <v>9.4</v>
      </c>
      <c r="C952" s="5">
        <v>86</v>
      </c>
      <c r="D952" s="5">
        <v>7.2</v>
      </c>
      <c r="E952" s="5">
        <v>9.4</v>
      </c>
      <c r="F952" s="5">
        <v>2.9</v>
      </c>
      <c r="G952" s="5">
        <v>3.6</v>
      </c>
      <c r="H952" s="5">
        <v>1033.7</v>
      </c>
      <c r="I952" s="5">
        <v>6417</v>
      </c>
      <c r="J952" s="5">
        <v>0</v>
      </c>
      <c r="K952" s="5">
        <v>0</v>
      </c>
      <c r="L952" s="5">
        <v>0</v>
      </c>
      <c r="M952" s="5">
        <v>0</v>
      </c>
      <c r="N952">
        <v>19.2</v>
      </c>
      <c r="O952">
        <v>1047.5</v>
      </c>
      <c r="P952">
        <v>11.3</v>
      </c>
      <c r="Q952">
        <v>11</v>
      </c>
      <c r="R952" s="55">
        <v>0.65486111111111101</v>
      </c>
      <c r="T952" s="94">
        <f t="shared" si="47"/>
        <v>11.3</v>
      </c>
      <c r="U952" s="97">
        <f t="shared" si="46"/>
        <v>-1.0999999999999996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>
        <v>9.4</v>
      </c>
      <c r="C953" s="5">
        <v>86</v>
      </c>
      <c r="D953" s="5">
        <v>7.2</v>
      </c>
      <c r="E953" s="5">
        <v>9.4</v>
      </c>
      <c r="F953" s="5">
        <v>4.7</v>
      </c>
      <c r="G953" s="5">
        <v>5.4</v>
      </c>
      <c r="H953" s="5">
        <v>1033.8</v>
      </c>
      <c r="I953" s="5">
        <v>6417</v>
      </c>
      <c r="J953" s="5">
        <v>0</v>
      </c>
      <c r="K953" s="5">
        <v>0</v>
      </c>
      <c r="L953" s="5">
        <v>0</v>
      </c>
      <c r="M953" s="5">
        <v>0</v>
      </c>
      <c r="N953">
        <v>19.2</v>
      </c>
      <c r="O953">
        <v>1047.5</v>
      </c>
      <c r="P953">
        <v>11.3</v>
      </c>
      <c r="Q953">
        <v>11</v>
      </c>
      <c r="R953" s="55">
        <v>0.655555555555556</v>
      </c>
      <c r="T953" s="94">
        <f t="shared" si="47"/>
        <v>11.3</v>
      </c>
      <c r="U953" s="97">
        <f t="shared" si="46"/>
        <v>-1.0999999999999996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>
        <v>9.4</v>
      </c>
      <c r="C954" s="5">
        <v>86</v>
      </c>
      <c r="D954" s="5">
        <v>7.2</v>
      </c>
      <c r="E954" s="5">
        <v>8.8000000000000007</v>
      </c>
      <c r="F954" s="5">
        <v>6.1</v>
      </c>
      <c r="G954" s="5">
        <v>7.2</v>
      </c>
      <c r="H954" s="5">
        <v>1033.8</v>
      </c>
      <c r="I954" s="5">
        <v>6525</v>
      </c>
      <c r="J954" s="5">
        <v>0</v>
      </c>
      <c r="K954" s="5">
        <v>0</v>
      </c>
      <c r="L954" s="5">
        <v>0</v>
      </c>
      <c r="M954" s="5">
        <v>0</v>
      </c>
      <c r="N954">
        <v>19.2</v>
      </c>
      <c r="O954">
        <v>1047.5</v>
      </c>
      <c r="P954">
        <v>11.3</v>
      </c>
      <c r="Q954">
        <v>11</v>
      </c>
      <c r="R954" s="55">
        <v>0.65625</v>
      </c>
      <c r="T954" s="94">
        <f t="shared" si="47"/>
        <v>11.3</v>
      </c>
      <c r="U954" s="97">
        <f t="shared" si="46"/>
        <v>-1.0999999999999996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>
        <v>9.4</v>
      </c>
      <c r="C955" s="5">
        <v>86</v>
      </c>
      <c r="D955" s="5">
        <v>7.2</v>
      </c>
      <c r="E955" s="5">
        <v>9</v>
      </c>
      <c r="F955" s="5">
        <v>5.4</v>
      </c>
      <c r="G955" s="5">
        <v>7.2</v>
      </c>
      <c r="H955" s="5">
        <v>1033.7</v>
      </c>
      <c r="I955" s="5">
        <v>6866</v>
      </c>
      <c r="J955" s="5">
        <v>0</v>
      </c>
      <c r="K955" s="5">
        <v>0</v>
      </c>
      <c r="L955" s="5">
        <v>0</v>
      </c>
      <c r="M955" s="5">
        <v>0</v>
      </c>
      <c r="N955">
        <v>19.2</v>
      </c>
      <c r="O955">
        <v>1047.5</v>
      </c>
      <c r="P955">
        <v>11.3</v>
      </c>
      <c r="Q955">
        <v>11</v>
      </c>
      <c r="R955" s="55">
        <v>0.656944444444444</v>
      </c>
      <c r="T955" s="94">
        <f t="shared" si="47"/>
        <v>11.3</v>
      </c>
      <c r="U955" s="97">
        <f t="shared" si="46"/>
        <v>-1.0999999999999996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>
        <v>9.4</v>
      </c>
      <c r="C956" s="5">
        <v>86</v>
      </c>
      <c r="D956" s="5">
        <v>7.2</v>
      </c>
      <c r="E956" s="5">
        <v>8.8000000000000007</v>
      </c>
      <c r="F956" s="5">
        <v>5.8</v>
      </c>
      <c r="G956" s="5">
        <v>7.2</v>
      </c>
      <c r="H956" s="5">
        <v>1033.7</v>
      </c>
      <c r="I956" s="5">
        <v>6804</v>
      </c>
      <c r="J956" s="5">
        <v>0</v>
      </c>
      <c r="K956" s="5">
        <v>0</v>
      </c>
      <c r="L956" s="5">
        <v>0</v>
      </c>
      <c r="M956" s="5">
        <v>0</v>
      </c>
      <c r="N956">
        <v>19.2</v>
      </c>
      <c r="O956">
        <v>1047.5</v>
      </c>
      <c r="P956">
        <v>11.3</v>
      </c>
      <c r="Q956">
        <v>11</v>
      </c>
      <c r="R956" s="55">
        <v>0.65763888888888899</v>
      </c>
      <c r="T956" s="94">
        <f t="shared" si="47"/>
        <v>11.3</v>
      </c>
      <c r="U956" s="97">
        <f t="shared" si="46"/>
        <v>-1.0999999999999996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>
        <v>9.4</v>
      </c>
      <c r="C957" s="5">
        <v>87</v>
      </c>
      <c r="D957" s="5">
        <v>7.3</v>
      </c>
      <c r="E957" s="5">
        <v>8.6</v>
      </c>
      <c r="F957" s="5">
        <v>6.5</v>
      </c>
      <c r="G957" s="5">
        <v>9.4</v>
      </c>
      <c r="H957" s="5">
        <v>1033.8</v>
      </c>
      <c r="I957" s="5">
        <v>6804</v>
      </c>
      <c r="J957" s="5">
        <v>0</v>
      </c>
      <c r="K957" s="5">
        <v>0</v>
      </c>
      <c r="L957" s="5">
        <v>0</v>
      </c>
      <c r="M957" s="5">
        <v>0</v>
      </c>
      <c r="N957">
        <v>19.2</v>
      </c>
      <c r="O957">
        <v>1047.5</v>
      </c>
      <c r="P957">
        <v>11.3</v>
      </c>
      <c r="Q957">
        <v>11</v>
      </c>
      <c r="R957" s="55">
        <v>0.65833333333333299</v>
      </c>
      <c r="T957" s="94">
        <f t="shared" si="47"/>
        <v>11.3</v>
      </c>
      <c r="U957" s="97">
        <f t="shared" si="46"/>
        <v>-1.0999999999999996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>
        <v>9.4</v>
      </c>
      <c r="C958" s="5">
        <v>87</v>
      </c>
      <c r="D958" s="5">
        <v>7.3</v>
      </c>
      <c r="E958" s="5">
        <v>8.1999999999999993</v>
      </c>
      <c r="F958" s="5">
        <v>8.6</v>
      </c>
      <c r="G958" s="5">
        <v>9.4</v>
      </c>
      <c r="H958" s="5">
        <v>1033.8</v>
      </c>
      <c r="I958" s="5">
        <v>6696</v>
      </c>
      <c r="J958" s="5">
        <v>0</v>
      </c>
      <c r="K958" s="5">
        <v>0</v>
      </c>
      <c r="L958" s="5">
        <v>0</v>
      </c>
      <c r="M958" s="5">
        <v>0</v>
      </c>
      <c r="N958">
        <v>19.2</v>
      </c>
      <c r="O958">
        <v>1047.5</v>
      </c>
      <c r="P958">
        <v>11.2</v>
      </c>
      <c r="Q958">
        <v>10.9</v>
      </c>
      <c r="R958" s="55">
        <v>0.65902777777777799</v>
      </c>
      <c r="T958" s="94">
        <f t="shared" si="47"/>
        <v>11.2</v>
      </c>
      <c r="U958" s="97">
        <f t="shared" si="46"/>
        <v>-1.2000000000000011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>
        <v>9.4</v>
      </c>
      <c r="C959" s="5">
        <v>87</v>
      </c>
      <c r="D959" s="5">
        <v>7.3</v>
      </c>
      <c r="E959" s="5">
        <v>8.3000000000000007</v>
      </c>
      <c r="F959" s="5">
        <v>8.3000000000000007</v>
      </c>
      <c r="G959" s="5">
        <v>11.2</v>
      </c>
      <c r="H959" s="5">
        <v>1033.7</v>
      </c>
      <c r="I959" s="5">
        <v>6262</v>
      </c>
      <c r="J959" s="5">
        <v>0</v>
      </c>
      <c r="K959" s="5">
        <v>0</v>
      </c>
      <c r="L959" s="5">
        <v>0</v>
      </c>
      <c r="M959" s="5">
        <v>0</v>
      </c>
      <c r="N959">
        <v>19.2</v>
      </c>
      <c r="O959">
        <v>1047.5</v>
      </c>
      <c r="P959">
        <v>11.2</v>
      </c>
      <c r="Q959">
        <v>10.9</v>
      </c>
      <c r="R959" s="55">
        <v>0.65972222222222199</v>
      </c>
      <c r="T959" s="94">
        <f t="shared" si="47"/>
        <v>11.2</v>
      </c>
      <c r="U959" s="97">
        <f t="shared" si="46"/>
        <v>-1.2000000000000011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>
        <v>9.4</v>
      </c>
      <c r="C960" s="5">
        <v>87</v>
      </c>
      <c r="D960" s="5">
        <v>7.3</v>
      </c>
      <c r="E960" s="5">
        <v>9.4</v>
      </c>
      <c r="F960" s="5">
        <v>3.2</v>
      </c>
      <c r="G960" s="5">
        <v>3.6</v>
      </c>
      <c r="H960" s="5">
        <v>1033.5</v>
      </c>
      <c r="I960" s="5">
        <v>6045</v>
      </c>
      <c r="J960" s="5">
        <v>0</v>
      </c>
      <c r="K960" s="5">
        <v>0</v>
      </c>
      <c r="L960" s="5">
        <v>0</v>
      </c>
      <c r="M960" s="5">
        <v>0</v>
      </c>
      <c r="N960">
        <v>19.2</v>
      </c>
      <c r="O960">
        <v>1047.5</v>
      </c>
      <c r="P960">
        <v>11.2</v>
      </c>
      <c r="Q960">
        <v>10.9</v>
      </c>
      <c r="R960" s="55">
        <v>0.66041666666666698</v>
      </c>
      <c r="T960" s="94">
        <f t="shared" si="47"/>
        <v>11.2</v>
      </c>
      <c r="U960" s="97">
        <f t="shared" si="46"/>
        <v>-1.2000000000000011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>
        <v>9.3000000000000007</v>
      </c>
      <c r="C961" s="5">
        <v>87</v>
      </c>
      <c r="D961" s="5">
        <v>7.2</v>
      </c>
      <c r="E961" s="5">
        <v>9.3000000000000007</v>
      </c>
      <c r="F961" s="5">
        <v>4.3</v>
      </c>
      <c r="G961" s="5">
        <v>5.4</v>
      </c>
      <c r="H961" s="5">
        <v>1033.5999999999999</v>
      </c>
      <c r="I961" s="5">
        <v>6045</v>
      </c>
      <c r="J961" s="5">
        <v>0</v>
      </c>
      <c r="K961" s="5">
        <v>0</v>
      </c>
      <c r="L961" s="5">
        <v>0</v>
      </c>
      <c r="M961" s="5">
        <v>0</v>
      </c>
      <c r="N961">
        <v>19.2</v>
      </c>
      <c r="O961">
        <v>1047.5</v>
      </c>
      <c r="P961">
        <v>11.1</v>
      </c>
      <c r="Q961">
        <v>10.9</v>
      </c>
      <c r="R961" s="55">
        <v>0.66111111111111098</v>
      </c>
      <c r="T961" s="94">
        <f t="shared" si="47"/>
        <v>11.1</v>
      </c>
      <c r="U961" s="97">
        <f t="shared" si="46"/>
        <v>-1.2000000000000011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>
        <v>9.3000000000000007</v>
      </c>
      <c r="C962" s="5">
        <v>87</v>
      </c>
      <c r="D962" s="5">
        <v>7.2</v>
      </c>
      <c r="E962" s="5">
        <v>9.3000000000000007</v>
      </c>
      <c r="F962" s="5">
        <v>2.2000000000000002</v>
      </c>
      <c r="G962" s="5">
        <v>3.6</v>
      </c>
      <c r="H962" s="5">
        <v>1033.8</v>
      </c>
      <c r="I962" s="5">
        <v>6200</v>
      </c>
      <c r="J962" s="5">
        <v>0</v>
      </c>
      <c r="K962" s="5">
        <v>0</v>
      </c>
      <c r="L962" s="5">
        <v>0</v>
      </c>
      <c r="M962" s="5">
        <v>0</v>
      </c>
      <c r="N962">
        <v>19.2</v>
      </c>
      <c r="O962">
        <v>1047.5</v>
      </c>
      <c r="P962">
        <v>11.1</v>
      </c>
      <c r="Q962">
        <v>10.9</v>
      </c>
      <c r="R962" s="55">
        <v>0.66180555555555598</v>
      </c>
      <c r="T962" s="94">
        <f t="shared" si="47"/>
        <v>11.1</v>
      </c>
      <c r="U962" s="97">
        <f t="shared" si="46"/>
        <v>-1.2000000000000011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>
        <v>9.3000000000000007</v>
      </c>
      <c r="C963" s="5">
        <v>87</v>
      </c>
      <c r="D963" s="5">
        <v>7.2</v>
      </c>
      <c r="E963" s="5">
        <v>9.3000000000000007</v>
      </c>
      <c r="F963" s="5">
        <v>4</v>
      </c>
      <c r="G963" s="5">
        <v>5.4</v>
      </c>
      <c r="H963" s="5">
        <v>1033.9000000000001</v>
      </c>
      <c r="I963" s="5">
        <v>6200</v>
      </c>
      <c r="J963" s="5">
        <v>0</v>
      </c>
      <c r="K963" s="5">
        <v>0</v>
      </c>
      <c r="L963" s="5">
        <v>0</v>
      </c>
      <c r="M963" s="5">
        <v>0</v>
      </c>
      <c r="N963">
        <v>19.2</v>
      </c>
      <c r="O963">
        <v>1047.5</v>
      </c>
      <c r="P963">
        <v>11.1</v>
      </c>
      <c r="Q963">
        <v>10.8</v>
      </c>
      <c r="R963" s="55">
        <v>0.66249999999999998</v>
      </c>
      <c r="T963" s="94">
        <f t="shared" si="47"/>
        <v>11.1</v>
      </c>
      <c r="U963" s="97">
        <f t="shared" si="46"/>
        <v>-1.2000000000000011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>
        <v>9.4</v>
      </c>
      <c r="C964" s="5">
        <v>87</v>
      </c>
      <c r="D964" s="5">
        <v>7.3</v>
      </c>
      <c r="E964" s="5">
        <v>9.4</v>
      </c>
      <c r="F964" s="5">
        <v>4.7</v>
      </c>
      <c r="G964" s="5">
        <v>7.2</v>
      </c>
      <c r="H964" s="5">
        <v>1033.9000000000001</v>
      </c>
      <c r="I964" s="5">
        <v>6649</v>
      </c>
      <c r="J964" s="5">
        <v>0</v>
      </c>
      <c r="K964" s="5">
        <v>0</v>
      </c>
      <c r="L964" s="5">
        <v>0</v>
      </c>
      <c r="M964" s="5">
        <v>0</v>
      </c>
      <c r="N964">
        <v>19.2</v>
      </c>
      <c r="O964">
        <v>1047.5</v>
      </c>
      <c r="P964">
        <v>11</v>
      </c>
      <c r="Q964">
        <v>10.8</v>
      </c>
      <c r="R964" s="55">
        <v>0.66319444444444398</v>
      </c>
      <c r="T964" s="94">
        <f t="shared" si="47"/>
        <v>11</v>
      </c>
      <c r="U964" s="97">
        <f t="shared" si="46"/>
        <v>-1.4000000000000004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>
        <v>9.3000000000000007</v>
      </c>
      <c r="C965" s="5">
        <v>87</v>
      </c>
      <c r="D965" s="5">
        <v>7.2</v>
      </c>
      <c r="E965" s="5">
        <v>9.3000000000000007</v>
      </c>
      <c r="F965" s="5">
        <v>4</v>
      </c>
      <c r="G965" s="5">
        <v>5.4</v>
      </c>
      <c r="H965" s="5">
        <v>1033.5999999999999</v>
      </c>
      <c r="I965" s="5">
        <v>6587</v>
      </c>
      <c r="J965" s="5">
        <v>0</v>
      </c>
      <c r="K965" s="5">
        <v>0</v>
      </c>
      <c r="L965" s="5">
        <v>0</v>
      </c>
      <c r="M965" s="5">
        <v>0</v>
      </c>
      <c r="N965">
        <v>19.2</v>
      </c>
      <c r="O965">
        <v>1047.5</v>
      </c>
      <c r="P965">
        <v>11</v>
      </c>
      <c r="Q965">
        <v>10.8</v>
      </c>
      <c r="R965" s="55">
        <v>0.66388888888888897</v>
      </c>
      <c r="T965" s="94">
        <f t="shared" si="47"/>
        <v>11</v>
      </c>
      <c r="U965" s="97">
        <f t="shared" si="46"/>
        <v>-1.3000000000000007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>
        <v>9.3000000000000007</v>
      </c>
      <c r="C966" s="5">
        <v>87</v>
      </c>
      <c r="D966" s="5">
        <v>7.2</v>
      </c>
      <c r="E966" s="5">
        <v>9.3000000000000007</v>
      </c>
      <c r="F966" s="5">
        <v>1.4</v>
      </c>
      <c r="G966" s="5">
        <v>1.8</v>
      </c>
      <c r="H966" s="5">
        <v>1033.5999999999999</v>
      </c>
      <c r="I966" s="5">
        <v>5704</v>
      </c>
      <c r="J966" s="5">
        <v>0</v>
      </c>
      <c r="K966" s="5">
        <v>0</v>
      </c>
      <c r="L966" s="5">
        <v>0</v>
      </c>
      <c r="M966" s="5">
        <v>0</v>
      </c>
      <c r="N966">
        <v>19.2</v>
      </c>
      <c r="O966">
        <v>1047.5</v>
      </c>
      <c r="P966">
        <v>11</v>
      </c>
      <c r="Q966">
        <v>10.8</v>
      </c>
      <c r="R966" s="55">
        <v>0.66458333333333297</v>
      </c>
      <c r="T966" s="94">
        <f t="shared" si="47"/>
        <v>11</v>
      </c>
      <c r="U966" s="97">
        <f t="shared" si="46"/>
        <v>-1.3000000000000007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>
        <v>9.4</v>
      </c>
      <c r="C967" s="5">
        <v>87</v>
      </c>
      <c r="D967" s="5">
        <v>7.3</v>
      </c>
      <c r="E967" s="5">
        <v>9.4</v>
      </c>
      <c r="F967" s="5">
        <v>4.7</v>
      </c>
      <c r="G967" s="5">
        <v>5.4</v>
      </c>
      <c r="H967" s="5">
        <v>1033.9000000000001</v>
      </c>
      <c r="I967" s="5">
        <v>5440</v>
      </c>
      <c r="J967" s="5">
        <v>0</v>
      </c>
      <c r="K967" s="5">
        <v>0</v>
      </c>
      <c r="L967" s="5">
        <v>0</v>
      </c>
      <c r="M967" s="5">
        <v>0</v>
      </c>
      <c r="N967">
        <v>19.2</v>
      </c>
      <c r="O967">
        <v>1047.5</v>
      </c>
      <c r="P967">
        <v>11</v>
      </c>
      <c r="Q967">
        <v>10.8</v>
      </c>
      <c r="R967" s="55">
        <v>0.66527777777777797</v>
      </c>
      <c r="T967" s="94">
        <f t="shared" si="47"/>
        <v>11</v>
      </c>
      <c r="U967" s="97">
        <f t="shared" si="46"/>
        <v>-1.4000000000000004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>
        <v>9.4</v>
      </c>
      <c r="C968" s="5">
        <v>87</v>
      </c>
      <c r="D968" s="5">
        <v>7.3</v>
      </c>
      <c r="E968" s="5">
        <v>9.4</v>
      </c>
      <c r="F968" s="5">
        <v>3.6</v>
      </c>
      <c r="G968" s="5">
        <v>5.4</v>
      </c>
      <c r="H968" s="5">
        <v>1033.7</v>
      </c>
      <c r="I968" s="5">
        <v>5270</v>
      </c>
      <c r="J968" s="5">
        <v>0</v>
      </c>
      <c r="K968" s="5">
        <v>0</v>
      </c>
      <c r="L968" s="5">
        <v>0</v>
      </c>
      <c r="M968" s="5">
        <v>0</v>
      </c>
      <c r="N968">
        <v>19.2</v>
      </c>
      <c r="O968">
        <v>1047.5</v>
      </c>
      <c r="P968">
        <v>11</v>
      </c>
      <c r="Q968">
        <v>10.8</v>
      </c>
      <c r="R968" s="55">
        <v>0.66597222222222197</v>
      </c>
      <c r="T968" s="94">
        <f t="shared" si="47"/>
        <v>11</v>
      </c>
      <c r="U968" s="97">
        <f t="shared" si="46"/>
        <v>-1.4000000000000004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>
        <v>9.4</v>
      </c>
      <c r="C969" s="5">
        <v>87</v>
      </c>
      <c r="D969" s="5">
        <v>7.3</v>
      </c>
      <c r="E969" s="5">
        <v>8.3000000000000007</v>
      </c>
      <c r="F969" s="5">
        <v>7.9</v>
      </c>
      <c r="G969" s="5">
        <v>11.2</v>
      </c>
      <c r="H969" s="5">
        <v>1033.8</v>
      </c>
      <c r="I969" s="5">
        <v>5378</v>
      </c>
      <c r="J969" s="5">
        <v>0</v>
      </c>
      <c r="K969" s="5">
        <v>0</v>
      </c>
      <c r="L969" s="5">
        <v>0</v>
      </c>
      <c r="M969" s="5">
        <v>0</v>
      </c>
      <c r="N969">
        <v>19.2</v>
      </c>
      <c r="O969">
        <v>1047.5</v>
      </c>
      <c r="P969">
        <v>11</v>
      </c>
      <c r="Q969">
        <v>10.8</v>
      </c>
      <c r="R969" s="55">
        <v>0.66666666666666696</v>
      </c>
      <c r="T969" s="94">
        <f t="shared" si="47"/>
        <v>11</v>
      </c>
      <c r="U969" s="97">
        <f t="shared" si="46"/>
        <v>-1.4000000000000004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>
        <v>9.4</v>
      </c>
      <c r="C970" s="5">
        <v>87</v>
      </c>
      <c r="D970" s="5">
        <v>7.3</v>
      </c>
      <c r="E970" s="5">
        <v>9</v>
      </c>
      <c r="F970" s="5">
        <v>5.4</v>
      </c>
      <c r="G970" s="5">
        <v>7.2</v>
      </c>
      <c r="H970" s="5">
        <v>1033.5999999999999</v>
      </c>
      <c r="I970" s="5">
        <v>6308</v>
      </c>
      <c r="J970" s="5">
        <v>0</v>
      </c>
      <c r="K970" s="5">
        <v>0</v>
      </c>
      <c r="L970" s="5">
        <v>0</v>
      </c>
      <c r="M970" s="5">
        <v>0</v>
      </c>
      <c r="N970">
        <v>19.2</v>
      </c>
      <c r="O970">
        <v>1047.5</v>
      </c>
      <c r="P970">
        <v>10.9</v>
      </c>
      <c r="Q970">
        <v>10.7</v>
      </c>
      <c r="R970" s="55">
        <v>0.66736111111111096</v>
      </c>
      <c r="T970" s="94">
        <f t="shared" si="47"/>
        <v>10.9</v>
      </c>
      <c r="U970" s="97">
        <f t="shared" si="46"/>
        <v>-1.5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>
        <v>9.4</v>
      </c>
      <c r="C971" s="5">
        <v>87</v>
      </c>
      <c r="D971" s="5">
        <v>7.3</v>
      </c>
      <c r="E971" s="5">
        <v>9.4</v>
      </c>
      <c r="F971" s="5">
        <v>3.6</v>
      </c>
      <c r="G971" s="5">
        <v>5.4</v>
      </c>
      <c r="H971" s="5">
        <v>1033.7</v>
      </c>
      <c r="I971" s="5">
        <v>6804</v>
      </c>
      <c r="J971" s="5">
        <v>0</v>
      </c>
      <c r="K971" s="5">
        <v>0</v>
      </c>
      <c r="L971" s="5">
        <v>0</v>
      </c>
      <c r="M971" s="5">
        <v>0</v>
      </c>
      <c r="N971">
        <v>19.2</v>
      </c>
      <c r="O971">
        <v>1047.5</v>
      </c>
      <c r="P971">
        <v>10.9</v>
      </c>
      <c r="Q971">
        <v>10.8</v>
      </c>
      <c r="R971" s="55">
        <v>0.66805555555555596</v>
      </c>
      <c r="T971" s="94">
        <f t="shared" si="47"/>
        <v>10.9</v>
      </c>
      <c r="U971" s="97">
        <f t="shared" si="46"/>
        <v>-1.5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>
        <v>9.4</v>
      </c>
      <c r="C972" s="5">
        <v>87</v>
      </c>
      <c r="D972" s="5">
        <v>7.3</v>
      </c>
      <c r="E972" s="5">
        <v>8.5</v>
      </c>
      <c r="F972" s="5">
        <v>6.8</v>
      </c>
      <c r="G972" s="5">
        <v>7.2</v>
      </c>
      <c r="H972" s="5">
        <v>1033.8</v>
      </c>
      <c r="I972" s="5">
        <v>6479</v>
      </c>
      <c r="J972" s="5">
        <v>0</v>
      </c>
      <c r="K972" s="5">
        <v>0</v>
      </c>
      <c r="L972" s="5">
        <v>0</v>
      </c>
      <c r="M972" s="5">
        <v>0</v>
      </c>
      <c r="N972">
        <v>19.2</v>
      </c>
      <c r="O972">
        <v>1047.5</v>
      </c>
      <c r="P972">
        <v>10.9</v>
      </c>
      <c r="Q972">
        <v>10.7</v>
      </c>
      <c r="R972" s="55">
        <v>0.66874999999999996</v>
      </c>
      <c r="T972" s="94">
        <f t="shared" si="47"/>
        <v>10.9</v>
      </c>
      <c r="U972" s="97">
        <f t="shared" si="46"/>
        <v>-1.5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>
        <v>9.4</v>
      </c>
      <c r="C973" s="5">
        <v>87</v>
      </c>
      <c r="D973" s="5">
        <v>7.3</v>
      </c>
      <c r="E973" s="5">
        <v>8.5</v>
      </c>
      <c r="F973" s="5">
        <v>7.2</v>
      </c>
      <c r="G973" s="5">
        <v>7.2</v>
      </c>
      <c r="H973" s="5">
        <v>1033.5</v>
      </c>
      <c r="I973" s="5">
        <v>5983</v>
      </c>
      <c r="J973" s="5">
        <v>0</v>
      </c>
      <c r="K973" s="5">
        <v>0</v>
      </c>
      <c r="L973" s="5">
        <v>0</v>
      </c>
      <c r="M973" s="5">
        <v>0</v>
      </c>
      <c r="N973">
        <v>19.2</v>
      </c>
      <c r="O973">
        <v>1047.5</v>
      </c>
      <c r="P973">
        <v>10.9</v>
      </c>
      <c r="Q973">
        <v>10.8</v>
      </c>
      <c r="R973" s="55">
        <v>0.66944444444444495</v>
      </c>
      <c r="T973" s="94">
        <f t="shared" si="47"/>
        <v>10.9</v>
      </c>
      <c r="U973" s="97">
        <f t="shared" si="46"/>
        <v>-1.5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>
        <v>9.4</v>
      </c>
      <c r="C974" s="5">
        <v>87</v>
      </c>
      <c r="D974" s="5">
        <v>7.3</v>
      </c>
      <c r="E974" s="5">
        <v>8.8000000000000007</v>
      </c>
      <c r="F974" s="5">
        <v>5.8</v>
      </c>
      <c r="G974" s="5">
        <v>7.2</v>
      </c>
      <c r="H974" s="5">
        <v>1033.5999999999999</v>
      </c>
      <c r="I974" s="5">
        <v>5812</v>
      </c>
      <c r="J974" s="5">
        <v>0</v>
      </c>
      <c r="K974" s="5">
        <v>0</v>
      </c>
      <c r="L974" s="5">
        <v>0</v>
      </c>
      <c r="M974" s="5">
        <v>0</v>
      </c>
      <c r="N974">
        <v>19.2</v>
      </c>
      <c r="O974">
        <v>1047.5</v>
      </c>
      <c r="P974">
        <v>10.9</v>
      </c>
      <c r="Q974">
        <v>10.7</v>
      </c>
      <c r="R974" s="55">
        <v>0.67013888888888895</v>
      </c>
      <c r="T974" s="94">
        <f t="shared" si="47"/>
        <v>10.9</v>
      </c>
      <c r="U974" s="97">
        <f t="shared" si="46"/>
        <v>-1.5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>
        <v>9.4</v>
      </c>
      <c r="C975" s="5">
        <v>87</v>
      </c>
      <c r="D975" s="5">
        <v>7.3</v>
      </c>
      <c r="E975" s="5">
        <v>9.4</v>
      </c>
      <c r="F975" s="5">
        <v>4</v>
      </c>
      <c r="G975" s="5">
        <v>5.4</v>
      </c>
      <c r="H975" s="5">
        <v>1033.5</v>
      </c>
      <c r="I975" s="5">
        <v>5549</v>
      </c>
      <c r="J975" s="5">
        <v>0</v>
      </c>
      <c r="K975" s="5">
        <v>0</v>
      </c>
      <c r="L975" s="5">
        <v>0</v>
      </c>
      <c r="M975" s="5">
        <v>0</v>
      </c>
      <c r="N975">
        <v>19.2</v>
      </c>
      <c r="O975">
        <v>1047.5</v>
      </c>
      <c r="P975">
        <v>10.9</v>
      </c>
      <c r="Q975">
        <v>10.7</v>
      </c>
      <c r="R975" s="55">
        <v>0.67083333333333295</v>
      </c>
      <c r="T975" s="94">
        <f t="shared" si="47"/>
        <v>10.9</v>
      </c>
      <c r="U975" s="97">
        <f t="shared" si="46"/>
        <v>-1.5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>
        <v>9.4</v>
      </c>
      <c r="C976" s="5">
        <v>87</v>
      </c>
      <c r="D976" s="5">
        <v>7.3</v>
      </c>
      <c r="E976" s="5">
        <v>8.8000000000000007</v>
      </c>
      <c r="F976" s="5">
        <v>6.1</v>
      </c>
      <c r="G976" s="5">
        <v>7.2</v>
      </c>
      <c r="H976" s="5">
        <v>1033.5999999999999</v>
      </c>
      <c r="I976" s="5">
        <v>5208</v>
      </c>
      <c r="J976" s="5">
        <v>0</v>
      </c>
      <c r="K976" s="5">
        <v>0</v>
      </c>
      <c r="L976" s="5">
        <v>0</v>
      </c>
      <c r="M976" s="5">
        <v>0</v>
      </c>
      <c r="N976">
        <v>19.2</v>
      </c>
      <c r="O976">
        <v>1047.5</v>
      </c>
      <c r="P976">
        <v>10.9</v>
      </c>
      <c r="Q976">
        <v>10.7</v>
      </c>
      <c r="R976" s="55">
        <v>0.67152777777777795</v>
      </c>
      <c r="T976" s="94">
        <f t="shared" si="47"/>
        <v>10.9</v>
      </c>
      <c r="U976" s="97">
        <f t="shared" ref="U976:U1039" si="50">(T976-B976)-3</f>
        <v>-1.5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>
        <v>9.4</v>
      </c>
      <c r="C977" s="5">
        <v>87</v>
      </c>
      <c r="D977" s="5">
        <v>7.3</v>
      </c>
      <c r="E977" s="5">
        <v>8.6</v>
      </c>
      <c r="F977" s="5">
        <v>6.5</v>
      </c>
      <c r="G977" s="5">
        <v>7.2</v>
      </c>
      <c r="H977" s="5">
        <v>1033.2</v>
      </c>
      <c r="I977" s="5">
        <v>5208</v>
      </c>
      <c r="J977" s="5">
        <v>0</v>
      </c>
      <c r="K977" s="5">
        <v>0</v>
      </c>
      <c r="L977" s="5">
        <v>0</v>
      </c>
      <c r="M977" s="5">
        <v>0</v>
      </c>
      <c r="N977">
        <v>19.2</v>
      </c>
      <c r="O977">
        <v>1047.5</v>
      </c>
      <c r="P977">
        <v>10.9</v>
      </c>
      <c r="Q977">
        <v>10.7</v>
      </c>
      <c r="R977" s="55">
        <v>0.67222222222222205</v>
      </c>
      <c r="T977" s="94">
        <f t="shared" si="47"/>
        <v>10.9</v>
      </c>
      <c r="U977" s="97">
        <f t="shared" si="50"/>
        <v>-1.5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>
        <v>9.3000000000000007</v>
      </c>
      <c r="C978" s="5">
        <v>87</v>
      </c>
      <c r="D978" s="5">
        <v>7.2</v>
      </c>
      <c r="E978" s="5">
        <v>8.3000000000000007</v>
      </c>
      <c r="F978" s="5">
        <v>7.6</v>
      </c>
      <c r="G978" s="5">
        <v>9.4</v>
      </c>
      <c r="H978" s="5">
        <v>1033.5</v>
      </c>
      <c r="I978" s="5">
        <v>5161</v>
      </c>
      <c r="J978" s="5">
        <v>0</v>
      </c>
      <c r="K978" s="5">
        <v>0</v>
      </c>
      <c r="L978" s="5">
        <v>0</v>
      </c>
      <c r="M978" s="5">
        <v>0</v>
      </c>
      <c r="N978">
        <v>19.2</v>
      </c>
      <c r="O978">
        <v>1047.5</v>
      </c>
      <c r="P978">
        <v>10.9</v>
      </c>
      <c r="Q978">
        <v>10.7</v>
      </c>
      <c r="R978" s="55">
        <v>0.67291666666666705</v>
      </c>
      <c r="T978" s="94">
        <f t="shared" si="47"/>
        <v>10.9</v>
      </c>
      <c r="U978" s="97">
        <f t="shared" si="50"/>
        <v>-1.4000000000000004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>
        <v>9.3000000000000007</v>
      </c>
      <c r="C979" s="5">
        <v>87</v>
      </c>
      <c r="D979" s="5">
        <v>7.2</v>
      </c>
      <c r="E979" s="5">
        <v>7.8</v>
      </c>
      <c r="F979" s="5">
        <v>10.1</v>
      </c>
      <c r="G979" s="5">
        <v>13</v>
      </c>
      <c r="H979" s="5">
        <v>1033.5</v>
      </c>
      <c r="I979" s="5">
        <v>4944</v>
      </c>
      <c r="J979" s="5">
        <v>0</v>
      </c>
      <c r="K979" s="5">
        <v>0</v>
      </c>
      <c r="L979" s="5">
        <v>0</v>
      </c>
      <c r="M979" s="5">
        <v>0</v>
      </c>
      <c r="N979">
        <v>19.2</v>
      </c>
      <c r="O979">
        <v>1047.5</v>
      </c>
      <c r="P979">
        <v>10.9</v>
      </c>
      <c r="Q979">
        <v>10.7</v>
      </c>
      <c r="R979" s="55">
        <v>0.67361111111111105</v>
      </c>
      <c r="T979" s="94">
        <f t="shared" si="47"/>
        <v>10.9</v>
      </c>
      <c r="U979" s="97">
        <f t="shared" si="50"/>
        <v>-1.4000000000000004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>
        <v>9.3000000000000007</v>
      </c>
      <c r="C980" s="5">
        <v>87</v>
      </c>
      <c r="D980" s="5">
        <v>7.2</v>
      </c>
      <c r="E980" s="5">
        <v>9.3000000000000007</v>
      </c>
      <c r="F980" s="5">
        <v>1.8</v>
      </c>
      <c r="G980" s="5">
        <v>1.8</v>
      </c>
      <c r="H980" s="5">
        <v>1033.4000000000001</v>
      </c>
      <c r="I980" s="5">
        <v>4448</v>
      </c>
      <c r="J980" s="5">
        <v>0</v>
      </c>
      <c r="K980" s="5">
        <v>0</v>
      </c>
      <c r="L980" s="5">
        <v>0</v>
      </c>
      <c r="M980" s="5">
        <v>0</v>
      </c>
      <c r="N980">
        <v>19.2</v>
      </c>
      <c r="O980">
        <v>1047.5</v>
      </c>
      <c r="P980">
        <v>10.9</v>
      </c>
      <c r="Q980">
        <v>10.6</v>
      </c>
      <c r="R980" s="55">
        <v>0.67430555555555605</v>
      </c>
      <c r="T980" s="94">
        <f t="shared" si="47"/>
        <v>10.9</v>
      </c>
      <c r="U980" s="97">
        <f t="shared" si="50"/>
        <v>-1.4000000000000004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>
        <v>9.3000000000000007</v>
      </c>
      <c r="C981" s="5">
        <v>87</v>
      </c>
      <c r="D981" s="5">
        <v>7.2</v>
      </c>
      <c r="E981" s="5">
        <v>8.3000000000000007</v>
      </c>
      <c r="F981" s="5">
        <v>7.6</v>
      </c>
      <c r="G981" s="5">
        <v>9.4</v>
      </c>
      <c r="H981" s="5">
        <v>1033.3</v>
      </c>
      <c r="I981" s="5">
        <v>3890</v>
      </c>
      <c r="J981" s="5">
        <v>0</v>
      </c>
      <c r="K981" s="5">
        <v>0</v>
      </c>
      <c r="L981" s="5">
        <v>0</v>
      </c>
      <c r="M981" s="5">
        <v>0</v>
      </c>
      <c r="N981">
        <v>19.2</v>
      </c>
      <c r="O981">
        <v>1047.5</v>
      </c>
      <c r="P981">
        <v>10.9</v>
      </c>
      <c r="Q981">
        <v>10.6</v>
      </c>
      <c r="R981" s="55">
        <v>0.67500000000000004</v>
      </c>
      <c r="T981" s="94">
        <f t="shared" si="47"/>
        <v>10.9</v>
      </c>
      <c r="U981" s="97">
        <f t="shared" si="50"/>
        <v>-1.4000000000000004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>
        <v>9.3000000000000007</v>
      </c>
      <c r="C982" s="5">
        <v>87</v>
      </c>
      <c r="D982" s="5">
        <v>7.2</v>
      </c>
      <c r="E982" s="5">
        <v>8.4</v>
      </c>
      <c r="F982" s="5">
        <v>6.8</v>
      </c>
      <c r="G982" s="5">
        <v>7.2</v>
      </c>
      <c r="H982" s="5">
        <v>1033.5</v>
      </c>
      <c r="I982" s="5">
        <v>3565</v>
      </c>
      <c r="J982" s="5">
        <v>0</v>
      </c>
      <c r="K982" s="5">
        <v>0</v>
      </c>
      <c r="L982" s="5">
        <v>0</v>
      </c>
      <c r="M982" s="5">
        <v>0</v>
      </c>
      <c r="N982">
        <v>19.2</v>
      </c>
      <c r="O982">
        <v>1047.5</v>
      </c>
      <c r="P982">
        <v>10.9</v>
      </c>
      <c r="Q982">
        <v>10.6</v>
      </c>
      <c r="R982" s="55">
        <v>0.67569444444444404</v>
      </c>
      <c r="T982" s="94">
        <f t="shared" si="47"/>
        <v>10.9</v>
      </c>
      <c r="U982" s="97">
        <f t="shared" si="50"/>
        <v>-1.4000000000000004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>
        <v>9.1999999999999993</v>
      </c>
      <c r="C983" s="5">
        <v>87</v>
      </c>
      <c r="D983" s="5">
        <v>7.1</v>
      </c>
      <c r="E983" s="5">
        <v>7.9</v>
      </c>
      <c r="F983" s="5">
        <v>8.6</v>
      </c>
      <c r="G983" s="5">
        <v>9.4</v>
      </c>
      <c r="H983" s="5">
        <v>1033.4000000000001</v>
      </c>
      <c r="I983" s="5">
        <v>3565</v>
      </c>
      <c r="J983" s="5">
        <v>0</v>
      </c>
      <c r="K983" s="5">
        <v>0</v>
      </c>
      <c r="L983" s="5">
        <v>0</v>
      </c>
      <c r="M983" s="5">
        <v>0</v>
      </c>
      <c r="N983">
        <v>19.2</v>
      </c>
      <c r="O983">
        <v>1047.5</v>
      </c>
      <c r="P983">
        <v>10.9</v>
      </c>
      <c r="Q983">
        <v>10.6</v>
      </c>
      <c r="R983" s="55">
        <v>0.67638888888888904</v>
      </c>
      <c r="T983" s="94">
        <f t="shared" si="47"/>
        <v>10.9</v>
      </c>
      <c r="U983" s="97">
        <f t="shared" si="50"/>
        <v>-1.2999999999999989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>
        <v>9.1999999999999993</v>
      </c>
      <c r="C984" s="5">
        <v>87</v>
      </c>
      <c r="D984" s="5">
        <v>7.1</v>
      </c>
      <c r="E984" s="5">
        <v>9.1999999999999993</v>
      </c>
      <c r="F984" s="5">
        <v>2.9</v>
      </c>
      <c r="G984" s="5">
        <v>3.6</v>
      </c>
      <c r="H984" s="5">
        <v>1033.4000000000001</v>
      </c>
      <c r="I984" s="5">
        <v>3394</v>
      </c>
      <c r="J984" s="5">
        <v>0</v>
      </c>
      <c r="K984" s="5">
        <v>0</v>
      </c>
      <c r="L984" s="5">
        <v>0</v>
      </c>
      <c r="M984" s="5">
        <v>0</v>
      </c>
      <c r="N984">
        <v>19.2</v>
      </c>
      <c r="O984">
        <v>1047.5</v>
      </c>
      <c r="P984">
        <v>10.9</v>
      </c>
      <c r="Q984">
        <v>10.5</v>
      </c>
      <c r="R984" s="55">
        <v>0.67708333333333304</v>
      </c>
      <c r="T984" s="94">
        <f t="shared" si="47"/>
        <v>10.9</v>
      </c>
      <c r="U984" s="97">
        <f t="shared" si="50"/>
        <v>-1.2999999999999989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>
        <v>9.1999999999999993</v>
      </c>
      <c r="C985" s="5">
        <v>87</v>
      </c>
      <c r="D985" s="5">
        <v>7.1</v>
      </c>
      <c r="E985" s="5">
        <v>9.1999999999999993</v>
      </c>
      <c r="F985" s="5">
        <v>4.7</v>
      </c>
      <c r="G985" s="5">
        <v>7.2</v>
      </c>
      <c r="H985" s="5">
        <v>1033.5999999999999</v>
      </c>
      <c r="I985" s="5">
        <v>3177</v>
      </c>
      <c r="J985" s="5">
        <v>0</v>
      </c>
      <c r="K985" s="5">
        <v>0</v>
      </c>
      <c r="L985" s="5">
        <v>0</v>
      </c>
      <c r="M985" s="5">
        <v>0</v>
      </c>
      <c r="N985">
        <v>19.2</v>
      </c>
      <c r="O985">
        <v>1047.5</v>
      </c>
      <c r="P985">
        <v>10.6</v>
      </c>
      <c r="Q985">
        <v>10.4</v>
      </c>
      <c r="R985" s="55">
        <v>0.67777777777777803</v>
      </c>
      <c r="T985" s="94">
        <f t="shared" si="47"/>
        <v>10.6</v>
      </c>
      <c r="U985" s="97">
        <f t="shared" si="50"/>
        <v>-1.5999999999999996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>
        <v>9.1999999999999993</v>
      </c>
      <c r="C986" s="5">
        <v>88</v>
      </c>
      <c r="D986" s="5">
        <v>7.3</v>
      </c>
      <c r="E986" s="5">
        <v>9.1999999999999993</v>
      </c>
      <c r="F986" s="5">
        <v>4</v>
      </c>
      <c r="G986" s="5">
        <v>5.4</v>
      </c>
      <c r="H986" s="5">
        <v>1033.3</v>
      </c>
      <c r="I986" s="5">
        <v>3286</v>
      </c>
      <c r="J986" s="5">
        <v>0</v>
      </c>
      <c r="K986" s="5">
        <v>0</v>
      </c>
      <c r="L986" s="5">
        <v>0</v>
      </c>
      <c r="M986" s="5">
        <v>0</v>
      </c>
      <c r="N986">
        <v>19.2</v>
      </c>
      <c r="O986">
        <v>1047.5</v>
      </c>
      <c r="P986">
        <v>10.6</v>
      </c>
      <c r="Q986">
        <v>10.4</v>
      </c>
      <c r="R986" s="55">
        <v>0.67847222222222203</v>
      </c>
      <c r="T986" s="94">
        <f t="shared" si="47"/>
        <v>10.6</v>
      </c>
      <c r="U986" s="97">
        <f t="shared" si="50"/>
        <v>-1.5999999999999996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>
        <v>9.1999999999999993</v>
      </c>
      <c r="C987" s="5">
        <v>88</v>
      </c>
      <c r="D987" s="5">
        <v>7.3</v>
      </c>
      <c r="E987" s="5">
        <v>8.6</v>
      </c>
      <c r="F987" s="5">
        <v>5.8</v>
      </c>
      <c r="G987" s="5">
        <v>7.2</v>
      </c>
      <c r="H987" s="5">
        <v>1033.3</v>
      </c>
      <c r="I987" s="5">
        <v>3348</v>
      </c>
      <c r="J987" s="5">
        <v>0</v>
      </c>
      <c r="K987" s="5">
        <v>0</v>
      </c>
      <c r="L987" s="5">
        <v>0</v>
      </c>
      <c r="M987" s="5">
        <v>0</v>
      </c>
      <c r="N987">
        <v>19.2</v>
      </c>
      <c r="O987">
        <v>1047.5</v>
      </c>
      <c r="P987">
        <v>10.5</v>
      </c>
      <c r="Q987">
        <v>10.4</v>
      </c>
      <c r="R987" s="55">
        <v>0.67916666666666703</v>
      </c>
      <c r="T987" s="94">
        <f t="shared" si="47"/>
        <v>10.5</v>
      </c>
      <c r="U987" s="97">
        <f t="shared" si="50"/>
        <v>-1.6999999999999993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>
        <v>9.1999999999999993</v>
      </c>
      <c r="C988" s="5">
        <v>88</v>
      </c>
      <c r="D988" s="5">
        <v>7.3</v>
      </c>
      <c r="E988" s="5">
        <v>9.1999999999999993</v>
      </c>
      <c r="F988" s="5">
        <v>2.9</v>
      </c>
      <c r="G988" s="5">
        <v>5.4</v>
      </c>
      <c r="H988" s="5">
        <v>1033.2</v>
      </c>
      <c r="I988" s="5">
        <v>3348</v>
      </c>
      <c r="J988" s="5">
        <v>0</v>
      </c>
      <c r="K988" s="5">
        <v>0</v>
      </c>
      <c r="L988" s="5">
        <v>0</v>
      </c>
      <c r="M988" s="5">
        <v>0</v>
      </c>
      <c r="N988">
        <v>19.2</v>
      </c>
      <c r="O988">
        <v>1047.5</v>
      </c>
      <c r="P988">
        <v>10.5</v>
      </c>
      <c r="Q988">
        <v>10.3</v>
      </c>
      <c r="R988" s="55">
        <v>0.67986111111111103</v>
      </c>
      <c r="T988" s="94">
        <f t="shared" si="47"/>
        <v>10.5</v>
      </c>
      <c r="U988" s="97">
        <f t="shared" si="50"/>
        <v>-1.6999999999999993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>
        <v>9.1999999999999993</v>
      </c>
      <c r="C989" s="5">
        <v>88</v>
      </c>
      <c r="D989" s="5">
        <v>7.3</v>
      </c>
      <c r="E989" s="5">
        <v>9.1999999999999993</v>
      </c>
      <c r="F989" s="5">
        <v>4</v>
      </c>
      <c r="G989" s="5">
        <v>5.4</v>
      </c>
      <c r="H989" s="5">
        <v>1033.4000000000001</v>
      </c>
      <c r="I989" s="5">
        <v>3177</v>
      </c>
      <c r="J989" s="5">
        <v>0</v>
      </c>
      <c r="K989" s="5">
        <v>0</v>
      </c>
      <c r="L989" s="5">
        <v>0</v>
      </c>
      <c r="M989" s="5">
        <v>0</v>
      </c>
      <c r="N989">
        <v>19.2</v>
      </c>
      <c r="O989">
        <v>1047.5</v>
      </c>
      <c r="P989">
        <v>10.4</v>
      </c>
      <c r="Q989">
        <v>10.3</v>
      </c>
      <c r="R989" s="55">
        <v>0.68055555555555602</v>
      </c>
      <c r="T989" s="94">
        <f t="shared" si="47"/>
        <v>10.4</v>
      </c>
      <c r="U989" s="97">
        <f t="shared" si="50"/>
        <v>-1.7999999999999989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>
        <v>9.1</v>
      </c>
      <c r="C990" s="5">
        <v>89</v>
      </c>
      <c r="D990" s="5">
        <v>7.3</v>
      </c>
      <c r="E990" s="5">
        <v>8.4</v>
      </c>
      <c r="F990" s="5">
        <v>6.1</v>
      </c>
      <c r="G990" s="5">
        <v>9.4</v>
      </c>
      <c r="H990" s="5">
        <v>1033.4000000000001</v>
      </c>
      <c r="I990" s="5">
        <v>3069</v>
      </c>
      <c r="J990" s="5">
        <v>0</v>
      </c>
      <c r="K990" s="5">
        <v>0</v>
      </c>
      <c r="L990" s="5">
        <v>0</v>
      </c>
      <c r="M990" s="5">
        <v>0</v>
      </c>
      <c r="N990">
        <v>19.2</v>
      </c>
      <c r="O990">
        <v>1047.5</v>
      </c>
      <c r="P990">
        <v>10.3</v>
      </c>
      <c r="Q990">
        <v>10.199999999999999</v>
      </c>
      <c r="R990" s="55">
        <v>0.68125000000000002</v>
      </c>
      <c r="T990" s="94">
        <f t="shared" si="47"/>
        <v>10.3</v>
      </c>
      <c r="U990" s="97">
        <f t="shared" si="50"/>
        <v>-1.7999999999999989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>
        <v>9.1</v>
      </c>
      <c r="C991" s="5">
        <v>89</v>
      </c>
      <c r="D991" s="5">
        <v>7.3</v>
      </c>
      <c r="E991" s="5">
        <v>8.6</v>
      </c>
      <c r="F991" s="5">
        <v>5.4</v>
      </c>
      <c r="G991" s="5">
        <v>7.2</v>
      </c>
      <c r="H991" s="5">
        <v>1033.2</v>
      </c>
      <c r="I991" s="5">
        <v>2960</v>
      </c>
      <c r="J991" s="5">
        <v>0</v>
      </c>
      <c r="K991" s="5">
        <v>0</v>
      </c>
      <c r="L991" s="5">
        <v>0</v>
      </c>
      <c r="M991" s="5">
        <v>0</v>
      </c>
      <c r="N991">
        <v>19.2</v>
      </c>
      <c r="O991">
        <v>1047.5</v>
      </c>
      <c r="P991">
        <v>10.3</v>
      </c>
      <c r="Q991">
        <v>10.199999999999999</v>
      </c>
      <c r="R991" s="55">
        <v>0.68194444444444402</v>
      </c>
      <c r="T991" s="94">
        <f t="shared" si="47"/>
        <v>10.3</v>
      </c>
      <c r="U991" s="97">
        <f t="shared" si="50"/>
        <v>-1.7999999999999989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>
        <v>9.1</v>
      </c>
      <c r="C992" s="5">
        <v>89</v>
      </c>
      <c r="D992" s="5">
        <v>7.3</v>
      </c>
      <c r="E992" s="5">
        <v>9.1</v>
      </c>
      <c r="F992" s="5">
        <v>2.2000000000000002</v>
      </c>
      <c r="G992" s="5">
        <v>3.6</v>
      </c>
      <c r="H992" s="5">
        <v>1033.4000000000001</v>
      </c>
      <c r="I992" s="5">
        <v>2743</v>
      </c>
      <c r="J992" s="5">
        <v>0</v>
      </c>
      <c r="K992" s="5">
        <v>0</v>
      </c>
      <c r="L992" s="5">
        <v>0</v>
      </c>
      <c r="M992" s="5">
        <v>0</v>
      </c>
      <c r="N992">
        <v>19.2</v>
      </c>
      <c r="O992">
        <v>1047.5</v>
      </c>
      <c r="P992">
        <v>10.3</v>
      </c>
      <c r="Q992">
        <v>10.1</v>
      </c>
      <c r="R992" s="55">
        <v>0.68263888888888902</v>
      </c>
      <c r="T992" s="94">
        <f t="shared" si="47"/>
        <v>10.3</v>
      </c>
      <c r="U992" s="97">
        <f t="shared" si="50"/>
        <v>-1.7999999999999989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>
        <v>9.1</v>
      </c>
      <c r="C993" s="5">
        <v>89</v>
      </c>
      <c r="D993" s="5">
        <v>7.3</v>
      </c>
      <c r="E993" s="5">
        <v>9.1</v>
      </c>
      <c r="F993" s="5">
        <v>0</v>
      </c>
      <c r="G993" s="5">
        <v>0</v>
      </c>
      <c r="H993" s="5">
        <v>1033.4000000000001</v>
      </c>
      <c r="I993" s="5">
        <v>2635</v>
      </c>
      <c r="J993" s="5">
        <v>0</v>
      </c>
      <c r="K993" s="5">
        <v>0</v>
      </c>
      <c r="L993" s="5">
        <v>0</v>
      </c>
      <c r="M993" s="5">
        <v>0</v>
      </c>
      <c r="N993">
        <v>19.2</v>
      </c>
      <c r="O993">
        <v>1047.5</v>
      </c>
      <c r="P993">
        <v>10.199999999999999</v>
      </c>
      <c r="Q993">
        <v>10.1</v>
      </c>
      <c r="R993" s="55">
        <v>0.68333333333333302</v>
      </c>
      <c r="T993" s="94">
        <f t="shared" si="47"/>
        <v>10.199999999999999</v>
      </c>
      <c r="U993" s="97">
        <f t="shared" si="50"/>
        <v>-1.9000000000000004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>
        <v>9.1</v>
      </c>
      <c r="C994" s="5">
        <v>89</v>
      </c>
      <c r="D994" s="5">
        <v>7.3</v>
      </c>
      <c r="E994" s="5">
        <v>9.1</v>
      </c>
      <c r="F994" s="5">
        <v>2.2000000000000002</v>
      </c>
      <c r="G994" s="5">
        <v>3.6</v>
      </c>
      <c r="H994" s="5">
        <v>1033.4000000000001</v>
      </c>
      <c r="I994" s="5">
        <v>2635</v>
      </c>
      <c r="J994" s="5">
        <v>0</v>
      </c>
      <c r="K994" s="5">
        <v>0</v>
      </c>
      <c r="L994" s="5">
        <v>0</v>
      </c>
      <c r="M994" s="5">
        <v>0</v>
      </c>
      <c r="N994">
        <v>19.2</v>
      </c>
      <c r="O994">
        <v>1047.5</v>
      </c>
      <c r="P994">
        <v>10.199999999999999</v>
      </c>
      <c r="Q994">
        <v>10.1</v>
      </c>
      <c r="R994" s="55">
        <v>0.68402777777777801</v>
      </c>
      <c r="T994" s="94">
        <f t="shared" si="47"/>
        <v>10.199999999999999</v>
      </c>
      <c r="U994" s="97">
        <f t="shared" si="50"/>
        <v>-1.9000000000000004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>
        <v>9.1</v>
      </c>
      <c r="C995" s="5">
        <v>89</v>
      </c>
      <c r="D995" s="5">
        <v>7.3</v>
      </c>
      <c r="E995" s="5">
        <v>9.1</v>
      </c>
      <c r="F995" s="5">
        <v>4.7</v>
      </c>
      <c r="G995" s="5">
        <v>5.4</v>
      </c>
      <c r="H995" s="5">
        <v>1033.5</v>
      </c>
      <c r="I995" s="5">
        <v>2681</v>
      </c>
      <c r="J995" s="5">
        <v>0</v>
      </c>
      <c r="K995" s="5">
        <v>0</v>
      </c>
      <c r="L995" s="5">
        <v>0</v>
      </c>
      <c r="M995" s="5">
        <v>0</v>
      </c>
      <c r="N995">
        <v>19.2</v>
      </c>
      <c r="O995">
        <v>1047.5</v>
      </c>
      <c r="P995">
        <v>10.199999999999999</v>
      </c>
      <c r="Q995">
        <v>10</v>
      </c>
      <c r="R995" s="55">
        <v>0.68472222222222201</v>
      </c>
      <c r="T995" s="94">
        <f t="shared" si="47"/>
        <v>10.199999999999999</v>
      </c>
      <c r="U995" s="97">
        <f t="shared" si="50"/>
        <v>-1.9000000000000004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>
        <v>9.1</v>
      </c>
      <c r="C996" s="5">
        <v>89</v>
      </c>
      <c r="D996" s="5">
        <v>7.3</v>
      </c>
      <c r="E996" s="5">
        <v>9.1</v>
      </c>
      <c r="F996" s="5">
        <v>2.9</v>
      </c>
      <c r="G996" s="5">
        <v>3.6</v>
      </c>
      <c r="H996" s="5">
        <v>1033.4000000000001</v>
      </c>
      <c r="I996" s="5">
        <v>2790</v>
      </c>
      <c r="J996" s="5">
        <v>0</v>
      </c>
      <c r="K996" s="5">
        <v>0</v>
      </c>
      <c r="L996" s="5">
        <v>0</v>
      </c>
      <c r="M996" s="5">
        <v>0</v>
      </c>
      <c r="N996">
        <v>19.2</v>
      </c>
      <c r="O996">
        <v>1047.5</v>
      </c>
      <c r="P996">
        <v>10.1</v>
      </c>
      <c r="Q996">
        <v>10</v>
      </c>
      <c r="R996" s="55">
        <v>0.68541666666666701</v>
      </c>
      <c r="T996" s="94">
        <f t="shared" si="47"/>
        <v>10.1</v>
      </c>
      <c r="U996" s="97">
        <f t="shared" si="50"/>
        <v>-2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>
        <v>9.1</v>
      </c>
      <c r="C997" s="5">
        <v>90</v>
      </c>
      <c r="D997" s="5">
        <v>7.5</v>
      </c>
      <c r="E997" s="5">
        <v>9.1</v>
      </c>
      <c r="F997" s="5">
        <v>4</v>
      </c>
      <c r="G997" s="5">
        <v>5.4</v>
      </c>
      <c r="H997" s="5">
        <v>1033.2</v>
      </c>
      <c r="I997" s="5">
        <v>2790</v>
      </c>
      <c r="J997" s="5">
        <v>0</v>
      </c>
      <c r="K997" s="5">
        <v>0</v>
      </c>
      <c r="L997" s="5">
        <v>0</v>
      </c>
      <c r="M997" s="5">
        <v>0</v>
      </c>
      <c r="N997">
        <v>19.2</v>
      </c>
      <c r="O997">
        <v>1047.5</v>
      </c>
      <c r="P997">
        <v>10.1</v>
      </c>
      <c r="Q997">
        <v>10</v>
      </c>
      <c r="R997" s="55">
        <v>0.68611111111111101</v>
      </c>
      <c r="T997" s="94">
        <f t="shared" si="47"/>
        <v>10.1</v>
      </c>
      <c r="U997" s="97">
        <f t="shared" si="50"/>
        <v>-2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>
        <v>9</v>
      </c>
      <c r="C998" s="5">
        <v>90</v>
      </c>
      <c r="D998" s="5">
        <v>7.4</v>
      </c>
      <c r="E998" s="5">
        <v>9</v>
      </c>
      <c r="F998" s="5">
        <v>2.5</v>
      </c>
      <c r="G998" s="5">
        <v>3.6</v>
      </c>
      <c r="H998" s="5">
        <v>1033.4000000000001</v>
      </c>
      <c r="I998" s="5">
        <v>2790</v>
      </c>
      <c r="J998" s="5">
        <v>0</v>
      </c>
      <c r="K998" s="5">
        <v>0</v>
      </c>
      <c r="L998" s="5">
        <v>0</v>
      </c>
      <c r="M998" s="5">
        <v>0</v>
      </c>
      <c r="N998">
        <v>19.2</v>
      </c>
      <c r="O998">
        <v>1047.5</v>
      </c>
      <c r="P998">
        <v>10.1</v>
      </c>
      <c r="Q998">
        <v>9.9</v>
      </c>
      <c r="R998" s="55">
        <v>0.686805555555556</v>
      </c>
      <c r="T998" s="94">
        <f t="shared" si="47"/>
        <v>10.1</v>
      </c>
      <c r="U998" s="97">
        <f t="shared" si="50"/>
        <v>-1.9000000000000004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>
        <v>9</v>
      </c>
      <c r="C999" s="5">
        <v>90</v>
      </c>
      <c r="D999" s="5">
        <v>7.4</v>
      </c>
      <c r="E999" s="5">
        <v>8.3000000000000007</v>
      </c>
      <c r="F999" s="5">
        <v>6.1</v>
      </c>
      <c r="G999" s="5">
        <v>7.2</v>
      </c>
      <c r="H999" s="5">
        <v>1033.0999999999999</v>
      </c>
      <c r="I999" s="5">
        <v>2852</v>
      </c>
      <c r="J999" s="5">
        <v>0</v>
      </c>
      <c r="K999" s="5">
        <v>0</v>
      </c>
      <c r="L999" s="5">
        <v>0</v>
      </c>
      <c r="M999" s="5">
        <v>0</v>
      </c>
      <c r="N999">
        <v>19.2</v>
      </c>
      <c r="O999">
        <v>1047.5</v>
      </c>
      <c r="P999">
        <v>10</v>
      </c>
      <c r="Q999">
        <v>9.9</v>
      </c>
      <c r="R999" s="55">
        <v>0.6875</v>
      </c>
      <c r="T999" s="94">
        <f t="shared" si="47"/>
        <v>10</v>
      </c>
      <c r="U999" s="97">
        <f t="shared" si="50"/>
        <v>-2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>
        <v>9</v>
      </c>
      <c r="C1000" s="5">
        <v>90</v>
      </c>
      <c r="D1000" s="5">
        <v>7.4</v>
      </c>
      <c r="E1000" s="5">
        <v>9</v>
      </c>
      <c r="F1000" s="5">
        <v>2.9</v>
      </c>
      <c r="G1000" s="5">
        <v>3.6</v>
      </c>
      <c r="H1000" s="5">
        <v>1033.2</v>
      </c>
      <c r="I1000" s="5">
        <v>2790</v>
      </c>
      <c r="J1000" s="5">
        <v>0</v>
      </c>
      <c r="K1000" s="5">
        <v>0</v>
      </c>
      <c r="L1000" s="5">
        <v>0</v>
      </c>
      <c r="M1000" s="5">
        <v>0</v>
      </c>
      <c r="N1000">
        <v>19.2</v>
      </c>
      <c r="O1000">
        <v>1047.5</v>
      </c>
      <c r="P1000">
        <v>10</v>
      </c>
      <c r="Q1000">
        <v>9.8000000000000007</v>
      </c>
      <c r="R1000" s="55">
        <v>0.688194444444444</v>
      </c>
      <c r="T1000" s="94">
        <f t="shared" si="47"/>
        <v>10</v>
      </c>
      <c r="U1000" s="97">
        <f t="shared" si="50"/>
        <v>-2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>
        <v>9</v>
      </c>
      <c r="C1001" s="5">
        <v>90</v>
      </c>
      <c r="D1001" s="5">
        <v>7.4</v>
      </c>
      <c r="E1001" s="5">
        <v>9</v>
      </c>
      <c r="F1001" s="5">
        <v>1.4</v>
      </c>
      <c r="G1001" s="5">
        <v>1.8</v>
      </c>
      <c r="H1001" s="5">
        <v>1033.0999999999999</v>
      </c>
      <c r="I1001" s="5">
        <v>3069</v>
      </c>
      <c r="J1001" s="5">
        <v>0</v>
      </c>
      <c r="K1001" s="5">
        <v>0</v>
      </c>
      <c r="L1001" s="5">
        <v>0</v>
      </c>
      <c r="M1001" s="5">
        <v>0</v>
      </c>
      <c r="N1001">
        <v>19.2</v>
      </c>
      <c r="O1001">
        <v>1047.5</v>
      </c>
      <c r="P1001">
        <v>10</v>
      </c>
      <c r="Q1001">
        <v>9.8000000000000007</v>
      </c>
      <c r="R1001" s="55">
        <v>0.68888888888888899</v>
      </c>
      <c r="T1001" s="94">
        <f t="shared" si="47"/>
        <v>10</v>
      </c>
      <c r="U1001" s="97">
        <f t="shared" si="50"/>
        <v>-2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>
        <v>9</v>
      </c>
      <c r="C1002" s="5">
        <v>90</v>
      </c>
      <c r="D1002" s="5">
        <v>7.4</v>
      </c>
      <c r="E1002" s="5">
        <v>9</v>
      </c>
      <c r="F1002" s="5">
        <v>4</v>
      </c>
      <c r="G1002" s="5">
        <v>5.4</v>
      </c>
      <c r="H1002" s="5">
        <v>1033.0999999999999</v>
      </c>
      <c r="I1002" s="5">
        <v>3022</v>
      </c>
      <c r="J1002" s="5">
        <v>0</v>
      </c>
      <c r="K1002" s="5">
        <v>0</v>
      </c>
      <c r="L1002" s="5">
        <v>0</v>
      </c>
      <c r="M1002" s="5">
        <v>0</v>
      </c>
      <c r="N1002">
        <v>19.2</v>
      </c>
      <c r="O1002">
        <v>1047.5</v>
      </c>
      <c r="P1002">
        <v>9.9</v>
      </c>
      <c r="Q1002">
        <v>9.8000000000000007</v>
      </c>
      <c r="R1002" s="55">
        <v>0.68958333333333299</v>
      </c>
      <c r="T1002" s="94">
        <f t="shared" si="47"/>
        <v>9.9</v>
      </c>
      <c r="U1002" s="97">
        <f t="shared" si="50"/>
        <v>-2.0999999999999996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>
        <v>9</v>
      </c>
      <c r="C1003" s="5">
        <v>90</v>
      </c>
      <c r="D1003" s="5">
        <v>7.4</v>
      </c>
      <c r="E1003" s="5">
        <v>9</v>
      </c>
      <c r="F1003" s="5">
        <v>0</v>
      </c>
      <c r="G1003" s="5">
        <v>0</v>
      </c>
      <c r="H1003" s="5">
        <v>1033.2</v>
      </c>
      <c r="I1003" s="5">
        <v>2960</v>
      </c>
      <c r="J1003" s="5">
        <v>0</v>
      </c>
      <c r="K1003" s="5">
        <v>0</v>
      </c>
      <c r="L1003" s="5">
        <v>0</v>
      </c>
      <c r="M1003" s="5">
        <v>0</v>
      </c>
      <c r="N1003">
        <v>19.2</v>
      </c>
      <c r="O1003">
        <v>1047.5</v>
      </c>
      <c r="P1003">
        <v>9.9</v>
      </c>
      <c r="Q1003">
        <v>9.8000000000000007</v>
      </c>
      <c r="R1003" s="55">
        <v>0.69027777777777799</v>
      </c>
      <c r="T1003" s="94">
        <f t="shared" si="47"/>
        <v>9.9</v>
      </c>
      <c r="U1003" s="97">
        <f t="shared" si="50"/>
        <v>-2.0999999999999996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>
        <v>8.9</v>
      </c>
      <c r="C1004" s="5">
        <v>90</v>
      </c>
      <c r="D1004" s="5">
        <v>7.3</v>
      </c>
      <c r="E1004" s="5">
        <v>8.9</v>
      </c>
      <c r="F1004" s="5">
        <v>2.5</v>
      </c>
      <c r="G1004" s="5">
        <v>3.6</v>
      </c>
      <c r="H1004" s="5">
        <v>1033</v>
      </c>
      <c r="I1004" s="5">
        <v>2960</v>
      </c>
      <c r="J1004" s="5">
        <v>0</v>
      </c>
      <c r="K1004" s="5">
        <v>0</v>
      </c>
      <c r="L1004" s="5">
        <v>0</v>
      </c>
      <c r="M1004" s="5">
        <v>0</v>
      </c>
      <c r="N1004">
        <v>19.2</v>
      </c>
      <c r="O1004">
        <v>1047.5</v>
      </c>
      <c r="P1004">
        <v>9.8000000000000007</v>
      </c>
      <c r="Q1004">
        <v>9.6999999999999993</v>
      </c>
      <c r="R1004" s="55">
        <v>0.69097222222222199</v>
      </c>
      <c r="T1004" s="94">
        <f t="shared" si="47"/>
        <v>9.8000000000000007</v>
      </c>
      <c r="U1004" s="97">
        <f t="shared" si="50"/>
        <v>-2.0999999999999996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>
        <v>8.9</v>
      </c>
      <c r="C1005" s="5">
        <v>90</v>
      </c>
      <c r="D1005" s="5">
        <v>7.3</v>
      </c>
      <c r="E1005" s="5">
        <v>8.9</v>
      </c>
      <c r="F1005" s="5">
        <v>1.4</v>
      </c>
      <c r="G1005" s="5">
        <v>1.8</v>
      </c>
      <c r="H1005" s="5">
        <v>1032.9000000000001</v>
      </c>
      <c r="I1005" s="5">
        <v>2960</v>
      </c>
      <c r="J1005" s="5">
        <v>0</v>
      </c>
      <c r="K1005" s="5">
        <v>0</v>
      </c>
      <c r="L1005" s="5">
        <v>0</v>
      </c>
      <c r="M1005" s="5">
        <v>0</v>
      </c>
      <c r="N1005">
        <v>19.2</v>
      </c>
      <c r="O1005">
        <v>1047.5</v>
      </c>
      <c r="P1005">
        <v>9.8000000000000007</v>
      </c>
      <c r="Q1005">
        <v>9.6999999999999993</v>
      </c>
      <c r="R1005" s="55">
        <v>0.69166666666666698</v>
      </c>
      <c r="T1005" s="94">
        <f t="shared" si="47"/>
        <v>9.8000000000000007</v>
      </c>
      <c r="U1005" s="97">
        <f t="shared" si="50"/>
        <v>-2.0999999999999996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>
        <v>8.9</v>
      </c>
      <c r="C1006" s="5">
        <v>90</v>
      </c>
      <c r="D1006" s="5">
        <v>7.3</v>
      </c>
      <c r="E1006" s="5">
        <v>8.9</v>
      </c>
      <c r="F1006" s="5">
        <v>1.1000000000000001</v>
      </c>
      <c r="G1006" s="5">
        <v>1.8</v>
      </c>
      <c r="H1006" s="5">
        <v>1033.0999999999999</v>
      </c>
      <c r="I1006" s="5">
        <v>2898</v>
      </c>
      <c r="J1006" s="5">
        <v>0</v>
      </c>
      <c r="K1006" s="5">
        <v>0</v>
      </c>
      <c r="L1006" s="5">
        <v>0</v>
      </c>
      <c r="M1006" s="5">
        <v>0</v>
      </c>
      <c r="N1006">
        <v>19.2</v>
      </c>
      <c r="O1006">
        <v>1047.5</v>
      </c>
      <c r="P1006">
        <v>9.8000000000000007</v>
      </c>
      <c r="Q1006">
        <v>9.6999999999999993</v>
      </c>
      <c r="R1006" s="55">
        <v>0.69236111111111098</v>
      </c>
      <c r="T1006" s="94">
        <f t="shared" si="47"/>
        <v>9.8000000000000007</v>
      </c>
      <c r="U1006" s="97">
        <f t="shared" si="50"/>
        <v>-2.0999999999999996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>
        <v>8.9</v>
      </c>
      <c r="C1007" s="5">
        <v>90</v>
      </c>
      <c r="D1007" s="5">
        <v>7.3</v>
      </c>
      <c r="E1007" s="5">
        <v>8.1999999999999993</v>
      </c>
      <c r="F1007" s="5">
        <v>6.1</v>
      </c>
      <c r="G1007" s="5">
        <v>7.2</v>
      </c>
      <c r="H1007" s="5">
        <v>1033</v>
      </c>
      <c r="I1007" s="5">
        <v>2852</v>
      </c>
      <c r="J1007" s="5">
        <v>0</v>
      </c>
      <c r="K1007" s="5">
        <v>0</v>
      </c>
      <c r="L1007" s="5">
        <v>0</v>
      </c>
      <c r="M1007" s="5">
        <v>0</v>
      </c>
      <c r="N1007">
        <v>19.2</v>
      </c>
      <c r="O1007">
        <v>1047.5</v>
      </c>
      <c r="P1007">
        <v>9.8000000000000007</v>
      </c>
      <c r="Q1007">
        <v>9.6999999999999993</v>
      </c>
      <c r="R1007" s="55">
        <v>0.69305555555555598</v>
      </c>
      <c r="T1007" s="94">
        <f t="shared" si="47"/>
        <v>9.8000000000000007</v>
      </c>
      <c r="U1007" s="97">
        <f t="shared" si="50"/>
        <v>-2.0999999999999996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>
        <v>8.9</v>
      </c>
      <c r="C1008" s="5">
        <v>90</v>
      </c>
      <c r="D1008" s="5">
        <v>7.3</v>
      </c>
      <c r="E1008" s="5">
        <v>8.1999999999999993</v>
      </c>
      <c r="F1008" s="5">
        <v>5.8</v>
      </c>
      <c r="G1008" s="5">
        <v>9.4</v>
      </c>
      <c r="H1008" s="5">
        <v>1033</v>
      </c>
      <c r="I1008" s="5">
        <v>2852</v>
      </c>
      <c r="J1008" s="5">
        <v>0</v>
      </c>
      <c r="K1008" s="5">
        <v>0</v>
      </c>
      <c r="L1008" s="5">
        <v>0</v>
      </c>
      <c r="M1008" s="5">
        <v>0</v>
      </c>
      <c r="N1008">
        <v>19.2</v>
      </c>
      <c r="O1008">
        <v>1047.5</v>
      </c>
      <c r="P1008">
        <v>9.6999999999999993</v>
      </c>
      <c r="Q1008">
        <v>9.6</v>
      </c>
      <c r="R1008" s="55">
        <v>0.69374999999999998</v>
      </c>
      <c r="T1008" s="94">
        <f t="shared" si="47"/>
        <v>9.6999999999999993</v>
      </c>
      <c r="U1008" s="97">
        <f t="shared" si="50"/>
        <v>-2.2000000000000011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>
        <v>8.9</v>
      </c>
      <c r="C1009" s="5">
        <v>90</v>
      </c>
      <c r="D1009" s="5">
        <v>7.3</v>
      </c>
      <c r="E1009" s="5">
        <v>8.1999999999999993</v>
      </c>
      <c r="F1009" s="5">
        <v>6.1</v>
      </c>
      <c r="G1009" s="5">
        <v>9.4</v>
      </c>
      <c r="H1009" s="5">
        <v>1033.2</v>
      </c>
      <c r="I1009" s="5">
        <v>2960</v>
      </c>
      <c r="J1009" s="5">
        <v>0</v>
      </c>
      <c r="K1009" s="5">
        <v>0</v>
      </c>
      <c r="L1009" s="5">
        <v>0</v>
      </c>
      <c r="M1009" s="5">
        <v>0</v>
      </c>
      <c r="N1009">
        <v>19.2</v>
      </c>
      <c r="O1009">
        <v>1047.5</v>
      </c>
      <c r="P1009">
        <v>9.6999999999999993</v>
      </c>
      <c r="Q1009">
        <v>9.6</v>
      </c>
      <c r="R1009" s="55">
        <v>0.69444444444444398</v>
      </c>
      <c r="T1009" s="94">
        <f t="shared" si="47"/>
        <v>9.6999999999999993</v>
      </c>
      <c r="U1009" s="97">
        <f t="shared" si="50"/>
        <v>-2.2000000000000011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>
        <v>8.8000000000000007</v>
      </c>
      <c r="C1010" s="5">
        <v>90</v>
      </c>
      <c r="D1010" s="5">
        <v>7.2</v>
      </c>
      <c r="E1010" s="5">
        <v>8.8000000000000007</v>
      </c>
      <c r="F1010" s="5">
        <v>2.5</v>
      </c>
      <c r="G1010" s="5">
        <v>5.4</v>
      </c>
      <c r="H1010" s="5">
        <v>1033.2</v>
      </c>
      <c r="I1010" s="5">
        <v>2960</v>
      </c>
      <c r="J1010" s="5">
        <v>0</v>
      </c>
      <c r="K1010" s="5">
        <v>0</v>
      </c>
      <c r="L1010" s="5">
        <v>0</v>
      </c>
      <c r="M1010" s="5">
        <v>0</v>
      </c>
      <c r="N1010">
        <v>19.2</v>
      </c>
      <c r="O1010">
        <v>1047.5</v>
      </c>
      <c r="P1010">
        <v>9.6999999999999993</v>
      </c>
      <c r="Q1010">
        <v>9.6</v>
      </c>
      <c r="R1010" s="55">
        <v>0.69513888888888897</v>
      </c>
      <c r="T1010" s="94">
        <f t="shared" ref="T1010:T1073" si="51">MAX($P1010,$Q1010)</f>
        <v>9.6999999999999993</v>
      </c>
      <c r="U1010" s="97">
        <f t="shared" si="50"/>
        <v>-2.1000000000000014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>
        <v>8.8000000000000007</v>
      </c>
      <c r="C1011" s="5">
        <v>90</v>
      </c>
      <c r="D1011" s="5">
        <v>7.2</v>
      </c>
      <c r="E1011" s="5">
        <v>8.8000000000000007</v>
      </c>
      <c r="F1011" s="5">
        <v>3.6</v>
      </c>
      <c r="G1011" s="5">
        <v>3.6</v>
      </c>
      <c r="H1011" s="5">
        <v>1033.0999999999999</v>
      </c>
      <c r="I1011" s="5">
        <v>3022</v>
      </c>
      <c r="J1011" s="5">
        <v>0</v>
      </c>
      <c r="K1011" s="5">
        <v>0</v>
      </c>
      <c r="L1011" s="5">
        <v>0</v>
      </c>
      <c r="M1011" s="5">
        <v>0</v>
      </c>
      <c r="N1011">
        <v>19.2</v>
      </c>
      <c r="O1011">
        <v>1047.5</v>
      </c>
      <c r="P1011">
        <v>9.6999999999999993</v>
      </c>
      <c r="Q1011">
        <v>9.5</v>
      </c>
      <c r="R1011" s="55">
        <v>0.69583333333333297</v>
      </c>
      <c r="T1011" s="94">
        <f t="shared" si="51"/>
        <v>9.6999999999999993</v>
      </c>
      <c r="U1011" s="97">
        <f t="shared" si="50"/>
        <v>-2.1000000000000014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>
        <v>8.8000000000000007</v>
      </c>
      <c r="C1012" s="5">
        <v>90</v>
      </c>
      <c r="D1012" s="5">
        <v>7.2</v>
      </c>
      <c r="E1012" s="5">
        <v>8.8000000000000007</v>
      </c>
      <c r="F1012" s="5">
        <v>0.4</v>
      </c>
      <c r="G1012" s="5">
        <v>1.8</v>
      </c>
      <c r="H1012" s="5">
        <v>1033.0999999999999</v>
      </c>
      <c r="I1012" s="5">
        <v>2898</v>
      </c>
      <c r="J1012" s="5">
        <v>0</v>
      </c>
      <c r="K1012" s="5">
        <v>0</v>
      </c>
      <c r="L1012" s="5">
        <v>0</v>
      </c>
      <c r="M1012" s="5">
        <v>0</v>
      </c>
      <c r="N1012">
        <v>19.2</v>
      </c>
      <c r="O1012">
        <v>1047.5</v>
      </c>
      <c r="P1012">
        <v>9.6999999999999993</v>
      </c>
      <c r="Q1012">
        <v>9.5</v>
      </c>
      <c r="R1012" s="55">
        <v>0.69652777777777797</v>
      </c>
      <c r="T1012" s="94">
        <f t="shared" si="51"/>
        <v>9.6999999999999993</v>
      </c>
      <c r="U1012" s="97">
        <f t="shared" si="50"/>
        <v>-2.1000000000000014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>
        <v>8.8000000000000007</v>
      </c>
      <c r="C1013" s="5">
        <v>90</v>
      </c>
      <c r="D1013" s="5">
        <v>7.2</v>
      </c>
      <c r="E1013" s="5">
        <v>8.8000000000000007</v>
      </c>
      <c r="F1013" s="5">
        <v>4.7</v>
      </c>
      <c r="G1013" s="5">
        <v>7.2</v>
      </c>
      <c r="H1013" s="5">
        <v>1032.9000000000001</v>
      </c>
      <c r="I1013" s="5">
        <v>2898</v>
      </c>
      <c r="J1013" s="5">
        <v>0</v>
      </c>
      <c r="K1013" s="5">
        <v>0</v>
      </c>
      <c r="L1013" s="5">
        <v>0</v>
      </c>
      <c r="M1013" s="5">
        <v>0</v>
      </c>
      <c r="N1013">
        <v>19.2</v>
      </c>
      <c r="O1013">
        <v>1047.5</v>
      </c>
      <c r="P1013">
        <v>9.6</v>
      </c>
      <c r="Q1013">
        <v>9.5</v>
      </c>
      <c r="R1013" s="55">
        <v>0.69722222222222197</v>
      </c>
      <c r="T1013" s="94">
        <f t="shared" si="51"/>
        <v>9.6</v>
      </c>
      <c r="U1013" s="97">
        <f t="shared" si="50"/>
        <v>-2.2000000000000011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>
        <v>8.8000000000000007</v>
      </c>
      <c r="C1014" s="5">
        <v>90</v>
      </c>
      <c r="D1014" s="5">
        <v>7.2</v>
      </c>
      <c r="E1014" s="5">
        <v>8.8000000000000007</v>
      </c>
      <c r="F1014" s="5">
        <v>3.6</v>
      </c>
      <c r="G1014" s="5">
        <v>5.4</v>
      </c>
      <c r="H1014" s="5">
        <v>1033.0999999999999</v>
      </c>
      <c r="I1014" s="5">
        <v>3022</v>
      </c>
      <c r="J1014" s="5">
        <v>0</v>
      </c>
      <c r="K1014" s="5">
        <v>0</v>
      </c>
      <c r="L1014" s="5">
        <v>0</v>
      </c>
      <c r="M1014" s="5">
        <v>0</v>
      </c>
      <c r="N1014">
        <v>19.2</v>
      </c>
      <c r="O1014">
        <v>1047.5</v>
      </c>
      <c r="P1014">
        <v>9.6</v>
      </c>
      <c r="Q1014">
        <v>9.5</v>
      </c>
      <c r="R1014" s="55">
        <v>0.69791666666666696</v>
      </c>
      <c r="T1014" s="94">
        <f t="shared" si="51"/>
        <v>9.6</v>
      </c>
      <c r="U1014" s="97">
        <f t="shared" si="50"/>
        <v>-2.2000000000000011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>
        <v>8.8000000000000007</v>
      </c>
      <c r="C1015" s="5">
        <v>90</v>
      </c>
      <c r="D1015" s="5">
        <v>7.2</v>
      </c>
      <c r="E1015" s="5">
        <v>8.8000000000000007</v>
      </c>
      <c r="F1015" s="5">
        <v>1.4</v>
      </c>
      <c r="G1015" s="5">
        <v>1.8</v>
      </c>
      <c r="H1015" s="5">
        <v>1033.3</v>
      </c>
      <c r="I1015" s="5">
        <v>3069</v>
      </c>
      <c r="J1015" s="5">
        <v>0</v>
      </c>
      <c r="K1015" s="5">
        <v>0</v>
      </c>
      <c r="L1015" s="5">
        <v>0</v>
      </c>
      <c r="M1015" s="5">
        <v>0</v>
      </c>
      <c r="N1015">
        <v>19.2</v>
      </c>
      <c r="O1015">
        <v>1047.5</v>
      </c>
      <c r="P1015">
        <v>9.6</v>
      </c>
      <c r="Q1015">
        <v>9.5</v>
      </c>
      <c r="R1015" s="55">
        <v>0.69861111111111096</v>
      </c>
      <c r="T1015" s="94">
        <f t="shared" si="51"/>
        <v>9.6</v>
      </c>
      <c r="U1015" s="97">
        <f t="shared" si="50"/>
        <v>-2.2000000000000011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>
        <v>8.8000000000000007</v>
      </c>
      <c r="C1016" s="5">
        <v>90</v>
      </c>
      <c r="D1016" s="5">
        <v>7.2</v>
      </c>
      <c r="E1016" s="5">
        <v>8.8000000000000007</v>
      </c>
      <c r="F1016" s="5">
        <v>1.8</v>
      </c>
      <c r="G1016" s="5">
        <v>1.8</v>
      </c>
      <c r="H1016" s="5">
        <v>1033</v>
      </c>
      <c r="I1016" s="5">
        <v>3239</v>
      </c>
      <c r="J1016" s="5">
        <v>0</v>
      </c>
      <c r="K1016" s="5">
        <v>0</v>
      </c>
      <c r="L1016" s="5">
        <v>0</v>
      </c>
      <c r="M1016" s="5">
        <v>0</v>
      </c>
      <c r="N1016">
        <v>19.2</v>
      </c>
      <c r="O1016">
        <v>1047.5</v>
      </c>
      <c r="P1016">
        <v>9.6</v>
      </c>
      <c r="Q1016">
        <v>9.5</v>
      </c>
      <c r="R1016" s="55">
        <v>0.69930555555555596</v>
      </c>
      <c r="T1016" s="94">
        <f t="shared" si="51"/>
        <v>9.6</v>
      </c>
      <c r="U1016" s="97">
        <f t="shared" si="50"/>
        <v>-2.2000000000000011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>
        <v>8.8000000000000007</v>
      </c>
      <c r="C1017" s="5">
        <v>90</v>
      </c>
      <c r="D1017" s="5">
        <v>7.2</v>
      </c>
      <c r="E1017" s="5">
        <v>8.8000000000000007</v>
      </c>
      <c r="F1017" s="5">
        <v>3.2</v>
      </c>
      <c r="G1017" s="5">
        <v>3.6</v>
      </c>
      <c r="H1017" s="5">
        <v>1033</v>
      </c>
      <c r="I1017" s="5">
        <v>3286</v>
      </c>
      <c r="J1017" s="5">
        <v>0</v>
      </c>
      <c r="K1017" s="5">
        <v>0</v>
      </c>
      <c r="L1017" s="5">
        <v>0</v>
      </c>
      <c r="M1017" s="5">
        <v>0</v>
      </c>
      <c r="N1017">
        <v>19.2</v>
      </c>
      <c r="O1017">
        <v>1047.5</v>
      </c>
      <c r="P1017">
        <v>9.6</v>
      </c>
      <c r="Q1017">
        <v>9.5</v>
      </c>
      <c r="R1017" s="55">
        <v>0.7</v>
      </c>
      <c r="T1017" s="94">
        <f t="shared" si="51"/>
        <v>9.6</v>
      </c>
      <c r="U1017" s="97">
        <f t="shared" si="50"/>
        <v>-2.2000000000000011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>
        <v>8.9</v>
      </c>
      <c r="C1018" s="5">
        <v>90</v>
      </c>
      <c r="D1018" s="5">
        <v>7.3</v>
      </c>
      <c r="E1018" s="5">
        <v>8.9</v>
      </c>
      <c r="F1018" s="5">
        <v>0.4</v>
      </c>
      <c r="G1018" s="5">
        <v>1.8</v>
      </c>
      <c r="H1018" s="5">
        <v>1032.9000000000001</v>
      </c>
      <c r="I1018" s="5">
        <v>3177</v>
      </c>
      <c r="J1018" s="5">
        <v>0</v>
      </c>
      <c r="K1018" s="5">
        <v>0</v>
      </c>
      <c r="L1018" s="5">
        <v>0</v>
      </c>
      <c r="M1018" s="5">
        <v>0</v>
      </c>
      <c r="N1018">
        <v>19.2</v>
      </c>
      <c r="O1018">
        <v>1047.5</v>
      </c>
      <c r="P1018">
        <v>9.6</v>
      </c>
      <c r="Q1018">
        <v>9.5</v>
      </c>
      <c r="R1018" s="55">
        <v>0.70069444444444495</v>
      </c>
      <c r="T1018" s="94">
        <f t="shared" si="51"/>
        <v>9.6</v>
      </c>
      <c r="U1018" s="97">
        <f t="shared" si="50"/>
        <v>-2.3000000000000007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>
        <v>8.9</v>
      </c>
      <c r="C1019" s="5">
        <v>90</v>
      </c>
      <c r="D1019" s="5">
        <v>7.3</v>
      </c>
      <c r="E1019" s="5">
        <v>8.9</v>
      </c>
      <c r="F1019" s="5">
        <v>4.7</v>
      </c>
      <c r="G1019" s="5">
        <v>7.2</v>
      </c>
      <c r="H1019" s="5">
        <v>1033</v>
      </c>
      <c r="I1019" s="5">
        <v>3131</v>
      </c>
      <c r="J1019" s="5">
        <v>0</v>
      </c>
      <c r="K1019" s="5">
        <v>0</v>
      </c>
      <c r="L1019" s="5">
        <v>0</v>
      </c>
      <c r="M1019" s="5">
        <v>0</v>
      </c>
      <c r="N1019">
        <v>19.2</v>
      </c>
      <c r="O1019">
        <v>1047.5</v>
      </c>
      <c r="P1019">
        <v>9.5</v>
      </c>
      <c r="Q1019">
        <v>9.4</v>
      </c>
      <c r="R1019" s="55">
        <v>0.70138888888888895</v>
      </c>
      <c r="T1019" s="94">
        <f t="shared" si="51"/>
        <v>9.5</v>
      </c>
      <c r="U1019" s="97">
        <f t="shared" si="50"/>
        <v>-2.4000000000000004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>
        <v>8.8000000000000007</v>
      </c>
      <c r="C1020" s="5">
        <v>90</v>
      </c>
      <c r="D1020" s="5">
        <v>7.2</v>
      </c>
      <c r="E1020" s="5">
        <v>8.8000000000000007</v>
      </c>
      <c r="F1020" s="5">
        <v>4</v>
      </c>
      <c r="G1020" s="5">
        <v>5.4</v>
      </c>
      <c r="H1020" s="5">
        <v>1032.9000000000001</v>
      </c>
      <c r="I1020" s="5">
        <v>3069</v>
      </c>
      <c r="J1020" s="5">
        <v>0</v>
      </c>
      <c r="K1020" s="5">
        <v>0</v>
      </c>
      <c r="L1020" s="5">
        <v>0</v>
      </c>
      <c r="M1020" s="5">
        <v>0</v>
      </c>
      <c r="N1020">
        <v>19.2</v>
      </c>
      <c r="O1020">
        <v>1047.5</v>
      </c>
      <c r="P1020">
        <v>9.5</v>
      </c>
      <c r="Q1020">
        <v>9.4</v>
      </c>
      <c r="R1020" s="55">
        <v>0.70208333333333295</v>
      </c>
      <c r="T1020" s="94">
        <f t="shared" si="51"/>
        <v>9.5</v>
      </c>
      <c r="U1020" s="97">
        <f t="shared" si="50"/>
        <v>-2.3000000000000007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>
        <v>8.8000000000000007</v>
      </c>
      <c r="C1021" s="5">
        <v>90</v>
      </c>
      <c r="D1021" s="5">
        <v>7.2</v>
      </c>
      <c r="E1021" s="5">
        <v>8.1</v>
      </c>
      <c r="F1021" s="5">
        <v>5.8</v>
      </c>
      <c r="G1021" s="5">
        <v>7.2</v>
      </c>
      <c r="H1021" s="5">
        <v>1033</v>
      </c>
      <c r="I1021" s="5">
        <v>2790</v>
      </c>
      <c r="J1021" s="5">
        <v>0</v>
      </c>
      <c r="K1021" s="5">
        <v>0</v>
      </c>
      <c r="L1021" s="5">
        <v>0</v>
      </c>
      <c r="M1021" s="5">
        <v>0</v>
      </c>
      <c r="N1021">
        <v>19.2</v>
      </c>
      <c r="O1021">
        <v>1047.5</v>
      </c>
      <c r="P1021">
        <v>9.5</v>
      </c>
      <c r="Q1021">
        <v>9.4</v>
      </c>
      <c r="R1021" s="55">
        <v>0.70277777777777795</v>
      </c>
      <c r="T1021" s="94">
        <f t="shared" si="51"/>
        <v>9.5</v>
      </c>
      <c r="U1021" s="97">
        <f t="shared" si="50"/>
        <v>-2.3000000000000007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>
        <v>8.8000000000000007</v>
      </c>
      <c r="C1022" s="5">
        <v>90</v>
      </c>
      <c r="D1022" s="5">
        <v>7.2</v>
      </c>
      <c r="E1022" s="5">
        <v>8.8000000000000007</v>
      </c>
      <c r="F1022" s="5">
        <v>4</v>
      </c>
      <c r="G1022" s="5">
        <v>5.4</v>
      </c>
      <c r="H1022" s="5">
        <v>1032.9000000000001</v>
      </c>
      <c r="I1022" s="5">
        <v>2635</v>
      </c>
      <c r="J1022" s="5">
        <v>0</v>
      </c>
      <c r="K1022" s="5">
        <v>0</v>
      </c>
      <c r="L1022" s="5">
        <v>0</v>
      </c>
      <c r="M1022" s="5">
        <v>0</v>
      </c>
      <c r="N1022">
        <v>19.2</v>
      </c>
      <c r="O1022">
        <v>1047.5</v>
      </c>
      <c r="P1022">
        <v>9.5</v>
      </c>
      <c r="Q1022">
        <v>9.4</v>
      </c>
      <c r="R1022" s="55">
        <v>0.70347222222222205</v>
      </c>
      <c r="T1022" s="94">
        <f t="shared" si="51"/>
        <v>9.5</v>
      </c>
      <c r="U1022" s="97">
        <f t="shared" si="50"/>
        <v>-2.3000000000000007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>
        <v>8.8000000000000007</v>
      </c>
      <c r="C1023" s="5">
        <v>90</v>
      </c>
      <c r="D1023" s="5">
        <v>7.2</v>
      </c>
      <c r="E1023" s="5">
        <v>7.8</v>
      </c>
      <c r="F1023" s="5">
        <v>6.8</v>
      </c>
      <c r="G1023" s="5">
        <v>9.4</v>
      </c>
      <c r="H1023" s="5">
        <v>1032.7</v>
      </c>
      <c r="I1023" s="5">
        <v>2464</v>
      </c>
      <c r="J1023" s="5">
        <v>0</v>
      </c>
      <c r="K1023" s="5">
        <v>0</v>
      </c>
      <c r="L1023" s="5">
        <v>0</v>
      </c>
      <c r="M1023" s="5">
        <v>0</v>
      </c>
      <c r="N1023">
        <v>19.2</v>
      </c>
      <c r="O1023">
        <v>1047.5</v>
      </c>
      <c r="P1023">
        <v>9.5</v>
      </c>
      <c r="Q1023">
        <v>9.4</v>
      </c>
      <c r="R1023" s="55">
        <v>0.70416666666666705</v>
      </c>
      <c r="T1023" s="94">
        <f t="shared" si="51"/>
        <v>9.5</v>
      </c>
      <c r="U1023" s="97">
        <f t="shared" si="50"/>
        <v>-2.3000000000000007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>
        <v>8.6999999999999993</v>
      </c>
      <c r="C1024" s="5">
        <v>90</v>
      </c>
      <c r="D1024" s="5">
        <v>7.1</v>
      </c>
      <c r="E1024" s="5">
        <v>8.6999999999999993</v>
      </c>
      <c r="F1024" s="5">
        <v>2.2000000000000002</v>
      </c>
      <c r="G1024" s="5">
        <v>3.6</v>
      </c>
      <c r="H1024" s="5">
        <v>1032.9000000000001</v>
      </c>
      <c r="I1024" s="5">
        <v>2294</v>
      </c>
      <c r="J1024" s="5">
        <v>0</v>
      </c>
      <c r="K1024" s="5">
        <v>0</v>
      </c>
      <c r="L1024" s="5">
        <v>0</v>
      </c>
      <c r="M1024" s="5">
        <v>0</v>
      </c>
      <c r="N1024">
        <v>19.2</v>
      </c>
      <c r="O1024">
        <v>1047.5</v>
      </c>
      <c r="P1024">
        <v>9.5</v>
      </c>
      <c r="Q1024">
        <v>9.3000000000000007</v>
      </c>
      <c r="R1024" s="55">
        <v>0.70486111111111105</v>
      </c>
      <c r="T1024" s="94">
        <f t="shared" si="51"/>
        <v>9.5</v>
      </c>
      <c r="U1024" s="97">
        <f t="shared" si="50"/>
        <v>-2.1999999999999993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>
        <v>8.6999999999999993</v>
      </c>
      <c r="C1025" s="5">
        <v>90</v>
      </c>
      <c r="D1025" s="5">
        <v>7.1</v>
      </c>
      <c r="E1025" s="5">
        <v>8.6999999999999993</v>
      </c>
      <c r="F1025" s="5">
        <v>3.6</v>
      </c>
      <c r="G1025" s="5">
        <v>5.4</v>
      </c>
      <c r="H1025" s="5">
        <v>1032.7</v>
      </c>
      <c r="I1025" s="5">
        <v>2247</v>
      </c>
      <c r="J1025" s="5">
        <v>0</v>
      </c>
      <c r="K1025" s="5">
        <v>0</v>
      </c>
      <c r="L1025" s="5">
        <v>0</v>
      </c>
      <c r="M1025" s="5">
        <v>0</v>
      </c>
      <c r="N1025">
        <v>19.2</v>
      </c>
      <c r="O1025">
        <v>1047.5</v>
      </c>
      <c r="P1025">
        <v>9.4</v>
      </c>
      <c r="Q1025">
        <v>9.3000000000000007</v>
      </c>
      <c r="R1025" s="55">
        <v>0.70555555555555605</v>
      </c>
      <c r="T1025" s="94">
        <f t="shared" si="51"/>
        <v>9.4</v>
      </c>
      <c r="U1025" s="97">
        <f t="shared" si="50"/>
        <v>-2.2999999999999989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>
        <v>8.6999999999999993</v>
      </c>
      <c r="C1026" s="5">
        <v>90</v>
      </c>
      <c r="D1026" s="5">
        <v>7.1</v>
      </c>
      <c r="E1026" s="5">
        <v>8.6999999999999993</v>
      </c>
      <c r="F1026" s="5">
        <v>3.6</v>
      </c>
      <c r="G1026" s="5">
        <v>5.4</v>
      </c>
      <c r="H1026" s="5">
        <v>1032.9000000000001</v>
      </c>
      <c r="I1026" s="5">
        <v>2030</v>
      </c>
      <c r="J1026" s="5">
        <v>0</v>
      </c>
      <c r="K1026" s="5">
        <v>0</v>
      </c>
      <c r="L1026" s="5">
        <v>0</v>
      </c>
      <c r="M1026" s="5">
        <v>0</v>
      </c>
      <c r="N1026">
        <v>19.2</v>
      </c>
      <c r="O1026">
        <v>1047.5</v>
      </c>
      <c r="P1026">
        <v>9.4</v>
      </c>
      <c r="Q1026">
        <v>9.3000000000000007</v>
      </c>
      <c r="R1026" s="55">
        <v>0.70625000000000004</v>
      </c>
      <c r="T1026" s="94">
        <f t="shared" si="51"/>
        <v>9.4</v>
      </c>
      <c r="U1026" s="97">
        <f t="shared" si="50"/>
        <v>-2.2999999999999989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>
        <v>8.6999999999999993</v>
      </c>
      <c r="C1027" s="5">
        <v>91</v>
      </c>
      <c r="D1027" s="5">
        <v>7.4</v>
      </c>
      <c r="E1027" s="5">
        <v>8.6999999999999993</v>
      </c>
      <c r="F1027" s="5">
        <v>1.4</v>
      </c>
      <c r="G1027" s="5">
        <v>3.6</v>
      </c>
      <c r="H1027" s="5">
        <v>1033</v>
      </c>
      <c r="I1027" s="5">
        <v>1922</v>
      </c>
      <c r="J1027" s="5">
        <v>0</v>
      </c>
      <c r="K1027" s="5">
        <v>0</v>
      </c>
      <c r="L1027" s="5">
        <v>0</v>
      </c>
      <c r="M1027" s="5">
        <v>0</v>
      </c>
      <c r="N1027">
        <v>19.2</v>
      </c>
      <c r="O1027">
        <v>1047.5</v>
      </c>
      <c r="P1027">
        <v>9.4</v>
      </c>
      <c r="Q1027">
        <v>9.1999999999999993</v>
      </c>
      <c r="R1027" s="55">
        <v>0.70694444444444404</v>
      </c>
      <c r="T1027" s="94">
        <f t="shared" si="51"/>
        <v>9.4</v>
      </c>
      <c r="U1027" s="97">
        <f t="shared" si="50"/>
        <v>-2.2999999999999989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>
        <v>8.6999999999999993</v>
      </c>
      <c r="C1028" s="5">
        <v>91</v>
      </c>
      <c r="D1028" s="5">
        <v>7.4</v>
      </c>
      <c r="E1028" s="5">
        <v>8.6999999999999993</v>
      </c>
      <c r="F1028" s="5">
        <v>0.7</v>
      </c>
      <c r="G1028" s="5">
        <v>1.8</v>
      </c>
      <c r="H1028" s="5">
        <v>1033</v>
      </c>
      <c r="I1028" s="5">
        <v>1813</v>
      </c>
      <c r="J1028" s="5">
        <v>0</v>
      </c>
      <c r="K1028" s="5">
        <v>0</v>
      </c>
      <c r="L1028" s="5">
        <v>0</v>
      </c>
      <c r="M1028" s="5">
        <v>0</v>
      </c>
      <c r="N1028">
        <v>19.2</v>
      </c>
      <c r="O1028">
        <v>1047.5</v>
      </c>
      <c r="P1028">
        <v>9.3000000000000007</v>
      </c>
      <c r="Q1028">
        <v>9.1999999999999993</v>
      </c>
      <c r="R1028" s="55">
        <v>0.70763888888888904</v>
      </c>
      <c r="T1028" s="94">
        <f t="shared" si="51"/>
        <v>9.3000000000000007</v>
      </c>
      <c r="U1028" s="97">
        <f t="shared" si="50"/>
        <v>-2.3999999999999986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>
        <v>8.6999999999999993</v>
      </c>
      <c r="C1029" s="5">
        <v>91</v>
      </c>
      <c r="D1029" s="5">
        <v>7.4</v>
      </c>
      <c r="E1029" s="5">
        <v>8.6999999999999993</v>
      </c>
      <c r="F1029" s="5">
        <v>4.7</v>
      </c>
      <c r="G1029" s="5">
        <v>7.2</v>
      </c>
      <c r="H1029" s="5">
        <v>1032.9000000000001</v>
      </c>
      <c r="I1029" s="5">
        <v>1643</v>
      </c>
      <c r="J1029" s="5">
        <v>0</v>
      </c>
      <c r="K1029" s="5">
        <v>0</v>
      </c>
      <c r="L1029" s="5">
        <v>0</v>
      </c>
      <c r="M1029" s="5">
        <v>0</v>
      </c>
      <c r="N1029">
        <v>19.2</v>
      </c>
      <c r="O1029">
        <v>1047.5</v>
      </c>
      <c r="P1029">
        <v>9.3000000000000007</v>
      </c>
      <c r="Q1029">
        <v>9.1</v>
      </c>
      <c r="R1029" s="55">
        <v>0.70833333333333304</v>
      </c>
      <c r="T1029" s="94">
        <f t="shared" si="51"/>
        <v>9.3000000000000007</v>
      </c>
      <c r="U1029" s="97">
        <f t="shared" si="50"/>
        <v>-2.3999999999999986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>
        <v>8.6999999999999993</v>
      </c>
      <c r="C1030" s="5">
        <v>91</v>
      </c>
      <c r="D1030" s="5">
        <v>7.4</v>
      </c>
      <c r="E1030" s="5">
        <v>8.6999999999999993</v>
      </c>
      <c r="F1030" s="5">
        <v>2.9</v>
      </c>
      <c r="G1030" s="5">
        <v>3.6</v>
      </c>
      <c r="H1030" s="5">
        <v>1033</v>
      </c>
      <c r="I1030" s="5">
        <v>1581</v>
      </c>
      <c r="J1030" s="5">
        <v>0</v>
      </c>
      <c r="K1030" s="5">
        <v>0</v>
      </c>
      <c r="L1030" s="5">
        <v>0</v>
      </c>
      <c r="M1030" s="5">
        <v>0</v>
      </c>
      <c r="N1030">
        <v>19.2</v>
      </c>
      <c r="O1030">
        <v>1047.5</v>
      </c>
      <c r="P1030">
        <v>9.3000000000000007</v>
      </c>
      <c r="Q1030">
        <v>9.1</v>
      </c>
      <c r="R1030" s="55">
        <v>0.70902777777777803</v>
      </c>
      <c r="T1030" s="94">
        <f t="shared" si="51"/>
        <v>9.3000000000000007</v>
      </c>
      <c r="U1030" s="97">
        <f t="shared" si="50"/>
        <v>-2.3999999999999986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>
        <v>8.6</v>
      </c>
      <c r="C1031" s="5">
        <v>91</v>
      </c>
      <c r="D1031" s="5">
        <v>7.3</v>
      </c>
      <c r="E1031" s="5">
        <v>8.6</v>
      </c>
      <c r="F1031" s="5">
        <v>0</v>
      </c>
      <c r="G1031" s="5">
        <v>0</v>
      </c>
      <c r="H1031" s="5">
        <v>1032.9000000000001</v>
      </c>
      <c r="I1031" s="5">
        <v>1472</v>
      </c>
      <c r="J1031" s="5">
        <v>0</v>
      </c>
      <c r="K1031" s="5">
        <v>0</v>
      </c>
      <c r="L1031" s="5">
        <v>0</v>
      </c>
      <c r="M1031" s="5">
        <v>0</v>
      </c>
      <c r="N1031">
        <v>19.2</v>
      </c>
      <c r="O1031">
        <v>1047.5</v>
      </c>
      <c r="P1031">
        <v>9.1999999999999993</v>
      </c>
      <c r="Q1031">
        <v>9</v>
      </c>
      <c r="R1031" s="55">
        <v>0.70972222222222203</v>
      </c>
      <c r="T1031" s="94">
        <f t="shared" si="51"/>
        <v>9.1999999999999993</v>
      </c>
      <c r="U1031" s="97">
        <f t="shared" si="50"/>
        <v>-2.4000000000000004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>
        <v>8.6</v>
      </c>
      <c r="C1032" s="5">
        <v>91</v>
      </c>
      <c r="D1032" s="5">
        <v>7.3</v>
      </c>
      <c r="E1032" s="5">
        <v>8.1999999999999993</v>
      </c>
      <c r="F1032" s="5">
        <v>5</v>
      </c>
      <c r="G1032" s="5">
        <v>7.2</v>
      </c>
      <c r="H1032" s="5">
        <v>1032.9000000000001</v>
      </c>
      <c r="I1032" s="5">
        <v>1255</v>
      </c>
      <c r="J1032" s="5">
        <v>0</v>
      </c>
      <c r="K1032" s="5">
        <v>0</v>
      </c>
      <c r="L1032" s="5">
        <v>0</v>
      </c>
      <c r="M1032" s="5">
        <v>0</v>
      </c>
      <c r="N1032">
        <v>19.2</v>
      </c>
      <c r="O1032">
        <v>1047.5</v>
      </c>
      <c r="P1032">
        <v>9.1</v>
      </c>
      <c r="Q1032">
        <v>8.9</v>
      </c>
      <c r="R1032" s="55">
        <v>0.71041666666666703</v>
      </c>
      <c r="T1032" s="94">
        <f t="shared" si="51"/>
        <v>9.1</v>
      </c>
      <c r="U1032" s="97">
        <f t="shared" si="50"/>
        <v>-2.5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>
        <v>8.6</v>
      </c>
      <c r="C1033" s="5">
        <v>91</v>
      </c>
      <c r="D1033" s="5">
        <v>7.3</v>
      </c>
      <c r="E1033" s="5">
        <v>8.6</v>
      </c>
      <c r="F1033" s="5">
        <v>1.8</v>
      </c>
      <c r="G1033" s="5">
        <v>1.8</v>
      </c>
      <c r="H1033" s="5">
        <v>1032.9000000000001</v>
      </c>
      <c r="I1033" s="5">
        <v>1085</v>
      </c>
      <c r="J1033" s="5">
        <v>0</v>
      </c>
      <c r="K1033" s="5">
        <v>0</v>
      </c>
      <c r="L1033" s="5">
        <v>0</v>
      </c>
      <c r="M1033" s="5">
        <v>0</v>
      </c>
      <c r="N1033">
        <v>19.2</v>
      </c>
      <c r="O1033">
        <v>1047.5</v>
      </c>
      <c r="P1033">
        <v>9.1</v>
      </c>
      <c r="Q1033">
        <v>8.9</v>
      </c>
      <c r="R1033" s="55">
        <v>0.71111111111111103</v>
      </c>
      <c r="T1033" s="94">
        <f t="shared" si="51"/>
        <v>9.1</v>
      </c>
      <c r="U1033" s="97">
        <f t="shared" si="50"/>
        <v>-2.5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>
        <v>8.6</v>
      </c>
      <c r="C1034" s="5">
        <v>91</v>
      </c>
      <c r="D1034" s="5">
        <v>7.3</v>
      </c>
      <c r="E1034" s="5">
        <v>8.6</v>
      </c>
      <c r="F1034" s="5">
        <v>0</v>
      </c>
      <c r="G1034" s="5">
        <v>0</v>
      </c>
      <c r="H1034" s="5">
        <v>1033</v>
      </c>
      <c r="I1034" s="5">
        <v>976</v>
      </c>
      <c r="J1034" s="5">
        <v>0</v>
      </c>
      <c r="K1034" s="5">
        <v>0</v>
      </c>
      <c r="L1034" s="5">
        <v>0</v>
      </c>
      <c r="M1034" s="5">
        <v>0</v>
      </c>
      <c r="N1034">
        <v>19.2</v>
      </c>
      <c r="O1034">
        <v>1047.5</v>
      </c>
      <c r="P1034">
        <v>9.1</v>
      </c>
      <c r="Q1034">
        <v>8.8000000000000007</v>
      </c>
      <c r="R1034" s="55">
        <v>0.71180555555555602</v>
      </c>
      <c r="T1034" s="94">
        <f t="shared" si="51"/>
        <v>9.1</v>
      </c>
      <c r="U1034" s="97">
        <f t="shared" si="50"/>
        <v>-2.5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>
        <v>8.6</v>
      </c>
      <c r="C1035" s="5">
        <v>91</v>
      </c>
      <c r="D1035" s="5">
        <v>7.3</v>
      </c>
      <c r="E1035" s="5">
        <v>8.6</v>
      </c>
      <c r="F1035" s="5">
        <v>1.8</v>
      </c>
      <c r="G1035" s="5">
        <v>3.6</v>
      </c>
      <c r="H1035" s="5">
        <v>1032.9000000000001</v>
      </c>
      <c r="I1035" s="5">
        <v>930</v>
      </c>
      <c r="J1035" s="5">
        <v>0</v>
      </c>
      <c r="K1035" s="5">
        <v>0</v>
      </c>
      <c r="L1035" s="5">
        <v>0</v>
      </c>
      <c r="M1035" s="5">
        <v>0</v>
      </c>
      <c r="N1035">
        <v>19.2</v>
      </c>
      <c r="O1035">
        <v>1047.5</v>
      </c>
      <c r="P1035">
        <v>9</v>
      </c>
      <c r="Q1035">
        <v>8.8000000000000007</v>
      </c>
      <c r="R1035" s="55">
        <v>0.71250000000000002</v>
      </c>
      <c r="T1035" s="94">
        <f t="shared" si="51"/>
        <v>9</v>
      </c>
      <c r="U1035" s="97">
        <f t="shared" si="50"/>
        <v>-2.5999999999999996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>
        <v>8.6</v>
      </c>
      <c r="C1036" s="5">
        <v>91</v>
      </c>
      <c r="D1036" s="5">
        <v>7.3</v>
      </c>
      <c r="E1036" s="5">
        <v>8.6</v>
      </c>
      <c r="F1036" s="5">
        <v>0.4</v>
      </c>
      <c r="G1036" s="5">
        <v>1.8</v>
      </c>
      <c r="H1036" s="5">
        <v>1032.8</v>
      </c>
      <c r="I1036" s="5">
        <v>868</v>
      </c>
      <c r="J1036" s="5">
        <v>0</v>
      </c>
      <c r="K1036" s="5">
        <v>0</v>
      </c>
      <c r="L1036" s="5">
        <v>0</v>
      </c>
      <c r="M1036" s="5">
        <v>0</v>
      </c>
      <c r="N1036">
        <v>19.2</v>
      </c>
      <c r="O1036">
        <v>1047.5</v>
      </c>
      <c r="P1036">
        <v>8.9</v>
      </c>
      <c r="Q1036">
        <v>8.6999999999999993</v>
      </c>
      <c r="R1036" s="55">
        <v>0.71319444444444402</v>
      </c>
      <c r="T1036" s="94">
        <f t="shared" si="51"/>
        <v>8.9</v>
      </c>
      <c r="U1036" s="97">
        <f t="shared" si="50"/>
        <v>-2.6999999999999993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>
        <v>8.5</v>
      </c>
      <c r="C1037" s="5">
        <v>91</v>
      </c>
      <c r="D1037" s="5">
        <v>7.2</v>
      </c>
      <c r="E1037" s="5">
        <v>8.5</v>
      </c>
      <c r="F1037" s="5">
        <v>0.4</v>
      </c>
      <c r="G1037" s="5">
        <v>1.8</v>
      </c>
      <c r="H1037" s="5">
        <v>1032.8</v>
      </c>
      <c r="I1037" s="5">
        <v>759</v>
      </c>
      <c r="J1037" s="5">
        <v>0</v>
      </c>
      <c r="K1037" s="5">
        <v>0</v>
      </c>
      <c r="L1037" s="5">
        <v>0</v>
      </c>
      <c r="M1037" s="5">
        <v>0</v>
      </c>
      <c r="N1037">
        <v>19.2</v>
      </c>
      <c r="O1037">
        <v>1047.5</v>
      </c>
      <c r="P1037">
        <v>8.8000000000000007</v>
      </c>
      <c r="Q1037">
        <v>8.6999999999999993</v>
      </c>
      <c r="R1037" s="55">
        <v>0.71388888888888902</v>
      </c>
      <c r="T1037" s="94">
        <f t="shared" si="51"/>
        <v>8.8000000000000007</v>
      </c>
      <c r="U1037" s="97">
        <f t="shared" si="50"/>
        <v>-2.6999999999999993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>
        <v>8.5</v>
      </c>
      <c r="C1038" s="5">
        <v>91</v>
      </c>
      <c r="D1038" s="5">
        <v>7.2</v>
      </c>
      <c r="E1038" s="5">
        <v>8.5</v>
      </c>
      <c r="F1038" s="5">
        <v>1.1000000000000001</v>
      </c>
      <c r="G1038" s="5">
        <v>1.8</v>
      </c>
      <c r="H1038" s="5">
        <v>1032.9000000000001</v>
      </c>
      <c r="I1038" s="5">
        <v>651</v>
      </c>
      <c r="J1038" s="5">
        <v>0</v>
      </c>
      <c r="K1038" s="5">
        <v>0</v>
      </c>
      <c r="L1038" s="5">
        <v>0</v>
      </c>
      <c r="M1038" s="5">
        <v>0</v>
      </c>
      <c r="N1038">
        <v>19.2</v>
      </c>
      <c r="O1038">
        <v>1047.5</v>
      </c>
      <c r="P1038">
        <v>8.8000000000000007</v>
      </c>
      <c r="Q1038">
        <v>8.6</v>
      </c>
      <c r="R1038" s="55">
        <v>0.71458333333333302</v>
      </c>
      <c r="T1038" s="94">
        <f t="shared" si="51"/>
        <v>8.8000000000000007</v>
      </c>
      <c r="U1038" s="97">
        <f t="shared" si="50"/>
        <v>-2.6999999999999993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>
        <v>8.5</v>
      </c>
      <c r="C1039" s="5">
        <v>91</v>
      </c>
      <c r="D1039" s="5">
        <v>7.2</v>
      </c>
      <c r="E1039" s="5">
        <v>8.5</v>
      </c>
      <c r="F1039" s="5">
        <v>2.9</v>
      </c>
      <c r="G1039" s="5">
        <v>3.6</v>
      </c>
      <c r="H1039" s="5">
        <v>1032.8</v>
      </c>
      <c r="I1039" s="5">
        <v>713</v>
      </c>
      <c r="J1039" s="5">
        <v>0</v>
      </c>
      <c r="K1039" s="5">
        <v>0</v>
      </c>
      <c r="L1039" s="5">
        <v>0</v>
      </c>
      <c r="M1039" s="5">
        <v>0</v>
      </c>
      <c r="N1039">
        <v>19.2</v>
      </c>
      <c r="O1039">
        <v>1047.5</v>
      </c>
      <c r="P1039">
        <v>8.8000000000000007</v>
      </c>
      <c r="Q1039">
        <v>8.5</v>
      </c>
      <c r="R1039" s="55">
        <v>0.71527777777777801</v>
      </c>
      <c r="T1039" s="94">
        <f t="shared" si="51"/>
        <v>8.8000000000000007</v>
      </c>
      <c r="U1039" s="97">
        <f t="shared" si="50"/>
        <v>-2.6999999999999993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>
        <v>8.5</v>
      </c>
      <c r="C1040" s="5">
        <v>91</v>
      </c>
      <c r="D1040" s="5">
        <v>7.2</v>
      </c>
      <c r="E1040" s="5">
        <v>8.5</v>
      </c>
      <c r="F1040" s="5">
        <v>1.4</v>
      </c>
      <c r="G1040" s="5">
        <v>3.6</v>
      </c>
      <c r="H1040" s="5">
        <v>1032.7</v>
      </c>
      <c r="I1040" s="5">
        <v>542</v>
      </c>
      <c r="J1040" s="5">
        <v>0</v>
      </c>
      <c r="K1040" s="5">
        <v>0</v>
      </c>
      <c r="L1040" s="5">
        <v>0</v>
      </c>
      <c r="M1040" s="5">
        <v>0</v>
      </c>
      <c r="N1040">
        <v>19.2</v>
      </c>
      <c r="O1040">
        <v>1047.5</v>
      </c>
      <c r="P1040">
        <v>8.6999999999999993</v>
      </c>
      <c r="Q1040">
        <v>8.4</v>
      </c>
      <c r="R1040" s="55">
        <v>0.71597222222222201</v>
      </c>
      <c r="T1040" s="94">
        <f t="shared" si="51"/>
        <v>8.6999999999999993</v>
      </c>
      <c r="U1040" s="97">
        <f t="shared" ref="U1040:U1103" si="54">(T1040-B1040)-3</f>
        <v>-2.8000000000000007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>
        <v>8.4</v>
      </c>
      <c r="C1041" s="5">
        <v>91</v>
      </c>
      <c r="D1041" s="5">
        <v>7.1</v>
      </c>
      <c r="E1041" s="5">
        <v>8.4</v>
      </c>
      <c r="F1041" s="5">
        <v>0</v>
      </c>
      <c r="G1041" s="5">
        <v>0</v>
      </c>
      <c r="H1041" s="5">
        <v>1032.7</v>
      </c>
      <c r="I1041" s="5">
        <v>434</v>
      </c>
      <c r="J1041" s="5">
        <v>0</v>
      </c>
      <c r="K1041" s="5">
        <v>0</v>
      </c>
      <c r="L1041" s="5">
        <v>0</v>
      </c>
      <c r="M1041" s="5">
        <v>0</v>
      </c>
      <c r="N1041">
        <v>19.2</v>
      </c>
      <c r="O1041">
        <v>1047.5</v>
      </c>
      <c r="P1041">
        <v>8.6</v>
      </c>
      <c r="Q1041">
        <v>8.3000000000000007</v>
      </c>
      <c r="R1041" s="55">
        <v>0.71666666666666701</v>
      </c>
      <c r="T1041" s="94">
        <f t="shared" si="51"/>
        <v>8.6</v>
      </c>
      <c r="U1041" s="97">
        <f t="shared" si="54"/>
        <v>-2.8000000000000007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>
        <v>8.4</v>
      </c>
      <c r="C1042" s="5">
        <v>91</v>
      </c>
      <c r="D1042" s="5">
        <v>7.1</v>
      </c>
      <c r="E1042" s="5">
        <v>8.4</v>
      </c>
      <c r="F1042" s="5">
        <v>2.2000000000000002</v>
      </c>
      <c r="G1042" s="5">
        <v>3.6</v>
      </c>
      <c r="H1042" s="5">
        <v>1032.9000000000001</v>
      </c>
      <c r="I1042" s="5">
        <v>542</v>
      </c>
      <c r="J1042" s="5">
        <v>0</v>
      </c>
      <c r="K1042" s="5">
        <v>0</v>
      </c>
      <c r="L1042" s="5">
        <v>0</v>
      </c>
      <c r="M1042" s="5">
        <v>0</v>
      </c>
      <c r="N1042">
        <v>19.2</v>
      </c>
      <c r="O1042">
        <v>1047.5</v>
      </c>
      <c r="P1042">
        <v>8.5</v>
      </c>
      <c r="Q1042">
        <v>8.1999999999999993</v>
      </c>
      <c r="R1042" s="55">
        <v>0.71736111111111101</v>
      </c>
      <c r="T1042" s="94">
        <f t="shared" si="51"/>
        <v>8.5</v>
      </c>
      <c r="U1042" s="97">
        <f t="shared" si="54"/>
        <v>-2.9000000000000004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>
        <v>8.4</v>
      </c>
      <c r="C1043" s="5">
        <v>91</v>
      </c>
      <c r="D1043" s="5">
        <v>7.1</v>
      </c>
      <c r="E1043" s="5">
        <v>8.4</v>
      </c>
      <c r="F1043" s="5">
        <v>4.7</v>
      </c>
      <c r="G1043" s="5">
        <v>5.4</v>
      </c>
      <c r="H1043" s="5">
        <v>1032.7</v>
      </c>
      <c r="I1043" s="5">
        <v>434</v>
      </c>
      <c r="J1043" s="5">
        <v>0</v>
      </c>
      <c r="K1043" s="5">
        <v>0</v>
      </c>
      <c r="L1043" s="5">
        <v>0</v>
      </c>
      <c r="M1043" s="5">
        <v>0</v>
      </c>
      <c r="N1043">
        <v>19.2</v>
      </c>
      <c r="O1043">
        <v>1047.5</v>
      </c>
      <c r="P1043">
        <v>8.4</v>
      </c>
      <c r="Q1043">
        <v>8.1999999999999993</v>
      </c>
      <c r="R1043" s="55">
        <v>0.718055555555556</v>
      </c>
      <c r="T1043" s="94">
        <f t="shared" si="51"/>
        <v>8.4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>
        <v>8.4</v>
      </c>
      <c r="C1044" s="5">
        <v>91</v>
      </c>
      <c r="D1044" s="5">
        <v>7.1</v>
      </c>
      <c r="E1044" s="5">
        <v>8.4</v>
      </c>
      <c r="F1044" s="5">
        <v>1.8</v>
      </c>
      <c r="G1044" s="5">
        <v>3.6</v>
      </c>
      <c r="H1044" s="5">
        <v>1032.7</v>
      </c>
      <c r="I1044" s="5">
        <v>372</v>
      </c>
      <c r="J1044" s="5">
        <v>0</v>
      </c>
      <c r="K1044" s="5">
        <v>0</v>
      </c>
      <c r="L1044" s="5">
        <v>0</v>
      </c>
      <c r="M1044" s="5">
        <v>0</v>
      </c>
      <c r="N1044">
        <v>19.2</v>
      </c>
      <c r="O1044">
        <v>1047.5</v>
      </c>
      <c r="P1044">
        <v>8.4</v>
      </c>
      <c r="Q1044">
        <v>8.1</v>
      </c>
      <c r="R1044" s="55">
        <v>0.71875</v>
      </c>
      <c r="T1044" s="94">
        <f t="shared" si="51"/>
        <v>8.4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>
        <v>8.3000000000000007</v>
      </c>
      <c r="C1045" s="5">
        <v>91</v>
      </c>
      <c r="D1045" s="5">
        <v>7</v>
      </c>
      <c r="E1045" s="5">
        <v>8.3000000000000007</v>
      </c>
      <c r="F1045" s="5">
        <v>2.2000000000000002</v>
      </c>
      <c r="G1045" s="5">
        <v>3.6</v>
      </c>
      <c r="H1045" s="5">
        <v>1032.8</v>
      </c>
      <c r="I1045" s="5">
        <v>372</v>
      </c>
      <c r="J1045" s="5">
        <v>0</v>
      </c>
      <c r="K1045" s="5">
        <v>0</v>
      </c>
      <c r="L1045" s="5">
        <v>0</v>
      </c>
      <c r="M1045" s="5">
        <v>0</v>
      </c>
      <c r="N1045">
        <v>19.2</v>
      </c>
      <c r="O1045">
        <v>1047.5</v>
      </c>
      <c r="P1045">
        <v>8.3000000000000007</v>
      </c>
      <c r="Q1045">
        <v>8.1</v>
      </c>
      <c r="R1045" s="55">
        <v>0.719444444444444</v>
      </c>
      <c r="T1045" s="94">
        <f t="shared" si="51"/>
        <v>8.3000000000000007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>
        <v>8.3000000000000007</v>
      </c>
      <c r="C1046" s="5">
        <v>91</v>
      </c>
      <c r="D1046" s="5">
        <v>7</v>
      </c>
      <c r="E1046" s="5">
        <v>8.3000000000000007</v>
      </c>
      <c r="F1046" s="5">
        <v>0</v>
      </c>
      <c r="G1046" s="5">
        <v>0</v>
      </c>
      <c r="H1046" s="5">
        <v>1033</v>
      </c>
      <c r="I1046" s="5">
        <v>263</v>
      </c>
      <c r="J1046" s="5">
        <v>0</v>
      </c>
      <c r="K1046" s="5">
        <v>0</v>
      </c>
      <c r="L1046" s="5">
        <v>0</v>
      </c>
      <c r="M1046" s="5">
        <v>0</v>
      </c>
      <c r="N1046">
        <v>19.2</v>
      </c>
      <c r="O1046">
        <v>1047.5</v>
      </c>
      <c r="P1046">
        <v>8.3000000000000007</v>
      </c>
      <c r="Q1046">
        <v>8</v>
      </c>
      <c r="R1046" s="55">
        <v>0.72013888888888899</v>
      </c>
      <c r="T1046" s="94">
        <f t="shared" si="51"/>
        <v>8.3000000000000007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>
        <v>8.3000000000000007</v>
      </c>
      <c r="C1047" s="5">
        <v>91</v>
      </c>
      <c r="D1047" s="5">
        <v>7</v>
      </c>
      <c r="E1047" s="5">
        <v>8.3000000000000007</v>
      </c>
      <c r="F1047" s="5">
        <v>0</v>
      </c>
      <c r="G1047" s="5">
        <v>0</v>
      </c>
      <c r="H1047" s="5">
        <v>1033</v>
      </c>
      <c r="I1047" s="5">
        <v>217</v>
      </c>
      <c r="J1047" s="5">
        <v>0</v>
      </c>
      <c r="K1047" s="5">
        <v>0</v>
      </c>
      <c r="L1047" s="5">
        <v>0</v>
      </c>
      <c r="M1047" s="5">
        <v>0</v>
      </c>
      <c r="N1047">
        <v>19.2</v>
      </c>
      <c r="O1047">
        <v>1047.5</v>
      </c>
      <c r="P1047">
        <v>8.1999999999999993</v>
      </c>
      <c r="Q1047">
        <v>8</v>
      </c>
      <c r="R1047" s="55">
        <v>0.72083333333333299</v>
      </c>
      <c r="T1047" s="94">
        <f t="shared" si="51"/>
        <v>8.1999999999999993</v>
      </c>
      <c r="U1047" s="97">
        <f t="shared" si="54"/>
        <v>-3.1000000000000014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>
        <v>8.3000000000000007</v>
      </c>
      <c r="C1048" s="5">
        <v>91</v>
      </c>
      <c r="D1048" s="5">
        <v>7</v>
      </c>
      <c r="E1048" s="5">
        <v>8.3000000000000007</v>
      </c>
      <c r="F1048" s="5">
        <v>2.2000000000000002</v>
      </c>
      <c r="G1048" s="5">
        <v>3.6</v>
      </c>
      <c r="H1048" s="5">
        <v>1033</v>
      </c>
      <c r="I1048" s="5">
        <v>155</v>
      </c>
      <c r="J1048" s="5">
        <v>0</v>
      </c>
      <c r="K1048" s="5">
        <v>0</v>
      </c>
      <c r="L1048" s="5">
        <v>0</v>
      </c>
      <c r="M1048" s="5">
        <v>0</v>
      </c>
      <c r="N1048">
        <v>19.2</v>
      </c>
      <c r="O1048">
        <v>1047.5</v>
      </c>
      <c r="P1048">
        <v>8.1</v>
      </c>
      <c r="Q1048">
        <v>7.9</v>
      </c>
      <c r="R1048" s="55">
        <v>0.72152777777777799</v>
      </c>
      <c r="T1048" s="94">
        <f t="shared" si="51"/>
        <v>8.1</v>
      </c>
      <c r="U1048" s="97">
        <f t="shared" si="54"/>
        <v>-3.2000000000000011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>
        <v>8.1999999999999993</v>
      </c>
      <c r="C1049" s="5">
        <v>91</v>
      </c>
      <c r="D1049" s="5">
        <v>6.9</v>
      </c>
      <c r="E1049" s="5">
        <v>8.1999999999999993</v>
      </c>
      <c r="F1049" s="5">
        <v>0</v>
      </c>
      <c r="G1049" s="5">
        <v>0</v>
      </c>
      <c r="H1049" s="5">
        <v>1033</v>
      </c>
      <c r="I1049" s="5">
        <v>108</v>
      </c>
      <c r="J1049" s="5">
        <v>0</v>
      </c>
      <c r="K1049" s="5">
        <v>0</v>
      </c>
      <c r="L1049" s="5">
        <v>0</v>
      </c>
      <c r="M1049" s="5">
        <v>0</v>
      </c>
      <c r="N1049">
        <v>19.2</v>
      </c>
      <c r="O1049">
        <v>1047.5</v>
      </c>
      <c r="P1049">
        <v>8.1</v>
      </c>
      <c r="Q1049">
        <v>7.8</v>
      </c>
      <c r="R1049" s="55">
        <v>0.72222222222222199</v>
      </c>
      <c r="T1049" s="94">
        <f t="shared" si="51"/>
        <v>8.1</v>
      </c>
      <c r="U1049" s="97">
        <f t="shared" si="54"/>
        <v>-3.0999999999999996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>
        <v>8.1999999999999993</v>
      </c>
      <c r="C1050" s="5">
        <v>92</v>
      </c>
      <c r="D1050" s="5">
        <v>7</v>
      </c>
      <c r="E1050" s="5">
        <v>8.1999999999999993</v>
      </c>
      <c r="F1050" s="5">
        <v>0</v>
      </c>
      <c r="G1050" s="5">
        <v>0</v>
      </c>
      <c r="H1050" s="5">
        <v>1032.9000000000001</v>
      </c>
      <c r="I1050" s="5">
        <v>108</v>
      </c>
      <c r="J1050" s="5">
        <v>0</v>
      </c>
      <c r="K1050" s="5">
        <v>0</v>
      </c>
      <c r="L1050" s="5">
        <v>0</v>
      </c>
      <c r="M1050" s="5">
        <v>0</v>
      </c>
      <c r="N1050">
        <v>19.2</v>
      </c>
      <c r="O1050">
        <v>1047.5</v>
      </c>
      <c r="P1050">
        <v>8.1</v>
      </c>
      <c r="Q1050">
        <v>7.7</v>
      </c>
      <c r="R1050" s="55">
        <v>0.72291666666666698</v>
      </c>
      <c r="T1050" s="94">
        <f t="shared" si="51"/>
        <v>8.1</v>
      </c>
      <c r="U1050" s="97">
        <f t="shared" si="54"/>
        <v>-3.0999999999999996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>
        <v>8.1999999999999993</v>
      </c>
      <c r="C1051" s="5">
        <v>92</v>
      </c>
      <c r="D1051" s="5">
        <v>7</v>
      </c>
      <c r="E1051" s="5">
        <v>8.1999999999999993</v>
      </c>
      <c r="F1051" s="5">
        <v>0</v>
      </c>
      <c r="G1051" s="5">
        <v>0</v>
      </c>
      <c r="H1051" s="5">
        <v>1032.8</v>
      </c>
      <c r="I1051" s="5">
        <v>108</v>
      </c>
      <c r="J1051" s="5">
        <v>0</v>
      </c>
      <c r="K1051" s="5">
        <v>0</v>
      </c>
      <c r="L1051" s="5">
        <v>0</v>
      </c>
      <c r="M1051" s="5">
        <v>0</v>
      </c>
      <c r="N1051">
        <v>19.2</v>
      </c>
      <c r="O1051">
        <v>1047.5</v>
      </c>
      <c r="P1051">
        <v>8.1</v>
      </c>
      <c r="Q1051">
        <v>7.7</v>
      </c>
      <c r="R1051" s="55">
        <v>0.72361111111111098</v>
      </c>
      <c r="T1051" s="94">
        <f t="shared" si="51"/>
        <v>8.1</v>
      </c>
      <c r="U1051" s="97">
        <f t="shared" si="54"/>
        <v>-3.0999999999999996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>
        <v>8.1999999999999993</v>
      </c>
      <c r="C1052" s="5">
        <v>92</v>
      </c>
      <c r="D1052" s="5">
        <v>7</v>
      </c>
      <c r="E1052" s="5">
        <v>8.1999999999999993</v>
      </c>
      <c r="F1052" s="5">
        <v>0</v>
      </c>
      <c r="G1052" s="5">
        <v>0</v>
      </c>
      <c r="H1052" s="5">
        <v>1032.5</v>
      </c>
      <c r="I1052" s="5">
        <v>0</v>
      </c>
      <c r="J1052" s="5">
        <v>0</v>
      </c>
      <c r="K1052" s="5">
        <v>0</v>
      </c>
      <c r="L1052" s="5">
        <v>0</v>
      </c>
      <c r="M1052" s="5">
        <v>0</v>
      </c>
      <c r="N1052">
        <v>19.2</v>
      </c>
      <c r="O1052">
        <v>1047.5</v>
      </c>
      <c r="P1052">
        <v>7.9</v>
      </c>
      <c r="Q1052">
        <v>7.6</v>
      </c>
      <c r="R1052" s="55">
        <v>0.72430555555555598</v>
      </c>
      <c r="T1052" s="94">
        <f t="shared" si="51"/>
        <v>7.9</v>
      </c>
      <c r="U1052" s="97">
        <f t="shared" si="54"/>
        <v>-3.2999999999999989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>
        <v>8.1</v>
      </c>
      <c r="C1053" s="5">
        <v>92</v>
      </c>
      <c r="D1053" s="5">
        <v>6.9</v>
      </c>
      <c r="E1053" s="5">
        <v>8.1</v>
      </c>
      <c r="F1053" s="5">
        <v>0</v>
      </c>
      <c r="G1053" s="5">
        <v>0</v>
      </c>
      <c r="H1053" s="5">
        <v>1032.8</v>
      </c>
      <c r="I1053" s="5">
        <v>46</v>
      </c>
      <c r="J1053" s="5">
        <v>0</v>
      </c>
      <c r="K1053" s="5">
        <v>0</v>
      </c>
      <c r="L1053" s="5">
        <v>0</v>
      </c>
      <c r="M1053" s="5">
        <v>0</v>
      </c>
      <c r="N1053">
        <v>19.2</v>
      </c>
      <c r="O1053">
        <v>1047.5</v>
      </c>
      <c r="P1053">
        <v>7.9</v>
      </c>
      <c r="Q1053">
        <v>7.5</v>
      </c>
      <c r="R1053" s="55">
        <v>0.72499999999999998</v>
      </c>
      <c r="T1053" s="94">
        <f t="shared" si="51"/>
        <v>7.9</v>
      </c>
      <c r="U1053" s="97">
        <f t="shared" si="54"/>
        <v>-3.1999999999999993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>
        <v>8.1</v>
      </c>
      <c r="C1054" s="5">
        <v>92</v>
      </c>
      <c r="D1054" s="5">
        <v>6.9</v>
      </c>
      <c r="E1054" s="5">
        <v>8.1</v>
      </c>
      <c r="F1054" s="5">
        <v>1.8</v>
      </c>
      <c r="G1054" s="5">
        <v>3.6</v>
      </c>
      <c r="H1054" s="5">
        <v>1032.8</v>
      </c>
      <c r="I1054" s="5">
        <v>0</v>
      </c>
      <c r="J1054" s="5">
        <v>0</v>
      </c>
      <c r="K1054" s="5">
        <v>0</v>
      </c>
      <c r="L1054" s="5">
        <v>0</v>
      </c>
      <c r="M1054" s="5">
        <v>0</v>
      </c>
      <c r="N1054">
        <v>19.2</v>
      </c>
      <c r="O1054">
        <v>1047.5</v>
      </c>
      <c r="P1054">
        <v>7.8</v>
      </c>
      <c r="Q1054">
        <v>7.5</v>
      </c>
      <c r="R1054" s="55">
        <v>0.72569444444444398</v>
      </c>
      <c r="T1054" s="94">
        <f t="shared" si="51"/>
        <v>7.8</v>
      </c>
      <c r="U1054" s="97">
        <f t="shared" si="54"/>
        <v>-3.3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>
        <v>8.1</v>
      </c>
      <c r="C1055" s="5">
        <v>92</v>
      </c>
      <c r="D1055" s="5">
        <v>6.9</v>
      </c>
      <c r="E1055" s="5">
        <v>8.1</v>
      </c>
      <c r="F1055" s="5">
        <v>2.2000000000000002</v>
      </c>
      <c r="G1055" s="5">
        <v>3.6</v>
      </c>
      <c r="H1055" s="5">
        <v>1032.7</v>
      </c>
      <c r="I1055" s="5">
        <v>0</v>
      </c>
      <c r="J1055" s="5">
        <v>0</v>
      </c>
      <c r="K1055" s="5">
        <v>0</v>
      </c>
      <c r="L1055" s="5">
        <v>0</v>
      </c>
      <c r="M1055" s="5">
        <v>0</v>
      </c>
      <c r="N1055">
        <v>19.2</v>
      </c>
      <c r="O1055">
        <v>1047.5</v>
      </c>
      <c r="P1055">
        <v>7.8</v>
      </c>
      <c r="Q1055">
        <v>7.5</v>
      </c>
      <c r="R1055" s="55">
        <v>0.72638888888888897</v>
      </c>
      <c r="T1055" s="94">
        <f t="shared" si="51"/>
        <v>7.8</v>
      </c>
      <c r="U1055" s="97">
        <f t="shared" si="54"/>
        <v>-3.3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>
        <v>8.1</v>
      </c>
      <c r="C1056" s="5">
        <v>92</v>
      </c>
      <c r="D1056" s="5">
        <v>6.9</v>
      </c>
      <c r="E1056" s="5">
        <v>8.1</v>
      </c>
      <c r="F1056" s="5">
        <v>0</v>
      </c>
      <c r="G1056" s="5">
        <v>0</v>
      </c>
      <c r="H1056" s="5">
        <v>1032.7</v>
      </c>
      <c r="I1056" s="5">
        <v>0</v>
      </c>
      <c r="J1056" s="5">
        <v>0</v>
      </c>
      <c r="K1056" s="5">
        <v>0</v>
      </c>
      <c r="L1056" s="5">
        <v>0</v>
      </c>
      <c r="M1056" s="5">
        <v>0</v>
      </c>
      <c r="N1056">
        <v>19.2</v>
      </c>
      <c r="O1056">
        <v>1047.5</v>
      </c>
      <c r="P1056">
        <v>7.7</v>
      </c>
      <c r="Q1056">
        <v>7.4</v>
      </c>
      <c r="R1056" s="55">
        <v>0.72708333333333297</v>
      </c>
      <c r="T1056" s="94">
        <f t="shared" si="51"/>
        <v>7.7</v>
      </c>
      <c r="U1056" s="97">
        <f t="shared" si="54"/>
        <v>-3.3999999999999995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>
        <v>8.1</v>
      </c>
      <c r="C1057" s="5">
        <v>92</v>
      </c>
      <c r="D1057" s="5">
        <v>6.9</v>
      </c>
      <c r="E1057" s="5">
        <v>8.1</v>
      </c>
      <c r="F1057" s="5">
        <v>0.4</v>
      </c>
      <c r="G1057" s="5">
        <v>1.8</v>
      </c>
      <c r="H1057" s="5">
        <v>1032.7</v>
      </c>
      <c r="I1057" s="5">
        <v>0</v>
      </c>
      <c r="J1057" s="5">
        <v>0</v>
      </c>
      <c r="K1057" s="5">
        <v>0</v>
      </c>
      <c r="L1057" s="5">
        <v>0</v>
      </c>
      <c r="M1057" s="5">
        <v>0</v>
      </c>
      <c r="N1057">
        <v>19.2</v>
      </c>
      <c r="O1057">
        <v>1047.5</v>
      </c>
      <c r="P1057">
        <v>7.7</v>
      </c>
      <c r="Q1057">
        <v>7.4</v>
      </c>
      <c r="R1057" s="55">
        <v>0.72777777777777797</v>
      </c>
      <c r="T1057" s="94">
        <f t="shared" si="51"/>
        <v>7.7</v>
      </c>
      <c r="U1057" s="97">
        <f t="shared" si="54"/>
        <v>-3.3999999999999995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>
        <v>8.1</v>
      </c>
      <c r="C1058" s="5">
        <v>92</v>
      </c>
      <c r="D1058" s="5">
        <v>6.9</v>
      </c>
      <c r="E1058" s="5">
        <v>8.1</v>
      </c>
      <c r="F1058" s="5">
        <v>1.4</v>
      </c>
      <c r="G1058" s="5">
        <v>1.8</v>
      </c>
      <c r="H1058" s="5">
        <v>1032.8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>
        <v>19.2</v>
      </c>
      <c r="O1058">
        <v>1047.5</v>
      </c>
      <c r="P1058">
        <v>7.7</v>
      </c>
      <c r="Q1058">
        <v>7.3</v>
      </c>
      <c r="R1058" s="55">
        <v>0.72847222222222197</v>
      </c>
      <c r="T1058" s="94">
        <f t="shared" si="51"/>
        <v>7.7</v>
      </c>
      <c r="U1058" s="97">
        <f t="shared" si="54"/>
        <v>-3.3999999999999995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>
        <v>8</v>
      </c>
      <c r="C1059" s="5">
        <v>92</v>
      </c>
      <c r="D1059" s="5">
        <v>6.8</v>
      </c>
      <c r="E1059" s="5">
        <v>8</v>
      </c>
      <c r="F1059" s="5">
        <v>4.7</v>
      </c>
      <c r="G1059" s="5">
        <v>7.2</v>
      </c>
      <c r="H1059" s="5">
        <v>1032.5999999999999</v>
      </c>
      <c r="I1059" s="5">
        <v>0</v>
      </c>
      <c r="J1059" s="5">
        <v>0</v>
      </c>
      <c r="K1059" s="5">
        <v>0</v>
      </c>
      <c r="L1059" s="5">
        <v>0</v>
      </c>
      <c r="M1059" s="5">
        <v>0</v>
      </c>
      <c r="N1059">
        <v>19.2</v>
      </c>
      <c r="O1059">
        <v>1047.5</v>
      </c>
      <c r="P1059">
        <v>7.6</v>
      </c>
      <c r="Q1059">
        <v>7.3</v>
      </c>
      <c r="R1059" s="55">
        <v>0.72916666666666696</v>
      </c>
      <c r="T1059" s="94">
        <f t="shared" si="51"/>
        <v>7.6</v>
      </c>
      <c r="U1059" s="97">
        <f t="shared" si="54"/>
        <v>-3.4000000000000004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>
        <v>8</v>
      </c>
      <c r="C1060" s="5">
        <v>92</v>
      </c>
      <c r="D1060" s="5">
        <v>6.8</v>
      </c>
      <c r="E1060" s="5">
        <v>8</v>
      </c>
      <c r="F1060" s="5">
        <v>3.6</v>
      </c>
      <c r="G1060" s="5">
        <v>5.4</v>
      </c>
      <c r="H1060" s="5">
        <v>1032.9000000000001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>
        <v>19.2</v>
      </c>
      <c r="O1060">
        <v>1047.5</v>
      </c>
      <c r="P1060">
        <v>7.6</v>
      </c>
      <c r="Q1060">
        <v>7.2</v>
      </c>
      <c r="R1060" s="55">
        <v>0.72986111111111096</v>
      </c>
      <c r="T1060" s="94">
        <f t="shared" si="51"/>
        <v>7.6</v>
      </c>
      <c r="U1060" s="97">
        <f t="shared" si="54"/>
        <v>-3.4000000000000004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>
        <v>8</v>
      </c>
      <c r="C1061" s="5">
        <v>92</v>
      </c>
      <c r="D1061" s="5">
        <v>6.8</v>
      </c>
      <c r="E1061" s="5">
        <v>8</v>
      </c>
      <c r="F1061" s="5">
        <v>2.9</v>
      </c>
      <c r="G1061" s="5">
        <v>5.4</v>
      </c>
      <c r="H1061" s="5">
        <v>1032.5999999999999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>
        <v>19.2</v>
      </c>
      <c r="O1061">
        <v>1047.5</v>
      </c>
      <c r="P1061">
        <v>7.6</v>
      </c>
      <c r="Q1061">
        <v>7.2</v>
      </c>
      <c r="R1061" s="55">
        <v>0.73055555555555596</v>
      </c>
      <c r="T1061" s="94">
        <f t="shared" si="51"/>
        <v>7.6</v>
      </c>
      <c r="U1061" s="97">
        <f t="shared" si="54"/>
        <v>-3.4000000000000004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>
        <v>8</v>
      </c>
      <c r="C1062" s="5">
        <v>92</v>
      </c>
      <c r="D1062" s="5">
        <v>6.8</v>
      </c>
      <c r="E1062" s="5">
        <v>8</v>
      </c>
      <c r="F1062" s="5">
        <v>1.1000000000000001</v>
      </c>
      <c r="G1062" s="5">
        <v>1.8</v>
      </c>
      <c r="H1062" s="5">
        <v>1032.5999999999999</v>
      </c>
      <c r="I1062" s="5">
        <v>0</v>
      </c>
      <c r="J1062" s="5">
        <v>0</v>
      </c>
      <c r="K1062" s="5">
        <v>0</v>
      </c>
      <c r="L1062" s="5">
        <v>0</v>
      </c>
      <c r="M1062" s="5">
        <v>0</v>
      </c>
      <c r="N1062">
        <v>19.2</v>
      </c>
      <c r="O1062">
        <v>1047.5</v>
      </c>
      <c r="P1062">
        <v>7.5</v>
      </c>
      <c r="Q1062">
        <v>7.2</v>
      </c>
      <c r="R1062" s="55">
        <v>0.73124999999999996</v>
      </c>
      <c r="T1062" s="94">
        <f t="shared" si="51"/>
        <v>7.5</v>
      </c>
      <c r="U1062" s="97">
        <f t="shared" si="54"/>
        <v>-3.5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>
        <v>8</v>
      </c>
      <c r="C1063" s="5">
        <v>92</v>
      </c>
      <c r="D1063" s="5">
        <v>6.8</v>
      </c>
      <c r="E1063" s="5">
        <v>8</v>
      </c>
      <c r="F1063" s="5">
        <v>0.4</v>
      </c>
      <c r="G1063" s="5">
        <v>1.8</v>
      </c>
      <c r="H1063" s="5">
        <v>1032.5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>
        <v>19.2</v>
      </c>
      <c r="O1063">
        <v>1047.5</v>
      </c>
      <c r="P1063">
        <v>7.5</v>
      </c>
      <c r="Q1063">
        <v>7.2</v>
      </c>
      <c r="R1063" s="55">
        <v>0.73194444444444495</v>
      </c>
      <c r="T1063" s="94">
        <f t="shared" si="51"/>
        <v>7.5</v>
      </c>
      <c r="U1063" s="97">
        <f t="shared" si="54"/>
        <v>-3.5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>
        <v>8</v>
      </c>
      <c r="C1064" s="5">
        <v>92</v>
      </c>
      <c r="D1064" s="5">
        <v>6.8</v>
      </c>
      <c r="E1064" s="5">
        <v>8</v>
      </c>
      <c r="F1064" s="5">
        <v>4.7</v>
      </c>
      <c r="G1064" s="5">
        <v>5.4</v>
      </c>
      <c r="H1064" s="5">
        <v>1032.5999999999999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>
        <v>19.2</v>
      </c>
      <c r="O1064">
        <v>1047.5</v>
      </c>
      <c r="P1064">
        <v>7.5</v>
      </c>
      <c r="Q1064">
        <v>7.2</v>
      </c>
      <c r="R1064" s="55">
        <v>0.73263888888888895</v>
      </c>
      <c r="T1064" s="94">
        <f t="shared" si="51"/>
        <v>7.5</v>
      </c>
      <c r="U1064" s="97">
        <f t="shared" si="54"/>
        <v>-3.5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>
        <v>8</v>
      </c>
      <c r="C1065" s="5">
        <v>92</v>
      </c>
      <c r="D1065" s="5">
        <v>6.8</v>
      </c>
      <c r="E1065" s="5">
        <v>8</v>
      </c>
      <c r="F1065" s="5">
        <v>2.5</v>
      </c>
      <c r="G1065" s="5">
        <v>5.4</v>
      </c>
      <c r="H1065" s="5">
        <v>1032.5999999999999</v>
      </c>
      <c r="I1065" s="5">
        <v>0</v>
      </c>
      <c r="J1065" s="5">
        <v>0</v>
      </c>
      <c r="K1065" s="5">
        <v>0</v>
      </c>
      <c r="L1065" s="5">
        <v>0</v>
      </c>
      <c r="M1065" s="5">
        <v>0</v>
      </c>
      <c r="N1065">
        <v>19.2</v>
      </c>
      <c r="O1065">
        <v>1047.5</v>
      </c>
      <c r="P1065">
        <v>7.5</v>
      </c>
      <c r="Q1065">
        <v>7.2</v>
      </c>
      <c r="R1065" s="55">
        <v>0.73333333333333295</v>
      </c>
      <c r="T1065" s="94">
        <f t="shared" si="51"/>
        <v>7.5</v>
      </c>
      <c r="U1065" s="97">
        <f t="shared" si="54"/>
        <v>-3.5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>
        <v>8.1</v>
      </c>
      <c r="C1066" s="5">
        <v>92</v>
      </c>
      <c r="D1066" s="5">
        <v>6.9</v>
      </c>
      <c r="E1066" s="5">
        <v>7.5</v>
      </c>
      <c r="F1066" s="5">
        <v>5.4</v>
      </c>
      <c r="G1066" s="5">
        <v>7.2</v>
      </c>
      <c r="H1066" s="5">
        <v>1032.5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>
        <v>19.2</v>
      </c>
      <c r="O1066">
        <v>1047.5</v>
      </c>
      <c r="P1066">
        <v>7.5</v>
      </c>
      <c r="Q1066">
        <v>7.2</v>
      </c>
      <c r="R1066" s="55">
        <v>0.73402777777777795</v>
      </c>
      <c r="T1066" s="94">
        <f t="shared" si="51"/>
        <v>7.5</v>
      </c>
      <c r="U1066" s="97">
        <f t="shared" si="54"/>
        <v>-3.5999999999999996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>
        <v>8.1</v>
      </c>
      <c r="C1067" s="5">
        <v>92</v>
      </c>
      <c r="D1067" s="5">
        <v>6.9</v>
      </c>
      <c r="E1067" s="5">
        <v>7.1</v>
      </c>
      <c r="F1067" s="5">
        <v>6.5</v>
      </c>
      <c r="G1067" s="5">
        <v>9.4</v>
      </c>
      <c r="H1067" s="5">
        <v>1032.5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>
        <v>19.2</v>
      </c>
      <c r="O1067">
        <v>1047.5</v>
      </c>
      <c r="P1067">
        <v>7.5</v>
      </c>
      <c r="Q1067">
        <v>7.2</v>
      </c>
      <c r="R1067" s="55">
        <v>0.73472222222222205</v>
      </c>
      <c r="T1067" s="94">
        <f t="shared" si="51"/>
        <v>7.5</v>
      </c>
      <c r="U1067" s="97">
        <f t="shared" si="54"/>
        <v>-3.5999999999999996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>
        <v>8.1</v>
      </c>
      <c r="C1068" s="5">
        <v>92</v>
      </c>
      <c r="D1068" s="5">
        <v>6.9</v>
      </c>
      <c r="E1068" s="5">
        <v>7.1</v>
      </c>
      <c r="F1068" s="5">
        <v>6.5</v>
      </c>
      <c r="G1068" s="5">
        <v>7.2</v>
      </c>
      <c r="H1068" s="5">
        <v>1032.5</v>
      </c>
      <c r="I1068" s="5">
        <v>0</v>
      </c>
      <c r="J1068" s="5">
        <v>0</v>
      </c>
      <c r="K1068" s="5">
        <v>0</v>
      </c>
      <c r="L1068" s="5">
        <v>0</v>
      </c>
      <c r="M1068" s="5">
        <v>0</v>
      </c>
      <c r="N1068">
        <v>19.2</v>
      </c>
      <c r="O1068">
        <v>1047.5</v>
      </c>
      <c r="P1068">
        <v>7.5</v>
      </c>
      <c r="Q1068">
        <v>7.1</v>
      </c>
      <c r="R1068" s="55">
        <v>0.73541666666666705</v>
      </c>
      <c r="T1068" s="94">
        <f t="shared" si="51"/>
        <v>7.5</v>
      </c>
      <c r="U1068" s="97">
        <f t="shared" si="54"/>
        <v>-3.5999999999999996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>
        <v>8.1</v>
      </c>
      <c r="C1069" s="5">
        <v>92</v>
      </c>
      <c r="D1069" s="5">
        <v>6.9</v>
      </c>
      <c r="E1069" s="5">
        <v>7.6</v>
      </c>
      <c r="F1069" s="5">
        <v>5</v>
      </c>
      <c r="G1069" s="5">
        <v>7.2</v>
      </c>
      <c r="H1069" s="5">
        <v>1032.5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>
        <v>19.2</v>
      </c>
      <c r="O1069">
        <v>1047.5</v>
      </c>
      <c r="P1069">
        <v>7.5</v>
      </c>
      <c r="Q1069">
        <v>7.2</v>
      </c>
      <c r="R1069" s="55">
        <v>0.73611111111111105</v>
      </c>
      <c r="T1069" s="94">
        <f t="shared" si="51"/>
        <v>7.5</v>
      </c>
      <c r="U1069" s="97">
        <f t="shared" si="54"/>
        <v>-3.5999999999999996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>
        <v>8.1</v>
      </c>
      <c r="C1070" s="5">
        <v>92</v>
      </c>
      <c r="D1070" s="5">
        <v>6.9</v>
      </c>
      <c r="E1070" s="5">
        <v>8.1</v>
      </c>
      <c r="F1070" s="5">
        <v>0</v>
      </c>
      <c r="G1070" s="5">
        <v>0</v>
      </c>
      <c r="H1070" s="5">
        <v>1032.3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>
        <v>19.2</v>
      </c>
      <c r="O1070">
        <v>1047.5</v>
      </c>
      <c r="P1070">
        <v>7.5</v>
      </c>
      <c r="Q1070">
        <v>7.2</v>
      </c>
      <c r="R1070" s="55">
        <v>0.73680555555555605</v>
      </c>
      <c r="T1070" s="94">
        <f t="shared" si="51"/>
        <v>7.5</v>
      </c>
      <c r="U1070" s="97">
        <f t="shared" si="54"/>
        <v>-3.5999999999999996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>
        <v>8.1</v>
      </c>
      <c r="C1071" s="5">
        <v>92</v>
      </c>
      <c r="D1071" s="5">
        <v>6.9</v>
      </c>
      <c r="E1071" s="5">
        <v>6.9</v>
      </c>
      <c r="F1071" s="5">
        <v>7.2</v>
      </c>
      <c r="G1071" s="5">
        <v>11.2</v>
      </c>
      <c r="H1071" s="5">
        <v>1032.5999999999999</v>
      </c>
      <c r="I1071" s="5">
        <v>0</v>
      </c>
      <c r="J1071" s="5">
        <v>0</v>
      </c>
      <c r="K1071" s="5">
        <v>0</v>
      </c>
      <c r="L1071" s="5">
        <v>0</v>
      </c>
      <c r="M1071" s="5">
        <v>0</v>
      </c>
      <c r="N1071">
        <v>19.2</v>
      </c>
      <c r="O1071">
        <v>1047.5</v>
      </c>
      <c r="P1071">
        <v>7.5</v>
      </c>
      <c r="Q1071">
        <v>7.2</v>
      </c>
      <c r="R1071" s="55">
        <v>0.73750000000000004</v>
      </c>
      <c r="T1071" s="94">
        <f t="shared" si="51"/>
        <v>7.5</v>
      </c>
      <c r="U1071" s="97">
        <f t="shared" si="54"/>
        <v>-3.5999999999999996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>
        <v>8.1</v>
      </c>
      <c r="C1072" s="5">
        <v>93</v>
      </c>
      <c r="D1072" s="5">
        <v>7</v>
      </c>
      <c r="E1072" s="5">
        <v>7.3</v>
      </c>
      <c r="F1072" s="5">
        <v>6.1</v>
      </c>
      <c r="G1072" s="5">
        <v>9.4</v>
      </c>
      <c r="H1072" s="5">
        <v>1032.3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>
        <v>19.2</v>
      </c>
      <c r="O1072">
        <v>1047.5</v>
      </c>
      <c r="P1072">
        <v>7.5</v>
      </c>
      <c r="Q1072">
        <v>7.2</v>
      </c>
      <c r="R1072" s="55">
        <v>0.73819444444444404</v>
      </c>
      <c r="T1072" s="94">
        <f t="shared" si="51"/>
        <v>7.5</v>
      </c>
      <c r="U1072" s="97">
        <f t="shared" si="54"/>
        <v>-3.5999999999999996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>
        <v>8.1</v>
      </c>
      <c r="C1073" s="5">
        <v>93</v>
      </c>
      <c r="D1073" s="5">
        <v>7</v>
      </c>
      <c r="E1073" s="5">
        <v>8.1</v>
      </c>
      <c r="F1073" s="5">
        <v>4.7</v>
      </c>
      <c r="G1073" s="5">
        <v>7.2</v>
      </c>
      <c r="H1073" s="5">
        <v>1032.4000000000001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>
        <v>19.2</v>
      </c>
      <c r="O1073">
        <v>1047.5</v>
      </c>
      <c r="P1073">
        <v>7.5</v>
      </c>
      <c r="Q1073">
        <v>7.1</v>
      </c>
      <c r="R1073" s="55">
        <v>0.73888888888888904</v>
      </c>
      <c r="T1073" s="94">
        <f t="shared" si="51"/>
        <v>7.5</v>
      </c>
      <c r="U1073" s="97">
        <f t="shared" si="54"/>
        <v>-3.5999999999999996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>
        <v>8.1</v>
      </c>
      <c r="C1074" s="5">
        <v>93</v>
      </c>
      <c r="D1074" s="5">
        <v>7</v>
      </c>
      <c r="E1074" s="5">
        <v>8.1</v>
      </c>
      <c r="F1074" s="5">
        <v>4</v>
      </c>
      <c r="G1074" s="5">
        <v>5.4</v>
      </c>
      <c r="H1074" s="5">
        <v>1032.4000000000001</v>
      </c>
      <c r="I1074" s="5">
        <v>0</v>
      </c>
      <c r="J1074" s="5">
        <v>0</v>
      </c>
      <c r="K1074" s="5">
        <v>0</v>
      </c>
      <c r="L1074" s="5">
        <v>0</v>
      </c>
      <c r="M1074" s="5">
        <v>0</v>
      </c>
      <c r="N1074">
        <v>19.2</v>
      </c>
      <c r="O1074">
        <v>1047.5</v>
      </c>
      <c r="P1074">
        <v>7.5</v>
      </c>
      <c r="Q1074">
        <v>7.2</v>
      </c>
      <c r="R1074" s="55">
        <v>0.73958333333333304</v>
      </c>
      <c r="T1074" s="94">
        <f t="shared" ref="T1074:T1137" si="55">MAX($P1074,$Q1074)</f>
        <v>7.5</v>
      </c>
      <c r="U1074" s="97">
        <f t="shared" si="54"/>
        <v>-3.5999999999999996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>
        <v>8.1</v>
      </c>
      <c r="C1075" s="5">
        <v>93</v>
      </c>
      <c r="D1075" s="5">
        <v>7</v>
      </c>
      <c r="E1075" s="5">
        <v>8.1</v>
      </c>
      <c r="F1075" s="5">
        <v>2.9</v>
      </c>
      <c r="G1075" s="5">
        <v>5.4</v>
      </c>
      <c r="H1075" s="5">
        <v>1032.4000000000001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>
        <v>19.2</v>
      </c>
      <c r="O1075">
        <v>1047.5</v>
      </c>
      <c r="P1075">
        <v>7.5</v>
      </c>
      <c r="Q1075">
        <v>7.2</v>
      </c>
      <c r="R1075" s="55">
        <v>0.74027777777777803</v>
      </c>
      <c r="T1075" s="94">
        <f t="shared" si="55"/>
        <v>7.5</v>
      </c>
      <c r="U1075" s="97">
        <f t="shared" si="54"/>
        <v>-3.5999999999999996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>
        <v>8.1</v>
      </c>
      <c r="C1076" s="5">
        <v>93</v>
      </c>
      <c r="D1076" s="5">
        <v>7</v>
      </c>
      <c r="E1076" s="5">
        <v>6.9</v>
      </c>
      <c r="F1076" s="5">
        <v>7.6</v>
      </c>
      <c r="G1076" s="5">
        <v>9.4</v>
      </c>
      <c r="H1076" s="5">
        <v>1032.4000000000001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>
        <v>19.2</v>
      </c>
      <c r="O1076">
        <v>1047.5</v>
      </c>
      <c r="P1076">
        <v>7.5</v>
      </c>
      <c r="Q1076">
        <v>7.2</v>
      </c>
      <c r="R1076" s="55">
        <v>0.74097222222222203</v>
      </c>
      <c r="T1076" s="94">
        <f t="shared" si="55"/>
        <v>7.5</v>
      </c>
      <c r="U1076" s="97">
        <f t="shared" si="54"/>
        <v>-3.5999999999999996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>
        <v>8.1</v>
      </c>
      <c r="C1077" s="5">
        <v>93</v>
      </c>
      <c r="D1077" s="5">
        <v>7</v>
      </c>
      <c r="E1077" s="5">
        <v>7.5</v>
      </c>
      <c r="F1077" s="5">
        <v>5.4</v>
      </c>
      <c r="G1077" s="5">
        <v>11.2</v>
      </c>
      <c r="H1077" s="5">
        <v>1032.2</v>
      </c>
      <c r="I1077" s="5">
        <v>0</v>
      </c>
      <c r="J1077" s="5">
        <v>0</v>
      </c>
      <c r="K1077" s="5">
        <v>0</v>
      </c>
      <c r="L1077" s="5">
        <v>0</v>
      </c>
      <c r="M1077" s="5">
        <v>0</v>
      </c>
      <c r="N1077">
        <v>19.2</v>
      </c>
      <c r="O1077">
        <v>1047.5</v>
      </c>
      <c r="P1077">
        <v>7.5</v>
      </c>
      <c r="Q1077">
        <v>7.2</v>
      </c>
      <c r="R1077" s="55">
        <v>0.74166666666666703</v>
      </c>
      <c r="T1077" s="94">
        <f t="shared" si="55"/>
        <v>7.5</v>
      </c>
      <c r="U1077" s="97">
        <f t="shared" si="54"/>
        <v>-3.5999999999999996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>
        <v>8.1</v>
      </c>
      <c r="C1078" s="5">
        <v>93</v>
      </c>
      <c r="D1078" s="5">
        <v>7</v>
      </c>
      <c r="E1078" s="5">
        <v>7.3</v>
      </c>
      <c r="F1078" s="5">
        <v>5.8</v>
      </c>
      <c r="G1078" s="5">
        <v>9.4</v>
      </c>
      <c r="H1078" s="5">
        <v>1032.3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>
        <v>19.2</v>
      </c>
      <c r="O1078">
        <v>1047.5</v>
      </c>
      <c r="P1078">
        <v>7.5</v>
      </c>
      <c r="Q1078">
        <v>7.2</v>
      </c>
      <c r="R1078" s="55">
        <v>0.74236111111111103</v>
      </c>
      <c r="T1078" s="94">
        <f t="shared" si="55"/>
        <v>7.5</v>
      </c>
      <c r="U1078" s="97">
        <f t="shared" si="54"/>
        <v>-3.5999999999999996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>
        <v>8.1</v>
      </c>
      <c r="C1079" s="5">
        <v>93</v>
      </c>
      <c r="D1079" s="5">
        <v>7</v>
      </c>
      <c r="E1079" s="5">
        <v>6.6</v>
      </c>
      <c r="F1079" s="5">
        <v>8.6</v>
      </c>
      <c r="G1079" s="5">
        <v>11.2</v>
      </c>
      <c r="H1079" s="5">
        <v>1032.2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>
        <v>19.2</v>
      </c>
      <c r="O1079">
        <v>1047.5</v>
      </c>
      <c r="P1079">
        <v>7.5</v>
      </c>
      <c r="Q1079">
        <v>7.2</v>
      </c>
      <c r="R1079" s="55">
        <v>0.74305555555555602</v>
      </c>
      <c r="T1079" s="94">
        <f t="shared" si="55"/>
        <v>7.5</v>
      </c>
      <c r="U1079" s="97">
        <f t="shared" si="54"/>
        <v>-3.5999999999999996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30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320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2" activePane="bottomLeft" state="frozen"/>
      <selection activeCell="C29" sqref="C29"/>
      <selection pane="bottomLeft" activeCell="AJ49" sqref="AJ4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179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161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236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4"/>
      <c r="BC2" s="8"/>
      <c r="BM2" s="53"/>
      <c r="BR2" s="53"/>
    </row>
    <row r="3" spans="1:71" ht="15.75" thickBot="1" x14ac:dyDescent="0.3">
      <c r="A3" s="262"/>
      <c r="B3" s="680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9.4</v>
      </c>
      <c r="AD3" s="386"/>
      <c r="AE3" s="8"/>
      <c r="AF3" s="116"/>
      <c r="AG3" s="716" t="str">
        <f>$C$5</f>
        <v>Décembre_2024</v>
      </c>
      <c r="AH3" s="717"/>
      <c r="AI3" s="290"/>
      <c r="AJ3" s="726" t="s">
        <v>17</v>
      </c>
      <c r="AK3" s="727"/>
      <c r="AL3" s="728"/>
      <c r="AM3" s="316"/>
      <c r="AN3" s="723" t="s">
        <v>40</v>
      </c>
      <c r="AO3" s="724"/>
      <c r="AP3" s="724"/>
      <c r="AQ3" s="724"/>
      <c r="AR3" s="725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5"/>
      <c r="BC3" s="8"/>
      <c r="BE3" s="53" t="s">
        <v>53</v>
      </c>
      <c r="BF3" s="91" t="s">
        <v>50</v>
      </c>
      <c r="BM3" s="53"/>
      <c r="BR3" t="s">
        <v>230</v>
      </c>
      <c r="BS3" s="294" t="s">
        <v>237</v>
      </c>
    </row>
    <row r="4" spans="1:71" ht="9" customHeight="1" thickTop="1" x14ac:dyDescent="0.25">
      <c r="A4" s="262"/>
      <c r="B4" s="663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6"/>
      <c r="BC4" s="8"/>
      <c r="BE4" s="36"/>
      <c r="BF4" s="36"/>
      <c r="BM4" s="53"/>
      <c r="BR4"/>
    </row>
    <row r="5" spans="1:71" x14ac:dyDescent="0.25">
      <c r="A5" s="262"/>
      <c r="B5" s="663"/>
      <c r="C5" s="284" t="s">
        <v>244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18" t="str">
        <f>C5</f>
        <v>Décembre_2024</v>
      </c>
      <c r="Y5" s="719"/>
      <c r="Z5" s="17"/>
      <c r="AA5" s="720">
        <f ca="1">NOW()</f>
        <v>45642.744681018521</v>
      </c>
      <c r="AB5" s="721"/>
      <c r="AC5" s="722"/>
      <c r="AD5" s="19"/>
      <c r="AE5" s="8"/>
      <c r="AF5" s="118"/>
      <c r="AG5" s="708" t="s">
        <v>38</v>
      </c>
      <c r="AH5" s="709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1.9861111111111112</v>
      </c>
      <c r="BB5" s="677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238</v>
      </c>
    </row>
    <row r="6" spans="1:71" ht="5.25" customHeight="1" x14ac:dyDescent="0.25">
      <c r="A6" s="262"/>
      <c r="B6" s="663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3"/>
      <c r="C7" s="708" t="s">
        <v>39</v>
      </c>
      <c r="D7" s="709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0" t="s">
        <v>116</v>
      </c>
      <c r="Y7" s="711"/>
      <c r="Z7" s="17"/>
      <c r="AA7" s="321" t="s">
        <v>100</v>
      </c>
      <c r="AB7" s="17"/>
      <c r="AC7" s="322" t="s">
        <v>101</v>
      </c>
      <c r="AD7" s="14"/>
      <c r="AE7" s="8"/>
      <c r="AF7" s="118"/>
      <c r="AG7" s="714">
        <f ca="1">TODAY()</f>
        <v>45642</v>
      </c>
      <c r="AH7" s="715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45642</v>
      </c>
      <c r="AY7" s="715"/>
      <c r="AZ7" s="17"/>
      <c r="BA7" s="166">
        <f>VLOOKUP($BA$9,$BA$11:$BE$72,5,0)</f>
        <v>45641</v>
      </c>
      <c r="BB7" s="676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3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6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3"/>
      <c r="C9" s="712"/>
      <c r="D9" s="713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7.4486111111111111</v>
      </c>
      <c r="AZ9" s="17"/>
      <c r="BA9" s="170">
        <f>MAX($BA$11:$BA$72)</f>
        <v>0.26111111111111113</v>
      </c>
      <c r="BB9" s="676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3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3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3"/>
      <c r="C11" s="653" t="str">
        <f>PROPER(TEXT(D11,"JJJJ"))</f>
        <v>Dimanche</v>
      </c>
      <c r="D11" s="654">
        <v>45627</v>
      </c>
      <c r="E11" s="669"/>
      <c r="F11" s="659"/>
      <c r="G11" s="660"/>
      <c r="H11" s="661"/>
      <c r="I11" s="660"/>
      <c r="J11" s="666" t="str">
        <f>IF(OR(L$1="",L11=""),"",IF(L11&gt;L$1,"»",IF(L11&lt;L$1,"¼","¹º")))</f>
        <v>¼</v>
      </c>
      <c r="K11" s="85"/>
      <c r="L11" s="668">
        <v>10.5</v>
      </c>
      <c r="M11" s="85"/>
      <c r="N11" s="667">
        <v>3.3333333333333298E-2</v>
      </c>
      <c r="O11" s="85"/>
      <c r="P11" s="666" t="str">
        <f>IF(OR(R$1="",R11=""),"",IF(R11&gt;R$1,"»",IF(R11&lt;R$1,"¼","¹º")))</f>
        <v>¼</v>
      </c>
      <c r="Q11" s="85"/>
      <c r="R11" s="668">
        <v>16.5</v>
      </c>
      <c r="S11" s="85"/>
      <c r="T11" s="667">
        <v>0.58958333333333302</v>
      </c>
      <c r="U11" s="21"/>
      <c r="V11" s="662"/>
      <c r="W11" s="67"/>
      <c r="X11" s="653" t="str">
        <f>$C11</f>
        <v>Dimanche</v>
      </c>
      <c r="Y11" s="654">
        <f>$D11</f>
        <v>45627</v>
      </c>
      <c r="Z11" s="65"/>
      <c r="AA11" s="670">
        <v>14.8</v>
      </c>
      <c r="AB11" s="65"/>
      <c r="AC11" s="667">
        <v>2.0833333333333298E-3</v>
      </c>
      <c r="AD11" s="21"/>
      <c r="AE11" s="662"/>
      <c r="AF11" s="67"/>
      <c r="AG11" s="653" t="str">
        <f>$C11</f>
        <v>Dimanche</v>
      </c>
      <c r="AH11" s="654">
        <f>$D11</f>
        <v>45627</v>
      </c>
      <c r="AI11" s="65"/>
      <c r="AJ11" s="671">
        <v>0</v>
      </c>
      <c r="AK11" s="65"/>
      <c r="AL11" s="667">
        <v>0</v>
      </c>
      <c r="AM11" s="65"/>
      <c r="AN11" s="667">
        <v>0</v>
      </c>
      <c r="AO11" s="65"/>
      <c r="AP11" s="667">
        <v>0</v>
      </c>
      <c r="AQ11" s="65"/>
      <c r="AR11" s="667">
        <v>0</v>
      </c>
      <c r="AS11" s="65"/>
      <c r="AT11" s="667">
        <v>0</v>
      </c>
      <c r="AU11" s="673"/>
      <c r="AV11" s="8"/>
      <c r="AW11" s="67"/>
      <c r="AX11" s="653" t="str">
        <f>$C11</f>
        <v>Dimanche</v>
      </c>
      <c r="AY11" s="654">
        <f>$D11</f>
        <v>45627</v>
      </c>
      <c r="AZ11" s="65"/>
      <c r="BA11" s="667">
        <v>0</v>
      </c>
      <c r="BB11" s="673"/>
      <c r="BC11" s="662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3"/>
      <c r="C12" s="663"/>
      <c r="D12" s="663"/>
      <c r="E12" s="663"/>
      <c r="F12" s="663"/>
      <c r="G12" s="663"/>
      <c r="H12" s="663"/>
      <c r="I12" s="663"/>
      <c r="J12" s="664"/>
      <c r="K12" s="663"/>
      <c r="L12" s="663"/>
      <c r="M12" s="663"/>
      <c r="N12" s="663"/>
      <c r="O12" s="663"/>
      <c r="P12" s="664"/>
      <c r="Q12" s="663"/>
      <c r="R12" s="663"/>
      <c r="S12" s="663"/>
      <c r="T12" s="663"/>
      <c r="U12" s="672"/>
      <c r="V12" s="665"/>
      <c r="W12" s="663"/>
      <c r="X12" s="663"/>
      <c r="Y12" s="663"/>
      <c r="Z12" s="663"/>
      <c r="AA12" s="663"/>
      <c r="AB12" s="663"/>
      <c r="AC12" s="663"/>
      <c r="AD12" s="663"/>
      <c r="AE12" s="665"/>
      <c r="AF12" s="663"/>
      <c r="AG12" s="663"/>
      <c r="AH12" s="663"/>
      <c r="AI12" s="663"/>
      <c r="AJ12" s="663"/>
      <c r="AK12" s="663"/>
      <c r="AL12" s="663"/>
      <c r="AM12" s="663"/>
      <c r="AN12" s="663"/>
      <c r="AO12" s="663"/>
      <c r="AP12" s="663"/>
      <c r="AQ12" s="663"/>
      <c r="AR12" s="663"/>
      <c r="AS12" s="663"/>
      <c r="AT12" s="663"/>
      <c r="AU12" s="663"/>
      <c r="AV12" s="697"/>
      <c r="AW12" s="663"/>
      <c r="AX12" s="663"/>
      <c r="AY12" s="663"/>
      <c r="AZ12" s="663"/>
      <c r="BA12" s="663"/>
      <c r="BB12" s="672"/>
      <c r="BC12" s="262"/>
      <c r="BE12" s="693"/>
      <c r="BF12" s="694"/>
    </row>
    <row r="13" spans="1:71" ht="27" customHeight="1" x14ac:dyDescent="0.25">
      <c r="A13" s="262"/>
      <c r="B13" s="663"/>
      <c r="C13" s="653" t="str">
        <f>PROPER(TEXT(D13,"JJJJ"))</f>
        <v>Lundi</v>
      </c>
      <c r="D13" s="654">
        <f>D11+1</f>
        <v>45628</v>
      </c>
      <c r="E13" s="658"/>
      <c r="F13" s="659"/>
      <c r="G13" s="660"/>
      <c r="H13" s="661"/>
      <c r="I13" s="660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3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3"/>
      <c r="BC13" s="662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3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3"/>
      <c r="AV14" s="8"/>
      <c r="AW14" s="67"/>
      <c r="AX14" s="64"/>
      <c r="AY14" s="65"/>
      <c r="AZ14" s="65"/>
      <c r="BA14" s="66"/>
      <c r="BB14" s="673"/>
      <c r="BC14" s="68"/>
      <c r="BD14" s="36"/>
      <c r="BE14" s="69"/>
      <c r="BF14" s="70"/>
    </row>
    <row r="15" spans="1:71" ht="27" customHeight="1" x14ac:dyDescent="0.25">
      <c r="A15" s="262"/>
      <c r="B15" s="663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3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3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3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3"/>
      <c r="AV16" s="8"/>
      <c r="AW16" s="67"/>
      <c r="AX16" s="64"/>
      <c r="AY16" s="65"/>
      <c r="AZ16" s="65"/>
      <c r="BA16" s="66"/>
      <c r="BB16" s="673"/>
      <c r="BC16" s="68"/>
      <c r="BD16" s="36"/>
      <c r="BE16" s="83"/>
      <c r="BF16" s="82"/>
    </row>
    <row r="17" spans="1:58" ht="27" customHeight="1" x14ac:dyDescent="0.25">
      <c r="A17" s="262"/>
      <c r="B17" s="663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3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3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3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3"/>
      <c r="AV18" s="8"/>
      <c r="AW18" s="67"/>
      <c r="AX18" s="64"/>
      <c r="AY18" s="65"/>
      <c r="AZ18" s="65"/>
      <c r="BA18" s="66"/>
      <c r="BB18" s="673"/>
      <c r="BC18" s="68"/>
      <c r="BD18" s="36"/>
      <c r="BE18" s="69"/>
      <c r="BF18" s="70"/>
    </row>
    <row r="19" spans="1:58" ht="27" customHeight="1" x14ac:dyDescent="0.25">
      <c r="A19" s="262"/>
      <c r="B19" s="663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3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3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3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3"/>
      <c r="AV20" s="8"/>
      <c r="AW20" s="67"/>
      <c r="AX20" s="64"/>
      <c r="AY20" s="65"/>
      <c r="AZ20" s="65"/>
      <c r="BA20" s="66"/>
      <c r="BB20" s="673"/>
      <c r="BC20" s="68"/>
      <c r="BD20" s="36"/>
      <c r="BE20" s="69"/>
      <c r="BF20" s="70"/>
    </row>
    <row r="21" spans="1:58" ht="27" customHeight="1" x14ac:dyDescent="0.25">
      <c r="A21" s="262"/>
      <c r="B21" s="663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3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3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3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3"/>
      <c r="AV22" s="8"/>
      <c r="AW22" s="67"/>
      <c r="AX22" s="64"/>
      <c r="AY22" s="65"/>
      <c r="AZ22" s="65"/>
      <c r="BA22" s="66"/>
      <c r="BB22" s="673"/>
      <c r="BC22" s="68"/>
      <c r="BD22" s="36"/>
      <c r="BE22" s="83"/>
      <c r="BF22" s="82"/>
    </row>
    <row r="23" spans="1:58" ht="27" customHeight="1" x14ac:dyDescent="0.25">
      <c r="A23" s="262"/>
      <c r="B23" s="663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3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3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3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3"/>
      <c r="AV24" s="8"/>
      <c r="AW24" s="67"/>
      <c r="AX24" s="64"/>
      <c r="AY24" s="65"/>
      <c r="AZ24" s="65"/>
      <c r="BA24" s="66"/>
      <c r="BB24" s="673"/>
      <c r="BC24" s="68"/>
      <c r="BD24" s="36"/>
      <c r="BE24" s="83"/>
      <c r="BF24" s="82"/>
    </row>
    <row r="25" spans="1:58" ht="27" customHeight="1" x14ac:dyDescent="0.25">
      <c r="A25" s="262"/>
      <c r="B25" s="663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5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3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3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3"/>
      <c r="C26" s="663"/>
      <c r="D26" s="663"/>
      <c r="E26" s="663"/>
      <c r="F26" s="663"/>
      <c r="G26" s="663"/>
      <c r="H26" s="663"/>
      <c r="I26" s="663"/>
      <c r="J26" s="664"/>
      <c r="K26" s="663"/>
      <c r="L26" s="663"/>
      <c r="M26" s="663"/>
      <c r="N26" s="663"/>
      <c r="O26" s="663"/>
      <c r="P26" s="664"/>
      <c r="Q26" s="663"/>
      <c r="R26" s="663"/>
      <c r="S26" s="663"/>
      <c r="T26" s="663"/>
      <c r="U26" s="672"/>
      <c r="V26" s="665"/>
      <c r="W26" s="663"/>
      <c r="X26" s="663"/>
      <c r="Y26" s="663"/>
      <c r="Z26" s="663"/>
      <c r="AA26" s="663"/>
      <c r="AB26" s="663"/>
      <c r="AC26" s="663"/>
      <c r="AD26" s="663"/>
      <c r="AE26" s="665"/>
      <c r="AF26" s="663"/>
      <c r="AG26" s="663"/>
      <c r="AH26" s="663"/>
      <c r="AI26" s="663"/>
      <c r="AJ26" s="663"/>
      <c r="AK26" s="663"/>
      <c r="AL26" s="663"/>
      <c r="AM26" s="663"/>
      <c r="AN26" s="663"/>
      <c r="AO26" s="663"/>
      <c r="AP26" s="663"/>
      <c r="AQ26" s="663"/>
      <c r="AR26" s="663"/>
      <c r="AS26" s="663"/>
      <c r="AT26" s="663"/>
      <c r="AU26" s="663"/>
      <c r="AV26" s="697"/>
      <c r="AW26" s="663"/>
      <c r="AX26" s="663"/>
      <c r="AY26" s="663"/>
      <c r="AZ26" s="663"/>
      <c r="BA26" s="663"/>
      <c r="BB26" s="672"/>
      <c r="BC26" s="262"/>
      <c r="BE26" s="693"/>
      <c r="BF26" s="694"/>
    </row>
    <row r="27" spans="1:58" ht="27" customHeight="1" x14ac:dyDescent="0.25">
      <c r="A27" s="262"/>
      <c r="B27" s="663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3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3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3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3"/>
      <c r="AV28" s="8"/>
      <c r="AW28" s="67"/>
      <c r="AX28" s="64"/>
      <c r="AY28" s="65"/>
      <c r="AZ28" s="65"/>
      <c r="BA28" s="66"/>
      <c r="BB28" s="673"/>
      <c r="BC28" s="22"/>
      <c r="BD28" s="36"/>
      <c r="BE28" s="693"/>
      <c r="BF28" s="695"/>
    </row>
    <row r="29" spans="1:58" ht="27" customHeight="1" x14ac:dyDescent="0.25">
      <c r="A29" s="262"/>
      <c r="B29" s="663"/>
      <c r="C29" s="699" t="str">
        <f>PROPER(TEXT(D29,"JJJJ"))</f>
        <v>Mardi</v>
      </c>
      <c r="D29" s="700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9" t="str">
        <f>$C29</f>
        <v>Mardi</v>
      </c>
      <c r="Y29" s="700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9" t="str">
        <f>$C29</f>
        <v>Mardi</v>
      </c>
      <c r="AH29" s="700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3"/>
      <c r="AV29" s="8"/>
      <c r="AW29" s="67"/>
      <c r="AX29" s="699" t="str">
        <f>$C29</f>
        <v>Mardi</v>
      </c>
      <c r="AY29" s="700">
        <f>$D29</f>
        <v>45636</v>
      </c>
      <c r="AZ29" s="65"/>
      <c r="BA29" s="149">
        <v>0</v>
      </c>
      <c r="BB29" s="673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3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3"/>
      <c r="AV30" s="8"/>
      <c r="AW30" s="67"/>
      <c r="AX30" s="64"/>
      <c r="AY30" s="65"/>
      <c r="AZ30" s="65"/>
      <c r="BA30" s="66"/>
      <c r="BB30" s="673"/>
      <c r="BC30" s="68"/>
      <c r="BD30" s="36"/>
      <c r="BE30" s="83"/>
      <c r="BF30" s="82"/>
    </row>
    <row r="31" spans="1:58" ht="27" customHeight="1" x14ac:dyDescent="0.25">
      <c r="A31" s="262"/>
      <c r="B31" s="663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3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3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3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3"/>
      <c r="AV32" s="8"/>
      <c r="AW32" s="67"/>
      <c r="AX32" s="64"/>
      <c r="AY32" s="65"/>
      <c r="AZ32" s="65"/>
      <c r="BA32" s="66"/>
      <c r="BB32" s="673"/>
      <c r="BC32" s="68"/>
      <c r="BD32" s="36"/>
      <c r="BE32" s="69"/>
      <c r="BF32" s="70"/>
    </row>
    <row r="33" spans="1:58" ht="27" customHeight="1" x14ac:dyDescent="0.25">
      <c r="A33" s="262"/>
      <c r="B33" s="663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3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3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3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3"/>
      <c r="AV34" s="8"/>
      <c r="AW34" s="67"/>
      <c r="AX34" s="64"/>
      <c r="AY34" s="65"/>
      <c r="AZ34" s="65"/>
      <c r="BA34" s="66"/>
      <c r="BB34" s="673"/>
      <c r="BC34" s="68"/>
      <c r="BD34" s="36"/>
      <c r="BE34" s="69"/>
      <c r="BF34" s="70"/>
    </row>
    <row r="35" spans="1:58" ht="27" customHeight="1" x14ac:dyDescent="0.25">
      <c r="A35" s="262"/>
      <c r="B35" s="663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3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3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3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3"/>
      <c r="AV36" s="8"/>
      <c r="AW36" s="67"/>
      <c r="AX36" s="64"/>
      <c r="AY36" s="65"/>
      <c r="AZ36" s="65"/>
      <c r="BA36" s="66"/>
      <c r="BB36" s="673"/>
      <c r="BC36" s="68"/>
      <c r="BD36" s="36"/>
      <c r="BE36" s="83"/>
      <c r="BF36" s="82"/>
    </row>
    <row r="37" spans="1:58" ht="27" customHeight="1" x14ac:dyDescent="0.25">
      <c r="A37" s="262"/>
      <c r="B37" s="663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3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3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3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3"/>
      <c r="AV38" s="8"/>
      <c r="AW38" s="67"/>
      <c r="AX38" s="64"/>
      <c r="AY38" s="65"/>
      <c r="AZ38" s="65"/>
      <c r="BA38" s="66"/>
      <c r="BB38" s="673"/>
      <c r="BC38" s="68"/>
      <c r="BD38" s="36"/>
      <c r="BE38" s="69"/>
      <c r="BF38" s="70"/>
    </row>
    <row r="39" spans="1:58" ht="27" customHeight="1" x14ac:dyDescent="0.25">
      <c r="A39" s="262"/>
      <c r="B39" s="663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5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3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3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3"/>
      <c r="C40" s="663"/>
      <c r="D40" s="663"/>
      <c r="E40" s="663"/>
      <c r="F40" s="663"/>
      <c r="G40" s="663"/>
      <c r="H40" s="663"/>
      <c r="I40" s="663"/>
      <c r="J40" s="664"/>
      <c r="K40" s="663"/>
      <c r="L40" s="663"/>
      <c r="M40" s="663"/>
      <c r="N40" s="663"/>
      <c r="O40" s="663"/>
      <c r="P40" s="664"/>
      <c r="Q40" s="663"/>
      <c r="R40" s="663"/>
      <c r="S40" s="663"/>
      <c r="T40" s="663"/>
      <c r="U40" s="672"/>
      <c r="V40" s="665"/>
      <c r="W40" s="663"/>
      <c r="X40" s="663"/>
      <c r="Y40" s="663"/>
      <c r="Z40" s="663"/>
      <c r="AA40" s="663"/>
      <c r="AB40" s="663"/>
      <c r="AC40" s="663"/>
      <c r="AD40" s="663"/>
      <c r="AE40" s="665"/>
      <c r="AF40" s="663"/>
      <c r="AG40" s="663"/>
      <c r="AH40" s="663"/>
      <c r="AI40" s="663"/>
      <c r="AJ40" s="663"/>
      <c r="AK40" s="663"/>
      <c r="AL40" s="663"/>
      <c r="AM40" s="663"/>
      <c r="AN40" s="663"/>
      <c r="AO40" s="663"/>
      <c r="AP40" s="663"/>
      <c r="AQ40" s="663"/>
      <c r="AR40" s="663"/>
      <c r="AS40" s="663"/>
      <c r="AT40" s="663"/>
      <c r="AU40" s="663"/>
      <c r="AV40" s="665"/>
      <c r="AW40" s="663"/>
      <c r="AX40" s="663"/>
      <c r="AY40" s="663"/>
      <c r="AZ40" s="663"/>
      <c r="BA40" s="663"/>
      <c r="BB40" s="672"/>
      <c r="BC40" s="262"/>
      <c r="BE40" s="693"/>
      <c r="BF40" s="694"/>
    </row>
    <row r="41" spans="1:58" ht="27" customHeight="1" x14ac:dyDescent="0.25">
      <c r="A41" s="262"/>
      <c r="B41" s="663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3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3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3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3"/>
      <c r="AV42" s="8"/>
      <c r="AW42" s="67"/>
      <c r="AX42" s="64"/>
      <c r="AY42" s="65"/>
      <c r="AZ42" s="65"/>
      <c r="BA42" s="66"/>
      <c r="BB42" s="673"/>
      <c r="BC42" s="68"/>
      <c r="BD42" s="36"/>
      <c r="BE42" s="83"/>
      <c r="BF42" s="82"/>
    </row>
    <row r="43" spans="1:58" ht="27" customHeight="1" x14ac:dyDescent="0.25">
      <c r="A43" s="262"/>
      <c r="B43" s="663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3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3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3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3"/>
      <c r="AV44" s="8"/>
      <c r="AW44" s="67"/>
      <c r="AX44" s="64"/>
      <c r="AY44" s="65"/>
      <c r="AZ44" s="65"/>
      <c r="BA44" s="66"/>
      <c r="BB44" s="673"/>
      <c r="BC44" s="68"/>
      <c r="BD44" s="36"/>
      <c r="BE44" s="69"/>
      <c r="BF44" s="70"/>
    </row>
    <row r="45" spans="1:58" ht="27" customHeight="1" x14ac:dyDescent="0.25">
      <c r="A45" s="262"/>
      <c r="B45" s="663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3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3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3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3"/>
      <c r="AV46" s="8"/>
      <c r="AW46" s="67"/>
      <c r="AX46" s="64"/>
      <c r="AY46" s="65"/>
      <c r="AZ46" s="65"/>
      <c r="BA46" s="66"/>
      <c r="BB46" s="673"/>
      <c r="BC46" s="68"/>
      <c r="BD46" s="36"/>
      <c r="BE46" s="69"/>
      <c r="BF46" s="70"/>
    </row>
    <row r="47" spans="1:58" ht="27" customHeight="1" x14ac:dyDescent="0.25">
      <c r="A47" s="262"/>
      <c r="B47" s="663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3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3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3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3"/>
      <c r="AV48" s="8"/>
      <c r="AW48" s="67"/>
      <c r="AX48" s="64"/>
      <c r="AY48" s="65"/>
      <c r="AZ48" s="65"/>
      <c r="BA48" s="66"/>
      <c r="BB48" s="673"/>
      <c r="BC48" s="68"/>
      <c r="BD48" s="36"/>
      <c r="BE48" s="69"/>
      <c r="BF48" s="70"/>
    </row>
    <row r="49" spans="1:70" ht="27" customHeight="1" x14ac:dyDescent="0.25">
      <c r="A49" s="262"/>
      <c r="B49" s="663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3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3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3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3"/>
      <c r="AV50" s="8"/>
      <c r="AW50" s="67"/>
      <c r="AX50" s="64"/>
      <c r="AY50" s="65"/>
      <c r="AZ50" s="65"/>
      <c r="BA50" s="66"/>
      <c r="BB50" s="673"/>
      <c r="BC50" s="68"/>
      <c r="BD50" s="36"/>
      <c r="BE50" s="83"/>
      <c r="BF50" s="82"/>
    </row>
    <row r="51" spans="1:70" ht="27" customHeight="1" x14ac:dyDescent="0.25">
      <c r="A51" s="262"/>
      <c r="B51" s="663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3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3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3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3"/>
      <c r="AV52" s="8"/>
      <c r="AW52" s="67"/>
      <c r="AX52" s="64"/>
      <c r="AY52" s="65"/>
      <c r="AZ52" s="65"/>
      <c r="BA52" s="66"/>
      <c r="BB52" s="673"/>
      <c r="BC52" s="68"/>
      <c r="BD52" s="36"/>
      <c r="BE52" s="69"/>
      <c r="BF52" s="70"/>
    </row>
    <row r="53" spans="1:70" ht="27" customHeight="1" x14ac:dyDescent="0.25">
      <c r="A53" s="262"/>
      <c r="B53" s="663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3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3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3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3"/>
      <c r="AV54" s="8"/>
      <c r="AW54" s="67"/>
      <c r="AX54" s="64"/>
      <c r="AY54" s="65"/>
      <c r="AZ54" s="65"/>
      <c r="BA54" s="66"/>
      <c r="BB54" s="673"/>
      <c r="BC54" s="22"/>
      <c r="BD54" s="36"/>
      <c r="BE54" s="693"/>
      <c r="BF54" s="695"/>
    </row>
    <row r="55" spans="1:70" ht="27" customHeight="1" x14ac:dyDescent="0.25">
      <c r="A55" s="262"/>
      <c r="B55" s="663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3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3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3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3"/>
      <c r="AV56" s="8"/>
      <c r="AW56" s="67"/>
      <c r="AX56" s="64"/>
      <c r="AY56" s="65"/>
      <c r="AZ56" s="65"/>
      <c r="BA56" s="66"/>
      <c r="BB56" s="673"/>
      <c r="BC56" s="68"/>
      <c r="BD56" s="36"/>
      <c r="BE56" s="83"/>
      <c r="BF56" s="82"/>
    </row>
    <row r="57" spans="1:70" ht="27" customHeight="1" x14ac:dyDescent="0.25">
      <c r="A57" s="262"/>
      <c r="B57" s="663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3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3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3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3"/>
      <c r="AV58" s="8"/>
      <c r="AW58" s="67"/>
      <c r="AX58" s="64"/>
      <c r="AY58" s="65"/>
      <c r="AZ58" s="65"/>
      <c r="BA58" s="66"/>
      <c r="BB58" s="673"/>
      <c r="BC58" s="68"/>
      <c r="BD58" s="36"/>
      <c r="BE58" s="83"/>
      <c r="BF58" s="82"/>
    </row>
    <row r="59" spans="1:70" ht="27" customHeight="1" x14ac:dyDescent="0.25">
      <c r="A59" s="262"/>
      <c r="B59" s="663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3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3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3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3"/>
      <c r="AV60" s="8"/>
      <c r="AW60" s="67"/>
      <c r="AX60" s="64"/>
      <c r="AY60" s="65"/>
      <c r="AZ60" s="65"/>
      <c r="BA60" s="66"/>
      <c r="BB60" s="673"/>
      <c r="BC60" s="68"/>
      <c r="BD60" s="36"/>
      <c r="BE60" s="83"/>
      <c r="BF60" s="82"/>
    </row>
    <row r="61" spans="1:70" ht="27" customHeight="1" x14ac:dyDescent="0.25">
      <c r="A61" s="262"/>
      <c r="B61" s="663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3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3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3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3"/>
      <c r="AV62" s="8"/>
      <c r="AW62" s="67"/>
      <c r="AX62" s="64"/>
      <c r="AY62" s="65"/>
      <c r="AZ62" s="65"/>
      <c r="BA62" s="66"/>
      <c r="BB62" s="673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3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3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3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3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3"/>
      <c r="AV64" s="8"/>
      <c r="AW64" s="67"/>
      <c r="AX64" s="64"/>
      <c r="AY64" s="65"/>
      <c r="AZ64" s="65"/>
      <c r="BA64" s="66"/>
      <c r="BB64" s="673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3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3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3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3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3"/>
      <c r="AV66" s="8"/>
      <c r="AW66" s="67"/>
      <c r="AX66" s="64"/>
      <c r="AY66" s="65"/>
      <c r="AZ66" s="65"/>
      <c r="BA66" s="66"/>
      <c r="BB66" s="673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3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3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3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3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3"/>
      <c r="AV68" s="8"/>
      <c r="AW68" s="67"/>
      <c r="AX68" s="64"/>
      <c r="AY68" s="65"/>
      <c r="AZ68" s="65"/>
      <c r="BA68" s="66"/>
      <c r="BB68" s="673"/>
      <c r="BC68" s="22"/>
      <c r="BD68" s="36"/>
      <c r="BE68" s="693"/>
      <c r="BF68" s="695"/>
    </row>
    <row r="69" spans="1:70" ht="27" customHeight="1" x14ac:dyDescent="0.25">
      <c r="A69" s="262"/>
      <c r="B69" s="663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3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3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3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3"/>
      <c r="AV70" s="8"/>
      <c r="AW70" s="67"/>
      <c r="AX70" s="64"/>
      <c r="AY70" s="65"/>
      <c r="AZ70" s="65"/>
      <c r="BA70" s="66"/>
      <c r="BB70" s="673"/>
      <c r="BC70" s="68"/>
      <c r="BD70" s="36"/>
      <c r="BE70" s="83"/>
      <c r="BF70" s="82"/>
    </row>
    <row r="71" spans="1:70" ht="27" customHeight="1" thickBot="1" x14ac:dyDescent="0.3">
      <c r="A71" s="262"/>
      <c r="B71" s="663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3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3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3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3"/>
      <c r="AV72" s="8"/>
      <c r="AW72" s="67"/>
      <c r="AX72" s="64"/>
      <c r="AY72" s="65"/>
      <c r="AZ72" s="65"/>
      <c r="BA72" s="66"/>
      <c r="BB72" s="673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3">
        <f>SUM(BO82:BO101)/1.5</f>
        <v>696.26666666666677</v>
      </c>
      <c r="BP78" s="458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0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0">
        <f>MAX(BM83:BM102)</f>
        <v>95.4</v>
      </c>
      <c r="BN81" s="179" t="s">
        <v>5</v>
      </c>
      <c r="BO81" s="180">
        <f>MAX(BO83:BO105)</f>
        <v>163.6</v>
      </c>
      <c r="BP81" s="459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245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3">
        <v>0.72361111111111109</v>
      </c>
      <c r="B1" s="262"/>
      <c r="C1" s="262"/>
      <c r="D1" s="262"/>
      <c r="E1" s="262"/>
      <c r="F1" s="262"/>
      <c r="G1" s="517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9"/>
      <c r="U1" s="394"/>
      <c r="V1" s="325" t="s">
        <v>153</v>
      </c>
      <c r="W1"/>
      <c r="X1" s="410" t="s">
        <v>150</v>
      </c>
      <c r="Y1" s="496">
        <f>Relevés!$W$5</f>
        <v>0</v>
      </c>
      <c r="Z1" s="52" t="s">
        <v>156</v>
      </c>
      <c r="AC1" s="530"/>
      <c r="AD1" s="626"/>
      <c r="AE1" s="627"/>
      <c r="AF1" s="530"/>
      <c r="AG1" s="625"/>
      <c r="AH1" s="606"/>
      <c r="AI1" s="606"/>
      <c r="AJ1" s="548" t="s">
        <v>196</v>
      </c>
      <c r="AK1" s="548" t="s">
        <v>197</v>
      </c>
      <c r="AL1" s="519"/>
      <c r="AM1" s="607" t="s">
        <v>160</v>
      </c>
      <c r="AN1" s="608" t="s">
        <v>197</v>
      </c>
    </row>
    <row r="2" spans="1:40" ht="15.75" customHeight="1" thickTop="1" x14ac:dyDescent="0.25">
      <c r="A2" s="262"/>
      <c r="B2" s="481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3"/>
      <c r="R2" s="392"/>
      <c r="T2" s="288"/>
      <c r="U2" s="288"/>
      <c r="V2" s="447" t="s">
        <v>44</v>
      </c>
      <c r="W2" s="404"/>
      <c r="X2" s="405" t="s">
        <v>136</v>
      </c>
      <c r="Y2" s="496">
        <f>Décembre_2024!$AL$1</f>
        <v>18.899999999999999</v>
      </c>
      <c r="Z2" t="s">
        <v>182</v>
      </c>
      <c r="AC2" s="530"/>
      <c r="AD2" s="636"/>
      <c r="AE2" s="634"/>
      <c r="AF2" s="635"/>
      <c r="AG2" s="530"/>
      <c r="AJ2" s="587">
        <v>-10000</v>
      </c>
      <c r="AK2" s="588" t="s">
        <v>198</v>
      </c>
      <c r="AL2" s="519"/>
      <c r="AM2" s="609">
        <v>10</v>
      </c>
      <c r="AN2" s="610" t="s">
        <v>199</v>
      </c>
    </row>
    <row r="3" spans="1:40" ht="18.75" x14ac:dyDescent="0.3">
      <c r="A3" s="262"/>
      <c r="B3" s="484"/>
      <c r="C3" s="500" t="s">
        <v>178</v>
      </c>
      <c r="D3" s="480"/>
      <c r="E3" s="477"/>
      <c r="F3" s="479" t="s">
        <v>173</v>
      </c>
      <c r="G3" s="477"/>
      <c r="H3" s="477"/>
      <c r="I3" s="501" t="s">
        <v>171</v>
      </c>
      <c r="J3" s="501"/>
      <c r="K3" s="477"/>
      <c r="L3" s="500" t="s">
        <v>174</v>
      </c>
      <c r="M3" s="486"/>
      <c r="N3" s="479" t="s">
        <v>175</v>
      </c>
      <c r="O3" s="479"/>
      <c r="P3" s="479"/>
      <c r="Q3" s="487"/>
      <c r="R3" s="392"/>
      <c r="T3" s="289"/>
      <c r="U3" s="289"/>
      <c r="V3" s="452">
        <v>160</v>
      </c>
      <c r="W3"/>
      <c r="X3" s="410" t="s">
        <v>147</v>
      </c>
      <c r="Y3" s="496">
        <f>Décembre_2024!$BO$79+$Y$1</f>
        <v>1044.4000000000001</v>
      </c>
      <c r="Z3" t="s">
        <v>183</v>
      </c>
      <c r="AB3" s="507"/>
      <c r="AC3" s="531"/>
      <c r="AD3" s="639">
        <f ca="1">NOW()</f>
        <v>45642.744681018521</v>
      </c>
      <c r="AE3" s="638"/>
      <c r="AF3" s="637"/>
      <c r="AG3" s="530"/>
      <c r="AJ3" s="561">
        <v>3</v>
      </c>
      <c r="AK3" s="562" t="s">
        <v>200</v>
      </c>
      <c r="AL3" s="519"/>
      <c r="AM3" s="559">
        <v>20</v>
      </c>
      <c r="AN3" s="560" t="s">
        <v>201</v>
      </c>
    </row>
    <row r="4" spans="1:40" ht="15.75" x14ac:dyDescent="0.25">
      <c r="A4" s="262"/>
      <c r="B4" s="484"/>
      <c r="C4" s="477"/>
      <c r="D4" s="477"/>
      <c r="E4" s="477"/>
      <c r="F4" s="477"/>
      <c r="G4" s="477"/>
      <c r="H4" s="477"/>
      <c r="I4" s="477"/>
      <c r="J4" s="477"/>
      <c r="K4" s="477"/>
      <c r="L4" s="477"/>
      <c r="M4" s="477"/>
      <c r="N4" s="477"/>
      <c r="O4" s="477"/>
      <c r="P4" s="477"/>
      <c r="Q4" s="487"/>
      <c r="R4" s="392"/>
      <c r="V4" s="503">
        <f>Décembre_2024!$BM$81</f>
        <v>95.4</v>
      </c>
      <c r="AC4" s="530"/>
      <c r="AD4" s="630"/>
      <c r="AE4" s="627"/>
      <c r="AF4" s="632"/>
      <c r="AG4" s="530"/>
      <c r="AJ4" s="563">
        <v>6</v>
      </c>
      <c r="AK4" s="564" t="s">
        <v>202</v>
      </c>
      <c r="AM4" s="567">
        <v>30</v>
      </c>
      <c r="AN4" s="568" t="s">
        <v>203</v>
      </c>
    </row>
    <row r="5" spans="1:40" ht="15" customHeight="1" x14ac:dyDescent="0.25">
      <c r="A5" s="262"/>
      <c r="B5" s="484"/>
      <c r="C5" s="477"/>
      <c r="D5" s="477"/>
      <c r="E5" s="477"/>
      <c r="F5" s="477"/>
      <c r="G5" s="477"/>
      <c r="H5" s="477"/>
      <c r="I5" s="477"/>
      <c r="J5" s="477"/>
      <c r="K5" s="477"/>
      <c r="L5" s="477"/>
      <c r="M5" s="477"/>
      <c r="N5" s="477"/>
      <c r="O5" s="477"/>
      <c r="P5" s="477"/>
      <c r="Q5" s="487"/>
      <c r="R5" s="392"/>
      <c r="V5" s="452">
        <v>2.5</v>
      </c>
      <c r="X5" s="395" t="s">
        <v>140</v>
      </c>
      <c r="Y5" s="525">
        <f>LOOKUP(9^9,Relevés!$B:$B)</f>
        <v>8.1</v>
      </c>
      <c r="Z5" s="506" t="s">
        <v>180</v>
      </c>
      <c r="AC5" s="530"/>
      <c r="AD5" s="629"/>
      <c r="AE5" s="648"/>
      <c r="AF5" s="631"/>
      <c r="AG5" s="530"/>
      <c r="AJ5" s="565">
        <v>11</v>
      </c>
      <c r="AK5" s="566" t="s">
        <v>204</v>
      </c>
      <c r="AL5" s="519"/>
      <c r="AM5" s="611">
        <v>40</v>
      </c>
      <c r="AN5" s="612" t="s">
        <v>205</v>
      </c>
    </row>
    <row r="6" spans="1:40" ht="15.75" x14ac:dyDescent="0.25">
      <c r="A6" s="262"/>
      <c r="B6" s="484"/>
      <c r="C6" s="477"/>
      <c r="D6" s="477"/>
      <c r="E6" s="477"/>
      <c r="F6" s="477"/>
      <c r="G6" s="477"/>
      <c r="H6" s="477"/>
      <c r="I6" s="477"/>
      <c r="J6" s="477"/>
      <c r="K6" s="477"/>
      <c r="L6" s="477"/>
      <c r="M6" s="477"/>
      <c r="N6" s="477"/>
      <c r="O6" s="477"/>
      <c r="P6" s="477"/>
      <c r="Q6" s="487"/>
      <c r="R6" s="392"/>
      <c r="S6" s="55"/>
      <c r="T6" s="260"/>
      <c r="V6" s="453">
        <f>V3-V4-V5</f>
        <v>62.099999999999994</v>
      </c>
      <c r="X6" s="473" t="s">
        <v>160</v>
      </c>
      <c r="Y6" s="652">
        <f>LOOKUP(9^9,Relevés!$C:$C)</f>
        <v>93</v>
      </c>
      <c r="Z6" s="506" t="s">
        <v>185</v>
      </c>
      <c r="AC6" s="530"/>
      <c r="AD6" s="629"/>
      <c r="AE6" s="530"/>
      <c r="AF6" s="631"/>
      <c r="AG6" s="530"/>
      <c r="AJ6" s="559">
        <v>16</v>
      </c>
      <c r="AK6" s="560" t="s">
        <v>201</v>
      </c>
      <c r="AL6" s="519"/>
      <c r="AM6" s="613">
        <v>50</v>
      </c>
      <c r="AN6" s="614" t="s">
        <v>206</v>
      </c>
    </row>
    <row r="7" spans="1:40" x14ac:dyDescent="0.25">
      <c r="A7" s="262"/>
      <c r="B7" s="484"/>
      <c r="C7" s="477"/>
      <c r="D7" s="477"/>
      <c r="E7" s="477"/>
      <c r="F7" s="477"/>
      <c r="G7" s="477"/>
      <c r="H7" s="477"/>
      <c r="I7" s="477"/>
      <c r="J7" s="477"/>
      <c r="K7" s="477"/>
      <c r="L7" s="477"/>
      <c r="M7" s="477"/>
      <c r="N7" s="477"/>
      <c r="O7" s="477"/>
      <c r="P7" s="477"/>
      <c r="Q7" s="487"/>
      <c r="R7" s="392"/>
      <c r="S7" s="55"/>
      <c r="T7" s="260"/>
      <c r="U7" s="260"/>
      <c r="V7" s="260"/>
      <c r="X7" s="474" t="s">
        <v>20</v>
      </c>
      <c r="Y7" s="508">
        <f>LOOKUP(9^9,Relevés!$F:$G)</f>
        <v>11.2</v>
      </c>
      <c r="Z7" s="506" t="s">
        <v>184</v>
      </c>
      <c r="AC7" s="530"/>
      <c r="AD7" s="629"/>
      <c r="AE7" s="530"/>
      <c r="AF7" s="631"/>
      <c r="AG7" s="530"/>
      <c r="AJ7" s="567">
        <v>21</v>
      </c>
      <c r="AK7" s="568" t="s">
        <v>203</v>
      </c>
      <c r="AL7" s="519"/>
      <c r="AM7" s="615">
        <v>60</v>
      </c>
      <c r="AN7" s="616" t="s">
        <v>207</v>
      </c>
    </row>
    <row r="8" spans="1:40" x14ac:dyDescent="0.25">
      <c r="A8" s="262"/>
      <c r="B8" s="484"/>
      <c r="C8" s="477"/>
      <c r="D8" s="477"/>
      <c r="E8" s="477"/>
      <c r="F8" s="477"/>
      <c r="G8" s="477"/>
      <c r="H8" s="477"/>
      <c r="I8" s="477"/>
      <c r="J8" s="477"/>
      <c r="K8" s="477"/>
      <c r="L8" s="477"/>
      <c r="M8" s="477"/>
      <c r="N8" s="477"/>
      <c r="O8" s="477"/>
      <c r="P8" s="477"/>
      <c r="Q8" s="487"/>
      <c r="R8" s="392"/>
      <c r="T8" s="397"/>
      <c r="U8" s="260"/>
      <c r="V8" s="447" t="s">
        <v>18</v>
      </c>
      <c r="AC8" s="530"/>
      <c r="AD8" s="650" t="s">
        <v>232</v>
      </c>
      <c r="AE8" s="530"/>
      <c r="AF8" s="649" t="s">
        <v>44</v>
      </c>
      <c r="AG8" s="530"/>
      <c r="AJ8" s="569">
        <v>26</v>
      </c>
      <c r="AK8" s="570" t="s">
        <v>208</v>
      </c>
      <c r="AL8" s="519"/>
      <c r="AM8" s="617">
        <v>70</v>
      </c>
      <c r="AN8" s="618" t="s">
        <v>209</v>
      </c>
    </row>
    <row r="9" spans="1:40" ht="15" customHeight="1" x14ac:dyDescent="0.3">
      <c r="A9" s="262"/>
      <c r="B9" s="484"/>
      <c r="C9" s="477"/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87"/>
      <c r="R9" s="392"/>
      <c r="V9" s="452">
        <v>160</v>
      </c>
      <c r="X9" s="465" t="s">
        <v>139</v>
      </c>
      <c r="Y9" s="467">
        <f>LOOKUP(9^9,Relevés!$D:$D)</f>
        <v>7</v>
      </c>
      <c r="Z9" s="466" t="s">
        <v>119</v>
      </c>
      <c r="AC9" s="530"/>
      <c r="AD9" s="646">
        <f>Relevés!$N$5</f>
        <v>10</v>
      </c>
      <c r="AE9" s="530"/>
      <c r="AF9" s="647">
        <f>$V$4</f>
        <v>95.4</v>
      </c>
      <c r="AG9" s="530"/>
      <c r="AJ9" s="571">
        <v>31</v>
      </c>
      <c r="AK9" s="572" t="s">
        <v>210</v>
      </c>
      <c r="AL9" s="519"/>
      <c r="AM9" s="619">
        <v>80</v>
      </c>
      <c r="AN9" s="620" t="s">
        <v>211</v>
      </c>
    </row>
    <row r="10" spans="1:40" ht="15.75" x14ac:dyDescent="0.25">
      <c r="A10" s="262"/>
      <c r="B10" s="484"/>
      <c r="C10" s="477"/>
      <c r="D10" s="477"/>
      <c r="E10" s="477"/>
      <c r="F10" s="477"/>
      <c r="G10" s="477"/>
      <c r="H10" s="477"/>
      <c r="I10" s="477"/>
      <c r="J10" s="477"/>
      <c r="K10" s="477"/>
      <c r="L10" s="477"/>
      <c r="M10" s="477"/>
      <c r="N10" s="477"/>
      <c r="O10" s="477"/>
      <c r="P10" s="477"/>
      <c r="Q10" s="487"/>
      <c r="R10" s="392"/>
      <c r="V10" s="504">
        <f>IF(Relevés!$Q$4&gt;Décembre_2024!$AA$9,Relevés!$Q$4,Décembre_2024!$AA$9)</f>
        <v>78.8</v>
      </c>
      <c r="X10" s="465" t="s">
        <v>139</v>
      </c>
      <c r="Y10" s="467">
        <f>243.04*(LN($Y$6)+17.625*$Y$5/(243.04+$Y$5))/(17.625-(LN($Y$6)+17.625*$Y$5/(243.04+$Y$5)))</f>
        <v>98.991268531802234</v>
      </c>
      <c r="Z10" s="466" t="s">
        <v>119</v>
      </c>
      <c r="AA10" t="s">
        <v>181</v>
      </c>
      <c r="AC10" s="530"/>
      <c r="AD10" s="629"/>
      <c r="AE10" s="530"/>
      <c r="AF10" s="631"/>
      <c r="AG10" s="530"/>
      <c r="AJ10" s="589">
        <v>36</v>
      </c>
      <c r="AK10" s="590" t="s">
        <v>212</v>
      </c>
      <c r="AL10" s="519"/>
      <c r="AM10" s="621">
        <v>90</v>
      </c>
      <c r="AN10" s="622" t="s">
        <v>213</v>
      </c>
    </row>
    <row r="11" spans="1:40" ht="15.75" x14ac:dyDescent="0.25">
      <c r="A11" s="262"/>
      <c r="B11" s="484"/>
      <c r="C11" s="477"/>
      <c r="D11" s="477"/>
      <c r="E11" s="477"/>
      <c r="F11" s="477"/>
      <c r="G11" s="477"/>
      <c r="H11" s="477"/>
      <c r="I11" s="477"/>
      <c r="J11" s="477"/>
      <c r="K11" s="477"/>
      <c r="L11" s="477"/>
      <c r="M11" s="477"/>
      <c r="N11" s="477"/>
      <c r="O11" s="477"/>
      <c r="P11" s="477"/>
      <c r="Q11" s="487"/>
      <c r="R11" s="392"/>
      <c r="V11" s="452">
        <v>3</v>
      </c>
      <c r="AC11" s="530"/>
      <c r="AD11" s="629"/>
      <c r="AE11" s="530"/>
      <c r="AF11" s="631"/>
      <c r="AG11" s="530"/>
      <c r="AJ11" s="591">
        <v>40</v>
      </c>
      <c r="AK11" s="592" t="s">
        <v>198</v>
      </c>
      <c r="AL11" s="519"/>
      <c r="AM11" s="623">
        <v>100</v>
      </c>
      <c r="AN11" s="624" t="s">
        <v>214</v>
      </c>
    </row>
    <row r="12" spans="1:40" ht="16.5" thickBot="1" x14ac:dyDescent="0.3">
      <c r="A12" s="262"/>
      <c r="B12" s="484"/>
      <c r="C12" s="477"/>
      <c r="D12" s="477"/>
      <c r="E12" s="477"/>
      <c r="F12" s="477"/>
      <c r="G12" s="477"/>
      <c r="H12" s="477"/>
      <c r="I12" s="477"/>
      <c r="J12" s="477"/>
      <c r="K12" s="477"/>
      <c r="L12" s="477"/>
      <c r="M12" s="477"/>
      <c r="N12" s="477"/>
      <c r="O12" s="477"/>
      <c r="P12" s="477"/>
      <c r="Q12" s="487"/>
      <c r="R12" s="392"/>
      <c r="V12" s="453">
        <f>V9-V10-V11</f>
        <v>78.2</v>
      </c>
      <c r="X12" s="398" t="s">
        <v>142</v>
      </c>
      <c r="Y12" s="475">
        <f>LOOKUP(9^9,Relevés!$E:$E)</f>
        <v>6.6</v>
      </c>
      <c r="Z12" s="52" t="s">
        <v>187</v>
      </c>
      <c r="AC12" s="530"/>
      <c r="AD12" s="629"/>
      <c r="AE12" s="530"/>
      <c r="AF12" s="631"/>
      <c r="AG12" s="530"/>
      <c r="AK12" s="519"/>
      <c r="AL12" s="519"/>
      <c r="AM12" s="519"/>
      <c r="AN12" s="519"/>
    </row>
    <row r="13" spans="1:40" x14ac:dyDescent="0.25">
      <c r="A13" s="262"/>
      <c r="B13" s="484"/>
      <c r="C13" s="500" t="s">
        <v>172</v>
      </c>
      <c r="D13" s="480"/>
      <c r="E13" s="477"/>
      <c r="F13" s="479" t="s">
        <v>168</v>
      </c>
      <c r="G13" s="477"/>
      <c r="H13" s="477"/>
      <c r="I13" s="477"/>
      <c r="J13" s="477"/>
      <c r="K13" s="477"/>
      <c r="L13" s="477"/>
      <c r="M13" s="477"/>
      <c r="N13" s="477"/>
      <c r="O13" s="480" t="s">
        <v>162</v>
      </c>
      <c r="P13" s="477"/>
      <c r="Q13" s="487"/>
      <c r="R13" s="392"/>
      <c r="X13" s="398" t="s">
        <v>142</v>
      </c>
      <c r="Y13" s="475">
        <f>IF(Y7&lt;5,Y5,(13.12+0.6215*$Y$5)-(11.37*$Y$7^0.16)+(0.3965*$Y$5*$Y$7^0.16))</f>
        <v>6.1459692440851583</v>
      </c>
      <c r="Z13" t="s">
        <v>181</v>
      </c>
      <c r="AC13" s="530"/>
      <c r="AD13" s="629"/>
      <c r="AE13" s="530"/>
      <c r="AF13" s="631"/>
      <c r="AG13" s="530"/>
      <c r="AJ13" s="548" t="s">
        <v>4</v>
      </c>
      <c r="AK13" s="548" t="s">
        <v>197</v>
      </c>
      <c r="AL13" s="519"/>
      <c r="AM13" s="548" t="s">
        <v>6</v>
      </c>
      <c r="AN13" s="548" t="s">
        <v>197</v>
      </c>
    </row>
    <row r="14" spans="1:40" ht="15.75" customHeight="1" x14ac:dyDescent="0.3">
      <c r="A14" s="262"/>
      <c r="B14" s="484"/>
      <c r="C14" s="477"/>
      <c r="D14" s="477"/>
      <c r="E14" s="477"/>
      <c r="F14" s="686" t="s">
        <v>169</v>
      </c>
      <c r="G14" s="687"/>
      <c r="H14" s="495"/>
      <c r="I14" s="495" t="s">
        <v>177</v>
      </c>
      <c r="J14" s="495"/>
      <c r="K14" s="477"/>
      <c r="L14" s="477"/>
      <c r="M14" s="490" t="s">
        <v>163</v>
      </c>
      <c r="N14" s="490"/>
      <c r="O14" s="477"/>
      <c r="P14" s="477"/>
      <c r="Q14" s="487"/>
      <c r="R14" s="392"/>
      <c r="V14" s="447" t="s">
        <v>15</v>
      </c>
      <c r="X14" s="529" t="s">
        <v>190</v>
      </c>
      <c r="Y14" s="528"/>
      <c r="AC14" s="530"/>
      <c r="AD14" s="650" t="s">
        <v>1</v>
      </c>
      <c r="AE14" s="530"/>
      <c r="AF14" s="649" t="s">
        <v>231</v>
      </c>
      <c r="AG14" s="530"/>
      <c r="AJ14" s="557">
        <v>0</v>
      </c>
      <c r="AK14" s="558" t="s">
        <v>223</v>
      </c>
      <c r="AL14" s="519"/>
      <c r="AM14" s="593">
        <v>0</v>
      </c>
      <c r="AN14" s="594" t="s">
        <v>222</v>
      </c>
    </row>
    <row r="15" spans="1:40" ht="15" customHeight="1" x14ac:dyDescent="0.3">
      <c r="A15" s="262"/>
      <c r="B15" s="484"/>
      <c r="C15" s="477"/>
      <c r="D15" s="477"/>
      <c r="E15" s="477"/>
      <c r="F15" s="477"/>
      <c r="G15" s="477"/>
      <c r="H15" s="477"/>
      <c r="I15" s="477"/>
      <c r="J15" s="477"/>
      <c r="K15" s="477"/>
      <c r="L15" s="477"/>
      <c r="M15" s="477"/>
      <c r="N15" s="477"/>
      <c r="O15" s="479" t="s">
        <v>164</v>
      </c>
      <c r="P15" s="477"/>
      <c r="Q15" s="487"/>
      <c r="R15" s="392"/>
      <c r="V15" s="452">
        <v>160</v>
      </c>
      <c r="X15" s="534" t="s">
        <v>15</v>
      </c>
      <c r="Y15" s="535">
        <v>24</v>
      </c>
      <c r="AC15" s="530"/>
      <c r="AD15" s="646">
        <f>Relevés!$K$5</f>
        <v>3.8</v>
      </c>
      <c r="AE15" s="530"/>
      <c r="AF15" s="647">
        <f>$V$10</f>
        <v>78.8</v>
      </c>
      <c r="AG15" s="530"/>
      <c r="AJ15" s="559">
        <v>5</v>
      </c>
      <c r="AK15" s="560" t="s">
        <v>201</v>
      </c>
      <c r="AL15" s="519"/>
      <c r="AM15" s="598">
        <v>120</v>
      </c>
      <c r="AN15" s="596" t="s">
        <v>226</v>
      </c>
    </row>
    <row r="16" spans="1:40" ht="13.5" customHeight="1" x14ac:dyDescent="0.25">
      <c r="A16" s="262"/>
      <c r="B16" s="484"/>
      <c r="C16" s="477"/>
      <c r="D16" s="477"/>
      <c r="E16" s="477"/>
      <c r="F16" s="477"/>
      <c r="G16" s="477"/>
      <c r="H16" s="477"/>
      <c r="I16" s="477"/>
      <c r="J16" s="477"/>
      <c r="K16" s="477"/>
      <c r="L16" s="477"/>
      <c r="M16" s="520"/>
      <c r="N16" s="520"/>
      <c r="O16" s="520"/>
      <c r="P16" s="520"/>
      <c r="Q16" s="487"/>
      <c r="R16" s="392"/>
      <c r="V16" s="505">
        <f>Décembre_2024!$AC$3</f>
        <v>9.4</v>
      </c>
      <c r="X16" s="601" t="s">
        <v>18</v>
      </c>
      <c r="Y16" s="602">
        <v>130</v>
      </c>
      <c r="Z16" s="53"/>
      <c r="AC16" s="530"/>
      <c r="AD16" s="650"/>
      <c r="AE16" s="530"/>
      <c r="AF16" s="631"/>
      <c r="AG16" s="530"/>
      <c r="AJ16" s="561">
        <v>11</v>
      </c>
      <c r="AK16" s="562" t="s">
        <v>200</v>
      </c>
      <c r="AL16" s="519"/>
      <c r="AM16" s="599">
        <v>240</v>
      </c>
      <c r="AN16" s="597" t="s">
        <v>227</v>
      </c>
    </row>
    <row r="17" spans="1:40" ht="13.5" customHeight="1" x14ac:dyDescent="0.25">
      <c r="A17" s="262"/>
      <c r="B17" s="484"/>
      <c r="C17" s="477"/>
      <c r="D17" s="485" t="s">
        <v>165</v>
      </c>
      <c r="E17" s="486"/>
      <c r="F17" s="477"/>
      <c r="G17" s="477"/>
      <c r="H17" s="477"/>
      <c r="I17" s="485" t="s">
        <v>170</v>
      </c>
      <c r="J17" s="485"/>
      <c r="K17" s="477"/>
      <c r="L17" s="477">
        <v>17</v>
      </c>
      <c r="M17" s="520" t="s">
        <v>188</v>
      </c>
      <c r="N17" s="657" t="s">
        <v>189</v>
      </c>
      <c r="O17" s="520"/>
      <c r="P17" s="520" t="s">
        <v>44</v>
      </c>
      <c r="Q17" s="487"/>
      <c r="R17" s="392"/>
      <c r="V17" s="452">
        <v>3</v>
      </c>
      <c r="X17" s="603" t="s">
        <v>44</v>
      </c>
      <c r="Y17" s="602">
        <v>900</v>
      </c>
      <c r="AC17" s="530"/>
      <c r="AD17" s="629"/>
      <c r="AE17" s="530"/>
      <c r="AF17" s="631"/>
      <c r="AG17" s="530"/>
      <c r="AJ17" s="563">
        <v>16</v>
      </c>
      <c r="AK17" s="564" t="s">
        <v>202</v>
      </c>
      <c r="AL17" s="519"/>
      <c r="AM17" s="600">
        <v>540</v>
      </c>
      <c r="AN17" s="595" t="s">
        <v>228</v>
      </c>
    </row>
    <row r="18" spans="1:40" ht="15.75" x14ac:dyDescent="0.25">
      <c r="A18" s="262"/>
      <c r="B18" s="484"/>
      <c r="C18" s="477"/>
      <c r="D18" s="477"/>
      <c r="E18" s="477"/>
      <c r="F18" s="477"/>
      <c r="G18" s="477"/>
      <c r="H18" s="477"/>
      <c r="I18" s="477"/>
      <c r="J18" s="477"/>
      <c r="K18" s="477"/>
      <c r="L18" s="477"/>
      <c r="M18" s="477"/>
      <c r="N18" s="477"/>
      <c r="O18" s="477"/>
      <c r="P18" s="477"/>
      <c r="Q18" s="487"/>
      <c r="R18" s="392"/>
      <c r="V18" s="453">
        <f>V15-V16-V17</f>
        <v>147.6</v>
      </c>
      <c r="X18" s="94" t="s">
        <v>191</v>
      </c>
      <c r="Y18" s="475">
        <v>2</v>
      </c>
      <c r="AC18" s="530"/>
      <c r="AD18" s="629"/>
      <c r="AE18" s="648"/>
      <c r="AF18" s="631"/>
      <c r="AG18" s="530"/>
      <c r="AJ18" s="565">
        <v>21</v>
      </c>
      <c r="AK18" s="566" t="s">
        <v>204</v>
      </c>
      <c r="AL18" s="519"/>
      <c r="AM18" s="604">
        <v>900</v>
      </c>
      <c r="AN18" s="605" t="s">
        <v>208</v>
      </c>
    </row>
    <row r="19" spans="1:40" ht="15.75" x14ac:dyDescent="0.25">
      <c r="A19" s="262"/>
      <c r="B19" s="484"/>
      <c r="C19" s="477"/>
      <c r="D19" s="477"/>
      <c r="E19" s="477"/>
      <c r="F19" s="477"/>
      <c r="G19" s="477"/>
      <c r="H19" s="477"/>
      <c r="I19" s="477"/>
      <c r="J19" s="477"/>
      <c r="K19" s="477"/>
      <c r="L19" s="477"/>
      <c r="M19" s="477"/>
      <c r="N19" s="477"/>
      <c r="O19" s="477"/>
      <c r="P19" s="477"/>
      <c r="Q19" s="487"/>
      <c r="R19" s="392"/>
      <c r="X19" s="94" t="s">
        <v>4</v>
      </c>
      <c r="Y19" s="508">
        <f>Décembre_2024!AC2</f>
        <v>0</v>
      </c>
      <c r="AA19" s="287"/>
      <c r="AB19" s="287"/>
      <c r="AC19" s="532"/>
      <c r="AD19" s="630"/>
      <c r="AE19" s="627"/>
      <c r="AF19" s="632"/>
      <c r="AG19" s="530"/>
      <c r="AJ19" s="559">
        <v>26</v>
      </c>
      <c r="AK19" s="560" t="s">
        <v>201</v>
      </c>
      <c r="AL19" s="519"/>
    </row>
    <row r="20" spans="1:40" x14ac:dyDescent="0.25">
      <c r="A20" s="262"/>
      <c r="B20" s="484"/>
      <c r="C20" s="477"/>
      <c r="D20" s="477"/>
      <c r="E20" s="477"/>
      <c r="F20" s="477"/>
      <c r="G20" s="477"/>
      <c r="H20" s="477"/>
      <c r="I20" s="477"/>
      <c r="J20" s="477"/>
      <c r="K20" s="477"/>
      <c r="L20" s="477"/>
      <c r="M20" s="477"/>
      <c r="N20" s="477"/>
      <c r="O20" s="477"/>
      <c r="P20" s="477"/>
      <c r="Q20" s="487"/>
      <c r="R20" s="392"/>
      <c r="V20" s="446" t="s">
        <v>157</v>
      </c>
      <c r="X20" s="94" t="s">
        <v>160</v>
      </c>
      <c r="Y20" s="651">
        <f>$Y$6</f>
        <v>93</v>
      </c>
      <c r="AA20" s="287"/>
      <c r="AB20" s="287"/>
      <c r="AC20" s="532"/>
      <c r="AD20" s="629"/>
      <c r="AE20" s="731" t="s">
        <v>233</v>
      </c>
      <c r="AF20" s="732"/>
      <c r="AG20" s="530"/>
      <c r="AJ20" s="567">
        <v>31</v>
      </c>
      <c r="AK20" s="568" t="s">
        <v>203</v>
      </c>
      <c r="AL20" s="519"/>
    </row>
    <row r="21" spans="1:40" ht="15.75" x14ac:dyDescent="0.25">
      <c r="A21" s="262"/>
      <c r="B21" s="484"/>
      <c r="C21" s="477"/>
      <c r="D21" s="477"/>
      <c r="E21" s="477"/>
      <c r="F21" s="477"/>
      <c r="G21" s="477"/>
      <c r="H21" s="477"/>
      <c r="I21" s="477"/>
      <c r="J21" s="477"/>
      <c r="K21" s="477"/>
      <c r="L21" s="477"/>
      <c r="M21" s="477"/>
      <c r="N21" s="477"/>
      <c r="O21" s="477"/>
      <c r="P21" s="477"/>
      <c r="Q21" s="487"/>
      <c r="R21" s="392"/>
      <c r="V21" s="444">
        <v>1030</v>
      </c>
      <c r="X21" s="526" t="s">
        <v>6</v>
      </c>
      <c r="Y21" s="527">
        <f>Y22</f>
        <v>320</v>
      </c>
      <c r="AA21" s="287"/>
      <c r="AB21" s="287"/>
      <c r="AC21" s="532"/>
      <c r="AD21" s="629"/>
      <c r="AE21" s="530"/>
      <c r="AF21" s="631"/>
      <c r="AG21" s="533"/>
      <c r="AJ21" s="569">
        <v>36</v>
      </c>
      <c r="AK21" s="570" t="s">
        <v>208</v>
      </c>
      <c r="AL21" s="519"/>
    </row>
    <row r="22" spans="1:40" ht="15.75" x14ac:dyDescent="0.25">
      <c r="A22" s="262"/>
      <c r="B22" s="484"/>
      <c r="C22" s="477"/>
      <c r="D22" s="477"/>
      <c r="E22" s="477"/>
      <c r="F22" s="477"/>
      <c r="G22" s="477"/>
      <c r="H22" s="477"/>
      <c r="I22" s="477"/>
      <c r="J22" s="477"/>
      <c r="K22" s="477"/>
      <c r="L22" s="477"/>
      <c r="M22" s="477"/>
      <c r="N22" s="477"/>
      <c r="O22" s="477"/>
      <c r="P22" s="477"/>
      <c r="Q22" s="487"/>
      <c r="R22" s="392"/>
      <c r="V22" s="454">
        <f>$Y$22</f>
        <v>320</v>
      </c>
      <c r="X22" s="398" t="s">
        <v>6</v>
      </c>
      <c r="Y22" s="547">
        <f>Relevés!AH4</f>
        <v>320</v>
      </c>
      <c r="Z22" s="506" t="s">
        <v>186</v>
      </c>
      <c r="AA22" s="287"/>
      <c r="AB22" s="287"/>
      <c r="AC22" s="532"/>
      <c r="AD22" s="629"/>
      <c r="AE22" s="530"/>
      <c r="AF22" s="631"/>
      <c r="AG22" s="530"/>
      <c r="AJ22" s="571">
        <v>41</v>
      </c>
      <c r="AK22" s="572" t="s">
        <v>210</v>
      </c>
      <c r="AL22" s="519"/>
    </row>
    <row r="23" spans="1:40" ht="15.75" x14ac:dyDescent="0.25">
      <c r="A23" s="262"/>
      <c r="B23" s="484"/>
      <c r="C23" s="477"/>
      <c r="D23" s="477"/>
      <c r="E23" s="477"/>
      <c r="F23" s="477"/>
      <c r="G23" s="477"/>
      <c r="H23" s="478"/>
      <c r="I23" s="478"/>
      <c r="J23" s="478"/>
      <c r="K23" s="478"/>
      <c r="L23" s="477"/>
      <c r="M23" s="477"/>
      <c r="N23" s="477"/>
      <c r="O23" s="477"/>
      <c r="P23" s="477"/>
      <c r="Q23" s="487"/>
      <c r="R23" s="392"/>
      <c r="V23" s="444">
        <v>30</v>
      </c>
      <c r="Y23" s="497">
        <f>$Y$22/60/24</f>
        <v>0.22222222222222221</v>
      </c>
      <c r="Z23" s="451" t="s">
        <v>155</v>
      </c>
      <c r="AA23" s="287"/>
      <c r="AB23" s="287"/>
      <c r="AC23" s="532"/>
      <c r="AD23" s="629"/>
      <c r="AE23" s="530"/>
      <c r="AF23" s="631"/>
      <c r="AG23" s="530"/>
      <c r="AJ23" s="573">
        <v>46</v>
      </c>
      <c r="AK23" s="574" t="s">
        <v>215</v>
      </c>
      <c r="AL23" s="519"/>
    </row>
    <row r="24" spans="1:40" ht="15.75" customHeight="1" x14ac:dyDescent="0.25">
      <c r="A24" s="262"/>
      <c r="B24" s="484"/>
      <c r="C24" s="477"/>
      <c r="D24" s="477"/>
      <c r="E24" s="477"/>
      <c r="F24" s="477"/>
      <c r="G24" s="477"/>
      <c r="H24" s="478"/>
      <c r="I24" s="478"/>
      <c r="J24" s="478"/>
      <c r="K24" s="478"/>
      <c r="L24" s="477"/>
      <c r="M24" s="477"/>
      <c r="N24" s="477"/>
      <c r="O24" s="477"/>
      <c r="P24" s="477"/>
      <c r="Q24" s="487"/>
      <c r="R24" s="392"/>
      <c r="V24" s="445">
        <f>$V21-$V22-$V23</f>
        <v>680</v>
      </c>
      <c r="X24" s="463"/>
      <c r="AB24" s="287"/>
      <c r="AC24" s="532"/>
      <c r="AD24" s="629"/>
      <c r="AE24" s="530"/>
      <c r="AF24" s="631"/>
      <c r="AG24" s="530"/>
      <c r="AJ24" s="575">
        <v>51</v>
      </c>
      <c r="AK24" s="576" t="s">
        <v>216</v>
      </c>
      <c r="AL24" s="519"/>
    </row>
    <row r="25" spans="1:40" x14ac:dyDescent="0.25">
      <c r="A25" s="262"/>
      <c r="B25" s="484"/>
      <c r="C25" s="477"/>
      <c r="D25" s="477"/>
      <c r="E25" s="477"/>
      <c r="F25" s="477"/>
      <c r="G25" s="477"/>
      <c r="H25" s="478"/>
      <c r="I25" s="478"/>
      <c r="J25" s="478"/>
      <c r="K25" s="478"/>
      <c r="L25" s="477"/>
      <c r="M25" s="477"/>
      <c r="N25" s="477"/>
      <c r="O25" s="477"/>
      <c r="P25" s="477"/>
      <c r="Q25" s="487"/>
      <c r="R25" s="392"/>
      <c r="W25"/>
      <c r="AB25" s="287"/>
      <c r="AC25" s="532"/>
      <c r="AD25" s="629"/>
      <c r="AE25" s="530"/>
      <c r="AF25" s="631"/>
      <c r="AG25" s="530"/>
      <c r="AJ25" s="577">
        <v>56</v>
      </c>
      <c r="AK25" s="549" t="s">
        <v>217</v>
      </c>
      <c r="AL25" s="519"/>
    </row>
    <row r="26" spans="1:40" ht="15" customHeight="1" x14ac:dyDescent="0.25">
      <c r="A26" s="262"/>
      <c r="B26" s="484"/>
      <c r="C26" s="477"/>
      <c r="D26" s="477"/>
      <c r="E26" s="477"/>
      <c r="F26" s="477"/>
      <c r="G26" s="477"/>
      <c r="H26" s="478"/>
      <c r="I26" s="478"/>
      <c r="J26" s="478"/>
      <c r="K26" s="478"/>
      <c r="L26" s="477"/>
      <c r="M26" s="477"/>
      <c r="N26" s="477"/>
      <c r="O26" s="477"/>
      <c r="P26" s="477"/>
      <c r="Q26" s="487"/>
      <c r="R26" s="392"/>
      <c r="V26" s="455" t="s">
        <v>160</v>
      </c>
      <c r="AB26" s="287"/>
      <c r="AC26" s="532"/>
      <c r="AD26" s="629"/>
      <c r="AE26" s="530"/>
      <c r="AF26" s="631"/>
      <c r="AG26" s="530"/>
      <c r="AJ26" s="578">
        <v>61</v>
      </c>
      <c r="AK26" s="579" t="s">
        <v>214</v>
      </c>
      <c r="AL26" s="519"/>
    </row>
    <row r="27" spans="1:40" ht="15" customHeight="1" x14ac:dyDescent="0.25">
      <c r="A27" s="262"/>
      <c r="B27" s="484"/>
      <c r="C27" s="477"/>
      <c r="D27" s="477"/>
      <c r="E27" s="477"/>
      <c r="F27" s="477"/>
      <c r="G27" s="477"/>
      <c r="H27" s="478"/>
      <c r="I27" s="478"/>
      <c r="J27" s="478"/>
      <c r="K27" s="478"/>
      <c r="L27" s="477"/>
      <c r="M27" s="477"/>
      <c r="N27" s="477"/>
      <c r="O27" s="477"/>
      <c r="P27" s="477"/>
      <c r="Q27" s="487"/>
      <c r="R27" s="392"/>
      <c r="V27" s="456">
        <v>132</v>
      </c>
      <c r="AB27" s="287"/>
      <c r="AC27" s="532"/>
      <c r="AD27" s="629"/>
      <c r="AE27" s="530"/>
      <c r="AF27" s="631"/>
      <c r="AG27" s="530"/>
      <c r="AJ27" s="554">
        <v>66</v>
      </c>
      <c r="AK27" s="580" t="s">
        <v>224</v>
      </c>
      <c r="AL27" s="519"/>
    </row>
    <row r="28" spans="1:40" ht="15" customHeight="1" x14ac:dyDescent="0.25">
      <c r="A28" s="262"/>
      <c r="B28" s="484"/>
      <c r="C28" s="477"/>
      <c r="D28" s="477"/>
      <c r="E28" s="477"/>
      <c r="F28" s="477"/>
      <c r="G28" s="477"/>
      <c r="H28" s="478"/>
      <c r="I28" s="478"/>
      <c r="J28" s="478"/>
      <c r="K28" s="478"/>
      <c r="L28" s="477"/>
      <c r="M28" s="477"/>
      <c r="N28" s="477"/>
      <c r="O28" s="477"/>
      <c r="P28" s="477"/>
      <c r="Q28" s="487"/>
      <c r="R28" s="392"/>
      <c r="V28" s="444"/>
      <c r="AB28" s="287"/>
      <c r="AC28" s="532"/>
      <c r="AD28" s="629"/>
      <c r="AE28" s="530"/>
      <c r="AF28" s="631"/>
      <c r="AG28" s="530"/>
      <c r="AJ28" s="550">
        <v>71</v>
      </c>
      <c r="AK28" s="551" t="s">
        <v>218</v>
      </c>
      <c r="AL28" s="519"/>
    </row>
    <row r="29" spans="1:40" ht="15.75" x14ac:dyDescent="0.25">
      <c r="A29" s="262"/>
      <c r="B29" s="484"/>
      <c r="C29" s="485" t="s">
        <v>166</v>
      </c>
      <c r="D29" s="485"/>
      <c r="E29" s="485"/>
      <c r="F29" s="485"/>
      <c r="G29" s="500" t="s">
        <v>176</v>
      </c>
      <c r="H29" s="494" t="s">
        <v>167</v>
      </c>
      <c r="I29" s="494"/>
      <c r="J29" s="494"/>
      <c r="K29" s="494"/>
      <c r="L29" s="479"/>
      <c r="M29" s="477"/>
      <c r="N29" s="477"/>
      <c r="O29" s="477"/>
      <c r="P29" s="477"/>
      <c r="Q29" s="487"/>
      <c r="R29" s="392"/>
      <c r="V29" s="457">
        <f>$Y$6</f>
        <v>93</v>
      </c>
      <c r="W29"/>
      <c r="AA29" s="287"/>
      <c r="AB29" s="287"/>
      <c r="AC29" s="532"/>
      <c r="AD29" s="629"/>
      <c r="AE29" s="530"/>
      <c r="AF29" s="631"/>
      <c r="AG29" s="530"/>
      <c r="AJ29" s="581">
        <v>76</v>
      </c>
      <c r="AK29" s="582" t="s">
        <v>219</v>
      </c>
    </row>
    <row r="30" spans="1:40" ht="15.75" x14ac:dyDescent="0.25">
      <c r="A30" s="262"/>
      <c r="B30" s="484"/>
      <c r="C30" s="477"/>
      <c r="D30" s="477"/>
      <c r="E30" s="477"/>
      <c r="F30" s="477"/>
      <c r="G30" s="477"/>
      <c r="H30" s="478"/>
      <c r="I30" s="478"/>
      <c r="J30" s="478"/>
      <c r="K30" s="478"/>
      <c r="L30" s="477"/>
      <c r="M30" s="477"/>
      <c r="N30" s="477"/>
      <c r="O30" s="477"/>
      <c r="P30" s="477"/>
      <c r="Q30" s="487"/>
      <c r="R30" s="392"/>
      <c r="V30" s="444">
        <v>4</v>
      </c>
      <c r="X30" s="398" t="s">
        <v>141</v>
      </c>
      <c r="Y30" s="498">
        <f>LOOKUP(9^9,Relevés!H:H)</f>
        <v>1032.2</v>
      </c>
      <c r="Z30" t="s">
        <v>144</v>
      </c>
      <c r="AB30" s="287"/>
      <c r="AC30" s="532"/>
      <c r="AD30" s="629"/>
      <c r="AE30" s="530"/>
      <c r="AF30" s="631"/>
      <c r="AG30" s="530"/>
      <c r="AJ30" s="583">
        <v>81</v>
      </c>
      <c r="AK30" s="584" t="s">
        <v>220</v>
      </c>
      <c r="AL30" s="519"/>
    </row>
    <row r="31" spans="1:40" ht="15.75" x14ac:dyDescent="0.25">
      <c r="A31" s="262"/>
      <c r="B31" s="484"/>
      <c r="C31" s="477"/>
      <c r="D31" s="477"/>
      <c r="E31" s="477"/>
      <c r="F31" s="477"/>
      <c r="G31" s="477"/>
      <c r="H31" s="478"/>
      <c r="I31" s="478"/>
      <c r="J31" s="478"/>
      <c r="K31" s="478"/>
      <c r="L31" s="477"/>
      <c r="M31" s="477"/>
      <c r="N31" s="477"/>
      <c r="O31" s="477"/>
      <c r="P31" s="477"/>
      <c r="Q31" s="487"/>
      <c r="R31" s="392"/>
      <c r="V31" s="445">
        <f>V27-V29-V30</f>
        <v>35</v>
      </c>
      <c r="X31" s="398" t="s">
        <v>141</v>
      </c>
      <c r="Y31" s="499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2"/>
      <c r="AD31" s="629"/>
      <c r="AE31" s="530"/>
      <c r="AF31" s="631"/>
      <c r="AG31" s="530"/>
      <c r="AJ31" s="555">
        <v>86</v>
      </c>
      <c r="AK31" s="556" t="s">
        <v>225</v>
      </c>
      <c r="AL31" s="519"/>
    </row>
    <row r="32" spans="1:40" ht="15.75" thickBot="1" x14ac:dyDescent="0.3">
      <c r="A32" s="262"/>
      <c r="B32" s="684"/>
      <c r="C32" s="488"/>
      <c r="D32" s="488"/>
      <c r="E32" s="488"/>
      <c r="F32" s="488"/>
      <c r="G32" s="488"/>
      <c r="H32" s="489"/>
      <c r="I32" s="489"/>
      <c r="J32" s="489"/>
      <c r="K32" s="489"/>
      <c r="L32" s="488"/>
      <c r="M32" s="521"/>
      <c r="N32" s="488"/>
      <c r="O32" s="488"/>
      <c r="P32" s="488"/>
      <c r="Q32" s="522"/>
      <c r="R32" s="392"/>
      <c r="Z32" s="287" t="s">
        <v>146</v>
      </c>
      <c r="AB32" s="287"/>
      <c r="AC32" s="532"/>
      <c r="AD32" s="629"/>
      <c r="AE32" s="530"/>
      <c r="AF32" s="631"/>
      <c r="AG32" s="530"/>
      <c r="AJ32" s="585">
        <v>91</v>
      </c>
      <c r="AK32" s="586" t="s">
        <v>198</v>
      </c>
      <c r="AN32" s="519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6"/>
      <c r="I33" s="476"/>
      <c r="J33" s="476"/>
      <c r="K33" s="476"/>
      <c r="L33" s="262"/>
      <c r="M33" s="262"/>
      <c r="N33" s="262"/>
      <c r="O33" s="262"/>
      <c r="P33" s="262"/>
      <c r="Q33" s="262"/>
      <c r="R33" s="391">
        <f ca="1">DAY(TODAY())</f>
        <v>16</v>
      </c>
      <c r="S33" s="448" t="s">
        <v>21</v>
      </c>
      <c r="T33" s="449">
        <f>T35-T34</f>
        <v>0.35902777777777778</v>
      </c>
      <c r="V33" s="455" t="s">
        <v>59</v>
      </c>
      <c r="W33"/>
      <c r="AB33" s="287"/>
      <c r="AC33" s="532"/>
      <c r="AD33" s="629"/>
      <c r="AE33" s="530"/>
      <c r="AF33" s="631"/>
      <c r="AG33" s="530"/>
      <c r="AJ33" s="552">
        <v>100</v>
      </c>
      <c r="AK33" s="553" t="s">
        <v>221</v>
      </c>
    </row>
    <row r="34" spans="1:37" ht="15.75" x14ac:dyDescent="0.25">
      <c r="A34" s="420">
        <v>0.79166666666666663</v>
      </c>
      <c r="B34" s="729">
        <f ca="1">NOW()</f>
        <v>45642.744681018521</v>
      </c>
      <c r="C34" s="729"/>
      <c r="D34" s="729"/>
      <c r="E34" s="729"/>
      <c r="G34" s="515"/>
      <c r="H34" s="510"/>
      <c r="I34" s="511"/>
      <c r="J34" s="512"/>
      <c r="K34" s="514"/>
      <c r="L34" s="513"/>
      <c r="M34" s="512"/>
      <c r="N34" s="512"/>
      <c r="O34" s="518"/>
      <c r="P34" s="518"/>
      <c r="Q34" s="518"/>
      <c r="S34" s="401" t="s">
        <v>131</v>
      </c>
      <c r="T34" s="442">
        <v>0.36319444444444443</v>
      </c>
      <c r="V34" s="456">
        <v>60</v>
      </c>
      <c r="X34" s="406" t="s">
        <v>108</v>
      </c>
      <c r="Y34" s="407" t="s">
        <v>115</v>
      </c>
      <c r="Z34" s="400"/>
      <c r="AB34" s="287"/>
      <c r="AC34" s="532"/>
      <c r="AD34" s="629"/>
      <c r="AE34" s="648"/>
      <c r="AF34" s="631"/>
      <c r="AG34" s="530"/>
    </row>
    <row r="35" spans="1:37" ht="15" customHeight="1" x14ac:dyDescent="0.25">
      <c r="A35" s="730" t="str">
        <f ca="1">REPT("À demain",AND(NOW()-TODAY()&gt;A34,A34&lt;&gt;""))</f>
        <v/>
      </c>
      <c r="B35" s="730"/>
      <c r="G35" s="510"/>
      <c r="H35" s="516"/>
      <c r="I35" s="511"/>
      <c r="J35" s="509"/>
      <c r="K35" s="510"/>
      <c r="L35" s="510"/>
      <c r="M35" s="509"/>
      <c r="N35" s="510"/>
      <c r="O35" s="511"/>
      <c r="R35"/>
      <c r="S35" s="94" t="s">
        <v>132</v>
      </c>
      <c r="T35" s="443">
        <v>0.72222222222222221</v>
      </c>
      <c r="V35" s="457">
        <f>Relevés!N5</f>
        <v>10</v>
      </c>
      <c r="X35" s="311" t="s">
        <v>112</v>
      </c>
      <c r="Y35" s="403" t="s">
        <v>114</v>
      </c>
      <c r="Z35" s="287" t="s">
        <v>11</v>
      </c>
      <c r="AC35" s="530"/>
      <c r="AD35" s="629"/>
      <c r="AE35" s="530"/>
      <c r="AF35" s="631"/>
      <c r="AG35" s="530"/>
    </row>
    <row r="36" spans="1:37" ht="15.75" x14ac:dyDescent="0.25">
      <c r="A36" s="656" t="s">
        <v>239</v>
      </c>
      <c r="G36" s="510"/>
      <c r="H36" s="510"/>
      <c r="I36" s="511"/>
      <c r="J36" s="511"/>
      <c r="K36" s="510"/>
      <c r="L36" s="511"/>
      <c r="M36" s="524"/>
      <c r="N36" s="510"/>
      <c r="O36" s="511"/>
      <c r="S36" s="398" t="s">
        <v>133</v>
      </c>
      <c r="T36" s="393">
        <v>13</v>
      </c>
      <c r="V36" s="444">
        <v>1.5</v>
      </c>
      <c r="X36" s="313" t="s">
        <v>111</v>
      </c>
      <c r="Y36" s="408" t="s">
        <v>113</v>
      </c>
      <c r="AC36" s="530"/>
      <c r="AD36" s="629"/>
      <c r="AE36" s="530"/>
      <c r="AF36" s="631"/>
      <c r="AG36" s="530"/>
    </row>
    <row r="37" spans="1:37" ht="15" customHeight="1" x14ac:dyDescent="0.3">
      <c r="A37" t="s">
        <v>240</v>
      </c>
      <c r="V37" s="445">
        <f>V34-V35-V36</f>
        <v>48.5</v>
      </c>
      <c r="X37" t="s">
        <v>145</v>
      </c>
      <c r="Y37" s="409"/>
      <c r="AC37" s="530"/>
      <c r="AD37" s="640"/>
      <c r="AE37" s="628"/>
      <c r="AF37" s="633"/>
      <c r="AG37" s="530"/>
    </row>
    <row r="38" spans="1:37" ht="15" customHeight="1" x14ac:dyDescent="0.3">
      <c r="AC38" s="530"/>
      <c r="AD38" s="640" t="s">
        <v>229</v>
      </c>
      <c r="AE38" s="642" t="s">
        <v>18</v>
      </c>
      <c r="AF38" s="641" t="s">
        <v>44</v>
      </c>
      <c r="AG38" s="530"/>
    </row>
    <row r="39" spans="1:37" ht="15" customHeight="1" x14ac:dyDescent="0.25">
      <c r="V39" s="455" t="s">
        <v>58</v>
      </c>
      <c r="AC39" s="530"/>
      <c r="AD39" s="629"/>
      <c r="AE39" s="530"/>
      <c r="AF39" s="631"/>
      <c r="AG39" s="530"/>
    </row>
    <row r="40" spans="1:37" ht="15.75" x14ac:dyDescent="0.25">
      <c r="V40" s="456">
        <v>60</v>
      </c>
      <c r="AC40" s="530"/>
      <c r="AD40" s="629"/>
      <c r="AE40" s="530"/>
      <c r="AF40" s="631"/>
      <c r="AG40" s="530"/>
    </row>
    <row r="41" spans="1:37" ht="15.75" x14ac:dyDescent="0.25">
      <c r="C41" s="536">
        <f>100*(1-($Y$1/$E$41))</f>
        <v>100</v>
      </c>
      <c r="D41" s="537">
        <v>44</v>
      </c>
      <c r="E41" s="538">
        <v>20</v>
      </c>
      <c r="F41" s="511"/>
      <c r="G41" s="541">
        <f>100*(1-($Y$2/$I$41))</f>
        <v>92.125</v>
      </c>
      <c r="H41" s="537">
        <v>48</v>
      </c>
      <c r="I41" s="542">
        <v>240</v>
      </c>
      <c r="J41" s="511"/>
      <c r="K41" s="541">
        <f>100*(1-($Y$3/M41))</f>
        <v>5.0545454545454449</v>
      </c>
      <c r="L41" s="537">
        <v>50</v>
      </c>
      <c r="M41" s="542">
        <v>1100</v>
      </c>
      <c r="T41" s="519"/>
      <c r="V41" s="457">
        <f>Relevés!$K$5</f>
        <v>3.8</v>
      </c>
      <c r="AC41" s="530"/>
      <c r="AD41" s="629"/>
      <c r="AE41" s="530"/>
      <c r="AF41" s="631"/>
      <c r="AG41" s="530"/>
    </row>
    <row r="42" spans="1:37" ht="15.75" x14ac:dyDescent="0.25">
      <c r="C42" s="539" t="s">
        <v>195</v>
      </c>
      <c r="D42" s="540">
        <f>20*$C$41/100</f>
        <v>20</v>
      </c>
      <c r="E42" s="545" t="s">
        <v>192</v>
      </c>
      <c r="F42" s="511"/>
      <c r="G42" s="543" t="s">
        <v>195</v>
      </c>
      <c r="H42" s="544">
        <f>20*$G$41/100</f>
        <v>18.425000000000001</v>
      </c>
      <c r="I42" s="546" t="s">
        <v>193</v>
      </c>
      <c r="J42" s="511"/>
      <c r="K42" s="543" t="s">
        <v>195</v>
      </c>
      <c r="L42" s="544">
        <f>20*$K$41/100</f>
        <v>1.010909090909089</v>
      </c>
      <c r="M42" s="546" t="s">
        <v>194</v>
      </c>
      <c r="V42" s="444">
        <v>1.5</v>
      </c>
      <c r="AC42" s="530"/>
      <c r="AD42" s="629"/>
      <c r="AE42" s="530"/>
      <c r="AF42" s="631"/>
      <c r="AG42" s="530"/>
    </row>
    <row r="43" spans="1:37" ht="15.75" x14ac:dyDescent="0.25">
      <c r="A43" s="312"/>
      <c r="D43" s="510"/>
      <c r="E43" s="511"/>
      <c r="F43" s="511"/>
      <c r="G43" s="523"/>
      <c r="H43" s="511"/>
      <c r="I43" s="511"/>
      <c r="J43" s="511"/>
      <c r="K43" s="523"/>
      <c r="L43" s="511"/>
      <c r="M43" s="511"/>
      <c r="N43" s="511"/>
      <c r="V43" s="445">
        <f>V40-V41-V42</f>
        <v>54.7</v>
      </c>
      <c r="AC43" s="530"/>
      <c r="AD43" s="629"/>
      <c r="AE43" s="530"/>
      <c r="AF43" s="631"/>
      <c r="AG43" s="530"/>
    </row>
    <row r="44" spans="1:37" x14ac:dyDescent="0.25">
      <c r="AC44" s="530"/>
      <c r="AD44" s="629"/>
      <c r="AE44" s="530"/>
      <c r="AF44" s="631"/>
      <c r="AG44" s="530"/>
    </row>
    <row r="45" spans="1:37" x14ac:dyDescent="0.25">
      <c r="AC45" s="530"/>
      <c r="AD45" s="629"/>
      <c r="AE45" s="530"/>
      <c r="AF45" s="631"/>
      <c r="AG45" s="530"/>
    </row>
    <row r="46" spans="1:37" x14ac:dyDescent="0.25">
      <c r="AC46" s="530"/>
      <c r="AD46" s="629"/>
      <c r="AE46" s="530"/>
      <c r="AF46" s="631"/>
      <c r="AG46" s="530"/>
    </row>
    <row r="47" spans="1:37" x14ac:dyDescent="0.25">
      <c r="AC47" s="530"/>
      <c r="AD47" s="629"/>
      <c r="AE47" s="530"/>
      <c r="AF47" s="631"/>
      <c r="AG47" s="530"/>
    </row>
    <row r="48" spans="1:37" x14ac:dyDescent="0.25">
      <c r="AC48" s="530"/>
      <c r="AD48" s="629"/>
      <c r="AE48" s="530"/>
      <c r="AF48" s="631"/>
      <c r="AG48" s="530"/>
    </row>
    <row r="49" spans="29:33" x14ac:dyDescent="0.25">
      <c r="AC49" s="530"/>
      <c r="AD49" s="629"/>
      <c r="AE49" s="530"/>
      <c r="AF49" s="631"/>
      <c r="AG49" s="530"/>
    </row>
    <row r="50" spans="29:33" x14ac:dyDescent="0.25">
      <c r="AC50" s="530"/>
      <c r="AD50" s="629"/>
      <c r="AE50" s="530"/>
      <c r="AF50" s="631"/>
      <c r="AG50" s="530"/>
    </row>
    <row r="51" spans="29:33" x14ac:dyDescent="0.25">
      <c r="AC51" s="530"/>
      <c r="AD51" s="629"/>
      <c r="AE51" s="530"/>
      <c r="AF51" s="631"/>
      <c r="AG51" s="530"/>
    </row>
    <row r="52" spans="29:33" x14ac:dyDescent="0.25">
      <c r="AC52" s="530"/>
      <c r="AD52" s="629"/>
      <c r="AE52" s="530"/>
      <c r="AF52" s="631"/>
      <c r="AG52" s="530"/>
    </row>
    <row r="53" spans="29:33" x14ac:dyDescent="0.25">
      <c r="AC53" s="530"/>
      <c r="AD53" s="629"/>
      <c r="AE53" s="530"/>
      <c r="AF53" s="631"/>
      <c r="AG53" s="530"/>
    </row>
    <row r="54" spans="29:33" x14ac:dyDescent="0.25">
      <c r="AC54" s="530"/>
      <c r="AD54" s="643">
        <f>Relevés!$AG$5</f>
        <v>0</v>
      </c>
      <c r="AE54" s="644">
        <f>Décembre_2024!$AL$5</f>
        <v>1.273611111111111</v>
      </c>
      <c r="AF54" s="645">
        <f>Décembre_2024!$BP$79</f>
        <v>31.400694444444447</v>
      </c>
      <c r="AG54" s="530"/>
    </row>
    <row r="55" spans="29:33" ht="15.75" thickBot="1" x14ac:dyDescent="0.3">
      <c r="AC55" s="530"/>
      <c r="AD55" s="678"/>
      <c r="AE55" s="626"/>
      <c r="AF55" s="679"/>
      <c r="AG55" s="530"/>
    </row>
    <row r="56" spans="29:33" ht="15.75" thickTop="1" x14ac:dyDescent="0.25">
      <c r="AC56" s="530"/>
      <c r="AD56" s="530"/>
      <c r="AE56" s="530"/>
      <c r="AF56" s="530"/>
      <c r="AG56" s="530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9"/>
      <c r="B1" s="655" t="s">
        <v>234</v>
      </c>
      <c r="C1" s="265"/>
      <c r="D1" s="402">
        <f ca="1">NOW()</f>
        <v>45642.744681018521</v>
      </c>
      <c r="E1" s="417"/>
      <c r="F1" s="655" t="s">
        <v>235</v>
      </c>
      <c r="G1" s="688"/>
      <c r="H1" s="262"/>
    </row>
    <row r="2" spans="1:8" ht="17.25" customHeight="1" x14ac:dyDescent="0.3">
      <c r="A2" s="266"/>
      <c r="B2" s="415"/>
      <c r="C2" s="416"/>
      <c r="D2" s="402"/>
      <c r="E2" s="418"/>
      <c r="F2" s="415"/>
      <c r="G2" s="268"/>
      <c r="H2" s="262"/>
    </row>
    <row r="3" spans="1:8" ht="22.5" customHeight="1" x14ac:dyDescent="0.3">
      <c r="A3" s="266"/>
      <c r="B3" s="690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0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1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4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2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2"/>
      <c r="C10" s="268"/>
      <c r="D10" s="438"/>
      <c r="E10" s="415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0" t="s">
        <v>20</v>
      </c>
      <c r="C11" s="269"/>
      <c r="D11" s="439"/>
      <c r="E11" s="415"/>
      <c r="F11" s="262"/>
      <c r="G11" s="268"/>
      <c r="H11" s="262"/>
    </row>
    <row r="12" spans="1:8" ht="41.25" customHeight="1" x14ac:dyDescent="0.3">
      <c r="A12" s="266"/>
      <c r="B12" s="262"/>
      <c r="C12" s="269"/>
      <c r="D12" s="439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0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0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0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0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2"/>
      <c r="F22" s="680"/>
      <c r="G22" s="681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243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2"/>
      <c r="B44" s="680"/>
      <c r="C44" s="681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G66" sqref="C5:G6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</v>
      </c>
      <c r="D2" s="381">
        <f ca="1">INDIRECT("D"&amp;(Console!$R$33*2+3))</f>
        <v>0</v>
      </c>
      <c r="E2" s="382">
        <f ca="1">INDIRECT("E"&amp;(Console!$R$33*2+3))</f>
        <v>0</v>
      </c>
    </row>
    <row r="3" spans="1:9" x14ac:dyDescent="0.25">
      <c r="B3" s="383" t="s">
        <v>123</v>
      </c>
      <c r="C3" s="381">
        <f ca="1">INDIRECT("C"&amp;(Console!$R$33*2+4))</f>
        <v>0</v>
      </c>
      <c r="D3" s="381">
        <f ca="1">INDIRECT("D"&amp;(Console!$R$33*2+4))</f>
        <v>0</v>
      </c>
      <c r="E3" s="382">
        <f ca="1">INDIRECT("E"&amp;(Console!$R$33*2+4))</f>
        <v>0</v>
      </c>
      <c r="G3" s="355"/>
    </row>
    <row r="4" spans="1:9" x14ac:dyDescent="0.25">
      <c r="A4" s="95" t="s">
        <v>85</v>
      </c>
      <c r="B4" s="375">
        <f ca="1">DAY(TODAY())</f>
        <v>16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7"/>
      <c r="E5" s="365"/>
      <c r="F5" s="366"/>
      <c r="G5" s="371"/>
      <c r="H5" s="437"/>
      <c r="I5" s="365"/>
    </row>
    <row r="6" spans="1:9" x14ac:dyDescent="0.25">
      <c r="A6" s="370"/>
      <c r="B6" s="367" t="s">
        <v>123</v>
      </c>
      <c r="C6" s="372"/>
      <c r="D6" s="436"/>
      <c r="E6" s="368"/>
      <c r="F6" s="367"/>
      <c r="G6" s="372"/>
      <c r="H6" s="436"/>
      <c r="I6" s="368"/>
    </row>
    <row r="7" spans="1:9" x14ac:dyDescent="0.25">
      <c r="A7" s="5">
        <v>2</v>
      </c>
      <c r="B7" s="366" t="s">
        <v>120</v>
      </c>
      <c r="C7" s="371"/>
      <c r="D7" s="435"/>
      <c r="E7" s="365"/>
      <c r="F7" s="366"/>
      <c r="G7" s="371"/>
      <c r="H7" s="435"/>
      <c r="I7" s="365"/>
    </row>
    <row r="8" spans="1:9" x14ac:dyDescent="0.25">
      <c r="B8" s="367" t="s">
        <v>123</v>
      </c>
      <c r="C8" s="372"/>
      <c r="D8" s="436"/>
      <c r="E8" s="368"/>
      <c r="F8" s="367"/>
      <c r="G8" s="372"/>
      <c r="H8" s="436"/>
      <c r="I8" s="368"/>
    </row>
    <row r="9" spans="1:9" x14ac:dyDescent="0.25">
      <c r="A9" s="5">
        <v>3</v>
      </c>
      <c r="B9" s="366" t="s">
        <v>120</v>
      </c>
      <c r="C9" s="371"/>
      <c r="D9" s="435"/>
      <c r="E9" s="365"/>
      <c r="F9" s="366"/>
      <c r="G9" s="371"/>
      <c r="H9" s="435"/>
      <c r="I9" s="365"/>
    </row>
    <row r="10" spans="1:9" x14ac:dyDescent="0.25">
      <c r="B10" s="367" t="s">
        <v>123</v>
      </c>
      <c r="C10" s="372"/>
      <c r="D10" s="436"/>
      <c r="E10" s="368"/>
      <c r="F10" s="367"/>
      <c r="G10" s="372"/>
      <c r="H10" s="436"/>
      <c r="I10" s="368"/>
    </row>
    <row r="11" spans="1:9" x14ac:dyDescent="0.25">
      <c r="A11" s="5">
        <v>4</v>
      </c>
      <c r="B11" s="366" t="s">
        <v>120</v>
      </c>
      <c r="C11" s="371"/>
      <c r="D11" s="435"/>
      <c r="E11" s="365"/>
      <c r="F11" s="366"/>
      <c r="G11" s="371"/>
      <c r="H11" s="435"/>
      <c r="I11" s="365"/>
    </row>
    <row r="12" spans="1:9" x14ac:dyDescent="0.25">
      <c r="B12" s="367" t="s">
        <v>123</v>
      </c>
      <c r="C12" s="372"/>
      <c r="D12" s="436"/>
      <c r="E12" s="368"/>
      <c r="F12" s="367"/>
      <c r="G12" s="372"/>
      <c r="H12" s="436"/>
      <c r="I12" s="368"/>
    </row>
    <row r="13" spans="1:9" x14ac:dyDescent="0.25">
      <c r="A13" s="5">
        <v>5</v>
      </c>
      <c r="B13" s="366" t="s">
        <v>120</v>
      </c>
      <c r="C13" s="371"/>
      <c r="D13" s="435"/>
      <c r="E13" s="365"/>
      <c r="F13" s="366"/>
      <c r="G13" s="371"/>
      <c r="H13" s="435"/>
      <c r="I13" s="365"/>
    </row>
    <row r="14" spans="1:9" x14ac:dyDescent="0.25">
      <c r="B14" s="367" t="s">
        <v>123</v>
      </c>
      <c r="C14" s="372"/>
      <c r="D14" s="436"/>
      <c r="E14" s="368"/>
      <c r="F14" s="367"/>
      <c r="G14" s="372"/>
      <c r="H14" s="436"/>
      <c r="I14" s="368"/>
    </row>
    <row r="15" spans="1:9" x14ac:dyDescent="0.25">
      <c r="A15" s="5">
        <v>6</v>
      </c>
      <c r="B15" s="366" t="s">
        <v>120</v>
      </c>
      <c r="C15" s="371"/>
      <c r="D15" s="435"/>
      <c r="E15" s="365"/>
      <c r="F15" s="366"/>
      <c r="G15" s="371"/>
      <c r="H15" s="435"/>
      <c r="I15" s="365"/>
    </row>
    <row r="16" spans="1:9" x14ac:dyDescent="0.25">
      <c r="B16" s="367" t="s">
        <v>123</v>
      </c>
      <c r="C16" s="372"/>
      <c r="D16" s="436"/>
      <c r="E16" s="368"/>
      <c r="F16" s="367"/>
      <c r="G16" s="372"/>
      <c r="H16" s="436"/>
      <c r="I16" s="368"/>
    </row>
    <row r="17" spans="1:9" x14ac:dyDescent="0.25">
      <c r="A17" s="5">
        <v>7</v>
      </c>
      <c r="B17" s="366" t="s">
        <v>120</v>
      </c>
      <c r="C17" s="371"/>
      <c r="D17" s="435"/>
      <c r="E17" s="365"/>
      <c r="F17" s="366"/>
      <c r="G17" s="371"/>
      <c r="H17" s="435"/>
      <c r="I17" s="365"/>
    </row>
    <row r="18" spans="1:9" x14ac:dyDescent="0.25">
      <c r="B18" s="367" t="s">
        <v>123</v>
      </c>
      <c r="C18" s="372"/>
      <c r="D18" s="436"/>
      <c r="E18" s="368"/>
      <c r="F18" s="367"/>
      <c r="G18" s="372"/>
      <c r="H18" s="436"/>
      <c r="I18" s="368"/>
    </row>
    <row r="19" spans="1:9" x14ac:dyDescent="0.25">
      <c r="A19" s="5">
        <v>8</v>
      </c>
      <c r="B19" s="366" t="s">
        <v>120</v>
      </c>
      <c r="C19" s="371"/>
      <c r="D19" s="435"/>
      <c r="E19" s="365"/>
      <c r="F19" s="366"/>
      <c r="G19" s="371"/>
      <c r="H19" s="435"/>
      <c r="I19" s="365"/>
    </row>
    <row r="20" spans="1:9" x14ac:dyDescent="0.25">
      <c r="B20" s="367" t="s">
        <v>123</v>
      </c>
      <c r="C20" s="372"/>
      <c r="D20" s="436"/>
      <c r="E20" s="368"/>
      <c r="F20" s="367"/>
      <c r="G20" s="372"/>
      <c r="H20" s="436"/>
      <c r="I20" s="368"/>
    </row>
    <row r="21" spans="1:9" x14ac:dyDescent="0.25">
      <c r="A21" s="5">
        <v>9</v>
      </c>
      <c r="B21" s="366" t="s">
        <v>120</v>
      </c>
      <c r="C21" s="371"/>
      <c r="D21" s="435"/>
      <c r="E21" s="365"/>
      <c r="F21" s="366"/>
      <c r="G21" s="371"/>
      <c r="H21" s="435"/>
      <c r="I21" s="365"/>
    </row>
    <row r="22" spans="1:9" x14ac:dyDescent="0.25">
      <c r="B22" s="367" t="s">
        <v>123</v>
      </c>
      <c r="C22" s="372"/>
      <c r="D22" s="436"/>
      <c r="E22" s="368"/>
      <c r="F22" s="367"/>
      <c r="G22" s="372"/>
      <c r="H22" s="436"/>
      <c r="I22" s="368"/>
    </row>
    <row r="23" spans="1:9" x14ac:dyDescent="0.25">
      <c r="A23" s="5">
        <v>10</v>
      </c>
      <c r="B23" s="366" t="s">
        <v>120</v>
      </c>
      <c r="C23" s="371"/>
      <c r="D23" s="435"/>
      <c r="E23" s="365"/>
      <c r="F23" s="366"/>
      <c r="G23" s="371"/>
      <c r="H23" s="435"/>
      <c r="I23" s="365"/>
    </row>
    <row r="24" spans="1:9" x14ac:dyDescent="0.25">
      <c r="B24" s="367" t="s">
        <v>123</v>
      </c>
      <c r="C24" s="372"/>
      <c r="D24" s="436"/>
      <c r="E24" s="368"/>
      <c r="F24" s="367"/>
      <c r="G24" s="372"/>
      <c r="H24" s="436"/>
      <c r="I24" s="368"/>
    </row>
    <row r="25" spans="1:9" x14ac:dyDescent="0.25">
      <c r="A25" s="5">
        <v>11</v>
      </c>
      <c r="B25" s="366" t="s">
        <v>120</v>
      </c>
      <c r="C25" s="371"/>
      <c r="D25" s="435"/>
      <c r="E25" s="365"/>
      <c r="F25" s="366"/>
      <c r="G25" s="371"/>
      <c r="H25" s="435"/>
      <c r="I25" s="365"/>
    </row>
    <row r="26" spans="1:9" x14ac:dyDescent="0.25">
      <c r="B26" s="367" t="s">
        <v>123</v>
      </c>
      <c r="C26" s="372"/>
      <c r="D26" s="436"/>
      <c r="E26" s="368"/>
      <c r="F26" s="367"/>
      <c r="G26" s="372"/>
      <c r="H26" s="436"/>
      <c r="I26" s="368"/>
    </row>
    <row r="27" spans="1:9" x14ac:dyDescent="0.25">
      <c r="A27" s="5">
        <v>12</v>
      </c>
      <c r="B27" s="366" t="s">
        <v>120</v>
      </c>
      <c r="C27" s="371"/>
      <c r="D27" s="435"/>
      <c r="E27" s="365"/>
      <c r="F27" s="366"/>
      <c r="G27" s="371"/>
      <c r="H27" s="435"/>
      <c r="I27" s="365"/>
    </row>
    <row r="28" spans="1:9" x14ac:dyDescent="0.25">
      <c r="B28" s="367" t="s">
        <v>123</v>
      </c>
      <c r="C28" s="372"/>
      <c r="D28" s="436"/>
      <c r="E28" s="368"/>
      <c r="F28" s="367"/>
      <c r="G28" s="372"/>
      <c r="H28" s="436"/>
      <c r="I28" s="368"/>
    </row>
    <row r="29" spans="1:9" x14ac:dyDescent="0.25">
      <c r="A29" s="5">
        <v>13</v>
      </c>
      <c r="B29" s="366" t="s">
        <v>120</v>
      </c>
      <c r="C29" s="371"/>
      <c r="D29" s="435"/>
      <c r="E29" s="365"/>
      <c r="F29" s="366"/>
      <c r="G29" s="371"/>
      <c r="H29" s="435"/>
      <c r="I29" s="365"/>
    </row>
    <row r="30" spans="1:9" x14ac:dyDescent="0.25">
      <c r="B30" s="367" t="s">
        <v>123</v>
      </c>
      <c r="C30" s="372"/>
      <c r="D30" s="436"/>
      <c r="E30" s="368"/>
      <c r="F30" s="367"/>
      <c r="G30" s="372"/>
      <c r="H30" s="436"/>
      <c r="I30" s="368"/>
    </row>
    <row r="31" spans="1:9" x14ac:dyDescent="0.25">
      <c r="A31" s="5">
        <v>14</v>
      </c>
      <c r="B31" s="366" t="s">
        <v>120</v>
      </c>
      <c r="C31" s="371"/>
      <c r="D31" s="435"/>
      <c r="E31" s="365"/>
      <c r="F31" s="366"/>
      <c r="G31" s="371"/>
      <c r="H31" s="435"/>
      <c r="I31" s="365"/>
    </row>
    <row r="32" spans="1:9" x14ac:dyDescent="0.25">
      <c r="B32" s="367" t="s">
        <v>123</v>
      </c>
      <c r="C32" s="372"/>
      <c r="D32" s="436"/>
      <c r="E32" s="368"/>
      <c r="F32" s="367"/>
      <c r="G32" s="372"/>
      <c r="H32" s="436"/>
      <c r="I32" s="368"/>
    </row>
    <row r="33" spans="1:9" x14ac:dyDescent="0.25">
      <c r="A33" s="5">
        <v>15</v>
      </c>
      <c r="B33" s="366" t="s">
        <v>120</v>
      </c>
      <c r="C33" s="371"/>
      <c r="D33" s="435"/>
      <c r="E33" s="365"/>
      <c r="F33" s="366"/>
      <c r="G33" s="371"/>
      <c r="H33" s="435"/>
      <c r="I33" s="365"/>
    </row>
    <row r="34" spans="1:9" x14ac:dyDescent="0.25">
      <c r="A34" s="370"/>
      <c r="B34" s="367" t="s">
        <v>123</v>
      </c>
      <c r="C34" s="372"/>
      <c r="D34" s="436"/>
      <c r="E34" s="368"/>
      <c r="F34" s="367"/>
      <c r="G34" s="372"/>
      <c r="H34" s="436"/>
      <c r="I34" s="368"/>
    </row>
    <row r="35" spans="1:9" x14ac:dyDescent="0.25">
      <c r="A35" s="5">
        <v>16</v>
      </c>
      <c r="B35" s="366" t="s">
        <v>120</v>
      </c>
      <c r="C35" s="371"/>
      <c r="D35" s="435"/>
      <c r="E35" s="365"/>
      <c r="F35" s="366"/>
      <c r="G35" s="371"/>
      <c r="H35" s="435"/>
      <c r="I35" s="365"/>
    </row>
    <row r="36" spans="1:9" x14ac:dyDescent="0.25">
      <c r="A36" s="97"/>
      <c r="B36" s="367" t="s">
        <v>123</v>
      </c>
      <c r="C36" s="372"/>
      <c r="D36" s="436"/>
      <c r="E36" s="368"/>
      <c r="F36" s="367"/>
      <c r="G36" s="372"/>
      <c r="H36" s="436"/>
      <c r="I36" s="368"/>
    </row>
    <row r="37" spans="1:9" x14ac:dyDescent="0.25">
      <c r="A37" s="365">
        <v>17</v>
      </c>
      <c r="B37" s="366" t="s">
        <v>120</v>
      </c>
      <c r="C37" s="371"/>
      <c r="D37" s="435"/>
      <c r="E37" s="365"/>
      <c r="F37" s="366"/>
      <c r="G37" s="371"/>
      <c r="H37" s="435"/>
      <c r="I37" s="365"/>
    </row>
    <row r="38" spans="1:9" x14ac:dyDescent="0.25">
      <c r="B38" s="367" t="s">
        <v>123</v>
      </c>
      <c r="C38" s="372"/>
      <c r="D38" s="436"/>
      <c r="E38" s="368"/>
      <c r="F38" s="367"/>
      <c r="G38" s="372"/>
      <c r="H38" s="436"/>
      <c r="I38" s="368"/>
    </row>
    <row r="39" spans="1:9" x14ac:dyDescent="0.25">
      <c r="A39" s="5">
        <v>18</v>
      </c>
      <c r="B39" s="366" t="s">
        <v>120</v>
      </c>
      <c r="C39" s="371"/>
      <c r="D39" s="435"/>
      <c r="E39" s="365"/>
      <c r="F39" s="366"/>
      <c r="G39" s="371"/>
      <c r="H39" s="435"/>
      <c r="I39" s="365"/>
    </row>
    <row r="40" spans="1:9" x14ac:dyDescent="0.25">
      <c r="B40" s="367" t="s">
        <v>123</v>
      </c>
      <c r="C40" s="372"/>
      <c r="D40" s="436"/>
      <c r="E40" s="368"/>
      <c r="F40" s="367"/>
      <c r="G40" s="372"/>
      <c r="H40" s="436"/>
      <c r="I40" s="368"/>
    </row>
    <row r="41" spans="1:9" x14ac:dyDescent="0.25">
      <c r="A41" s="5">
        <v>19</v>
      </c>
      <c r="B41" s="366" t="s">
        <v>120</v>
      </c>
      <c r="C41" s="371"/>
      <c r="D41" s="435"/>
      <c r="E41" s="365"/>
      <c r="F41" s="366"/>
      <c r="G41" s="371"/>
      <c r="H41" s="435"/>
      <c r="I41" s="365"/>
    </row>
    <row r="42" spans="1:9" x14ac:dyDescent="0.25">
      <c r="B42" s="367" t="s">
        <v>123</v>
      </c>
      <c r="C42" s="372"/>
      <c r="D42" s="436"/>
      <c r="E42" s="368"/>
      <c r="F42" s="367"/>
      <c r="G42" s="372"/>
      <c r="H42" s="436"/>
      <c r="I42" s="368"/>
    </row>
    <row r="43" spans="1:9" x14ac:dyDescent="0.25">
      <c r="A43" s="5">
        <v>20</v>
      </c>
      <c r="B43" s="366" t="s">
        <v>120</v>
      </c>
      <c r="C43" s="371"/>
      <c r="D43" s="435"/>
      <c r="E43" s="365"/>
      <c r="F43" s="366"/>
      <c r="G43" s="371"/>
      <c r="H43" s="435"/>
      <c r="I43" s="365"/>
    </row>
    <row r="44" spans="1:9" x14ac:dyDescent="0.25">
      <c r="B44" s="367" t="s">
        <v>123</v>
      </c>
      <c r="C44" s="372"/>
      <c r="D44" s="436"/>
      <c r="E44" s="368"/>
      <c r="F44" s="367"/>
      <c r="G44" s="372"/>
      <c r="H44" s="436"/>
      <c r="I44" s="368"/>
    </row>
    <row r="45" spans="1:9" x14ac:dyDescent="0.25">
      <c r="A45" s="5">
        <v>21</v>
      </c>
      <c r="B45" s="366" t="s">
        <v>120</v>
      </c>
      <c r="C45" s="371"/>
      <c r="D45" s="435"/>
      <c r="E45" s="365"/>
      <c r="F45" s="366"/>
      <c r="G45" s="371"/>
      <c r="H45" s="435"/>
      <c r="I45" s="365"/>
    </row>
    <row r="46" spans="1:9" x14ac:dyDescent="0.25">
      <c r="B46" s="367" t="s">
        <v>123</v>
      </c>
      <c r="C46" s="372"/>
      <c r="D46" s="436"/>
      <c r="E46" s="368"/>
      <c r="F46" s="367"/>
      <c r="G46" s="372"/>
      <c r="H46" s="436"/>
      <c r="I46" s="368"/>
    </row>
    <row r="47" spans="1:9" x14ac:dyDescent="0.25">
      <c r="A47" s="5">
        <v>22</v>
      </c>
      <c r="B47" s="366" t="s">
        <v>120</v>
      </c>
      <c r="C47" s="371"/>
      <c r="D47" s="435"/>
      <c r="E47" s="365"/>
      <c r="F47" s="366"/>
      <c r="G47" s="371"/>
      <c r="H47" s="435"/>
      <c r="I47" s="365"/>
    </row>
    <row r="48" spans="1:9" x14ac:dyDescent="0.25">
      <c r="B48" s="367" t="s">
        <v>123</v>
      </c>
      <c r="C48" s="372"/>
      <c r="D48" s="436"/>
      <c r="E48" s="368"/>
      <c r="F48" s="367"/>
      <c r="G48" s="372"/>
      <c r="H48" s="436"/>
      <c r="I48" s="368"/>
    </row>
    <row r="49" spans="1:9" x14ac:dyDescent="0.25">
      <c r="A49" s="5">
        <v>23</v>
      </c>
      <c r="B49" s="366" t="s">
        <v>120</v>
      </c>
      <c r="C49" s="371"/>
      <c r="D49" s="435"/>
      <c r="E49" s="365"/>
      <c r="F49" s="366"/>
      <c r="G49" s="371"/>
      <c r="H49" s="435"/>
      <c r="I49" s="365"/>
    </row>
    <row r="50" spans="1:9" x14ac:dyDescent="0.25">
      <c r="B50" s="367" t="s">
        <v>123</v>
      </c>
      <c r="C50" s="372"/>
      <c r="D50" s="436"/>
      <c r="E50" s="368"/>
      <c r="F50" s="367"/>
      <c r="G50" s="372"/>
      <c r="H50" s="436"/>
      <c r="I50" s="368"/>
    </row>
    <row r="51" spans="1:9" x14ac:dyDescent="0.25">
      <c r="A51" s="5">
        <v>24</v>
      </c>
      <c r="B51" s="366" t="s">
        <v>120</v>
      </c>
      <c r="C51" s="371"/>
      <c r="D51" s="435"/>
      <c r="E51" s="365"/>
      <c r="F51" s="366"/>
      <c r="G51" s="371"/>
      <c r="H51" s="435"/>
      <c r="I51" s="365"/>
    </row>
    <row r="52" spans="1:9" x14ac:dyDescent="0.25">
      <c r="B52" s="367" t="s">
        <v>123</v>
      </c>
      <c r="C52" s="372"/>
      <c r="D52" s="436"/>
      <c r="E52" s="368"/>
      <c r="F52" s="367"/>
      <c r="G52" s="372"/>
      <c r="H52" s="436"/>
      <c r="I52" s="368"/>
    </row>
    <row r="53" spans="1:9" x14ac:dyDescent="0.25">
      <c r="A53" s="5">
        <v>25</v>
      </c>
      <c r="B53" s="366" t="s">
        <v>120</v>
      </c>
      <c r="C53" s="371"/>
      <c r="D53" s="435"/>
      <c r="E53" s="365"/>
      <c r="F53" s="366"/>
      <c r="G53" s="371"/>
      <c r="H53" s="435"/>
      <c r="I53" s="365"/>
    </row>
    <row r="54" spans="1:9" x14ac:dyDescent="0.25">
      <c r="B54" s="367" t="s">
        <v>123</v>
      </c>
      <c r="C54" s="372"/>
      <c r="D54" s="436"/>
      <c r="E54" s="368"/>
      <c r="F54" s="367"/>
      <c r="G54" s="372"/>
      <c r="H54" s="436"/>
      <c r="I54" s="368"/>
    </row>
    <row r="55" spans="1:9" x14ac:dyDescent="0.25">
      <c r="A55" s="5">
        <v>26</v>
      </c>
      <c r="B55" s="366" t="s">
        <v>120</v>
      </c>
      <c r="C55" s="371"/>
      <c r="D55" s="435"/>
      <c r="E55" s="365"/>
      <c r="F55" s="366"/>
      <c r="G55" s="371"/>
      <c r="H55" s="435"/>
      <c r="I55" s="365"/>
    </row>
    <row r="56" spans="1:9" x14ac:dyDescent="0.25">
      <c r="B56" s="367" t="s">
        <v>123</v>
      </c>
      <c r="C56" s="372"/>
      <c r="D56" s="436"/>
      <c r="E56" s="368"/>
      <c r="F56" s="367"/>
      <c r="G56" s="372"/>
      <c r="H56" s="436"/>
      <c r="I56" s="368"/>
    </row>
    <row r="57" spans="1:9" x14ac:dyDescent="0.25">
      <c r="A57" s="5">
        <v>27</v>
      </c>
      <c r="B57" s="366" t="s">
        <v>120</v>
      </c>
      <c r="C57" s="371"/>
      <c r="D57" s="435"/>
      <c r="E57" s="365"/>
      <c r="F57" s="366"/>
      <c r="G57" s="371"/>
      <c r="H57" s="435"/>
      <c r="I57" s="365"/>
    </row>
    <row r="58" spans="1:9" x14ac:dyDescent="0.25">
      <c r="B58" s="367" t="s">
        <v>123</v>
      </c>
      <c r="C58" s="372"/>
      <c r="D58" s="436"/>
      <c r="E58" s="368"/>
      <c r="F58" s="367"/>
      <c r="G58" s="372"/>
      <c r="H58" s="436"/>
      <c r="I58" s="368"/>
    </row>
    <row r="59" spans="1:9" x14ac:dyDescent="0.25">
      <c r="A59" s="5">
        <v>28</v>
      </c>
      <c r="B59" s="366" t="s">
        <v>120</v>
      </c>
      <c r="C59" s="371"/>
      <c r="D59" s="435"/>
      <c r="E59" s="365"/>
      <c r="F59" s="366"/>
      <c r="G59" s="371"/>
      <c r="H59" s="435"/>
      <c r="I59" s="365"/>
    </row>
    <row r="60" spans="1:9" x14ac:dyDescent="0.25">
      <c r="B60" s="367" t="s">
        <v>123</v>
      </c>
      <c r="C60" s="372"/>
      <c r="D60" s="436"/>
      <c r="E60" s="368"/>
      <c r="F60" s="367"/>
      <c r="G60" s="372"/>
      <c r="H60" s="436"/>
      <c r="I60" s="368"/>
    </row>
    <row r="61" spans="1:9" x14ac:dyDescent="0.25">
      <c r="A61" s="5">
        <v>29</v>
      </c>
      <c r="B61" s="366" t="s">
        <v>120</v>
      </c>
      <c r="C61" s="371"/>
      <c r="D61" s="435"/>
      <c r="E61" s="365"/>
      <c r="F61" s="366"/>
      <c r="G61" s="371"/>
      <c r="H61" s="435"/>
      <c r="I61" s="365"/>
    </row>
    <row r="62" spans="1:9" x14ac:dyDescent="0.25">
      <c r="B62" s="367" t="s">
        <v>123</v>
      </c>
      <c r="C62" s="372"/>
      <c r="D62" s="436"/>
      <c r="E62" s="368"/>
      <c r="F62" s="367"/>
      <c r="G62" s="372"/>
      <c r="H62" s="436"/>
      <c r="I62" s="368"/>
    </row>
    <row r="63" spans="1:9" x14ac:dyDescent="0.25">
      <c r="A63" s="5">
        <v>30</v>
      </c>
      <c r="B63" s="366" t="s">
        <v>120</v>
      </c>
      <c r="C63" s="371"/>
      <c r="D63" s="435"/>
      <c r="E63" s="365"/>
      <c r="F63" s="366"/>
      <c r="G63" s="371"/>
      <c r="H63" s="435"/>
      <c r="I63" s="365"/>
    </row>
    <row r="64" spans="1:9" x14ac:dyDescent="0.25">
      <c r="B64" s="367" t="s">
        <v>123</v>
      </c>
      <c r="C64" s="372"/>
      <c r="D64" s="436"/>
      <c r="E64" s="368"/>
      <c r="F64" s="367"/>
      <c r="G64" s="372"/>
      <c r="H64" s="436"/>
      <c r="I64" s="368"/>
    </row>
    <row r="65" spans="1:9" x14ac:dyDescent="0.25">
      <c r="A65" s="5">
        <v>31</v>
      </c>
      <c r="B65" s="366" t="s">
        <v>120</v>
      </c>
      <c r="C65" s="371"/>
      <c r="D65" s="435"/>
      <c r="E65" s="365"/>
      <c r="F65" s="366"/>
      <c r="G65" s="371"/>
      <c r="H65" s="435"/>
      <c r="I65" s="365"/>
    </row>
    <row r="66" spans="1:9" x14ac:dyDescent="0.25">
      <c r="B66" s="367" t="s">
        <v>123</v>
      </c>
      <c r="C66" s="372"/>
      <c r="D66" s="436"/>
      <c r="E66" s="368"/>
      <c r="F66" s="367"/>
      <c r="G66" s="372"/>
      <c r="H66" s="436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2024-12-16T16:54:01Z</dcterms:modified>
</cp:coreProperties>
</file>