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3214A45C-2684-4B55-9BA6-A318D59F47E1}" xr6:coauthVersionLast="47" xr6:coauthVersionMax="47" xr10:uidLastSave="{00000000-0000-0000-0000-000000000000}"/>
  <bookViews>
    <workbookView xWindow="-30" yWindow="-30" windowWidth="23415" windowHeight="15480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664" i="1" l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U3" i="11"/>
  <c r="T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V22" i="1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5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<sst xmlns="http://schemas.openxmlformats.org/spreadsheetml/2006/main" count="1289" uniqueCount="647">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</sst>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1.jpeg"/><Relationship Id="rId1" Type="http://schemas.openxmlformats.org/officeDocument/2006/relationships/image" Target="../media/image30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75</c:v>
                </c:pt>
                <c:pt idx="1">
                  <c:v>4</c:v>
                </c:pt>
                <c:pt idx="2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25.6</c:v>
                </c:pt>
                <c:pt idx="1">
                  <c:v>1.5</c:v>
                </c:pt>
                <c:pt idx="2">
                  <c:v>32.9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18.100000000000001</c:v>
                </c:pt>
                <c:pt idx="1">
                  <c:v>1.5</c:v>
                </c:pt>
                <c:pt idx="2">
                  <c:v>40.4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674</c:v>
                </c:pt>
                <c:pt idx="1">
                  <c:v>30</c:v>
                </c:pt>
                <c:pt idx="2">
                  <c:v>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23</c:v>
                </c:pt>
                <c:pt idx="1">
                  <c:v>3</c:v>
                </c:pt>
                <c:pt idx="2">
                  <c:v>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15.5</c:v>
                </c:pt>
                <c:pt idx="1">
                  <c:v>5</c:v>
                </c:pt>
                <c:pt idx="2">
                  <c:v>139.5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15.930727272727273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-4.1999999999999993</c:v>
                </c:pt>
                <c:pt idx="391">
                  <c:v>-4.3000000000000007</c:v>
                </c:pt>
                <c:pt idx="392">
                  <c:v>-4.4000000000000021</c:v>
                </c:pt>
                <c:pt idx="393">
                  <c:v>-4.1999999999999993</c:v>
                </c:pt>
                <c:pt idx="394">
                  <c:v>-4.1999999999999993</c:v>
                </c:pt>
                <c:pt idx="395">
                  <c:v>-4.1999999999999993</c:v>
                </c:pt>
                <c:pt idx="396">
                  <c:v>-4.0999999999999979</c:v>
                </c:pt>
                <c:pt idx="397">
                  <c:v>-4</c:v>
                </c:pt>
                <c:pt idx="398">
                  <c:v>-4</c:v>
                </c:pt>
                <c:pt idx="399">
                  <c:v>-3.8999999999999986</c:v>
                </c:pt>
                <c:pt idx="400">
                  <c:v>-3.8999999999999986</c:v>
                </c:pt>
                <c:pt idx="401">
                  <c:v>-3.7000000000000028</c:v>
                </c:pt>
                <c:pt idx="402">
                  <c:v>-3.8999999999999986</c:v>
                </c:pt>
                <c:pt idx="403">
                  <c:v>-3.8999999999999986</c:v>
                </c:pt>
                <c:pt idx="404">
                  <c:v>-3.8999999999999986</c:v>
                </c:pt>
                <c:pt idx="405">
                  <c:v>-3.8000000000000007</c:v>
                </c:pt>
                <c:pt idx="406">
                  <c:v>-3.8999999999999986</c:v>
                </c:pt>
                <c:pt idx="407">
                  <c:v>-3.8999999999999986</c:v>
                </c:pt>
                <c:pt idx="408">
                  <c:v>-3.8999999999999986</c:v>
                </c:pt>
                <c:pt idx="409">
                  <c:v>-3.8999999999999986</c:v>
                </c:pt>
                <c:pt idx="410">
                  <c:v>-4</c:v>
                </c:pt>
                <c:pt idx="411">
                  <c:v>-3.9000000000000021</c:v>
                </c:pt>
                <c:pt idx="412">
                  <c:v>-3.9000000000000021</c:v>
                </c:pt>
                <c:pt idx="413">
                  <c:v>-3.9000000000000021</c:v>
                </c:pt>
                <c:pt idx="414">
                  <c:v>-3.8999999999999986</c:v>
                </c:pt>
                <c:pt idx="415">
                  <c:v>-4</c:v>
                </c:pt>
                <c:pt idx="416">
                  <c:v>-3.8999999999999986</c:v>
                </c:pt>
                <c:pt idx="417">
                  <c:v>-3.8999999999999986</c:v>
                </c:pt>
                <c:pt idx="418">
                  <c:v>-3.7999999999999972</c:v>
                </c:pt>
                <c:pt idx="419">
                  <c:v>-3.8999999999999986</c:v>
                </c:pt>
                <c:pt idx="420">
                  <c:v>-3.8999999999999986</c:v>
                </c:pt>
                <c:pt idx="421">
                  <c:v>-3.8000000000000007</c:v>
                </c:pt>
                <c:pt idx="422">
                  <c:v>-3.6999999999999993</c:v>
                </c:pt>
                <c:pt idx="423">
                  <c:v>-3.6999999999999993</c:v>
                </c:pt>
                <c:pt idx="424">
                  <c:v>-3.6999999999999993</c:v>
                </c:pt>
                <c:pt idx="425">
                  <c:v>-3.6999999999999993</c:v>
                </c:pt>
                <c:pt idx="426">
                  <c:v>-3.8000000000000007</c:v>
                </c:pt>
                <c:pt idx="427">
                  <c:v>-3.8000000000000007</c:v>
                </c:pt>
                <c:pt idx="428">
                  <c:v>-3.8000000000000007</c:v>
                </c:pt>
                <c:pt idx="429">
                  <c:v>-3.8000000000000007</c:v>
                </c:pt>
                <c:pt idx="430">
                  <c:v>-3.8000000000000007</c:v>
                </c:pt>
                <c:pt idx="431">
                  <c:v>-3.9000000000000021</c:v>
                </c:pt>
                <c:pt idx="432">
                  <c:v>-3.9000000000000021</c:v>
                </c:pt>
                <c:pt idx="433">
                  <c:v>-3.9000000000000021</c:v>
                </c:pt>
                <c:pt idx="434">
                  <c:v>-3.9000000000000021</c:v>
                </c:pt>
                <c:pt idx="435">
                  <c:v>-3.9000000000000021</c:v>
                </c:pt>
                <c:pt idx="436">
                  <c:v>-3.8999999999999986</c:v>
                </c:pt>
                <c:pt idx="437">
                  <c:v>-3.8999999999999986</c:v>
                </c:pt>
                <c:pt idx="438">
                  <c:v>-4</c:v>
                </c:pt>
                <c:pt idx="439">
                  <c:v>-4</c:v>
                </c:pt>
                <c:pt idx="440">
                  <c:v>-3.9000000000000021</c:v>
                </c:pt>
                <c:pt idx="441">
                  <c:v>-3.8000000000000007</c:v>
                </c:pt>
                <c:pt idx="442">
                  <c:v>-3.8000000000000007</c:v>
                </c:pt>
                <c:pt idx="443">
                  <c:v>-3.8000000000000007</c:v>
                </c:pt>
                <c:pt idx="444">
                  <c:v>-3.7000000000000028</c:v>
                </c:pt>
                <c:pt idx="445">
                  <c:v>-3.8000000000000007</c:v>
                </c:pt>
                <c:pt idx="446">
                  <c:v>-3.8000000000000007</c:v>
                </c:pt>
                <c:pt idx="447">
                  <c:v>-3.6999999999999993</c:v>
                </c:pt>
                <c:pt idx="448">
                  <c:v>-3.6999999999999993</c:v>
                </c:pt>
                <c:pt idx="449">
                  <c:v>-3.8000000000000007</c:v>
                </c:pt>
                <c:pt idx="450">
                  <c:v>-3.5999999999999979</c:v>
                </c:pt>
                <c:pt idx="451">
                  <c:v>-3.5999999999999979</c:v>
                </c:pt>
                <c:pt idx="452">
                  <c:v>-3.5999999999999979</c:v>
                </c:pt>
                <c:pt idx="453">
                  <c:v>-3.5</c:v>
                </c:pt>
                <c:pt idx="454">
                  <c:v>-3.5</c:v>
                </c:pt>
                <c:pt idx="455">
                  <c:v>-3.3999999999999986</c:v>
                </c:pt>
                <c:pt idx="456">
                  <c:v>-3.3999999999999986</c:v>
                </c:pt>
                <c:pt idx="457">
                  <c:v>-3.3000000000000007</c:v>
                </c:pt>
                <c:pt idx="458">
                  <c:v>-3.1999999999999993</c:v>
                </c:pt>
                <c:pt idx="459">
                  <c:v>-3.1000000000000014</c:v>
                </c:pt>
                <c:pt idx="460">
                  <c:v>-2.9000000000000021</c:v>
                </c:pt>
                <c:pt idx="461">
                  <c:v>-2.6999999999999993</c:v>
                </c:pt>
                <c:pt idx="462">
                  <c:v>-2.3999999999999986</c:v>
                </c:pt>
                <c:pt idx="463">
                  <c:v>-2</c:v>
                </c:pt>
                <c:pt idx="464">
                  <c:v>-1.5999999999999979</c:v>
                </c:pt>
                <c:pt idx="465">
                  <c:v>-1.3000000000000007</c:v>
                </c:pt>
                <c:pt idx="466">
                  <c:v>-0.89999999999999858</c:v>
                </c:pt>
                <c:pt idx="467">
                  <c:v>-0.5</c:v>
                </c:pt>
                <c:pt idx="468">
                  <c:v>-0.20000000000000284</c:v>
                </c:pt>
                <c:pt idx="469">
                  <c:v>0.29999999999999716</c:v>
                </c:pt>
                <c:pt idx="470">
                  <c:v>0.60000000000000142</c:v>
                </c:pt>
                <c:pt idx="471">
                  <c:v>0.60000000000000142</c:v>
                </c:pt>
                <c:pt idx="472">
                  <c:v>1.1000000000000014</c:v>
                </c:pt>
                <c:pt idx="473">
                  <c:v>1.6000000000000014</c:v>
                </c:pt>
                <c:pt idx="474">
                  <c:v>2</c:v>
                </c:pt>
                <c:pt idx="475">
                  <c:v>2.5</c:v>
                </c:pt>
                <c:pt idx="476">
                  <c:v>2.8999999999999986</c:v>
                </c:pt>
                <c:pt idx="477">
                  <c:v>3.3000000000000007</c:v>
                </c:pt>
                <c:pt idx="478">
                  <c:v>3.8000000000000007</c:v>
                </c:pt>
                <c:pt idx="479">
                  <c:v>4.3000000000000007</c:v>
                </c:pt>
                <c:pt idx="480">
                  <c:v>4.8000000000000007</c:v>
                </c:pt>
                <c:pt idx="481">
                  <c:v>5.2000000000000028</c:v>
                </c:pt>
                <c:pt idx="482">
                  <c:v>5.6000000000000014</c:v>
                </c:pt>
                <c:pt idx="483">
                  <c:v>6</c:v>
                </c:pt>
                <c:pt idx="484">
                  <c:v>6.4000000000000021</c:v>
                </c:pt>
                <c:pt idx="485">
                  <c:v>6.8000000000000007</c:v>
                </c:pt>
                <c:pt idx="486">
                  <c:v>7.2000000000000028</c:v>
                </c:pt>
                <c:pt idx="487">
                  <c:v>7.3999999999999986</c:v>
                </c:pt>
                <c:pt idx="488">
                  <c:v>7.8000000000000007</c:v>
                </c:pt>
                <c:pt idx="489">
                  <c:v>8.1999999999999993</c:v>
                </c:pt>
                <c:pt idx="490">
                  <c:v>8.1999999999999993</c:v>
                </c:pt>
                <c:pt idx="491">
                  <c:v>8.8999999999999986</c:v>
                </c:pt>
                <c:pt idx="492">
                  <c:v>9.3000000000000007</c:v>
                </c:pt>
                <c:pt idx="493">
                  <c:v>9.5</c:v>
                </c:pt>
                <c:pt idx="494">
                  <c:v>9.7999999999999972</c:v>
                </c:pt>
                <c:pt idx="495">
                  <c:v>10.199999999999996</c:v>
                </c:pt>
                <c:pt idx="496">
                  <c:v>10.5</c:v>
                </c:pt>
                <c:pt idx="497">
                  <c:v>10.799999999999997</c:v>
                </c:pt>
                <c:pt idx="498">
                  <c:v>10.900000000000002</c:v>
                </c:pt>
                <c:pt idx="499">
                  <c:v>11.2</c:v>
                </c:pt>
                <c:pt idx="500">
                  <c:v>11.400000000000002</c:v>
                </c:pt>
                <c:pt idx="501">
                  <c:v>11.599999999999998</c:v>
                </c:pt>
                <c:pt idx="502">
                  <c:v>11.599999999999998</c:v>
                </c:pt>
                <c:pt idx="503">
                  <c:v>12.000000000000004</c:v>
                </c:pt>
                <c:pt idx="504">
                  <c:v>12.3</c:v>
                </c:pt>
                <c:pt idx="505">
                  <c:v>12.599999999999998</c:v>
                </c:pt>
                <c:pt idx="506">
                  <c:v>12.8</c:v>
                </c:pt>
                <c:pt idx="507">
                  <c:v>13</c:v>
                </c:pt>
                <c:pt idx="508">
                  <c:v>13.299999999999997</c:v>
                </c:pt>
                <c:pt idx="509">
                  <c:v>13.5</c:v>
                </c:pt>
                <c:pt idx="510">
                  <c:v>13.600000000000001</c:v>
                </c:pt>
                <c:pt idx="511">
                  <c:v>13.799999999999997</c:v>
                </c:pt>
                <c:pt idx="512">
                  <c:v>14</c:v>
                </c:pt>
                <c:pt idx="513">
                  <c:v>14.299999999999997</c:v>
                </c:pt>
                <c:pt idx="514">
                  <c:v>14.5</c:v>
                </c:pt>
                <c:pt idx="515">
                  <c:v>14.600000000000001</c:v>
                </c:pt>
                <c:pt idx="516">
                  <c:v>14.799999999999997</c:v>
                </c:pt>
                <c:pt idx="517">
                  <c:v>15</c:v>
                </c:pt>
                <c:pt idx="518">
                  <c:v>15.100000000000001</c:v>
                </c:pt>
                <c:pt idx="519">
                  <c:v>15.299999999999997</c:v>
                </c:pt>
                <c:pt idx="520">
                  <c:v>15.5</c:v>
                </c:pt>
                <c:pt idx="521">
                  <c:v>15.599999999999998</c:v>
                </c:pt>
                <c:pt idx="522">
                  <c:v>15.8</c:v>
                </c:pt>
                <c:pt idx="523">
                  <c:v>16.000000000000004</c:v>
                </c:pt>
                <c:pt idx="524">
                  <c:v>16.2</c:v>
                </c:pt>
                <c:pt idx="525">
                  <c:v>16.400000000000002</c:v>
                </c:pt>
                <c:pt idx="526">
                  <c:v>16.599999999999998</c:v>
                </c:pt>
                <c:pt idx="527">
                  <c:v>16.7</c:v>
                </c:pt>
                <c:pt idx="528">
                  <c:v>16.8</c:v>
                </c:pt>
                <c:pt idx="529">
                  <c:v>16.900000000000002</c:v>
                </c:pt>
                <c:pt idx="530">
                  <c:v>16.899999999999999</c:v>
                </c:pt>
                <c:pt idx="531">
                  <c:v>17</c:v>
                </c:pt>
                <c:pt idx="532">
                  <c:v>17.100000000000001</c:v>
                </c:pt>
                <c:pt idx="533">
                  <c:v>17.100000000000001</c:v>
                </c:pt>
                <c:pt idx="534">
                  <c:v>17.100000000000001</c:v>
                </c:pt>
                <c:pt idx="535">
                  <c:v>17.100000000000001</c:v>
                </c:pt>
                <c:pt idx="536">
                  <c:v>17.100000000000001</c:v>
                </c:pt>
                <c:pt idx="537">
                  <c:v>17.2</c:v>
                </c:pt>
                <c:pt idx="538">
                  <c:v>17.3</c:v>
                </c:pt>
                <c:pt idx="539">
                  <c:v>17.400000000000002</c:v>
                </c:pt>
                <c:pt idx="540">
                  <c:v>17.500000000000004</c:v>
                </c:pt>
                <c:pt idx="541">
                  <c:v>17.499999999999996</c:v>
                </c:pt>
                <c:pt idx="542">
                  <c:v>17.8</c:v>
                </c:pt>
                <c:pt idx="543">
                  <c:v>18.100000000000001</c:v>
                </c:pt>
                <c:pt idx="544">
                  <c:v>18.099999999999998</c:v>
                </c:pt>
                <c:pt idx="545">
                  <c:v>18.100000000000001</c:v>
                </c:pt>
                <c:pt idx="546">
                  <c:v>18.400000000000002</c:v>
                </c:pt>
                <c:pt idx="547">
                  <c:v>18.599999999999998</c:v>
                </c:pt>
                <c:pt idx="548">
                  <c:v>18.700000000000003</c:v>
                </c:pt>
                <c:pt idx="549">
                  <c:v>18.700000000000003</c:v>
                </c:pt>
                <c:pt idx="550">
                  <c:v>18.999999999999996</c:v>
                </c:pt>
                <c:pt idx="551">
                  <c:v>19</c:v>
                </c:pt>
                <c:pt idx="552">
                  <c:v>19</c:v>
                </c:pt>
                <c:pt idx="553">
                  <c:v>18.899999999999999</c:v>
                </c:pt>
                <c:pt idx="554">
                  <c:v>18.900000000000002</c:v>
                </c:pt>
                <c:pt idx="555">
                  <c:v>18.700000000000003</c:v>
                </c:pt>
                <c:pt idx="556">
                  <c:v>18.299999999999997</c:v>
                </c:pt>
                <c:pt idx="557">
                  <c:v>18.2</c:v>
                </c:pt>
                <c:pt idx="558">
                  <c:v>18.2</c:v>
                </c:pt>
                <c:pt idx="559">
                  <c:v>18.500000000000004</c:v>
                </c:pt>
                <c:pt idx="560">
                  <c:v>18.600000000000001</c:v>
                </c:pt>
                <c:pt idx="561">
                  <c:v>18.899999999999999</c:v>
                </c:pt>
                <c:pt idx="562">
                  <c:v>19.200000000000003</c:v>
                </c:pt>
                <c:pt idx="563">
                  <c:v>19.399999999999999</c:v>
                </c:pt>
                <c:pt idx="564">
                  <c:v>19.5</c:v>
                </c:pt>
                <c:pt idx="565">
                  <c:v>19.700000000000003</c:v>
                </c:pt>
                <c:pt idx="566">
                  <c:v>19.399999999999999</c:v>
                </c:pt>
                <c:pt idx="567">
                  <c:v>19.100000000000001</c:v>
                </c:pt>
                <c:pt idx="568">
                  <c:v>18.399999999999999</c:v>
                </c:pt>
                <c:pt idx="569">
                  <c:v>17.600000000000001</c:v>
                </c:pt>
                <c:pt idx="570">
                  <c:v>16.899999999999999</c:v>
                </c:pt>
                <c:pt idx="571">
                  <c:v>16.199999999999996</c:v>
                </c:pt>
                <c:pt idx="572">
                  <c:v>15.400000000000002</c:v>
                </c:pt>
                <c:pt idx="573">
                  <c:v>14.899999999999999</c:v>
                </c:pt>
                <c:pt idx="574">
                  <c:v>14.5</c:v>
                </c:pt>
                <c:pt idx="575">
                  <c:v>13.899999999999999</c:v>
                </c:pt>
                <c:pt idx="576">
                  <c:v>19.399999999999999</c:v>
                </c:pt>
                <c:pt idx="577">
                  <c:v>19.5</c:v>
                </c:pt>
                <c:pt idx="578">
                  <c:v>19.700000000000003</c:v>
                </c:pt>
                <c:pt idx="579">
                  <c:v>19.399999999999999</c:v>
                </c:pt>
                <c:pt idx="580">
                  <c:v>19.100000000000001</c:v>
                </c:pt>
                <c:pt idx="581">
                  <c:v>18.399999999999999</c:v>
                </c:pt>
                <c:pt idx="582">
                  <c:v>17.600000000000001</c:v>
                </c:pt>
                <c:pt idx="583">
                  <c:v>16.899999999999999</c:v>
                </c:pt>
                <c:pt idx="584">
                  <c:v>16.199999999999996</c:v>
                </c:pt>
                <c:pt idx="585">
                  <c:v>15.400000000000002</c:v>
                </c:pt>
                <c:pt idx="586">
                  <c:v>14.899999999999999</c:v>
                </c:pt>
                <c:pt idx="587">
                  <c:v>14.5</c:v>
                </c:pt>
                <c:pt idx="588">
                  <c:v>13.899999999999999</c:v>
                </c:pt>
                <c:pt idx="589">
                  <c:v>19.399999999999999</c:v>
                </c:pt>
                <c:pt idx="590">
                  <c:v>19.5</c:v>
                </c:pt>
                <c:pt idx="591">
                  <c:v>19.700000000000003</c:v>
                </c:pt>
                <c:pt idx="592">
                  <c:v>19.399999999999999</c:v>
                </c:pt>
                <c:pt idx="593">
                  <c:v>19.100000000000001</c:v>
                </c:pt>
                <c:pt idx="594">
                  <c:v>18.399999999999999</c:v>
                </c:pt>
                <c:pt idx="595">
                  <c:v>17.600000000000001</c:v>
                </c:pt>
                <c:pt idx="596">
                  <c:v>16.899999999999999</c:v>
                </c:pt>
                <c:pt idx="597">
                  <c:v>16.199999999999996</c:v>
                </c:pt>
                <c:pt idx="598">
                  <c:v>15.400000000000002</c:v>
                </c:pt>
                <c:pt idx="599">
                  <c:v>14.899999999999999</c:v>
                </c:pt>
                <c:pt idx="600">
                  <c:v>14.5</c:v>
                </c:pt>
                <c:pt idx="601">
                  <c:v>13.899999999999999</c:v>
                </c:pt>
                <c:pt idx="602">
                  <c:v>19.399999999999999</c:v>
                </c:pt>
                <c:pt idx="603">
                  <c:v>19.5</c:v>
                </c:pt>
                <c:pt idx="604">
                  <c:v>19.700000000000003</c:v>
                </c:pt>
                <c:pt idx="605">
                  <c:v>19.399999999999999</c:v>
                </c:pt>
                <c:pt idx="606">
                  <c:v>19.100000000000001</c:v>
                </c:pt>
                <c:pt idx="607">
                  <c:v>18.399999999999999</c:v>
                </c:pt>
                <c:pt idx="608">
                  <c:v>17.600000000000001</c:v>
                </c:pt>
                <c:pt idx="609">
                  <c:v>16.899999999999999</c:v>
                </c:pt>
                <c:pt idx="610">
                  <c:v>16.199999999999996</c:v>
                </c:pt>
                <c:pt idx="611">
                  <c:v>15.400000000000002</c:v>
                </c:pt>
                <c:pt idx="612">
                  <c:v>14.899999999999999</c:v>
                </c:pt>
                <c:pt idx="613">
                  <c:v>14.5</c:v>
                </c:pt>
                <c:pt idx="614">
                  <c:v>13.899999999999999</c:v>
                </c:pt>
                <c:pt idx="615">
                  <c:v>19.399999999999999</c:v>
                </c:pt>
                <c:pt idx="616">
                  <c:v>19.5</c:v>
                </c:pt>
                <c:pt idx="617">
                  <c:v>19.700000000000003</c:v>
                </c:pt>
                <c:pt idx="618">
                  <c:v>19.399999999999999</c:v>
                </c:pt>
                <c:pt idx="619">
                  <c:v>19.100000000000001</c:v>
                </c:pt>
                <c:pt idx="620">
                  <c:v>18.399999999999999</c:v>
                </c:pt>
                <c:pt idx="621">
                  <c:v>17.600000000000001</c:v>
                </c:pt>
                <c:pt idx="622">
                  <c:v>16.899999999999999</c:v>
                </c:pt>
                <c:pt idx="623">
                  <c:v>16.199999999999996</c:v>
                </c:pt>
                <c:pt idx="624">
                  <c:v>15.400000000000002</c:v>
                </c:pt>
                <c:pt idx="625">
                  <c:v>14.899999999999999</c:v>
                </c:pt>
                <c:pt idx="626">
                  <c:v>14.5</c:v>
                </c:pt>
                <c:pt idx="627">
                  <c:v>13.899999999999999</c:v>
                </c:pt>
                <c:pt idx="628">
                  <c:v>19.399999999999999</c:v>
                </c:pt>
                <c:pt idx="629">
                  <c:v>19.5</c:v>
                </c:pt>
                <c:pt idx="630">
                  <c:v>19.700000000000003</c:v>
                </c:pt>
                <c:pt idx="631">
                  <c:v>19.399999999999999</c:v>
                </c:pt>
                <c:pt idx="632">
                  <c:v>19.100000000000001</c:v>
                </c:pt>
                <c:pt idx="633">
                  <c:v>18.399999999999999</c:v>
                </c:pt>
                <c:pt idx="634">
                  <c:v>17.600000000000001</c:v>
                </c:pt>
                <c:pt idx="635">
                  <c:v>16.899999999999999</c:v>
                </c:pt>
                <c:pt idx="636">
                  <c:v>16.199999999999996</c:v>
                </c:pt>
                <c:pt idx="637">
                  <c:v>15.400000000000002</c:v>
                </c:pt>
                <c:pt idx="638">
                  <c:v>14.899999999999999</c:v>
                </c:pt>
                <c:pt idx="639">
                  <c:v>14.5</c:v>
                </c:pt>
                <c:pt idx="640">
                  <c:v>13.899999999999999</c:v>
                </c:pt>
                <c:pt idx="641">
                  <c:v>19.399999999999999</c:v>
                </c:pt>
                <c:pt idx="642">
                  <c:v>19.5</c:v>
                </c:pt>
                <c:pt idx="643">
                  <c:v>19.700000000000003</c:v>
                </c:pt>
                <c:pt idx="644">
                  <c:v>19.399999999999999</c:v>
                </c:pt>
                <c:pt idx="645">
                  <c:v>19.100000000000001</c:v>
                </c:pt>
                <c:pt idx="646">
                  <c:v>18.399999999999999</c:v>
                </c:pt>
                <c:pt idx="647">
                  <c:v>17.600000000000001</c:v>
                </c:pt>
                <c:pt idx="648">
                  <c:v>16.899999999999999</c:v>
                </c:pt>
                <c:pt idx="649">
                  <c:v>16.199999999999996</c:v>
                </c:pt>
                <c:pt idx="650">
                  <c:v>15.400000000000002</c:v>
                </c:pt>
                <c:pt idx="651">
                  <c:v>14.899999999999999</c:v>
                </c:pt>
                <c:pt idx="652">
                  <c:v>14.5</c:v>
                </c:pt>
                <c:pt idx="653">
                  <c:v>13.899999999999999</c:v>
                </c:pt>
                <c:pt idx="654">
                  <c:v>19.399999999999999</c:v>
                </c:pt>
                <c:pt idx="655">
                  <c:v>19.5</c:v>
                </c:pt>
                <c:pt idx="656">
                  <c:v>19.700000000000003</c:v>
                </c:pt>
                <c:pt idx="657">
                  <c:v>19.399999999999999</c:v>
                </c:pt>
                <c:pt idx="658">
                  <c:v>19.100000000000001</c:v>
                </c:pt>
                <c:pt idx="659">
                  <c:v>18.399999999999999</c:v>
                </c:pt>
                <c:pt idx="660">
                  <c:v>17.600000000000001</c:v>
                </c:pt>
                <c:pt idx="661">
                  <c:v>16.899999999999999</c:v>
                </c:pt>
                <c:pt idx="662">
                  <c:v>16.199999999999996</c:v>
                </c:pt>
                <c:pt idx="663">
                  <c:v>15.400000000000002</c:v>
                </c:pt>
                <c:pt idx="664">
                  <c:v>14.899999999999999</c:v>
                </c:pt>
                <c:pt idx="665">
                  <c:v>14.5</c:v>
                </c:pt>
                <c:pt idx="666">
                  <c:v>13.899999999999999</c:v>
                </c:pt>
                <c:pt idx="667">
                  <c:v>19.399999999999999</c:v>
                </c:pt>
                <c:pt idx="668">
                  <c:v>19.5</c:v>
                </c:pt>
                <c:pt idx="669">
                  <c:v>19.700000000000003</c:v>
                </c:pt>
                <c:pt idx="670">
                  <c:v>19.399999999999999</c:v>
                </c:pt>
                <c:pt idx="671">
                  <c:v>19.100000000000001</c:v>
                </c:pt>
                <c:pt idx="672">
                  <c:v>18.399999999999999</c:v>
                </c:pt>
                <c:pt idx="673">
                  <c:v>17.600000000000001</c:v>
                </c:pt>
                <c:pt idx="674">
                  <c:v>16.899999999999999</c:v>
                </c:pt>
                <c:pt idx="675">
                  <c:v>16.199999999999996</c:v>
                </c:pt>
                <c:pt idx="676">
                  <c:v>15.400000000000002</c:v>
                </c:pt>
                <c:pt idx="677">
                  <c:v>14.899999999999999</c:v>
                </c:pt>
                <c:pt idx="678">
                  <c:v>14.5</c:v>
                </c:pt>
                <c:pt idx="679">
                  <c:v>13.899999999999999</c:v>
                </c:pt>
                <c:pt idx="680">
                  <c:v>19.399999999999999</c:v>
                </c:pt>
                <c:pt idx="681">
                  <c:v>19.5</c:v>
                </c:pt>
                <c:pt idx="682">
                  <c:v>19.700000000000003</c:v>
                </c:pt>
                <c:pt idx="683">
                  <c:v>19.399999999999999</c:v>
                </c:pt>
                <c:pt idx="684">
                  <c:v>19.100000000000001</c:v>
                </c:pt>
                <c:pt idx="685">
                  <c:v>18.399999999999999</c:v>
                </c:pt>
                <c:pt idx="686">
                  <c:v>17.600000000000001</c:v>
                </c:pt>
                <c:pt idx="687">
                  <c:v>16.899999999999999</c:v>
                </c:pt>
                <c:pt idx="688">
                  <c:v>16.199999999999996</c:v>
                </c:pt>
                <c:pt idx="689">
                  <c:v>15.400000000000002</c:v>
                </c:pt>
                <c:pt idx="690">
                  <c:v>14.899999999999999</c:v>
                </c:pt>
                <c:pt idx="691">
                  <c:v>14.5</c:v>
                </c:pt>
                <c:pt idx="692">
                  <c:v>13.899999999999999</c:v>
                </c:pt>
                <c:pt idx="693">
                  <c:v>19.399999999999999</c:v>
                </c:pt>
                <c:pt idx="694">
                  <c:v>19.5</c:v>
                </c:pt>
                <c:pt idx="695">
                  <c:v>19.700000000000003</c:v>
                </c:pt>
                <c:pt idx="696">
                  <c:v>19.399999999999999</c:v>
                </c:pt>
                <c:pt idx="697">
                  <c:v>19.100000000000001</c:v>
                </c:pt>
                <c:pt idx="698">
                  <c:v>18.399999999999999</c:v>
                </c:pt>
                <c:pt idx="699">
                  <c:v>17.600000000000001</c:v>
                </c:pt>
                <c:pt idx="700">
                  <c:v>16.899999999999999</c:v>
                </c:pt>
                <c:pt idx="701">
                  <c:v>16.199999999999996</c:v>
                </c:pt>
                <c:pt idx="702">
                  <c:v>15.400000000000002</c:v>
                </c:pt>
                <c:pt idx="703">
                  <c:v>14.899999999999999</c:v>
                </c:pt>
                <c:pt idx="704">
                  <c:v>14.5</c:v>
                </c:pt>
                <c:pt idx="705">
                  <c:v>13.899999999999999</c:v>
                </c:pt>
                <c:pt idx="706">
                  <c:v>19.399999999999999</c:v>
                </c:pt>
                <c:pt idx="707">
                  <c:v>19.5</c:v>
                </c:pt>
                <c:pt idx="708">
                  <c:v>19.700000000000003</c:v>
                </c:pt>
                <c:pt idx="709">
                  <c:v>19.399999999999999</c:v>
                </c:pt>
                <c:pt idx="710">
                  <c:v>19.100000000000001</c:v>
                </c:pt>
                <c:pt idx="711">
                  <c:v>18.399999999999999</c:v>
                </c:pt>
                <c:pt idx="712">
                  <c:v>17.600000000000001</c:v>
                </c:pt>
                <c:pt idx="713">
                  <c:v>16.899999999999999</c:v>
                </c:pt>
                <c:pt idx="714">
                  <c:v>16.199999999999996</c:v>
                </c:pt>
                <c:pt idx="715">
                  <c:v>15.400000000000002</c:v>
                </c:pt>
                <c:pt idx="716">
                  <c:v>14.899999999999999</c:v>
                </c:pt>
                <c:pt idx="717">
                  <c:v>14.5</c:v>
                </c:pt>
                <c:pt idx="718">
                  <c:v>13.899999999999999</c:v>
                </c:pt>
                <c:pt idx="719">
                  <c:v>19.399999999999999</c:v>
                </c:pt>
                <c:pt idx="720">
                  <c:v>19.5</c:v>
                </c:pt>
                <c:pt idx="721">
                  <c:v>19.700000000000003</c:v>
                </c:pt>
                <c:pt idx="722">
                  <c:v>19.399999999999999</c:v>
                </c:pt>
                <c:pt idx="723">
                  <c:v>19.100000000000001</c:v>
                </c:pt>
                <c:pt idx="724">
                  <c:v>18.399999999999999</c:v>
                </c:pt>
                <c:pt idx="725">
                  <c:v>17.600000000000001</c:v>
                </c:pt>
                <c:pt idx="726">
                  <c:v>16.899999999999999</c:v>
                </c:pt>
                <c:pt idx="727">
                  <c:v>16.199999999999996</c:v>
                </c:pt>
                <c:pt idx="728">
                  <c:v>15.400000000000002</c:v>
                </c:pt>
                <c:pt idx="729">
                  <c:v>14.899999999999999</c:v>
                </c:pt>
                <c:pt idx="730">
                  <c:v>14.5</c:v>
                </c:pt>
                <c:pt idx="731">
                  <c:v>13.899999999999999</c:v>
                </c:pt>
                <c:pt idx="732">
                  <c:v>19.399999999999999</c:v>
                </c:pt>
                <c:pt idx="733">
                  <c:v>19.5</c:v>
                </c:pt>
                <c:pt idx="734">
                  <c:v>19.700000000000003</c:v>
                </c:pt>
                <c:pt idx="735">
                  <c:v>19.399999999999999</c:v>
                </c:pt>
                <c:pt idx="736">
                  <c:v>19.100000000000001</c:v>
                </c:pt>
                <c:pt idx="737">
                  <c:v>18.399999999999999</c:v>
                </c:pt>
                <c:pt idx="738">
                  <c:v>17.600000000000001</c:v>
                </c:pt>
                <c:pt idx="739">
                  <c:v>16.899999999999999</c:v>
                </c:pt>
                <c:pt idx="740">
                  <c:v>16.199999999999996</c:v>
                </c:pt>
                <c:pt idx="741">
                  <c:v>15.400000000000002</c:v>
                </c:pt>
                <c:pt idx="742">
                  <c:v>14.899999999999999</c:v>
                </c:pt>
                <c:pt idx="743">
                  <c:v>14.5</c:v>
                </c:pt>
                <c:pt idx="744">
                  <c:v>13.899999999999999</c:v>
                </c:pt>
                <c:pt idx="745">
                  <c:v>19.399999999999999</c:v>
                </c:pt>
                <c:pt idx="746">
                  <c:v>19.5</c:v>
                </c:pt>
                <c:pt idx="747">
                  <c:v>19.700000000000003</c:v>
                </c:pt>
                <c:pt idx="748">
                  <c:v>19.399999999999999</c:v>
                </c:pt>
                <c:pt idx="749">
                  <c:v>19.100000000000001</c:v>
                </c:pt>
                <c:pt idx="750">
                  <c:v>18.399999999999999</c:v>
                </c:pt>
                <c:pt idx="751">
                  <c:v>17.600000000000001</c:v>
                </c:pt>
                <c:pt idx="752">
                  <c:v>16.899999999999999</c:v>
                </c:pt>
                <c:pt idx="753">
                  <c:v>16.199999999999996</c:v>
                </c:pt>
                <c:pt idx="754">
                  <c:v>15.400000000000002</c:v>
                </c:pt>
                <c:pt idx="755">
                  <c:v>14.899999999999999</c:v>
                </c:pt>
                <c:pt idx="756">
                  <c:v>14.5</c:v>
                </c:pt>
                <c:pt idx="757">
                  <c:v>13.899999999999999</c:v>
                </c:pt>
                <c:pt idx="758">
                  <c:v>19.399999999999999</c:v>
                </c:pt>
                <c:pt idx="759">
                  <c:v>19.5</c:v>
                </c:pt>
                <c:pt idx="760">
                  <c:v>19.700000000000003</c:v>
                </c:pt>
                <c:pt idx="761">
                  <c:v>19.399999999999999</c:v>
                </c:pt>
                <c:pt idx="762">
                  <c:v>19.100000000000001</c:v>
                </c:pt>
                <c:pt idx="763">
                  <c:v>18.399999999999999</c:v>
                </c:pt>
                <c:pt idx="764">
                  <c:v>17.600000000000001</c:v>
                </c:pt>
                <c:pt idx="765">
                  <c:v>16.899999999999999</c:v>
                </c:pt>
                <c:pt idx="766">
                  <c:v>16.199999999999996</c:v>
                </c:pt>
                <c:pt idx="767">
                  <c:v>15.400000000000002</c:v>
                </c:pt>
                <c:pt idx="768">
                  <c:v>14.899999999999999</c:v>
                </c:pt>
                <c:pt idx="769">
                  <c:v>14.5</c:v>
                </c:pt>
                <c:pt idx="770">
                  <c:v>13.899999999999999</c:v>
                </c:pt>
                <c:pt idx="771">
                  <c:v>13.899999999999999</c:v>
                </c:pt>
                <c:pt idx="772">
                  <c:v>14.100000000000001</c:v>
                </c:pt>
                <c:pt idx="773">
                  <c:v>13.999999999999996</c:v>
                </c:pt>
                <c:pt idx="774">
                  <c:v>14</c:v>
                </c:pt>
                <c:pt idx="775">
                  <c:v>13.599999999999998</c:v>
                </c:pt>
                <c:pt idx="776">
                  <c:v>13.2</c:v>
                </c:pt>
                <c:pt idx="777">
                  <c:v>12.799999999999997</c:v>
                </c:pt>
                <c:pt idx="778">
                  <c:v>12.100000000000001</c:v>
                </c:pt>
                <c:pt idx="779">
                  <c:v>11.700000000000003</c:v>
                </c:pt>
                <c:pt idx="780">
                  <c:v>11.200000000000003</c:v>
                </c:pt>
                <c:pt idx="781">
                  <c:v>10.899999999999999</c:v>
                </c:pt>
                <c:pt idx="782">
                  <c:v>10.600000000000001</c:v>
                </c:pt>
                <c:pt idx="783">
                  <c:v>10.299999999999997</c:v>
                </c:pt>
                <c:pt idx="784">
                  <c:v>10</c:v>
                </c:pt>
                <c:pt idx="785">
                  <c:v>9.8999999999999986</c:v>
                </c:pt>
                <c:pt idx="786">
                  <c:v>9.5999999999999979</c:v>
                </c:pt>
                <c:pt idx="787">
                  <c:v>9.6000000000000014</c:v>
                </c:pt>
                <c:pt idx="788">
                  <c:v>9.7000000000000028</c:v>
                </c:pt>
                <c:pt idx="789">
                  <c:v>10.000000000000004</c:v>
                </c:pt>
                <c:pt idx="790">
                  <c:v>10.299999999999997</c:v>
                </c:pt>
                <c:pt idx="791">
                  <c:v>11.200000000000003</c:v>
                </c:pt>
                <c:pt idx="792">
                  <c:v>11.900000000000002</c:v>
                </c:pt>
                <c:pt idx="793">
                  <c:v>12.299999999999997</c:v>
                </c:pt>
                <c:pt idx="794">
                  <c:v>12.399999999999999</c:v>
                </c:pt>
                <c:pt idx="795">
                  <c:v>12.199999999999996</c:v>
                </c:pt>
                <c:pt idx="796">
                  <c:v>12.099999999999998</c:v>
                </c:pt>
                <c:pt idx="797">
                  <c:v>12.299999999999997</c:v>
                </c:pt>
                <c:pt idx="798">
                  <c:v>12.3</c:v>
                </c:pt>
                <c:pt idx="799">
                  <c:v>12.599999999999998</c:v>
                </c:pt>
                <c:pt idx="800">
                  <c:v>12.800000000000004</c:v>
                </c:pt>
                <c:pt idx="801">
                  <c:v>13</c:v>
                </c:pt>
                <c:pt idx="802">
                  <c:v>13.100000000000001</c:v>
                </c:pt>
                <c:pt idx="803">
                  <c:v>13.599999999999998</c:v>
                </c:pt>
                <c:pt idx="804">
                  <c:v>13.799999999999997</c:v>
                </c:pt>
                <c:pt idx="805">
                  <c:v>13.600000000000001</c:v>
                </c:pt>
                <c:pt idx="806">
                  <c:v>13.200000000000003</c:v>
                </c:pt>
                <c:pt idx="807">
                  <c:v>12.800000000000004</c:v>
                </c:pt>
                <c:pt idx="808">
                  <c:v>12.300000000000004</c:v>
                </c:pt>
                <c:pt idx="809">
                  <c:v>12.099999999999998</c:v>
                </c:pt>
                <c:pt idx="810">
                  <c:v>11.900000000000002</c:v>
                </c:pt>
                <c:pt idx="811">
                  <c:v>11.599999999999998</c:v>
                </c:pt>
                <c:pt idx="812">
                  <c:v>11.100000000000001</c:v>
                </c:pt>
                <c:pt idx="813">
                  <c:v>10.900000000000002</c:v>
                </c:pt>
                <c:pt idx="814">
                  <c:v>11.3</c:v>
                </c:pt>
                <c:pt idx="815">
                  <c:v>11.599999999999998</c:v>
                </c:pt>
                <c:pt idx="816">
                  <c:v>12.099999999999998</c:v>
                </c:pt>
                <c:pt idx="817">
                  <c:v>12.5</c:v>
                </c:pt>
                <c:pt idx="818">
                  <c:v>12.700000000000003</c:v>
                </c:pt>
                <c:pt idx="819">
                  <c:v>12.799999999999997</c:v>
                </c:pt>
                <c:pt idx="820">
                  <c:v>13.899999999999999</c:v>
                </c:pt>
                <c:pt idx="821">
                  <c:v>14.100000000000001</c:v>
                </c:pt>
                <c:pt idx="822">
                  <c:v>13.999999999999996</c:v>
                </c:pt>
                <c:pt idx="823">
                  <c:v>14</c:v>
                </c:pt>
                <c:pt idx="824">
                  <c:v>13.599999999999998</c:v>
                </c:pt>
                <c:pt idx="825">
                  <c:v>13.2</c:v>
                </c:pt>
                <c:pt idx="826">
                  <c:v>12.799999999999997</c:v>
                </c:pt>
                <c:pt idx="827">
                  <c:v>12.100000000000001</c:v>
                </c:pt>
                <c:pt idx="828">
                  <c:v>11.700000000000003</c:v>
                </c:pt>
                <c:pt idx="829">
                  <c:v>11.200000000000003</c:v>
                </c:pt>
                <c:pt idx="830">
                  <c:v>10.899999999999999</c:v>
                </c:pt>
                <c:pt idx="831">
                  <c:v>10.600000000000001</c:v>
                </c:pt>
                <c:pt idx="832">
                  <c:v>10.299999999999997</c:v>
                </c:pt>
                <c:pt idx="833">
                  <c:v>10</c:v>
                </c:pt>
                <c:pt idx="834">
                  <c:v>9.8999999999999986</c:v>
                </c:pt>
                <c:pt idx="835">
                  <c:v>9.5999999999999979</c:v>
                </c:pt>
                <c:pt idx="836">
                  <c:v>9.6000000000000014</c:v>
                </c:pt>
                <c:pt idx="837">
                  <c:v>9.7000000000000028</c:v>
                </c:pt>
                <c:pt idx="838">
                  <c:v>10.000000000000004</c:v>
                </c:pt>
                <c:pt idx="839">
                  <c:v>10.299999999999997</c:v>
                </c:pt>
                <c:pt idx="840">
                  <c:v>11.200000000000003</c:v>
                </c:pt>
                <c:pt idx="841">
                  <c:v>11.900000000000002</c:v>
                </c:pt>
                <c:pt idx="842">
                  <c:v>12.299999999999997</c:v>
                </c:pt>
                <c:pt idx="843">
                  <c:v>12.399999999999999</c:v>
                </c:pt>
                <c:pt idx="844">
                  <c:v>12.199999999999996</c:v>
                </c:pt>
                <c:pt idx="845">
                  <c:v>12.099999999999998</c:v>
                </c:pt>
                <c:pt idx="846">
                  <c:v>12.299999999999997</c:v>
                </c:pt>
                <c:pt idx="847">
                  <c:v>12.3</c:v>
                </c:pt>
                <c:pt idx="848">
                  <c:v>12.599999999999998</c:v>
                </c:pt>
                <c:pt idx="849">
                  <c:v>12.800000000000004</c:v>
                </c:pt>
                <c:pt idx="850">
                  <c:v>13</c:v>
                </c:pt>
                <c:pt idx="851">
                  <c:v>13.100000000000001</c:v>
                </c:pt>
                <c:pt idx="852">
                  <c:v>13.599999999999998</c:v>
                </c:pt>
                <c:pt idx="853">
                  <c:v>13.799999999999997</c:v>
                </c:pt>
                <c:pt idx="854">
                  <c:v>13.600000000000001</c:v>
                </c:pt>
                <c:pt idx="855">
                  <c:v>13.200000000000003</c:v>
                </c:pt>
                <c:pt idx="856">
                  <c:v>12.800000000000004</c:v>
                </c:pt>
                <c:pt idx="857">
                  <c:v>12.300000000000004</c:v>
                </c:pt>
                <c:pt idx="858">
                  <c:v>12.099999999999998</c:v>
                </c:pt>
                <c:pt idx="859">
                  <c:v>11.900000000000002</c:v>
                </c:pt>
                <c:pt idx="860">
                  <c:v>11.599999999999998</c:v>
                </c:pt>
                <c:pt idx="861">
                  <c:v>11.100000000000001</c:v>
                </c:pt>
                <c:pt idx="862">
                  <c:v>10.900000000000002</c:v>
                </c:pt>
                <c:pt idx="863">
                  <c:v>11.3</c:v>
                </c:pt>
                <c:pt idx="864">
                  <c:v>11.599999999999998</c:v>
                </c:pt>
                <c:pt idx="865">
                  <c:v>12.099999999999998</c:v>
                </c:pt>
                <c:pt idx="866">
                  <c:v>12.5</c:v>
                </c:pt>
                <c:pt idx="867">
                  <c:v>12.700000000000003</c:v>
                </c:pt>
                <c:pt idx="868">
                  <c:v>12.799999999999997</c:v>
                </c:pt>
                <c:pt idx="869">
                  <c:v>13.899999999999999</c:v>
                </c:pt>
                <c:pt idx="870">
                  <c:v>14.100000000000001</c:v>
                </c:pt>
                <c:pt idx="871">
                  <c:v>13.999999999999996</c:v>
                </c:pt>
                <c:pt idx="872">
                  <c:v>14</c:v>
                </c:pt>
                <c:pt idx="873">
                  <c:v>13.599999999999998</c:v>
                </c:pt>
                <c:pt idx="874">
                  <c:v>13.2</c:v>
                </c:pt>
                <c:pt idx="875">
                  <c:v>12.799999999999997</c:v>
                </c:pt>
                <c:pt idx="876">
                  <c:v>12.100000000000001</c:v>
                </c:pt>
                <c:pt idx="877">
                  <c:v>11.700000000000003</c:v>
                </c:pt>
                <c:pt idx="878">
                  <c:v>11.200000000000003</c:v>
                </c:pt>
                <c:pt idx="879">
                  <c:v>10.899999999999999</c:v>
                </c:pt>
                <c:pt idx="880">
                  <c:v>10.600000000000001</c:v>
                </c:pt>
                <c:pt idx="881">
                  <c:v>10.299999999999997</c:v>
                </c:pt>
                <c:pt idx="882">
                  <c:v>10</c:v>
                </c:pt>
                <c:pt idx="883">
                  <c:v>9.8999999999999986</c:v>
                </c:pt>
                <c:pt idx="884">
                  <c:v>9.5999999999999979</c:v>
                </c:pt>
                <c:pt idx="885">
                  <c:v>9.6000000000000014</c:v>
                </c:pt>
                <c:pt idx="886">
                  <c:v>9.7000000000000028</c:v>
                </c:pt>
                <c:pt idx="887">
                  <c:v>10.000000000000004</c:v>
                </c:pt>
                <c:pt idx="888">
                  <c:v>10.299999999999997</c:v>
                </c:pt>
                <c:pt idx="889">
                  <c:v>11.200000000000003</c:v>
                </c:pt>
                <c:pt idx="890">
                  <c:v>11.900000000000002</c:v>
                </c:pt>
                <c:pt idx="891">
                  <c:v>12.299999999999997</c:v>
                </c:pt>
                <c:pt idx="892">
                  <c:v>12.399999999999999</c:v>
                </c:pt>
                <c:pt idx="893">
                  <c:v>12.199999999999996</c:v>
                </c:pt>
                <c:pt idx="894">
                  <c:v>12.099999999999998</c:v>
                </c:pt>
                <c:pt idx="895">
                  <c:v>12.299999999999997</c:v>
                </c:pt>
                <c:pt idx="896">
                  <c:v>12.3</c:v>
                </c:pt>
                <c:pt idx="897">
                  <c:v>12.599999999999998</c:v>
                </c:pt>
                <c:pt idx="898">
                  <c:v>12.800000000000004</c:v>
                </c:pt>
                <c:pt idx="899">
                  <c:v>13</c:v>
                </c:pt>
                <c:pt idx="900">
                  <c:v>13.100000000000001</c:v>
                </c:pt>
                <c:pt idx="901">
                  <c:v>13.599999999999998</c:v>
                </c:pt>
                <c:pt idx="902">
                  <c:v>13.799999999999997</c:v>
                </c:pt>
                <c:pt idx="903">
                  <c:v>13.600000000000001</c:v>
                </c:pt>
                <c:pt idx="904">
                  <c:v>13.200000000000003</c:v>
                </c:pt>
                <c:pt idx="905">
                  <c:v>12.800000000000004</c:v>
                </c:pt>
                <c:pt idx="906">
                  <c:v>12.300000000000004</c:v>
                </c:pt>
                <c:pt idx="907">
                  <c:v>12.099999999999998</c:v>
                </c:pt>
                <c:pt idx="908">
                  <c:v>11.900000000000002</c:v>
                </c:pt>
                <c:pt idx="909">
                  <c:v>11.599999999999998</c:v>
                </c:pt>
                <c:pt idx="910">
                  <c:v>11.100000000000001</c:v>
                </c:pt>
                <c:pt idx="911">
                  <c:v>10.900000000000002</c:v>
                </c:pt>
                <c:pt idx="912">
                  <c:v>11.3</c:v>
                </c:pt>
                <c:pt idx="913">
                  <c:v>11.599999999999998</c:v>
                </c:pt>
                <c:pt idx="914">
                  <c:v>12.099999999999998</c:v>
                </c:pt>
                <c:pt idx="915">
                  <c:v>12.5</c:v>
                </c:pt>
                <c:pt idx="916">
                  <c:v>12.700000000000003</c:v>
                </c:pt>
                <c:pt idx="917">
                  <c:v>12.799999999999997</c:v>
                </c:pt>
                <c:pt idx="918">
                  <c:v>13.899999999999999</c:v>
                </c:pt>
                <c:pt idx="919">
                  <c:v>14.100000000000001</c:v>
                </c:pt>
                <c:pt idx="920">
                  <c:v>13.999999999999996</c:v>
                </c:pt>
                <c:pt idx="921">
                  <c:v>14</c:v>
                </c:pt>
                <c:pt idx="922">
                  <c:v>13.599999999999998</c:v>
                </c:pt>
                <c:pt idx="923">
                  <c:v>13.2</c:v>
                </c:pt>
                <c:pt idx="924">
                  <c:v>12.799999999999997</c:v>
                </c:pt>
                <c:pt idx="925">
                  <c:v>12.100000000000001</c:v>
                </c:pt>
                <c:pt idx="926">
                  <c:v>11.700000000000003</c:v>
                </c:pt>
                <c:pt idx="927">
                  <c:v>11.200000000000003</c:v>
                </c:pt>
                <c:pt idx="928">
                  <c:v>10.899999999999999</c:v>
                </c:pt>
                <c:pt idx="929">
                  <c:v>10.600000000000001</c:v>
                </c:pt>
                <c:pt idx="930">
                  <c:v>10.299999999999997</c:v>
                </c:pt>
                <c:pt idx="931">
                  <c:v>10</c:v>
                </c:pt>
                <c:pt idx="932">
                  <c:v>9.8999999999999986</c:v>
                </c:pt>
                <c:pt idx="933">
                  <c:v>9.5999999999999979</c:v>
                </c:pt>
                <c:pt idx="934">
                  <c:v>9.6000000000000014</c:v>
                </c:pt>
                <c:pt idx="935">
                  <c:v>9.7000000000000028</c:v>
                </c:pt>
                <c:pt idx="936">
                  <c:v>10.000000000000004</c:v>
                </c:pt>
                <c:pt idx="937">
                  <c:v>10.299999999999997</c:v>
                </c:pt>
                <c:pt idx="938">
                  <c:v>11.200000000000003</c:v>
                </c:pt>
                <c:pt idx="939">
                  <c:v>11.900000000000002</c:v>
                </c:pt>
                <c:pt idx="940">
                  <c:v>12.299999999999997</c:v>
                </c:pt>
                <c:pt idx="941">
                  <c:v>12.399999999999999</c:v>
                </c:pt>
                <c:pt idx="942">
                  <c:v>12.199999999999996</c:v>
                </c:pt>
                <c:pt idx="943">
                  <c:v>12.099999999999998</c:v>
                </c:pt>
                <c:pt idx="944">
                  <c:v>12.299999999999997</c:v>
                </c:pt>
                <c:pt idx="945">
                  <c:v>12.3</c:v>
                </c:pt>
                <c:pt idx="946">
                  <c:v>12.599999999999998</c:v>
                </c:pt>
                <c:pt idx="947">
                  <c:v>12.800000000000004</c:v>
                </c:pt>
                <c:pt idx="948">
                  <c:v>13</c:v>
                </c:pt>
                <c:pt idx="949">
                  <c:v>13.100000000000001</c:v>
                </c:pt>
                <c:pt idx="950">
                  <c:v>13.599999999999998</c:v>
                </c:pt>
                <c:pt idx="951">
                  <c:v>13.799999999999997</c:v>
                </c:pt>
                <c:pt idx="952">
                  <c:v>13.600000000000001</c:v>
                </c:pt>
                <c:pt idx="953">
                  <c:v>13.200000000000003</c:v>
                </c:pt>
                <c:pt idx="954">
                  <c:v>12.800000000000004</c:v>
                </c:pt>
                <c:pt idx="955">
                  <c:v>12.300000000000004</c:v>
                </c:pt>
                <c:pt idx="956">
                  <c:v>12.099999999999998</c:v>
                </c:pt>
                <c:pt idx="957">
                  <c:v>11.900000000000002</c:v>
                </c:pt>
                <c:pt idx="958">
                  <c:v>11.599999999999998</c:v>
                </c:pt>
                <c:pt idx="959">
                  <c:v>11.100000000000001</c:v>
                </c:pt>
                <c:pt idx="960">
                  <c:v>10.900000000000002</c:v>
                </c:pt>
                <c:pt idx="961">
                  <c:v>11.3</c:v>
                </c:pt>
                <c:pt idx="962">
                  <c:v>11.599999999999998</c:v>
                </c:pt>
                <c:pt idx="963">
                  <c:v>12.099999999999998</c:v>
                </c:pt>
                <c:pt idx="964">
                  <c:v>12.5</c:v>
                </c:pt>
                <c:pt idx="965">
                  <c:v>12.700000000000003</c:v>
                </c:pt>
                <c:pt idx="966">
                  <c:v>12.799999999999997</c:v>
                </c:pt>
                <c:pt idx="967">
                  <c:v>11.900000000000002</c:v>
                </c:pt>
                <c:pt idx="968">
                  <c:v>12.299999999999997</c:v>
                </c:pt>
                <c:pt idx="969">
                  <c:v>12.399999999999999</c:v>
                </c:pt>
                <c:pt idx="970">
                  <c:v>12.199999999999996</c:v>
                </c:pt>
                <c:pt idx="971">
                  <c:v>12.099999999999998</c:v>
                </c:pt>
                <c:pt idx="972">
                  <c:v>12.299999999999997</c:v>
                </c:pt>
                <c:pt idx="973">
                  <c:v>12.3</c:v>
                </c:pt>
                <c:pt idx="974">
                  <c:v>12.599999999999998</c:v>
                </c:pt>
                <c:pt idx="975">
                  <c:v>12.800000000000004</c:v>
                </c:pt>
                <c:pt idx="976">
                  <c:v>13</c:v>
                </c:pt>
                <c:pt idx="977">
                  <c:v>13.100000000000001</c:v>
                </c:pt>
                <c:pt idx="978">
                  <c:v>13.599999999999998</c:v>
                </c:pt>
                <c:pt idx="979">
                  <c:v>13.799999999999997</c:v>
                </c:pt>
                <c:pt idx="980">
                  <c:v>13.600000000000001</c:v>
                </c:pt>
                <c:pt idx="981">
                  <c:v>13.200000000000003</c:v>
                </c:pt>
                <c:pt idx="982">
                  <c:v>12.800000000000004</c:v>
                </c:pt>
                <c:pt idx="983">
                  <c:v>12.300000000000004</c:v>
                </c:pt>
                <c:pt idx="984">
                  <c:v>12.099999999999998</c:v>
                </c:pt>
                <c:pt idx="985">
                  <c:v>11.900000000000002</c:v>
                </c:pt>
                <c:pt idx="986">
                  <c:v>11.599999999999998</c:v>
                </c:pt>
                <c:pt idx="987">
                  <c:v>11.100000000000001</c:v>
                </c:pt>
                <c:pt idx="988">
                  <c:v>10.900000000000002</c:v>
                </c:pt>
                <c:pt idx="989">
                  <c:v>11.3</c:v>
                </c:pt>
                <c:pt idx="990">
                  <c:v>11.599999999999998</c:v>
                </c:pt>
                <c:pt idx="991">
                  <c:v>13.200000000000003</c:v>
                </c:pt>
                <c:pt idx="992">
                  <c:v>12.800000000000004</c:v>
                </c:pt>
                <c:pt idx="993">
                  <c:v>12.300000000000004</c:v>
                </c:pt>
                <c:pt idx="994">
                  <c:v>13.899999999999999</c:v>
                </c:pt>
                <c:pt idx="995">
                  <c:v>14.100000000000001</c:v>
                </c:pt>
                <c:pt idx="996">
                  <c:v>13.999999999999996</c:v>
                </c:pt>
                <c:pt idx="997">
                  <c:v>14</c:v>
                </c:pt>
                <c:pt idx="998">
                  <c:v>13.599999999999998</c:v>
                </c:pt>
                <c:pt idx="999">
                  <c:v>13.2</c:v>
                </c:pt>
                <c:pt idx="1000">
                  <c:v>12.799999999999997</c:v>
                </c:pt>
                <c:pt idx="1001">
                  <c:v>12.100000000000001</c:v>
                </c:pt>
                <c:pt idx="1002">
                  <c:v>11.700000000000003</c:v>
                </c:pt>
                <c:pt idx="1003">
                  <c:v>11.200000000000003</c:v>
                </c:pt>
                <c:pt idx="1004">
                  <c:v>10.899999999999999</c:v>
                </c:pt>
                <c:pt idx="1005">
                  <c:v>10.600000000000001</c:v>
                </c:pt>
                <c:pt idx="1006">
                  <c:v>10.299999999999997</c:v>
                </c:pt>
                <c:pt idx="1007">
                  <c:v>10</c:v>
                </c:pt>
                <c:pt idx="1008">
                  <c:v>9.8999999999999986</c:v>
                </c:pt>
                <c:pt idx="1009">
                  <c:v>9.5999999999999979</c:v>
                </c:pt>
                <c:pt idx="1010">
                  <c:v>9.6000000000000014</c:v>
                </c:pt>
                <c:pt idx="1011">
                  <c:v>9.7000000000000028</c:v>
                </c:pt>
                <c:pt idx="1012">
                  <c:v>10.000000000000004</c:v>
                </c:pt>
                <c:pt idx="1013">
                  <c:v>10.299999999999997</c:v>
                </c:pt>
                <c:pt idx="1014">
                  <c:v>11.200000000000003</c:v>
                </c:pt>
                <c:pt idx="1015">
                  <c:v>11.900000000000002</c:v>
                </c:pt>
                <c:pt idx="1016">
                  <c:v>12.299999999999997</c:v>
                </c:pt>
                <c:pt idx="1017">
                  <c:v>12.399999999999999</c:v>
                </c:pt>
                <c:pt idx="1018">
                  <c:v>12.199999999999996</c:v>
                </c:pt>
                <c:pt idx="1019">
                  <c:v>12.099999999999998</c:v>
                </c:pt>
                <c:pt idx="1020">
                  <c:v>12.299999999999997</c:v>
                </c:pt>
                <c:pt idx="1021">
                  <c:v>12.3</c:v>
                </c:pt>
                <c:pt idx="1022">
                  <c:v>12.599999999999998</c:v>
                </c:pt>
                <c:pt idx="1023">
                  <c:v>12.800000000000004</c:v>
                </c:pt>
                <c:pt idx="1024">
                  <c:v>13</c:v>
                </c:pt>
                <c:pt idx="1025">
                  <c:v>13.100000000000001</c:v>
                </c:pt>
                <c:pt idx="1026">
                  <c:v>13.599999999999998</c:v>
                </c:pt>
                <c:pt idx="1027">
                  <c:v>13.799999999999997</c:v>
                </c:pt>
                <c:pt idx="1028">
                  <c:v>13.600000000000001</c:v>
                </c:pt>
                <c:pt idx="1029">
                  <c:v>13.200000000000003</c:v>
                </c:pt>
                <c:pt idx="1030">
                  <c:v>12.800000000000004</c:v>
                </c:pt>
                <c:pt idx="1031">
                  <c:v>12.300000000000004</c:v>
                </c:pt>
                <c:pt idx="1032">
                  <c:v>12.099999999999998</c:v>
                </c:pt>
                <c:pt idx="1033">
                  <c:v>11.900000000000002</c:v>
                </c:pt>
                <c:pt idx="1034">
                  <c:v>11.599999999999998</c:v>
                </c:pt>
                <c:pt idx="1035">
                  <c:v>11.100000000000001</c:v>
                </c:pt>
                <c:pt idx="1036">
                  <c:v>10.900000000000002</c:v>
                </c:pt>
                <c:pt idx="1037">
                  <c:v>11.3</c:v>
                </c:pt>
                <c:pt idx="1038">
                  <c:v>11.599999999999998</c:v>
                </c:pt>
                <c:pt idx="1039">
                  <c:v>12.099999999999998</c:v>
                </c:pt>
                <c:pt idx="1040">
                  <c:v>12.5</c:v>
                </c:pt>
                <c:pt idx="1041">
                  <c:v>12.700000000000003</c:v>
                </c:pt>
                <c:pt idx="1042">
                  <c:v>12.799999999999997</c:v>
                </c:pt>
                <c:pt idx="1043">
                  <c:v>12.799999999999997</c:v>
                </c:pt>
                <c:pt idx="1044">
                  <c:v>12.8</c:v>
                </c:pt>
                <c:pt idx="1045">
                  <c:v>12.900000000000002</c:v>
                </c:pt>
                <c:pt idx="1046">
                  <c:v>12.900000000000002</c:v>
                </c:pt>
                <c:pt idx="1047">
                  <c:v>13.099999999999998</c:v>
                </c:pt>
                <c:pt idx="1048">
                  <c:v>13</c:v>
                </c:pt>
                <c:pt idx="1049">
                  <c:v>13.499999999999996</c:v>
                </c:pt>
                <c:pt idx="1050">
                  <c:v>13.7</c:v>
                </c:pt>
                <c:pt idx="1051">
                  <c:v>13.7</c:v>
                </c:pt>
                <c:pt idx="1052">
                  <c:v>13.8</c:v>
                </c:pt>
                <c:pt idx="1053">
                  <c:v>13.7</c:v>
                </c:pt>
                <c:pt idx="1054">
                  <c:v>13.399999999999999</c:v>
                </c:pt>
                <c:pt idx="1055">
                  <c:v>13.5</c:v>
                </c:pt>
                <c:pt idx="1056">
                  <c:v>13.899999999999999</c:v>
                </c:pt>
                <c:pt idx="1057">
                  <c:v>13.999999999999996</c:v>
                </c:pt>
                <c:pt idx="1058">
                  <c:v>14.099999999999998</c:v>
                </c:pt>
                <c:pt idx="1059">
                  <c:v>14.100000000000001</c:v>
                </c:pt>
                <c:pt idx="1060">
                  <c:v>13.799999999999997</c:v>
                </c:pt>
                <c:pt idx="1061">
                  <c:v>13.5</c:v>
                </c:pt>
                <c:pt idx="1062">
                  <c:v>13.5</c:v>
                </c:pt>
                <c:pt idx="1063">
                  <c:v>13.100000000000001</c:v>
                </c:pt>
                <c:pt idx="1064">
                  <c:v>12.600000000000001</c:v>
                </c:pt>
                <c:pt idx="1065">
                  <c:v>12.100000000000001</c:v>
                </c:pt>
                <c:pt idx="1066">
                  <c:v>11.5</c:v>
                </c:pt>
                <c:pt idx="1067">
                  <c:v>11.400000000000002</c:v>
                </c:pt>
                <c:pt idx="1068">
                  <c:v>11.099999999999998</c:v>
                </c:pt>
                <c:pt idx="1069">
                  <c:v>10.900000000000002</c:v>
                </c:pt>
                <c:pt idx="1070">
                  <c:v>10.8</c:v>
                </c:pt>
                <c:pt idx="1071">
                  <c:v>10.600000000000001</c:v>
                </c:pt>
                <c:pt idx="1072">
                  <c:v>10.5</c:v>
                </c:pt>
                <c:pt idx="1073">
                  <c:v>10.400000000000002</c:v>
                </c:pt>
                <c:pt idx="1074">
                  <c:v>10.199999999999999</c:v>
                </c:pt>
                <c:pt idx="1075">
                  <c:v>9.9000000000000021</c:v>
                </c:pt>
                <c:pt idx="1076">
                  <c:v>9.5999999999999979</c:v>
                </c:pt>
                <c:pt idx="1077">
                  <c:v>9.5999999999999979</c:v>
                </c:pt>
                <c:pt idx="1078">
                  <c:v>9.8000000000000007</c:v>
                </c:pt>
                <c:pt idx="1079">
                  <c:v>9.8000000000000007</c:v>
                </c:pt>
                <c:pt idx="1080">
                  <c:v>9.8999999999999986</c:v>
                </c:pt>
                <c:pt idx="1081">
                  <c:v>10.100000000000001</c:v>
                </c:pt>
                <c:pt idx="1082">
                  <c:v>10.099999999999998</c:v>
                </c:pt>
                <c:pt idx="1083">
                  <c:v>10.399999999999999</c:v>
                </c:pt>
                <c:pt idx="1084">
                  <c:v>10.700000000000003</c:v>
                </c:pt>
                <c:pt idx="1085">
                  <c:v>10.900000000000002</c:v>
                </c:pt>
                <c:pt idx="1086">
                  <c:v>11.100000000000001</c:v>
                </c:pt>
                <c:pt idx="1087">
                  <c:v>11</c:v>
                </c:pt>
                <c:pt idx="1088">
                  <c:v>10.799999999999997</c:v>
                </c:pt>
                <c:pt idx="1089">
                  <c:v>10.8</c:v>
                </c:pt>
                <c:pt idx="1090">
                  <c:v>10.399999999999999</c:v>
                </c:pt>
                <c:pt idx="1091">
                  <c:v>9.8000000000000043</c:v>
                </c:pt>
                <c:pt idx="1092">
                  <c:v>9.6000000000000014</c:v>
                </c:pt>
                <c:pt idx="1093">
                  <c:v>9.5000000000000036</c:v>
                </c:pt>
                <c:pt idx="1094">
                  <c:v>9.6999999999999993</c:v>
                </c:pt>
                <c:pt idx="1095">
                  <c:v>10.000000000000004</c:v>
                </c:pt>
                <c:pt idx="1096">
                  <c:v>10.100000000000001</c:v>
                </c:pt>
                <c:pt idx="1097">
                  <c:v>10.299999999999997</c:v>
                </c:pt>
                <c:pt idx="1098">
                  <c:v>10.3</c:v>
                </c:pt>
                <c:pt idx="1099">
                  <c:v>10.599999999999998</c:v>
                </c:pt>
                <c:pt idx="1100">
                  <c:v>10.900000000000002</c:v>
                </c:pt>
                <c:pt idx="1101">
                  <c:v>11.5</c:v>
                </c:pt>
                <c:pt idx="1102">
                  <c:v>11.7</c:v>
                </c:pt>
                <c:pt idx="1103">
                  <c:v>11.8</c:v>
                </c:pt>
                <c:pt idx="1104">
                  <c:v>11.7</c:v>
                </c:pt>
                <c:pt idx="1105">
                  <c:v>11.8</c:v>
                </c:pt>
                <c:pt idx="1106">
                  <c:v>11.599999999999998</c:v>
                </c:pt>
                <c:pt idx="1107">
                  <c:v>11.7</c:v>
                </c:pt>
                <c:pt idx="1108">
                  <c:v>11.599999999999998</c:v>
                </c:pt>
                <c:pt idx="1109">
                  <c:v>11.600000000000001</c:v>
                </c:pt>
                <c:pt idx="1110">
                  <c:v>11.600000000000001</c:v>
                </c:pt>
                <c:pt idx="1111">
                  <c:v>11.7</c:v>
                </c:pt>
                <c:pt idx="1112">
                  <c:v>11.8</c:v>
                </c:pt>
                <c:pt idx="1113">
                  <c:v>11.799999999999997</c:v>
                </c:pt>
                <c:pt idx="1114">
                  <c:v>11.599999999999998</c:v>
                </c:pt>
                <c:pt idx="1115">
                  <c:v>11.500000000000004</c:v>
                </c:pt>
                <c:pt idx="1116">
                  <c:v>11.5</c:v>
                </c:pt>
                <c:pt idx="1117">
                  <c:v>11.5</c:v>
                </c:pt>
                <c:pt idx="1118">
                  <c:v>11.299999999999997</c:v>
                </c:pt>
                <c:pt idx="1119">
                  <c:v>11.299999999999997</c:v>
                </c:pt>
                <c:pt idx="1120">
                  <c:v>11.299999999999997</c:v>
                </c:pt>
                <c:pt idx="1121">
                  <c:v>11.000000000000004</c:v>
                </c:pt>
                <c:pt idx="1122">
                  <c:v>11.000000000000004</c:v>
                </c:pt>
                <c:pt idx="1123">
                  <c:v>11.100000000000001</c:v>
                </c:pt>
                <c:pt idx="1124">
                  <c:v>10.8</c:v>
                </c:pt>
                <c:pt idx="1125">
                  <c:v>10.900000000000002</c:v>
                </c:pt>
                <c:pt idx="1126">
                  <c:v>11.000000000000004</c:v>
                </c:pt>
                <c:pt idx="1127">
                  <c:v>11.000000000000004</c:v>
                </c:pt>
                <c:pt idx="1128">
                  <c:v>10.900000000000002</c:v>
                </c:pt>
                <c:pt idx="1129">
                  <c:v>10.700000000000003</c:v>
                </c:pt>
                <c:pt idx="1130">
                  <c:v>10.999999999999996</c:v>
                </c:pt>
                <c:pt idx="1131">
                  <c:v>11.099999999999998</c:v>
                </c:pt>
                <c:pt idx="1132">
                  <c:v>11.099999999999998</c:v>
                </c:pt>
                <c:pt idx="1133">
                  <c:v>11.099999999999998</c:v>
                </c:pt>
                <c:pt idx="1134">
                  <c:v>11.099999999999998</c:v>
                </c:pt>
                <c:pt idx="1135">
                  <c:v>11.099999999999998</c:v>
                </c:pt>
                <c:pt idx="1136">
                  <c:v>11.199999999999996</c:v>
                </c:pt>
                <c:pt idx="1137">
                  <c:v>11.199999999999996</c:v>
                </c:pt>
                <c:pt idx="1138">
                  <c:v>11.100000000000001</c:v>
                </c:pt>
                <c:pt idx="1139">
                  <c:v>11.400000000000002</c:v>
                </c:pt>
                <c:pt idx="1140">
                  <c:v>11.2</c:v>
                </c:pt>
                <c:pt idx="1141">
                  <c:v>11.000000000000004</c:v>
                </c:pt>
                <c:pt idx="1142">
                  <c:v>11</c:v>
                </c:pt>
                <c:pt idx="1143">
                  <c:v>11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19.8</c:v>
                </c:pt>
                <c:pt idx="1">
                  <c:v>19.8</c:v>
                </c:pt>
                <c:pt idx="2">
                  <c:v>19.8</c:v>
                </c:pt>
                <c:pt idx="3">
                  <c:v>19.8</c:v>
                </c:pt>
                <c:pt idx="4">
                  <c:v>19.8</c:v>
                </c:pt>
                <c:pt idx="5">
                  <c:v>19.8</c:v>
                </c:pt>
                <c:pt idx="6">
                  <c:v>19.7</c:v>
                </c:pt>
                <c:pt idx="7">
                  <c:v>19.7</c:v>
                </c:pt>
                <c:pt idx="8">
                  <c:v>19.7</c:v>
                </c:pt>
                <c:pt idx="9">
                  <c:v>19.7</c:v>
                </c:pt>
                <c:pt idx="10">
                  <c:v>19.7</c:v>
                </c:pt>
                <c:pt idx="11">
                  <c:v>19.7</c:v>
                </c:pt>
                <c:pt idx="12">
                  <c:v>19.7</c:v>
                </c:pt>
                <c:pt idx="13">
                  <c:v>19.7</c:v>
                </c:pt>
                <c:pt idx="14">
                  <c:v>19.7</c:v>
                </c:pt>
                <c:pt idx="15">
                  <c:v>19.7</c:v>
                </c:pt>
                <c:pt idx="16">
                  <c:v>19.7</c:v>
                </c:pt>
                <c:pt idx="17">
                  <c:v>19.600000000000001</c:v>
                </c:pt>
                <c:pt idx="18">
                  <c:v>19.600000000000001</c:v>
                </c:pt>
                <c:pt idx="19">
                  <c:v>19.600000000000001</c:v>
                </c:pt>
                <c:pt idx="20">
                  <c:v>19.600000000000001</c:v>
                </c:pt>
                <c:pt idx="21">
                  <c:v>19.600000000000001</c:v>
                </c:pt>
                <c:pt idx="22">
                  <c:v>19.600000000000001</c:v>
                </c:pt>
                <c:pt idx="23">
                  <c:v>19.600000000000001</c:v>
                </c:pt>
                <c:pt idx="24">
                  <c:v>19.600000000000001</c:v>
                </c:pt>
                <c:pt idx="25">
                  <c:v>19.600000000000001</c:v>
                </c:pt>
                <c:pt idx="26">
                  <c:v>19.600000000000001</c:v>
                </c:pt>
                <c:pt idx="27">
                  <c:v>19.600000000000001</c:v>
                </c:pt>
                <c:pt idx="28">
                  <c:v>19.600000000000001</c:v>
                </c:pt>
                <c:pt idx="29">
                  <c:v>19.600000000000001</c:v>
                </c:pt>
                <c:pt idx="30">
                  <c:v>19.600000000000001</c:v>
                </c:pt>
                <c:pt idx="31">
                  <c:v>19.600000000000001</c:v>
                </c:pt>
                <c:pt idx="32">
                  <c:v>19.600000000000001</c:v>
                </c:pt>
                <c:pt idx="33">
                  <c:v>19.600000000000001</c:v>
                </c:pt>
                <c:pt idx="34">
                  <c:v>19.600000000000001</c:v>
                </c:pt>
                <c:pt idx="35">
                  <c:v>19.5</c:v>
                </c:pt>
                <c:pt idx="36">
                  <c:v>19.5</c:v>
                </c:pt>
                <c:pt idx="37">
                  <c:v>19.5</c:v>
                </c:pt>
                <c:pt idx="38">
                  <c:v>19.5</c:v>
                </c:pt>
                <c:pt idx="39">
                  <c:v>19.5</c:v>
                </c:pt>
                <c:pt idx="40">
                  <c:v>19.5</c:v>
                </c:pt>
                <c:pt idx="41">
                  <c:v>19.5</c:v>
                </c:pt>
                <c:pt idx="42">
                  <c:v>19.5</c:v>
                </c:pt>
                <c:pt idx="43">
                  <c:v>19.5</c:v>
                </c:pt>
                <c:pt idx="44">
                  <c:v>19.5</c:v>
                </c:pt>
                <c:pt idx="45">
                  <c:v>19.5</c:v>
                </c:pt>
                <c:pt idx="46">
                  <c:v>19.5</c:v>
                </c:pt>
                <c:pt idx="47">
                  <c:v>19.5</c:v>
                </c:pt>
                <c:pt idx="48">
                  <c:v>19.5</c:v>
                </c:pt>
                <c:pt idx="49">
                  <c:v>19.5</c:v>
                </c:pt>
                <c:pt idx="50">
                  <c:v>19.5</c:v>
                </c:pt>
                <c:pt idx="51">
                  <c:v>19.5</c:v>
                </c:pt>
                <c:pt idx="52">
                  <c:v>19.5</c:v>
                </c:pt>
                <c:pt idx="53">
                  <c:v>19.5</c:v>
                </c:pt>
                <c:pt idx="54">
                  <c:v>19.399999999999999</c:v>
                </c:pt>
                <c:pt idx="55">
                  <c:v>19.399999999999999</c:v>
                </c:pt>
                <c:pt idx="56">
                  <c:v>19.399999999999999</c:v>
                </c:pt>
                <c:pt idx="57">
                  <c:v>19.399999999999999</c:v>
                </c:pt>
                <c:pt idx="58">
                  <c:v>19.399999999999999</c:v>
                </c:pt>
                <c:pt idx="59">
                  <c:v>19.399999999999999</c:v>
                </c:pt>
                <c:pt idx="60">
                  <c:v>19.3</c:v>
                </c:pt>
                <c:pt idx="61">
                  <c:v>19.3</c:v>
                </c:pt>
                <c:pt idx="62">
                  <c:v>19.3</c:v>
                </c:pt>
                <c:pt idx="63">
                  <c:v>19.3</c:v>
                </c:pt>
                <c:pt idx="64">
                  <c:v>19.3</c:v>
                </c:pt>
                <c:pt idx="65">
                  <c:v>19.3</c:v>
                </c:pt>
                <c:pt idx="66">
                  <c:v>19.3</c:v>
                </c:pt>
                <c:pt idx="67">
                  <c:v>19.3</c:v>
                </c:pt>
                <c:pt idx="68">
                  <c:v>19.3</c:v>
                </c:pt>
                <c:pt idx="69">
                  <c:v>19.2</c:v>
                </c:pt>
                <c:pt idx="70">
                  <c:v>19.3</c:v>
                </c:pt>
                <c:pt idx="71">
                  <c:v>19.2</c:v>
                </c:pt>
                <c:pt idx="72">
                  <c:v>19.2</c:v>
                </c:pt>
                <c:pt idx="73">
                  <c:v>19.3</c:v>
                </c:pt>
                <c:pt idx="74">
                  <c:v>19.3</c:v>
                </c:pt>
                <c:pt idx="75">
                  <c:v>19.2</c:v>
                </c:pt>
                <c:pt idx="76">
                  <c:v>19.2</c:v>
                </c:pt>
                <c:pt idx="77">
                  <c:v>19.2</c:v>
                </c:pt>
                <c:pt idx="78">
                  <c:v>19.100000000000001</c:v>
                </c:pt>
                <c:pt idx="79">
                  <c:v>19.100000000000001</c:v>
                </c:pt>
                <c:pt idx="80">
                  <c:v>19.100000000000001</c:v>
                </c:pt>
                <c:pt idx="81">
                  <c:v>19.100000000000001</c:v>
                </c:pt>
                <c:pt idx="82">
                  <c:v>19.100000000000001</c:v>
                </c:pt>
                <c:pt idx="83">
                  <c:v>19.100000000000001</c:v>
                </c:pt>
                <c:pt idx="84">
                  <c:v>19.100000000000001</c:v>
                </c:pt>
                <c:pt idx="85">
                  <c:v>19.100000000000001</c:v>
                </c:pt>
                <c:pt idx="86">
                  <c:v>19.100000000000001</c:v>
                </c:pt>
                <c:pt idx="87">
                  <c:v>19.100000000000001</c:v>
                </c:pt>
                <c:pt idx="88">
                  <c:v>19.100000000000001</c:v>
                </c:pt>
                <c:pt idx="89">
                  <c:v>19</c:v>
                </c:pt>
                <c:pt idx="90">
                  <c:v>19.100000000000001</c:v>
                </c:pt>
                <c:pt idx="91">
                  <c:v>19.100000000000001</c:v>
                </c:pt>
                <c:pt idx="92">
                  <c:v>19.100000000000001</c:v>
                </c:pt>
                <c:pt idx="93">
                  <c:v>19.100000000000001</c:v>
                </c:pt>
                <c:pt idx="94">
                  <c:v>19.100000000000001</c:v>
                </c:pt>
                <c:pt idx="95">
                  <c:v>19</c:v>
                </c:pt>
                <c:pt idx="96">
                  <c:v>19</c:v>
                </c:pt>
                <c:pt idx="97">
                  <c:v>19</c:v>
                </c:pt>
                <c:pt idx="98">
                  <c:v>19</c:v>
                </c:pt>
                <c:pt idx="99">
                  <c:v>18.899999999999999</c:v>
                </c:pt>
                <c:pt idx="100">
                  <c:v>18.899999999999999</c:v>
                </c:pt>
                <c:pt idx="101">
                  <c:v>18.899999999999999</c:v>
                </c:pt>
                <c:pt idx="102">
                  <c:v>18.899999999999999</c:v>
                </c:pt>
                <c:pt idx="103">
                  <c:v>18.8</c:v>
                </c:pt>
                <c:pt idx="104">
                  <c:v>18.8</c:v>
                </c:pt>
                <c:pt idx="105">
                  <c:v>18.7</c:v>
                </c:pt>
                <c:pt idx="106">
                  <c:v>18.7</c:v>
                </c:pt>
                <c:pt idx="107">
                  <c:v>18.7</c:v>
                </c:pt>
                <c:pt idx="108">
                  <c:v>18.7</c:v>
                </c:pt>
                <c:pt idx="109">
                  <c:v>18.7</c:v>
                </c:pt>
                <c:pt idx="110">
                  <c:v>18.7</c:v>
                </c:pt>
                <c:pt idx="111">
                  <c:v>18.7</c:v>
                </c:pt>
                <c:pt idx="112">
                  <c:v>18.600000000000001</c:v>
                </c:pt>
                <c:pt idx="113">
                  <c:v>18.600000000000001</c:v>
                </c:pt>
                <c:pt idx="114">
                  <c:v>18.600000000000001</c:v>
                </c:pt>
                <c:pt idx="115">
                  <c:v>18.600000000000001</c:v>
                </c:pt>
                <c:pt idx="116">
                  <c:v>18.600000000000001</c:v>
                </c:pt>
                <c:pt idx="117">
                  <c:v>18.600000000000001</c:v>
                </c:pt>
                <c:pt idx="118">
                  <c:v>18.600000000000001</c:v>
                </c:pt>
                <c:pt idx="119">
                  <c:v>18.600000000000001</c:v>
                </c:pt>
                <c:pt idx="120">
                  <c:v>18.600000000000001</c:v>
                </c:pt>
                <c:pt idx="121">
                  <c:v>18.600000000000001</c:v>
                </c:pt>
                <c:pt idx="122">
                  <c:v>18.600000000000001</c:v>
                </c:pt>
                <c:pt idx="123">
                  <c:v>18.600000000000001</c:v>
                </c:pt>
                <c:pt idx="124">
                  <c:v>18.600000000000001</c:v>
                </c:pt>
                <c:pt idx="125">
                  <c:v>18.5</c:v>
                </c:pt>
                <c:pt idx="126">
                  <c:v>18.5</c:v>
                </c:pt>
                <c:pt idx="127">
                  <c:v>18.5</c:v>
                </c:pt>
                <c:pt idx="128">
                  <c:v>18.5</c:v>
                </c:pt>
                <c:pt idx="129">
                  <c:v>18.600000000000001</c:v>
                </c:pt>
                <c:pt idx="130">
                  <c:v>18.600000000000001</c:v>
                </c:pt>
                <c:pt idx="131">
                  <c:v>18.600000000000001</c:v>
                </c:pt>
                <c:pt idx="132">
                  <c:v>18.600000000000001</c:v>
                </c:pt>
                <c:pt idx="133">
                  <c:v>18.600000000000001</c:v>
                </c:pt>
                <c:pt idx="134">
                  <c:v>18.5</c:v>
                </c:pt>
                <c:pt idx="135">
                  <c:v>18.5</c:v>
                </c:pt>
                <c:pt idx="136">
                  <c:v>18.5</c:v>
                </c:pt>
                <c:pt idx="137">
                  <c:v>18.600000000000001</c:v>
                </c:pt>
                <c:pt idx="138">
                  <c:v>18.7</c:v>
                </c:pt>
                <c:pt idx="139">
                  <c:v>18.7</c:v>
                </c:pt>
                <c:pt idx="140">
                  <c:v>18.7</c:v>
                </c:pt>
                <c:pt idx="141">
                  <c:v>18.7</c:v>
                </c:pt>
                <c:pt idx="142">
                  <c:v>18.8</c:v>
                </c:pt>
                <c:pt idx="143">
                  <c:v>18.8</c:v>
                </c:pt>
                <c:pt idx="144">
                  <c:v>18.8</c:v>
                </c:pt>
                <c:pt idx="145">
                  <c:v>18.8</c:v>
                </c:pt>
                <c:pt idx="146">
                  <c:v>18.8</c:v>
                </c:pt>
                <c:pt idx="147">
                  <c:v>18.8</c:v>
                </c:pt>
                <c:pt idx="148">
                  <c:v>18.8</c:v>
                </c:pt>
                <c:pt idx="149">
                  <c:v>18.8</c:v>
                </c:pt>
                <c:pt idx="150">
                  <c:v>18.8</c:v>
                </c:pt>
                <c:pt idx="151">
                  <c:v>18.8</c:v>
                </c:pt>
                <c:pt idx="152">
                  <c:v>18.8</c:v>
                </c:pt>
                <c:pt idx="153">
                  <c:v>18.899999999999999</c:v>
                </c:pt>
                <c:pt idx="154">
                  <c:v>19</c:v>
                </c:pt>
                <c:pt idx="155">
                  <c:v>18.899999999999999</c:v>
                </c:pt>
                <c:pt idx="156">
                  <c:v>19</c:v>
                </c:pt>
                <c:pt idx="157">
                  <c:v>18.899999999999999</c:v>
                </c:pt>
                <c:pt idx="158">
                  <c:v>18.899999999999999</c:v>
                </c:pt>
                <c:pt idx="159">
                  <c:v>19</c:v>
                </c:pt>
                <c:pt idx="160">
                  <c:v>19</c:v>
                </c:pt>
                <c:pt idx="161">
                  <c:v>19</c:v>
                </c:pt>
                <c:pt idx="162">
                  <c:v>19</c:v>
                </c:pt>
                <c:pt idx="163">
                  <c:v>19</c:v>
                </c:pt>
                <c:pt idx="164">
                  <c:v>18.899999999999999</c:v>
                </c:pt>
                <c:pt idx="165">
                  <c:v>18.899999999999999</c:v>
                </c:pt>
                <c:pt idx="166">
                  <c:v>19</c:v>
                </c:pt>
                <c:pt idx="167">
                  <c:v>19</c:v>
                </c:pt>
                <c:pt idx="168">
                  <c:v>18.899999999999999</c:v>
                </c:pt>
                <c:pt idx="169">
                  <c:v>18.899999999999999</c:v>
                </c:pt>
                <c:pt idx="170">
                  <c:v>18.899999999999999</c:v>
                </c:pt>
                <c:pt idx="171">
                  <c:v>18.899999999999999</c:v>
                </c:pt>
                <c:pt idx="172">
                  <c:v>18.899999999999999</c:v>
                </c:pt>
                <c:pt idx="173">
                  <c:v>18.8</c:v>
                </c:pt>
                <c:pt idx="174">
                  <c:v>18.8</c:v>
                </c:pt>
                <c:pt idx="175">
                  <c:v>18.8</c:v>
                </c:pt>
                <c:pt idx="176">
                  <c:v>18.8</c:v>
                </c:pt>
                <c:pt idx="177">
                  <c:v>18.8</c:v>
                </c:pt>
                <c:pt idx="178">
                  <c:v>18.8</c:v>
                </c:pt>
                <c:pt idx="179">
                  <c:v>18.8</c:v>
                </c:pt>
                <c:pt idx="180">
                  <c:v>18.8</c:v>
                </c:pt>
                <c:pt idx="181">
                  <c:v>18.7</c:v>
                </c:pt>
                <c:pt idx="182">
                  <c:v>18.8</c:v>
                </c:pt>
                <c:pt idx="183">
                  <c:v>18.8</c:v>
                </c:pt>
                <c:pt idx="184">
                  <c:v>18.7</c:v>
                </c:pt>
                <c:pt idx="185">
                  <c:v>18.7</c:v>
                </c:pt>
                <c:pt idx="186">
                  <c:v>18.7</c:v>
                </c:pt>
                <c:pt idx="187">
                  <c:v>18.7</c:v>
                </c:pt>
                <c:pt idx="188">
                  <c:v>18.600000000000001</c:v>
                </c:pt>
                <c:pt idx="189">
                  <c:v>18.7</c:v>
                </c:pt>
                <c:pt idx="190">
                  <c:v>18.7</c:v>
                </c:pt>
                <c:pt idx="191">
                  <c:v>18.600000000000001</c:v>
                </c:pt>
                <c:pt idx="192">
                  <c:v>18.7</c:v>
                </c:pt>
                <c:pt idx="193">
                  <c:v>18.600000000000001</c:v>
                </c:pt>
                <c:pt idx="194">
                  <c:v>18.600000000000001</c:v>
                </c:pt>
                <c:pt idx="195">
                  <c:v>18.600000000000001</c:v>
                </c:pt>
                <c:pt idx="196">
                  <c:v>18.600000000000001</c:v>
                </c:pt>
                <c:pt idx="197">
                  <c:v>18.600000000000001</c:v>
                </c:pt>
                <c:pt idx="198">
                  <c:v>18.600000000000001</c:v>
                </c:pt>
                <c:pt idx="199">
                  <c:v>18.600000000000001</c:v>
                </c:pt>
                <c:pt idx="200">
                  <c:v>18.5</c:v>
                </c:pt>
                <c:pt idx="201">
                  <c:v>18.5</c:v>
                </c:pt>
                <c:pt idx="202">
                  <c:v>18.399999999999999</c:v>
                </c:pt>
                <c:pt idx="203">
                  <c:v>18.5</c:v>
                </c:pt>
                <c:pt idx="204">
                  <c:v>18.600000000000001</c:v>
                </c:pt>
                <c:pt idx="205">
                  <c:v>18.600000000000001</c:v>
                </c:pt>
                <c:pt idx="206">
                  <c:v>18.5</c:v>
                </c:pt>
                <c:pt idx="207">
                  <c:v>18.600000000000001</c:v>
                </c:pt>
                <c:pt idx="208">
                  <c:v>18.600000000000001</c:v>
                </c:pt>
                <c:pt idx="209">
                  <c:v>18.600000000000001</c:v>
                </c:pt>
                <c:pt idx="210">
                  <c:v>18.600000000000001</c:v>
                </c:pt>
                <c:pt idx="211">
                  <c:v>18.600000000000001</c:v>
                </c:pt>
                <c:pt idx="212">
                  <c:v>18.600000000000001</c:v>
                </c:pt>
                <c:pt idx="213">
                  <c:v>18.5</c:v>
                </c:pt>
                <c:pt idx="214">
                  <c:v>18.5</c:v>
                </c:pt>
                <c:pt idx="215">
                  <c:v>18.399999999999999</c:v>
                </c:pt>
                <c:pt idx="216">
                  <c:v>18.5</c:v>
                </c:pt>
                <c:pt idx="217">
                  <c:v>18.5</c:v>
                </c:pt>
                <c:pt idx="218">
                  <c:v>18.600000000000001</c:v>
                </c:pt>
                <c:pt idx="219">
                  <c:v>18.600000000000001</c:v>
                </c:pt>
                <c:pt idx="220">
                  <c:v>18.600000000000001</c:v>
                </c:pt>
                <c:pt idx="221">
                  <c:v>18.5</c:v>
                </c:pt>
                <c:pt idx="222">
                  <c:v>18.5</c:v>
                </c:pt>
                <c:pt idx="223">
                  <c:v>18.5</c:v>
                </c:pt>
                <c:pt idx="224">
                  <c:v>18.600000000000001</c:v>
                </c:pt>
                <c:pt idx="225">
                  <c:v>18.5</c:v>
                </c:pt>
                <c:pt idx="226">
                  <c:v>18.5</c:v>
                </c:pt>
                <c:pt idx="227">
                  <c:v>18.399999999999999</c:v>
                </c:pt>
                <c:pt idx="228">
                  <c:v>18.399999999999999</c:v>
                </c:pt>
                <c:pt idx="229">
                  <c:v>18.5</c:v>
                </c:pt>
                <c:pt idx="230">
                  <c:v>18.5</c:v>
                </c:pt>
                <c:pt idx="231">
                  <c:v>18.5</c:v>
                </c:pt>
                <c:pt idx="232">
                  <c:v>18.5</c:v>
                </c:pt>
                <c:pt idx="233">
                  <c:v>18.399999999999999</c:v>
                </c:pt>
                <c:pt idx="234">
                  <c:v>18.5</c:v>
                </c:pt>
                <c:pt idx="235">
                  <c:v>18.399999999999999</c:v>
                </c:pt>
                <c:pt idx="236">
                  <c:v>18.5</c:v>
                </c:pt>
                <c:pt idx="237">
                  <c:v>18.5</c:v>
                </c:pt>
                <c:pt idx="238">
                  <c:v>18.5</c:v>
                </c:pt>
                <c:pt idx="239">
                  <c:v>18.399999999999999</c:v>
                </c:pt>
                <c:pt idx="240">
                  <c:v>18.399999999999999</c:v>
                </c:pt>
                <c:pt idx="241">
                  <c:v>18.5</c:v>
                </c:pt>
                <c:pt idx="242">
                  <c:v>18.5</c:v>
                </c:pt>
                <c:pt idx="243">
                  <c:v>18.5</c:v>
                </c:pt>
                <c:pt idx="244">
                  <c:v>18.5</c:v>
                </c:pt>
                <c:pt idx="245">
                  <c:v>18.5</c:v>
                </c:pt>
                <c:pt idx="246">
                  <c:v>18.5</c:v>
                </c:pt>
                <c:pt idx="247">
                  <c:v>18.5</c:v>
                </c:pt>
                <c:pt idx="248">
                  <c:v>18.5</c:v>
                </c:pt>
                <c:pt idx="249">
                  <c:v>18.600000000000001</c:v>
                </c:pt>
                <c:pt idx="250">
                  <c:v>18.600000000000001</c:v>
                </c:pt>
                <c:pt idx="251">
                  <c:v>18.7</c:v>
                </c:pt>
                <c:pt idx="252">
                  <c:v>18.7</c:v>
                </c:pt>
                <c:pt idx="253">
                  <c:v>18.7</c:v>
                </c:pt>
                <c:pt idx="254">
                  <c:v>18.600000000000001</c:v>
                </c:pt>
                <c:pt idx="255">
                  <c:v>18.7</c:v>
                </c:pt>
                <c:pt idx="256">
                  <c:v>18.600000000000001</c:v>
                </c:pt>
                <c:pt idx="257">
                  <c:v>18.5</c:v>
                </c:pt>
                <c:pt idx="258">
                  <c:v>18.399999999999999</c:v>
                </c:pt>
                <c:pt idx="259">
                  <c:v>18.399999999999999</c:v>
                </c:pt>
                <c:pt idx="260">
                  <c:v>18.399999999999999</c:v>
                </c:pt>
                <c:pt idx="261">
                  <c:v>18.399999999999999</c:v>
                </c:pt>
                <c:pt idx="262">
                  <c:v>18.5</c:v>
                </c:pt>
                <c:pt idx="263">
                  <c:v>18.5</c:v>
                </c:pt>
                <c:pt idx="264">
                  <c:v>18.5</c:v>
                </c:pt>
                <c:pt idx="265">
                  <c:v>18.5</c:v>
                </c:pt>
                <c:pt idx="266">
                  <c:v>18.5</c:v>
                </c:pt>
                <c:pt idx="267">
                  <c:v>18.5</c:v>
                </c:pt>
                <c:pt idx="268">
                  <c:v>18.5</c:v>
                </c:pt>
                <c:pt idx="269">
                  <c:v>18.399999999999999</c:v>
                </c:pt>
                <c:pt idx="270">
                  <c:v>18.5</c:v>
                </c:pt>
                <c:pt idx="271">
                  <c:v>18.5</c:v>
                </c:pt>
                <c:pt idx="272">
                  <c:v>18.5</c:v>
                </c:pt>
                <c:pt idx="273">
                  <c:v>18.5</c:v>
                </c:pt>
                <c:pt idx="274">
                  <c:v>18.5</c:v>
                </c:pt>
                <c:pt idx="275">
                  <c:v>18.399999999999999</c:v>
                </c:pt>
                <c:pt idx="276">
                  <c:v>18.399999999999999</c:v>
                </c:pt>
                <c:pt idx="277">
                  <c:v>18.399999999999999</c:v>
                </c:pt>
                <c:pt idx="278">
                  <c:v>18.399999999999999</c:v>
                </c:pt>
                <c:pt idx="279">
                  <c:v>18.3</c:v>
                </c:pt>
                <c:pt idx="280">
                  <c:v>18.399999999999999</c:v>
                </c:pt>
                <c:pt idx="281">
                  <c:v>18.399999999999999</c:v>
                </c:pt>
                <c:pt idx="282">
                  <c:v>18.3</c:v>
                </c:pt>
                <c:pt idx="283">
                  <c:v>18.399999999999999</c:v>
                </c:pt>
                <c:pt idx="284">
                  <c:v>18.399999999999999</c:v>
                </c:pt>
                <c:pt idx="285">
                  <c:v>18.399999999999999</c:v>
                </c:pt>
                <c:pt idx="286">
                  <c:v>18.399999999999999</c:v>
                </c:pt>
                <c:pt idx="287">
                  <c:v>18.399999999999999</c:v>
                </c:pt>
                <c:pt idx="288">
                  <c:v>18.399999999999999</c:v>
                </c:pt>
                <c:pt idx="289">
                  <c:v>18.399999999999999</c:v>
                </c:pt>
                <c:pt idx="290">
                  <c:v>18.399999999999999</c:v>
                </c:pt>
                <c:pt idx="291">
                  <c:v>18.5</c:v>
                </c:pt>
                <c:pt idx="292">
                  <c:v>18.399999999999999</c:v>
                </c:pt>
                <c:pt idx="293">
                  <c:v>18.399999999999999</c:v>
                </c:pt>
                <c:pt idx="294">
                  <c:v>18.399999999999999</c:v>
                </c:pt>
                <c:pt idx="295">
                  <c:v>18.399999999999999</c:v>
                </c:pt>
                <c:pt idx="296">
                  <c:v>18.399999999999999</c:v>
                </c:pt>
                <c:pt idx="297">
                  <c:v>18.399999999999999</c:v>
                </c:pt>
                <c:pt idx="298">
                  <c:v>18.399999999999999</c:v>
                </c:pt>
                <c:pt idx="299">
                  <c:v>18.399999999999999</c:v>
                </c:pt>
                <c:pt idx="300">
                  <c:v>18.5</c:v>
                </c:pt>
                <c:pt idx="301">
                  <c:v>18.399999999999999</c:v>
                </c:pt>
                <c:pt idx="302">
                  <c:v>18.399999999999999</c:v>
                </c:pt>
                <c:pt idx="303">
                  <c:v>18.3</c:v>
                </c:pt>
                <c:pt idx="304">
                  <c:v>18.399999999999999</c:v>
                </c:pt>
                <c:pt idx="305">
                  <c:v>18.399999999999999</c:v>
                </c:pt>
                <c:pt idx="306">
                  <c:v>18.399999999999999</c:v>
                </c:pt>
                <c:pt idx="307">
                  <c:v>18.5</c:v>
                </c:pt>
                <c:pt idx="308">
                  <c:v>18.600000000000001</c:v>
                </c:pt>
                <c:pt idx="309">
                  <c:v>18.7</c:v>
                </c:pt>
                <c:pt idx="310">
                  <c:v>18.600000000000001</c:v>
                </c:pt>
                <c:pt idx="311">
                  <c:v>18.7</c:v>
                </c:pt>
                <c:pt idx="312">
                  <c:v>18.600000000000001</c:v>
                </c:pt>
                <c:pt idx="313">
                  <c:v>18.7</c:v>
                </c:pt>
                <c:pt idx="314">
                  <c:v>18.600000000000001</c:v>
                </c:pt>
                <c:pt idx="315">
                  <c:v>18.600000000000001</c:v>
                </c:pt>
                <c:pt idx="316">
                  <c:v>18.5</c:v>
                </c:pt>
                <c:pt idx="317">
                  <c:v>18.5</c:v>
                </c:pt>
                <c:pt idx="318">
                  <c:v>18.399999999999999</c:v>
                </c:pt>
                <c:pt idx="319">
                  <c:v>18.399999999999999</c:v>
                </c:pt>
                <c:pt idx="320">
                  <c:v>18.5</c:v>
                </c:pt>
                <c:pt idx="321">
                  <c:v>18.399999999999999</c:v>
                </c:pt>
                <c:pt idx="322">
                  <c:v>18.399999999999999</c:v>
                </c:pt>
                <c:pt idx="323">
                  <c:v>18.3</c:v>
                </c:pt>
                <c:pt idx="324">
                  <c:v>18.3</c:v>
                </c:pt>
                <c:pt idx="325">
                  <c:v>18.5</c:v>
                </c:pt>
                <c:pt idx="326">
                  <c:v>18.399999999999999</c:v>
                </c:pt>
                <c:pt idx="327">
                  <c:v>18.399999999999999</c:v>
                </c:pt>
                <c:pt idx="328">
                  <c:v>18.399999999999999</c:v>
                </c:pt>
                <c:pt idx="329">
                  <c:v>18.5</c:v>
                </c:pt>
                <c:pt idx="330">
                  <c:v>18.5</c:v>
                </c:pt>
                <c:pt idx="331">
                  <c:v>18.5</c:v>
                </c:pt>
                <c:pt idx="332">
                  <c:v>18.399999999999999</c:v>
                </c:pt>
                <c:pt idx="333">
                  <c:v>18.399999999999999</c:v>
                </c:pt>
                <c:pt idx="334">
                  <c:v>18.399999999999999</c:v>
                </c:pt>
                <c:pt idx="335">
                  <c:v>18.5</c:v>
                </c:pt>
                <c:pt idx="336">
                  <c:v>18.5</c:v>
                </c:pt>
                <c:pt idx="337">
                  <c:v>18.399999999999999</c:v>
                </c:pt>
                <c:pt idx="338">
                  <c:v>18.399999999999999</c:v>
                </c:pt>
                <c:pt idx="339">
                  <c:v>18.399999999999999</c:v>
                </c:pt>
                <c:pt idx="340">
                  <c:v>18.3</c:v>
                </c:pt>
                <c:pt idx="341">
                  <c:v>18.3</c:v>
                </c:pt>
                <c:pt idx="342">
                  <c:v>18.3</c:v>
                </c:pt>
                <c:pt idx="343">
                  <c:v>18.3</c:v>
                </c:pt>
                <c:pt idx="344">
                  <c:v>18.3</c:v>
                </c:pt>
                <c:pt idx="345">
                  <c:v>18.3</c:v>
                </c:pt>
                <c:pt idx="346">
                  <c:v>18.3</c:v>
                </c:pt>
                <c:pt idx="347">
                  <c:v>18.3</c:v>
                </c:pt>
                <c:pt idx="348">
                  <c:v>18.3</c:v>
                </c:pt>
                <c:pt idx="349">
                  <c:v>18.3</c:v>
                </c:pt>
                <c:pt idx="350">
                  <c:v>18.2</c:v>
                </c:pt>
                <c:pt idx="351">
                  <c:v>18.3</c:v>
                </c:pt>
                <c:pt idx="352">
                  <c:v>18.2</c:v>
                </c:pt>
                <c:pt idx="353">
                  <c:v>18.2</c:v>
                </c:pt>
                <c:pt idx="354">
                  <c:v>18.2</c:v>
                </c:pt>
                <c:pt idx="355">
                  <c:v>18.3</c:v>
                </c:pt>
                <c:pt idx="356">
                  <c:v>18.3</c:v>
                </c:pt>
                <c:pt idx="357">
                  <c:v>18.3</c:v>
                </c:pt>
                <c:pt idx="358">
                  <c:v>18.3</c:v>
                </c:pt>
                <c:pt idx="359">
                  <c:v>18.2</c:v>
                </c:pt>
                <c:pt idx="360">
                  <c:v>18.3</c:v>
                </c:pt>
                <c:pt idx="361">
                  <c:v>18.3</c:v>
                </c:pt>
                <c:pt idx="362">
                  <c:v>18.2</c:v>
                </c:pt>
                <c:pt idx="363">
                  <c:v>18.2</c:v>
                </c:pt>
                <c:pt idx="364">
                  <c:v>18.2</c:v>
                </c:pt>
                <c:pt idx="365">
                  <c:v>18.2</c:v>
                </c:pt>
                <c:pt idx="366">
                  <c:v>18.2</c:v>
                </c:pt>
                <c:pt idx="367">
                  <c:v>18.2</c:v>
                </c:pt>
                <c:pt idx="368">
                  <c:v>18.2</c:v>
                </c:pt>
                <c:pt idx="369">
                  <c:v>18.2</c:v>
                </c:pt>
                <c:pt idx="370">
                  <c:v>18.2</c:v>
                </c:pt>
                <c:pt idx="371">
                  <c:v>18.2</c:v>
                </c:pt>
                <c:pt idx="372">
                  <c:v>18.2</c:v>
                </c:pt>
                <c:pt idx="373">
                  <c:v>18.3</c:v>
                </c:pt>
                <c:pt idx="374">
                  <c:v>18.3</c:v>
                </c:pt>
                <c:pt idx="375">
                  <c:v>18.3</c:v>
                </c:pt>
                <c:pt idx="376">
                  <c:v>18.2</c:v>
                </c:pt>
                <c:pt idx="377">
                  <c:v>18.2</c:v>
                </c:pt>
                <c:pt idx="378">
                  <c:v>18.2</c:v>
                </c:pt>
                <c:pt idx="379">
                  <c:v>18.2</c:v>
                </c:pt>
                <c:pt idx="380">
                  <c:v>18.2</c:v>
                </c:pt>
                <c:pt idx="381">
                  <c:v>18.3</c:v>
                </c:pt>
                <c:pt idx="382">
                  <c:v>18.2</c:v>
                </c:pt>
                <c:pt idx="383">
                  <c:v>18.3</c:v>
                </c:pt>
                <c:pt idx="384">
                  <c:v>18.3</c:v>
                </c:pt>
                <c:pt idx="385">
                  <c:v>18.3</c:v>
                </c:pt>
                <c:pt idx="386">
                  <c:v>18.2</c:v>
                </c:pt>
                <c:pt idx="387">
                  <c:v>18.2</c:v>
                </c:pt>
                <c:pt idx="388">
                  <c:v>18.3</c:v>
                </c:pt>
                <c:pt idx="389">
                  <c:v>18.3</c:v>
                </c:pt>
                <c:pt idx="390">
                  <c:v>18.399999999999999</c:v>
                </c:pt>
                <c:pt idx="391">
                  <c:v>18.5</c:v>
                </c:pt>
                <c:pt idx="392">
                  <c:v>18.600000000000001</c:v>
                </c:pt>
                <c:pt idx="393">
                  <c:v>18.5</c:v>
                </c:pt>
                <c:pt idx="394">
                  <c:v>18.5</c:v>
                </c:pt>
                <c:pt idx="395">
                  <c:v>18.5</c:v>
                </c:pt>
                <c:pt idx="396">
                  <c:v>18.399999999999999</c:v>
                </c:pt>
                <c:pt idx="397">
                  <c:v>18.3</c:v>
                </c:pt>
                <c:pt idx="398">
                  <c:v>18.3</c:v>
                </c:pt>
                <c:pt idx="399">
                  <c:v>18.2</c:v>
                </c:pt>
                <c:pt idx="400">
                  <c:v>18.2</c:v>
                </c:pt>
                <c:pt idx="401">
                  <c:v>18.100000000000001</c:v>
                </c:pt>
                <c:pt idx="402">
                  <c:v>18.2</c:v>
                </c:pt>
                <c:pt idx="403">
                  <c:v>18.2</c:v>
                </c:pt>
                <c:pt idx="404">
                  <c:v>18.2</c:v>
                </c:pt>
                <c:pt idx="405">
                  <c:v>18.100000000000001</c:v>
                </c:pt>
                <c:pt idx="406">
                  <c:v>18.2</c:v>
                </c:pt>
                <c:pt idx="407">
                  <c:v>18.2</c:v>
                </c:pt>
                <c:pt idx="408">
                  <c:v>18.2</c:v>
                </c:pt>
                <c:pt idx="409">
                  <c:v>18.2</c:v>
                </c:pt>
                <c:pt idx="410">
                  <c:v>18.3</c:v>
                </c:pt>
                <c:pt idx="411">
                  <c:v>18.3</c:v>
                </c:pt>
                <c:pt idx="412">
                  <c:v>18.3</c:v>
                </c:pt>
                <c:pt idx="413">
                  <c:v>18.3</c:v>
                </c:pt>
                <c:pt idx="414">
                  <c:v>18.399999999999999</c:v>
                </c:pt>
                <c:pt idx="415">
                  <c:v>18.5</c:v>
                </c:pt>
                <c:pt idx="416">
                  <c:v>18.5</c:v>
                </c:pt>
                <c:pt idx="417">
                  <c:v>18.5</c:v>
                </c:pt>
                <c:pt idx="418">
                  <c:v>18.399999999999999</c:v>
                </c:pt>
                <c:pt idx="419">
                  <c:v>18.5</c:v>
                </c:pt>
                <c:pt idx="420">
                  <c:v>18.5</c:v>
                </c:pt>
                <c:pt idx="421">
                  <c:v>18.5</c:v>
                </c:pt>
                <c:pt idx="422">
                  <c:v>18.399999999999999</c:v>
                </c:pt>
                <c:pt idx="423">
                  <c:v>18.399999999999999</c:v>
                </c:pt>
                <c:pt idx="424">
                  <c:v>18.399999999999999</c:v>
                </c:pt>
                <c:pt idx="425">
                  <c:v>18.399999999999999</c:v>
                </c:pt>
                <c:pt idx="426">
                  <c:v>18.5</c:v>
                </c:pt>
                <c:pt idx="427">
                  <c:v>18.5</c:v>
                </c:pt>
                <c:pt idx="428">
                  <c:v>18.5</c:v>
                </c:pt>
                <c:pt idx="429">
                  <c:v>18.5</c:v>
                </c:pt>
                <c:pt idx="430">
                  <c:v>18.5</c:v>
                </c:pt>
                <c:pt idx="431">
                  <c:v>18.600000000000001</c:v>
                </c:pt>
                <c:pt idx="432">
                  <c:v>18.600000000000001</c:v>
                </c:pt>
                <c:pt idx="433">
                  <c:v>18.600000000000001</c:v>
                </c:pt>
                <c:pt idx="434">
                  <c:v>18.600000000000001</c:v>
                </c:pt>
                <c:pt idx="435">
                  <c:v>18.600000000000001</c:v>
                </c:pt>
                <c:pt idx="436">
                  <c:v>18.7</c:v>
                </c:pt>
                <c:pt idx="437">
                  <c:v>18.7</c:v>
                </c:pt>
                <c:pt idx="438">
                  <c:v>18.8</c:v>
                </c:pt>
                <c:pt idx="439">
                  <c:v>18.8</c:v>
                </c:pt>
                <c:pt idx="440">
                  <c:v>18.8</c:v>
                </c:pt>
                <c:pt idx="441">
                  <c:v>18.7</c:v>
                </c:pt>
                <c:pt idx="442">
                  <c:v>18.7</c:v>
                </c:pt>
                <c:pt idx="443">
                  <c:v>18.7</c:v>
                </c:pt>
                <c:pt idx="444">
                  <c:v>18.600000000000001</c:v>
                </c:pt>
                <c:pt idx="445">
                  <c:v>18.7</c:v>
                </c:pt>
                <c:pt idx="446">
                  <c:v>18.7</c:v>
                </c:pt>
                <c:pt idx="447">
                  <c:v>18.7</c:v>
                </c:pt>
                <c:pt idx="448">
                  <c:v>18.7</c:v>
                </c:pt>
                <c:pt idx="449">
                  <c:v>18.8</c:v>
                </c:pt>
                <c:pt idx="450">
                  <c:v>18.7</c:v>
                </c:pt>
                <c:pt idx="451">
                  <c:v>18.7</c:v>
                </c:pt>
                <c:pt idx="452">
                  <c:v>18.7</c:v>
                </c:pt>
                <c:pt idx="453">
                  <c:v>18.7</c:v>
                </c:pt>
                <c:pt idx="454">
                  <c:v>18.7</c:v>
                </c:pt>
                <c:pt idx="455">
                  <c:v>18.7</c:v>
                </c:pt>
                <c:pt idx="456">
                  <c:v>18.7</c:v>
                </c:pt>
                <c:pt idx="457">
                  <c:v>18.7</c:v>
                </c:pt>
                <c:pt idx="458">
                  <c:v>18.7</c:v>
                </c:pt>
                <c:pt idx="459">
                  <c:v>18.8</c:v>
                </c:pt>
                <c:pt idx="460">
                  <c:v>18.8</c:v>
                </c:pt>
                <c:pt idx="461">
                  <c:v>18.899999999999999</c:v>
                </c:pt>
                <c:pt idx="462">
                  <c:v>18.899999999999999</c:v>
                </c:pt>
                <c:pt idx="463">
                  <c:v>18.899999999999999</c:v>
                </c:pt>
                <c:pt idx="464">
                  <c:v>18.899999999999999</c:v>
                </c:pt>
                <c:pt idx="465">
                  <c:v>19</c:v>
                </c:pt>
                <c:pt idx="466">
                  <c:v>19</c:v>
                </c:pt>
                <c:pt idx="467">
                  <c:v>19</c:v>
                </c:pt>
                <c:pt idx="468">
                  <c:v>19.100000000000001</c:v>
                </c:pt>
                <c:pt idx="469">
                  <c:v>19.100000000000001</c:v>
                </c:pt>
                <c:pt idx="470">
                  <c:v>19.2</c:v>
                </c:pt>
                <c:pt idx="471">
                  <c:v>19.2</c:v>
                </c:pt>
                <c:pt idx="472">
                  <c:v>19.2</c:v>
                </c:pt>
                <c:pt idx="473">
                  <c:v>19.2</c:v>
                </c:pt>
                <c:pt idx="474">
                  <c:v>19.2</c:v>
                </c:pt>
                <c:pt idx="475">
                  <c:v>19.2</c:v>
                </c:pt>
                <c:pt idx="476">
                  <c:v>19.3</c:v>
                </c:pt>
                <c:pt idx="477">
                  <c:v>19.3</c:v>
                </c:pt>
                <c:pt idx="478">
                  <c:v>19.3</c:v>
                </c:pt>
                <c:pt idx="479">
                  <c:v>19.3</c:v>
                </c:pt>
                <c:pt idx="480">
                  <c:v>19.3</c:v>
                </c:pt>
                <c:pt idx="481">
                  <c:v>19.399999999999999</c:v>
                </c:pt>
                <c:pt idx="482">
                  <c:v>19.399999999999999</c:v>
                </c:pt>
                <c:pt idx="483">
                  <c:v>19.399999999999999</c:v>
                </c:pt>
                <c:pt idx="484">
                  <c:v>19.399999999999999</c:v>
                </c:pt>
                <c:pt idx="485">
                  <c:v>19.399999999999999</c:v>
                </c:pt>
                <c:pt idx="486">
                  <c:v>19.399999999999999</c:v>
                </c:pt>
                <c:pt idx="487">
                  <c:v>19.5</c:v>
                </c:pt>
                <c:pt idx="488">
                  <c:v>19.5</c:v>
                </c:pt>
                <c:pt idx="489">
                  <c:v>19.5</c:v>
                </c:pt>
                <c:pt idx="490">
                  <c:v>19.5</c:v>
                </c:pt>
                <c:pt idx="491">
                  <c:v>19.5</c:v>
                </c:pt>
                <c:pt idx="492">
                  <c:v>19.5</c:v>
                </c:pt>
                <c:pt idx="493">
                  <c:v>19.600000000000001</c:v>
                </c:pt>
                <c:pt idx="494">
                  <c:v>19.600000000000001</c:v>
                </c:pt>
                <c:pt idx="495">
                  <c:v>19.600000000000001</c:v>
                </c:pt>
                <c:pt idx="496">
                  <c:v>19.600000000000001</c:v>
                </c:pt>
                <c:pt idx="497">
                  <c:v>19.600000000000001</c:v>
                </c:pt>
                <c:pt idx="498">
                  <c:v>19.7</c:v>
                </c:pt>
                <c:pt idx="499">
                  <c:v>19.7</c:v>
                </c:pt>
                <c:pt idx="500">
                  <c:v>19.7</c:v>
                </c:pt>
                <c:pt idx="501">
                  <c:v>19.8</c:v>
                </c:pt>
                <c:pt idx="502">
                  <c:v>19.8</c:v>
                </c:pt>
                <c:pt idx="503">
                  <c:v>19.7</c:v>
                </c:pt>
                <c:pt idx="504">
                  <c:v>19.7</c:v>
                </c:pt>
                <c:pt idx="505">
                  <c:v>19.7</c:v>
                </c:pt>
                <c:pt idx="506">
                  <c:v>19.7</c:v>
                </c:pt>
                <c:pt idx="507">
                  <c:v>19.600000000000001</c:v>
                </c:pt>
                <c:pt idx="508">
                  <c:v>19.5</c:v>
                </c:pt>
                <c:pt idx="509">
                  <c:v>19.5</c:v>
                </c:pt>
                <c:pt idx="510">
                  <c:v>19.5</c:v>
                </c:pt>
                <c:pt idx="511">
                  <c:v>19.600000000000001</c:v>
                </c:pt>
                <c:pt idx="512">
                  <c:v>19.600000000000001</c:v>
                </c:pt>
                <c:pt idx="513">
                  <c:v>19.5</c:v>
                </c:pt>
                <c:pt idx="514">
                  <c:v>19.5</c:v>
                </c:pt>
                <c:pt idx="515">
                  <c:v>19.600000000000001</c:v>
                </c:pt>
                <c:pt idx="516">
                  <c:v>19.600000000000001</c:v>
                </c:pt>
                <c:pt idx="517">
                  <c:v>19.600000000000001</c:v>
                </c:pt>
                <c:pt idx="518">
                  <c:v>19.600000000000001</c:v>
                </c:pt>
                <c:pt idx="519">
                  <c:v>19.600000000000001</c:v>
                </c:pt>
                <c:pt idx="520">
                  <c:v>19.600000000000001</c:v>
                </c:pt>
                <c:pt idx="521">
                  <c:v>19.7</c:v>
                </c:pt>
                <c:pt idx="522">
                  <c:v>19.7</c:v>
                </c:pt>
                <c:pt idx="523">
                  <c:v>19.7</c:v>
                </c:pt>
                <c:pt idx="524">
                  <c:v>19.7</c:v>
                </c:pt>
                <c:pt idx="525">
                  <c:v>19.8</c:v>
                </c:pt>
                <c:pt idx="526">
                  <c:v>19.8</c:v>
                </c:pt>
                <c:pt idx="527">
                  <c:v>19.8</c:v>
                </c:pt>
                <c:pt idx="528">
                  <c:v>19.8</c:v>
                </c:pt>
                <c:pt idx="529">
                  <c:v>19.8</c:v>
                </c:pt>
                <c:pt idx="530">
                  <c:v>19.899999999999999</c:v>
                </c:pt>
                <c:pt idx="531">
                  <c:v>19.899999999999999</c:v>
                </c:pt>
                <c:pt idx="532">
                  <c:v>19.899999999999999</c:v>
                </c:pt>
                <c:pt idx="533">
                  <c:v>19.899999999999999</c:v>
                </c:pt>
                <c:pt idx="534">
                  <c:v>20</c:v>
                </c:pt>
                <c:pt idx="535">
                  <c:v>20.100000000000001</c:v>
                </c:pt>
                <c:pt idx="536">
                  <c:v>20.100000000000001</c:v>
                </c:pt>
                <c:pt idx="537">
                  <c:v>20.2</c:v>
                </c:pt>
                <c:pt idx="538">
                  <c:v>20.2</c:v>
                </c:pt>
                <c:pt idx="539">
                  <c:v>20.2</c:v>
                </c:pt>
                <c:pt idx="540">
                  <c:v>20.2</c:v>
                </c:pt>
                <c:pt idx="541">
                  <c:v>20.3</c:v>
                </c:pt>
                <c:pt idx="542">
                  <c:v>20.2</c:v>
                </c:pt>
                <c:pt idx="543">
                  <c:v>20.100000000000001</c:v>
                </c:pt>
                <c:pt idx="544">
                  <c:v>20.2</c:v>
                </c:pt>
                <c:pt idx="545">
                  <c:v>20.399999999999999</c:v>
                </c:pt>
                <c:pt idx="546">
                  <c:v>20.3</c:v>
                </c:pt>
                <c:pt idx="547">
                  <c:v>20.3</c:v>
                </c:pt>
                <c:pt idx="548">
                  <c:v>20.399999999999999</c:v>
                </c:pt>
                <c:pt idx="549">
                  <c:v>20.5</c:v>
                </c:pt>
                <c:pt idx="550">
                  <c:v>20.3</c:v>
                </c:pt>
                <c:pt idx="551">
                  <c:v>20.399999999999999</c:v>
                </c:pt>
                <c:pt idx="552">
                  <c:v>20.399999999999999</c:v>
                </c:pt>
                <c:pt idx="553">
                  <c:v>20.399999999999999</c:v>
                </c:pt>
                <c:pt idx="554">
                  <c:v>20.3</c:v>
                </c:pt>
                <c:pt idx="555">
                  <c:v>20.399999999999999</c:v>
                </c:pt>
                <c:pt idx="556">
                  <c:v>20.6</c:v>
                </c:pt>
                <c:pt idx="557">
                  <c:v>20.7</c:v>
                </c:pt>
                <c:pt idx="558">
                  <c:v>20.7</c:v>
                </c:pt>
                <c:pt idx="559">
                  <c:v>20.7</c:v>
                </c:pt>
                <c:pt idx="560">
                  <c:v>20.9</c:v>
                </c:pt>
                <c:pt idx="561">
                  <c:v>20.9</c:v>
                </c:pt>
                <c:pt idx="562">
                  <c:v>20.9</c:v>
                </c:pt>
                <c:pt idx="563">
                  <c:v>21.1</c:v>
                </c:pt>
                <c:pt idx="564">
                  <c:v>21</c:v>
                </c:pt>
                <c:pt idx="565">
                  <c:v>21</c:v>
                </c:pt>
                <c:pt idx="566">
                  <c:v>21.1</c:v>
                </c:pt>
                <c:pt idx="567">
                  <c:v>21</c:v>
                </c:pt>
                <c:pt idx="568">
                  <c:v>21</c:v>
                </c:pt>
                <c:pt idx="569">
                  <c:v>21.1</c:v>
                </c:pt>
                <c:pt idx="570">
                  <c:v>21.1</c:v>
                </c:pt>
                <c:pt idx="571">
                  <c:v>21.1</c:v>
                </c:pt>
                <c:pt idx="572">
                  <c:v>21.2</c:v>
                </c:pt>
                <c:pt idx="573">
                  <c:v>21.1</c:v>
                </c:pt>
                <c:pt idx="574">
                  <c:v>21.1</c:v>
                </c:pt>
                <c:pt idx="575">
                  <c:v>25.6</c:v>
                </c:pt>
                <c:pt idx="576">
                  <c:v>21.1</c:v>
                </c:pt>
                <c:pt idx="577">
                  <c:v>21</c:v>
                </c:pt>
                <c:pt idx="578">
                  <c:v>21</c:v>
                </c:pt>
                <c:pt idx="579">
                  <c:v>21.1</c:v>
                </c:pt>
                <c:pt idx="580">
                  <c:v>21</c:v>
                </c:pt>
                <c:pt idx="581">
                  <c:v>21</c:v>
                </c:pt>
                <c:pt idx="582">
                  <c:v>21.1</c:v>
                </c:pt>
                <c:pt idx="583">
                  <c:v>21.1</c:v>
                </c:pt>
                <c:pt idx="584">
                  <c:v>21.1</c:v>
                </c:pt>
                <c:pt idx="585">
                  <c:v>21.2</c:v>
                </c:pt>
                <c:pt idx="586">
                  <c:v>21.1</c:v>
                </c:pt>
                <c:pt idx="587">
                  <c:v>21.1</c:v>
                </c:pt>
                <c:pt idx="588">
                  <c:v>25.6</c:v>
                </c:pt>
                <c:pt idx="589">
                  <c:v>21.1</c:v>
                </c:pt>
                <c:pt idx="590">
                  <c:v>21</c:v>
                </c:pt>
                <c:pt idx="591">
                  <c:v>21</c:v>
                </c:pt>
                <c:pt idx="592">
                  <c:v>21.1</c:v>
                </c:pt>
                <c:pt idx="593">
                  <c:v>21</c:v>
                </c:pt>
                <c:pt idx="594">
                  <c:v>21</c:v>
                </c:pt>
                <c:pt idx="595">
                  <c:v>21.1</c:v>
                </c:pt>
                <c:pt idx="596">
                  <c:v>21.1</c:v>
                </c:pt>
                <c:pt idx="597">
                  <c:v>21.1</c:v>
                </c:pt>
                <c:pt idx="598">
                  <c:v>21.2</c:v>
                </c:pt>
                <c:pt idx="599">
                  <c:v>21.1</c:v>
                </c:pt>
                <c:pt idx="600">
                  <c:v>21.1</c:v>
                </c:pt>
                <c:pt idx="601">
                  <c:v>25.6</c:v>
                </c:pt>
                <c:pt idx="602">
                  <c:v>21.1</c:v>
                </c:pt>
                <c:pt idx="603">
                  <c:v>21</c:v>
                </c:pt>
                <c:pt idx="604">
                  <c:v>21</c:v>
                </c:pt>
                <c:pt idx="605">
                  <c:v>21.1</c:v>
                </c:pt>
                <c:pt idx="606">
                  <c:v>21</c:v>
                </c:pt>
                <c:pt idx="607">
                  <c:v>21</c:v>
                </c:pt>
                <c:pt idx="608">
                  <c:v>21.1</c:v>
                </c:pt>
                <c:pt idx="609">
                  <c:v>21.1</c:v>
                </c:pt>
                <c:pt idx="610">
                  <c:v>21.1</c:v>
                </c:pt>
                <c:pt idx="611">
                  <c:v>21.2</c:v>
                </c:pt>
                <c:pt idx="612">
                  <c:v>21.1</c:v>
                </c:pt>
                <c:pt idx="613">
                  <c:v>21.1</c:v>
                </c:pt>
                <c:pt idx="614">
                  <c:v>25.6</c:v>
                </c:pt>
                <c:pt idx="615">
                  <c:v>21.1</c:v>
                </c:pt>
                <c:pt idx="616">
                  <c:v>21</c:v>
                </c:pt>
                <c:pt idx="617">
                  <c:v>21</c:v>
                </c:pt>
                <c:pt idx="618">
                  <c:v>21.1</c:v>
                </c:pt>
                <c:pt idx="619">
                  <c:v>21</c:v>
                </c:pt>
                <c:pt idx="620">
                  <c:v>21</c:v>
                </c:pt>
                <c:pt idx="621">
                  <c:v>21.1</c:v>
                </c:pt>
                <c:pt idx="622">
                  <c:v>21.1</c:v>
                </c:pt>
                <c:pt idx="623">
                  <c:v>21.1</c:v>
                </c:pt>
                <c:pt idx="624">
                  <c:v>21.2</c:v>
                </c:pt>
                <c:pt idx="625">
                  <c:v>21.1</c:v>
                </c:pt>
                <c:pt idx="626">
                  <c:v>21.1</c:v>
                </c:pt>
                <c:pt idx="627">
                  <c:v>25.6</c:v>
                </c:pt>
                <c:pt idx="628">
                  <c:v>21.1</c:v>
                </c:pt>
                <c:pt idx="629">
                  <c:v>21</c:v>
                </c:pt>
                <c:pt idx="630">
                  <c:v>21</c:v>
                </c:pt>
                <c:pt idx="631">
                  <c:v>21.1</c:v>
                </c:pt>
                <c:pt idx="632">
                  <c:v>21</c:v>
                </c:pt>
                <c:pt idx="633">
                  <c:v>21</c:v>
                </c:pt>
                <c:pt idx="634">
                  <c:v>21.1</c:v>
                </c:pt>
                <c:pt idx="635">
                  <c:v>21.1</c:v>
                </c:pt>
                <c:pt idx="636">
                  <c:v>21.1</c:v>
                </c:pt>
                <c:pt idx="637">
                  <c:v>21.2</c:v>
                </c:pt>
                <c:pt idx="638">
                  <c:v>21.1</c:v>
                </c:pt>
                <c:pt idx="639">
                  <c:v>21.1</c:v>
                </c:pt>
                <c:pt idx="640">
                  <c:v>25.6</c:v>
                </c:pt>
                <c:pt idx="641">
                  <c:v>21.1</c:v>
                </c:pt>
                <c:pt idx="642">
                  <c:v>21</c:v>
                </c:pt>
                <c:pt idx="643">
                  <c:v>21</c:v>
                </c:pt>
                <c:pt idx="644">
                  <c:v>21.1</c:v>
                </c:pt>
                <c:pt idx="645">
                  <c:v>21</c:v>
                </c:pt>
                <c:pt idx="646">
                  <c:v>21</c:v>
                </c:pt>
                <c:pt idx="647">
                  <c:v>21.1</c:v>
                </c:pt>
                <c:pt idx="648">
                  <c:v>21.1</c:v>
                </c:pt>
                <c:pt idx="649">
                  <c:v>21.1</c:v>
                </c:pt>
                <c:pt idx="650">
                  <c:v>21.2</c:v>
                </c:pt>
                <c:pt idx="651">
                  <c:v>21.1</c:v>
                </c:pt>
                <c:pt idx="652">
                  <c:v>21.1</c:v>
                </c:pt>
                <c:pt idx="653">
                  <c:v>25.6</c:v>
                </c:pt>
                <c:pt idx="654">
                  <c:v>21.1</c:v>
                </c:pt>
                <c:pt idx="655">
                  <c:v>21</c:v>
                </c:pt>
                <c:pt idx="656">
                  <c:v>21</c:v>
                </c:pt>
                <c:pt idx="657">
                  <c:v>21.1</c:v>
                </c:pt>
                <c:pt idx="658">
                  <c:v>21</c:v>
                </c:pt>
                <c:pt idx="659">
                  <c:v>21</c:v>
                </c:pt>
                <c:pt idx="660">
                  <c:v>21.1</c:v>
                </c:pt>
                <c:pt idx="661">
                  <c:v>21.1</c:v>
                </c:pt>
                <c:pt idx="662">
                  <c:v>21.1</c:v>
                </c:pt>
                <c:pt idx="663">
                  <c:v>21.2</c:v>
                </c:pt>
                <c:pt idx="664">
                  <c:v>21.1</c:v>
                </c:pt>
                <c:pt idx="665">
                  <c:v>21.1</c:v>
                </c:pt>
                <c:pt idx="666">
                  <c:v>25.6</c:v>
                </c:pt>
                <c:pt idx="667">
                  <c:v>21.1</c:v>
                </c:pt>
                <c:pt idx="668">
                  <c:v>21</c:v>
                </c:pt>
                <c:pt idx="669">
                  <c:v>21</c:v>
                </c:pt>
                <c:pt idx="670">
                  <c:v>21.1</c:v>
                </c:pt>
                <c:pt idx="671">
                  <c:v>21</c:v>
                </c:pt>
                <c:pt idx="672">
                  <c:v>21</c:v>
                </c:pt>
                <c:pt idx="673">
                  <c:v>21.1</c:v>
                </c:pt>
                <c:pt idx="674">
                  <c:v>21.1</c:v>
                </c:pt>
                <c:pt idx="675">
                  <c:v>21.1</c:v>
                </c:pt>
                <c:pt idx="676">
                  <c:v>21.2</c:v>
                </c:pt>
                <c:pt idx="677">
                  <c:v>21.1</c:v>
                </c:pt>
                <c:pt idx="678">
                  <c:v>21.1</c:v>
                </c:pt>
                <c:pt idx="679">
                  <c:v>25.6</c:v>
                </c:pt>
                <c:pt idx="680">
                  <c:v>21.1</c:v>
                </c:pt>
                <c:pt idx="681">
                  <c:v>21</c:v>
                </c:pt>
                <c:pt idx="682">
                  <c:v>21</c:v>
                </c:pt>
                <c:pt idx="683">
                  <c:v>21.1</c:v>
                </c:pt>
                <c:pt idx="684">
                  <c:v>21</c:v>
                </c:pt>
                <c:pt idx="685">
                  <c:v>21</c:v>
                </c:pt>
                <c:pt idx="686">
                  <c:v>21.1</c:v>
                </c:pt>
                <c:pt idx="687">
                  <c:v>21.1</c:v>
                </c:pt>
                <c:pt idx="688">
                  <c:v>21.1</c:v>
                </c:pt>
                <c:pt idx="689">
                  <c:v>21.2</c:v>
                </c:pt>
                <c:pt idx="690">
                  <c:v>21.1</c:v>
                </c:pt>
                <c:pt idx="691">
                  <c:v>21.1</c:v>
                </c:pt>
                <c:pt idx="692">
                  <c:v>25.6</c:v>
                </c:pt>
                <c:pt idx="693">
                  <c:v>21.1</c:v>
                </c:pt>
                <c:pt idx="694">
                  <c:v>21</c:v>
                </c:pt>
                <c:pt idx="695">
                  <c:v>21</c:v>
                </c:pt>
                <c:pt idx="696">
                  <c:v>21.1</c:v>
                </c:pt>
                <c:pt idx="697">
                  <c:v>21</c:v>
                </c:pt>
                <c:pt idx="698">
                  <c:v>21</c:v>
                </c:pt>
                <c:pt idx="699">
                  <c:v>21.1</c:v>
                </c:pt>
                <c:pt idx="700">
                  <c:v>21.1</c:v>
                </c:pt>
                <c:pt idx="701">
                  <c:v>21.1</c:v>
                </c:pt>
                <c:pt idx="702">
                  <c:v>21.2</c:v>
                </c:pt>
                <c:pt idx="703">
                  <c:v>21.1</c:v>
                </c:pt>
                <c:pt idx="704">
                  <c:v>21.1</c:v>
                </c:pt>
                <c:pt idx="705">
                  <c:v>25.6</c:v>
                </c:pt>
                <c:pt idx="706">
                  <c:v>21.1</c:v>
                </c:pt>
                <c:pt idx="707">
                  <c:v>21</c:v>
                </c:pt>
                <c:pt idx="708">
                  <c:v>21</c:v>
                </c:pt>
                <c:pt idx="709">
                  <c:v>21.1</c:v>
                </c:pt>
                <c:pt idx="710">
                  <c:v>21</c:v>
                </c:pt>
                <c:pt idx="711">
                  <c:v>21</c:v>
                </c:pt>
                <c:pt idx="712">
                  <c:v>21.1</c:v>
                </c:pt>
                <c:pt idx="713">
                  <c:v>21.1</c:v>
                </c:pt>
                <c:pt idx="714">
                  <c:v>21.1</c:v>
                </c:pt>
                <c:pt idx="715">
                  <c:v>21.2</c:v>
                </c:pt>
                <c:pt idx="716">
                  <c:v>21.1</c:v>
                </c:pt>
                <c:pt idx="717">
                  <c:v>21.1</c:v>
                </c:pt>
                <c:pt idx="718">
                  <c:v>25.6</c:v>
                </c:pt>
                <c:pt idx="719">
                  <c:v>21.1</c:v>
                </c:pt>
                <c:pt idx="720">
                  <c:v>21</c:v>
                </c:pt>
                <c:pt idx="721">
                  <c:v>21</c:v>
                </c:pt>
                <c:pt idx="722">
                  <c:v>21.1</c:v>
                </c:pt>
                <c:pt idx="723">
                  <c:v>21</c:v>
                </c:pt>
                <c:pt idx="724">
                  <c:v>21</c:v>
                </c:pt>
                <c:pt idx="725">
                  <c:v>21.1</c:v>
                </c:pt>
                <c:pt idx="726">
                  <c:v>21.1</c:v>
                </c:pt>
                <c:pt idx="727">
                  <c:v>21.1</c:v>
                </c:pt>
                <c:pt idx="728">
                  <c:v>21.2</c:v>
                </c:pt>
                <c:pt idx="729">
                  <c:v>21.1</c:v>
                </c:pt>
                <c:pt idx="730">
                  <c:v>21.1</c:v>
                </c:pt>
                <c:pt idx="731">
                  <c:v>25.6</c:v>
                </c:pt>
                <c:pt idx="732">
                  <c:v>21.1</c:v>
                </c:pt>
                <c:pt idx="733">
                  <c:v>21</c:v>
                </c:pt>
                <c:pt idx="734">
                  <c:v>21</c:v>
                </c:pt>
                <c:pt idx="735">
                  <c:v>21.1</c:v>
                </c:pt>
                <c:pt idx="736">
                  <c:v>21</c:v>
                </c:pt>
                <c:pt idx="737">
                  <c:v>21</c:v>
                </c:pt>
                <c:pt idx="738">
                  <c:v>21.1</c:v>
                </c:pt>
                <c:pt idx="739">
                  <c:v>21.1</c:v>
                </c:pt>
                <c:pt idx="740">
                  <c:v>21.1</c:v>
                </c:pt>
                <c:pt idx="741">
                  <c:v>21.2</c:v>
                </c:pt>
                <c:pt idx="742">
                  <c:v>21.1</c:v>
                </c:pt>
                <c:pt idx="743">
                  <c:v>21.1</c:v>
                </c:pt>
                <c:pt idx="744">
                  <c:v>25.6</c:v>
                </c:pt>
                <c:pt idx="745">
                  <c:v>21.1</c:v>
                </c:pt>
                <c:pt idx="746">
                  <c:v>21</c:v>
                </c:pt>
                <c:pt idx="747">
                  <c:v>21</c:v>
                </c:pt>
                <c:pt idx="748">
                  <c:v>21.1</c:v>
                </c:pt>
                <c:pt idx="749">
                  <c:v>21</c:v>
                </c:pt>
                <c:pt idx="750">
                  <c:v>21</c:v>
                </c:pt>
                <c:pt idx="751">
                  <c:v>21.1</c:v>
                </c:pt>
                <c:pt idx="752">
                  <c:v>21.1</c:v>
                </c:pt>
                <c:pt idx="753">
                  <c:v>21.1</c:v>
                </c:pt>
                <c:pt idx="754">
                  <c:v>21.2</c:v>
                </c:pt>
                <c:pt idx="755">
                  <c:v>21.1</c:v>
                </c:pt>
                <c:pt idx="756">
                  <c:v>21.1</c:v>
                </c:pt>
                <c:pt idx="757">
                  <c:v>25.6</c:v>
                </c:pt>
                <c:pt idx="758">
                  <c:v>21.1</c:v>
                </c:pt>
                <c:pt idx="759">
                  <c:v>21</c:v>
                </c:pt>
                <c:pt idx="760">
                  <c:v>21</c:v>
                </c:pt>
                <c:pt idx="761">
                  <c:v>21.1</c:v>
                </c:pt>
                <c:pt idx="762">
                  <c:v>21</c:v>
                </c:pt>
                <c:pt idx="763">
                  <c:v>21</c:v>
                </c:pt>
                <c:pt idx="764">
                  <c:v>21.1</c:v>
                </c:pt>
                <c:pt idx="765">
                  <c:v>21.1</c:v>
                </c:pt>
                <c:pt idx="766">
                  <c:v>21.1</c:v>
                </c:pt>
                <c:pt idx="767">
                  <c:v>21.2</c:v>
                </c:pt>
                <c:pt idx="768">
                  <c:v>21.1</c:v>
                </c:pt>
                <c:pt idx="769">
                  <c:v>21.1</c:v>
                </c:pt>
                <c:pt idx="770">
                  <c:v>25.6</c:v>
                </c:pt>
                <c:pt idx="771">
                  <c:v>25.6</c:v>
                </c:pt>
                <c:pt idx="772">
                  <c:v>25.4</c:v>
                </c:pt>
                <c:pt idx="773">
                  <c:v>25.3</c:v>
                </c:pt>
                <c:pt idx="774">
                  <c:v>24.9</c:v>
                </c:pt>
                <c:pt idx="775">
                  <c:v>24.8</c:v>
                </c:pt>
                <c:pt idx="776">
                  <c:v>24.7</c:v>
                </c:pt>
                <c:pt idx="777">
                  <c:v>24.5</c:v>
                </c:pt>
                <c:pt idx="778">
                  <c:v>24.6</c:v>
                </c:pt>
                <c:pt idx="779">
                  <c:v>24.5</c:v>
                </c:pt>
                <c:pt idx="780">
                  <c:v>24.5</c:v>
                </c:pt>
                <c:pt idx="781">
                  <c:v>24.5</c:v>
                </c:pt>
                <c:pt idx="782">
                  <c:v>24.5</c:v>
                </c:pt>
                <c:pt idx="783">
                  <c:v>24.5</c:v>
                </c:pt>
                <c:pt idx="784">
                  <c:v>24.6</c:v>
                </c:pt>
                <c:pt idx="785">
                  <c:v>24.6</c:v>
                </c:pt>
                <c:pt idx="786">
                  <c:v>24.8</c:v>
                </c:pt>
                <c:pt idx="787">
                  <c:v>24.9</c:v>
                </c:pt>
                <c:pt idx="788">
                  <c:v>25</c:v>
                </c:pt>
                <c:pt idx="789">
                  <c:v>25.2</c:v>
                </c:pt>
                <c:pt idx="790">
                  <c:v>25.5</c:v>
                </c:pt>
                <c:pt idx="791">
                  <c:v>25.4</c:v>
                </c:pt>
                <c:pt idx="792">
                  <c:v>25.2</c:v>
                </c:pt>
                <c:pt idx="793">
                  <c:v>25.1</c:v>
                </c:pt>
                <c:pt idx="794">
                  <c:v>25</c:v>
                </c:pt>
                <c:pt idx="795">
                  <c:v>25.1</c:v>
                </c:pt>
                <c:pt idx="796">
                  <c:v>25.2</c:v>
                </c:pt>
                <c:pt idx="797">
                  <c:v>25.1</c:v>
                </c:pt>
                <c:pt idx="798">
                  <c:v>25.3</c:v>
                </c:pt>
                <c:pt idx="799">
                  <c:v>25.3</c:v>
                </c:pt>
                <c:pt idx="800">
                  <c:v>25.4</c:v>
                </c:pt>
                <c:pt idx="801">
                  <c:v>25.6</c:v>
                </c:pt>
                <c:pt idx="802">
                  <c:v>25.5</c:v>
                </c:pt>
                <c:pt idx="803">
                  <c:v>25.3</c:v>
                </c:pt>
                <c:pt idx="804">
                  <c:v>25.1</c:v>
                </c:pt>
                <c:pt idx="805">
                  <c:v>25.1</c:v>
                </c:pt>
                <c:pt idx="806">
                  <c:v>25</c:v>
                </c:pt>
                <c:pt idx="807">
                  <c:v>24.9</c:v>
                </c:pt>
                <c:pt idx="808">
                  <c:v>24.9</c:v>
                </c:pt>
                <c:pt idx="809">
                  <c:v>24.8</c:v>
                </c:pt>
                <c:pt idx="810">
                  <c:v>24.7</c:v>
                </c:pt>
                <c:pt idx="811">
                  <c:v>24.7</c:v>
                </c:pt>
                <c:pt idx="812">
                  <c:v>25</c:v>
                </c:pt>
                <c:pt idx="813">
                  <c:v>25.2</c:v>
                </c:pt>
                <c:pt idx="814">
                  <c:v>25.2</c:v>
                </c:pt>
                <c:pt idx="815">
                  <c:v>25.3</c:v>
                </c:pt>
                <c:pt idx="816">
                  <c:v>25.2</c:v>
                </c:pt>
                <c:pt idx="817">
                  <c:v>25</c:v>
                </c:pt>
                <c:pt idx="818">
                  <c:v>25</c:v>
                </c:pt>
                <c:pt idx="819">
                  <c:v>25</c:v>
                </c:pt>
                <c:pt idx="820">
                  <c:v>25.6</c:v>
                </c:pt>
                <c:pt idx="821">
                  <c:v>25.4</c:v>
                </c:pt>
                <c:pt idx="822">
                  <c:v>25.3</c:v>
                </c:pt>
                <c:pt idx="823">
                  <c:v>24.9</c:v>
                </c:pt>
                <c:pt idx="824">
                  <c:v>24.8</c:v>
                </c:pt>
                <c:pt idx="825">
                  <c:v>24.7</c:v>
                </c:pt>
                <c:pt idx="826">
                  <c:v>24.5</c:v>
                </c:pt>
                <c:pt idx="827">
                  <c:v>24.6</c:v>
                </c:pt>
                <c:pt idx="828">
                  <c:v>24.5</c:v>
                </c:pt>
                <c:pt idx="829">
                  <c:v>24.5</c:v>
                </c:pt>
                <c:pt idx="830">
                  <c:v>24.5</c:v>
                </c:pt>
                <c:pt idx="831">
                  <c:v>24.5</c:v>
                </c:pt>
                <c:pt idx="832">
                  <c:v>24.5</c:v>
                </c:pt>
                <c:pt idx="833">
                  <c:v>24.6</c:v>
                </c:pt>
                <c:pt idx="834">
                  <c:v>24.6</c:v>
                </c:pt>
                <c:pt idx="835">
                  <c:v>24.8</c:v>
                </c:pt>
                <c:pt idx="836">
                  <c:v>24.9</c:v>
                </c:pt>
                <c:pt idx="837">
                  <c:v>25</c:v>
                </c:pt>
                <c:pt idx="838">
                  <c:v>25.2</c:v>
                </c:pt>
                <c:pt idx="839">
                  <c:v>25.5</c:v>
                </c:pt>
                <c:pt idx="840">
                  <c:v>25.4</c:v>
                </c:pt>
                <c:pt idx="841">
                  <c:v>25.2</c:v>
                </c:pt>
                <c:pt idx="842">
                  <c:v>25.1</c:v>
                </c:pt>
                <c:pt idx="843">
                  <c:v>25</c:v>
                </c:pt>
                <c:pt idx="844">
                  <c:v>25.1</c:v>
                </c:pt>
                <c:pt idx="845">
                  <c:v>25.2</c:v>
                </c:pt>
                <c:pt idx="846">
                  <c:v>25.1</c:v>
                </c:pt>
                <c:pt idx="847">
                  <c:v>25.3</c:v>
                </c:pt>
                <c:pt idx="848">
                  <c:v>25.3</c:v>
                </c:pt>
                <c:pt idx="849">
                  <c:v>25.4</c:v>
                </c:pt>
                <c:pt idx="850">
                  <c:v>25.6</c:v>
                </c:pt>
                <c:pt idx="851">
                  <c:v>25.5</c:v>
                </c:pt>
                <c:pt idx="852">
                  <c:v>25.3</c:v>
                </c:pt>
                <c:pt idx="853">
                  <c:v>25.1</c:v>
                </c:pt>
                <c:pt idx="854">
                  <c:v>25.1</c:v>
                </c:pt>
                <c:pt idx="855">
                  <c:v>25</c:v>
                </c:pt>
                <c:pt idx="856">
                  <c:v>24.9</c:v>
                </c:pt>
                <c:pt idx="857">
                  <c:v>24.9</c:v>
                </c:pt>
                <c:pt idx="858">
                  <c:v>24.8</c:v>
                </c:pt>
                <c:pt idx="859">
                  <c:v>24.7</c:v>
                </c:pt>
                <c:pt idx="860">
                  <c:v>24.7</c:v>
                </c:pt>
                <c:pt idx="861">
                  <c:v>25</c:v>
                </c:pt>
                <c:pt idx="862">
                  <c:v>25.2</c:v>
                </c:pt>
                <c:pt idx="863">
                  <c:v>25.2</c:v>
                </c:pt>
                <c:pt idx="864">
                  <c:v>25.3</c:v>
                </c:pt>
                <c:pt idx="865">
                  <c:v>25.2</c:v>
                </c:pt>
                <c:pt idx="866">
                  <c:v>25</c:v>
                </c:pt>
                <c:pt idx="867">
                  <c:v>25</c:v>
                </c:pt>
                <c:pt idx="868">
                  <c:v>25</c:v>
                </c:pt>
                <c:pt idx="869">
                  <c:v>25.6</c:v>
                </c:pt>
                <c:pt idx="870">
                  <c:v>25.4</c:v>
                </c:pt>
                <c:pt idx="871">
                  <c:v>25.3</c:v>
                </c:pt>
                <c:pt idx="872">
                  <c:v>24.9</c:v>
                </c:pt>
                <c:pt idx="873">
                  <c:v>24.8</c:v>
                </c:pt>
                <c:pt idx="874">
                  <c:v>24.7</c:v>
                </c:pt>
                <c:pt idx="875">
                  <c:v>24.5</c:v>
                </c:pt>
                <c:pt idx="876">
                  <c:v>24.6</c:v>
                </c:pt>
                <c:pt idx="877">
                  <c:v>24.5</c:v>
                </c:pt>
                <c:pt idx="878">
                  <c:v>24.5</c:v>
                </c:pt>
                <c:pt idx="879">
                  <c:v>24.5</c:v>
                </c:pt>
                <c:pt idx="880">
                  <c:v>24.5</c:v>
                </c:pt>
                <c:pt idx="881">
                  <c:v>24.5</c:v>
                </c:pt>
                <c:pt idx="882">
                  <c:v>24.6</c:v>
                </c:pt>
                <c:pt idx="883">
                  <c:v>24.6</c:v>
                </c:pt>
                <c:pt idx="884">
                  <c:v>24.8</c:v>
                </c:pt>
                <c:pt idx="885">
                  <c:v>24.9</c:v>
                </c:pt>
                <c:pt idx="886">
                  <c:v>25</c:v>
                </c:pt>
                <c:pt idx="887">
                  <c:v>25.2</c:v>
                </c:pt>
                <c:pt idx="888">
                  <c:v>25.5</c:v>
                </c:pt>
                <c:pt idx="889">
                  <c:v>25.4</c:v>
                </c:pt>
                <c:pt idx="890">
                  <c:v>25.2</c:v>
                </c:pt>
                <c:pt idx="891">
                  <c:v>25.1</c:v>
                </c:pt>
                <c:pt idx="892">
                  <c:v>25</c:v>
                </c:pt>
                <c:pt idx="893">
                  <c:v>25.1</c:v>
                </c:pt>
                <c:pt idx="894">
                  <c:v>25.2</c:v>
                </c:pt>
                <c:pt idx="895">
                  <c:v>25.1</c:v>
                </c:pt>
                <c:pt idx="896">
                  <c:v>25.3</c:v>
                </c:pt>
                <c:pt idx="897">
                  <c:v>25.3</c:v>
                </c:pt>
                <c:pt idx="898">
                  <c:v>25.4</c:v>
                </c:pt>
                <c:pt idx="899">
                  <c:v>25.6</c:v>
                </c:pt>
                <c:pt idx="900">
                  <c:v>25.5</c:v>
                </c:pt>
                <c:pt idx="901">
                  <c:v>25.3</c:v>
                </c:pt>
                <c:pt idx="902">
                  <c:v>25.1</c:v>
                </c:pt>
                <c:pt idx="903">
                  <c:v>25.1</c:v>
                </c:pt>
                <c:pt idx="904">
                  <c:v>25</c:v>
                </c:pt>
                <c:pt idx="905">
                  <c:v>24.9</c:v>
                </c:pt>
                <c:pt idx="906">
                  <c:v>24.9</c:v>
                </c:pt>
                <c:pt idx="907">
                  <c:v>24.8</c:v>
                </c:pt>
                <c:pt idx="908">
                  <c:v>24.7</c:v>
                </c:pt>
                <c:pt idx="909">
                  <c:v>24.7</c:v>
                </c:pt>
                <c:pt idx="910">
                  <c:v>25</c:v>
                </c:pt>
                <c:pt idx="911">
                  <c:v>25.2</c:v>
                </c:pt>
                <c:pt idx="912">
                  <c:v>25.2</c:v>
                </c:pt>
                <c:pt idx="913">
                  <c:v>25.3</c:v>
                </c:pt>
                <c:pt idx="914">
                  <c:v>25.2</c:v>
                </c:pt>
                <c:pt idx="915">
                  <c:v>25</c:v>
                </c:pt>
                <c:pt idx="916">
                  <c:v>25</c:v>
                </c:pt>
                <c:pt idx="917">
                  <c:v>25</c:v>
                </c:pt>
                <c:pt idx="918">
                  <c:v>25.6</c:v>
                </c:pt>
                <c:pt idx="919">
                  <c:v>25.4</c:v>
                </c:pt>
                <c:pt idx="920">
                  <c:v>25.3</c:v>
                </c:pt>
                <c:pt idx="921">
                  <c:v>24.9</c:v>
                </c:pt>
                <c:pt idx="922">
                  <c:v>24.8</c:v>
                </c:pt>
                <c:pt idx="923">
                  <c:v>24.7</c:v>
                </c:pt>
                <c:pt idx="924">
                  <c:v>24.5</c:v>
                </c:pt>
                <c:pt idx="925">
                  <c:v>24.6</c:v>
                </c:pt>
                <c:pt idx="926">
                  <c:v>24.5</c:v>
                </c:pt>
                <c:pt idx="927">
                  <c:v>24.5</c:v>
                </c:pt>
                <c:pt idx="928">
                  <c:v>24.5</c:v>
                </c:pt>
                <c:pt idx="929">
                  <c:v>24.5</c:v>
                </c:pt>
                <c:pt idx="930">
                  <c:v>24.5</c:v>
                </c:pt>
                <c:pt idx="931">
                  <c:v>24.6</c:v>
                </c:pt>
                <c:pt idx="932">
                  <c:v>24.6</c:v>
                </c:pt>
                <c:pt idx="933">
                  <c:v>24.8</c:v>
                </c:pt>
                <c:pt idx="934">
                  <c:v>24.9</c:v>
                </c:pt>
                <c:pt idx="935">
                  <c:v>25</c:v>
                </c:pt>
                <c:pt idx="936">
                  <c:v>25.2</c:v>
                </c:pt>
                <c:pt idx="937">
                  <c:v>25.5</c:v>
                </c:pt>
                <c:pt idx="938">
                  <c:v>25.4</c:v>
                </c:pt>
                <c:pt idx="939">
                  <c:v>25.2</c:v>
                </c:pt>
                <c:pt idx="940">
                  <c:v>25.1</c:v>
                </c:pt>
                <c:pt idx="941">
                  <c:v>25</c:v>
                </c:pt>
                <c:pt idx="942">
                  <c:v>25.1</c:v>
                </c:pt>
                <c:pt idx="943">
                  <c:v>25.2</c:v>
                </c:pt>
                <c:pt idx="944">
                  <c:v>25.1</c:v>
                </c:pt>
                <c:pt idx="945">
                  <c:v>25.3</c:v>
                </c:pt>
                <c:pt idx="946">
                  <c:v>25.3</c:v>
                </c:pt>
                <c:pt idx="947">
                  <c:v>25.4</c:v>
                </c:pt>
                <c:pt idx="948">
                  <c:v>25.6</c:v>
                </c:pt>
                <c:pt idx="949">
                  <c:v>25.5</c:v>
                </c:pt>
                <c:pt idx="950">
                  <c:v>25.3</c:v>
                </c:pt>
                <c:pt idx="951">
                  <c:v>25.1</c:v>
                </c:pt>
                <c:pt idx="952">
                  <c:v>25.1</c:v>
                </c:pt>
                <c:pt idx="953">
                  <c:v>25</c:v>
                </c:pt>
                <c:pt idx="954">
                  <c:v>24.9</c:v>
                </c:pt>
                <c:pt idx="955">
                  <c:v>24.9</c:v>
                </c:pt>
                <c:pt idx="956">
                  <c:v>24.8</c:v>
                </c:pt>
                <c:pt idx="957">
                  <c:v>24.7</c:v>
                </c:pt>
                <c:pt idx="958">
                  <c:v>24.7</c:v>
                </c:pt>
                <c:pt idx="959">
                  <c:v>25</c:v>
                </c:pt>
                <c:pt idx="960">
                  <c:v>25.2</c:v>
                </c:pt>
                <c:pt idx="961">
                  <c:v>25.2</c:v>
                </c:pt>
                <c:pt idx="962">
                  <c:v>25.3</c:v>
                </c:pt>
                <c:pt idx="963">
                  <c:v>25.2</c:v>
                </c:pt>
                <c:pt idx="964">
                  <c:v>25</c:v>
                </c:pt>
                <c:pt idx="965">
                  <c:v>25</c:v>
                </c:pt>
                <c:pt idx="966">
                  <c:v>25</c:v>
                </c:pt>
                <c:pt idx="967">
                  <c:v>25.2</c:v>
                </c:pt>
                <c:pt idx="968">
                  <c:v>25.1</c:v>
                </c:pt>
                <c:pt idx="969">
                  <c:v>25</c:v>
                </c:pt>
                <c:pt idx="970">
                  <c:v>25.1</c:v>
                </c:pt>
                <c:pt idx="971">
                  <c:v>25.2</c:v>
                </c:pt>
                <c:pt idx="972">
                  <c:v>25.1</c:v>
                </c:pt>
                <c:pt idx="973">
                  <c:v>25.3</c:v>
                </c:pt>
                <c:pt idx="974">
                  <c:v>25.3</c:v>
                </c:pt>
                <c:pt idx="975">
                  <c:v>25.4</c:v>
                </c:pt>
                <c:pt idx="976">
                  <c:v>25.6</c:v>
                </c:pt>
                <c:pt idx="977">
                  <c:v>25.5</c:v>
                </c:pt>
                <c:pt idx="978">
                  <c:v>25.3</c:v>
                </c:pt>
                <c:pt idx="979">
                  <c:v>25.1</c:v>
                </c:pt>
                <c:pt idx="980">
                  <c:v>25.1</c:v>
                </c:pt>
                <c:pt idx="981">
                  <c:v>25</c:v>
                </c:pt>
                <c:pt idx="982">
                  <c:v>24.9</c:v>
                </c:pt>
                <c:pt idx="983">
                  <c:v>24.9</c:v>
                </c:pt>
                <c:pt idx="984">
                  <c:v>24.8</c:v>
                </c:pt>
                <c:pt idx="985">
                  <c:v>24.7</c:v>
                </c:pt>
                <c:pt idx="986">
                  <c:v>24.7</c:v>
                </c:pt>
                <c:pt idx="987">
                  <c:v>25</c:v>
                </c:pt>
                <c:pt idx="988">
                  <c:v>25.2</c:v>
                </c:pt>
                <c:pt idx="989">
                  <c:v>25.2</c:v>
                </c:pt>
                <c:pt idx="990">
                  <c:v>25.3</c:v>
                </c:pt>
                <c:pt idx="991">
                  <c:v>25</c:v>
                </c:pt>
                <c:pt idx="992">
                  <c:v>24.9</c:v>
                </c:pt>
                <c:pt idx="993">
                  <c:v>24.9</c:v>
                </c:pt>
                <c:pt idx="994">
                  <c:v>25.6</c:v>
                </c:pt>
                <c:pt idx="995">
                  <c:v>25.4</c:v>
                </c:pt>
                <c:pt idx="996">
                  <c:v>25.3</c:v>
                </c:pt>
                <c:pt idx="997">
                  <c:v>24.9</c:v>
                </c:pt>
                <c:pt idx="998">
                  <c:v>24.8</c:v>
                </c:pt>
                <c:pt idx="999">
                  <c:v>24.7</c:v>
                </c:pt>
                <c:pt idx="1000">
                  <c:v>24.5</c:v>
                </c:pt>
                <c:pt idx="1001">
                  <c:v>24.6</c:v>
                </c:pt>
                <c:pt idx="1002">
                  <c:v>24.5</c:v>
                </c:pt>
                <c:pt idx="1003">
                  <c:v>24.5</c:v>
                </c:pt>
                <c:pt idx="1004">
                  <c:v>24.5</c:v>
                </c:pt>
                <c:pt idx="1005">
                  <c:v>24.5</c:v>
                </c:pt>
                <c:pt idx="1006">
                  <c:v>24.5</c:v>
                </c:pt>
                <c:pt idx="1007">
                  <c:v>24.6</c:v>
                </c:pt>
                <c:pt idx="1008">
                  <c:v>24.6</c:v>
                </c:pt>
                <c:pt idx="1009">
                  <c:v>24.8</c:v>
                </c:pt>
                <c:pt idx="1010">
                  <c:v>24.9</c:v>
                </c:pt>
                <c:pt idx="1011">
                  <c:v>25</c:v>
                </c:pt>
                <c:pt idx="1012">
                  <c:v>25.2</c:v>
                </c:pt>
                <c:pt idx="1013">
                  <c:v>25.5</c:v>
                </c:pt>
                <c:pt idx="1014">
                  <c:v>25.4</c:v>
                </c:pt>
                <c:pt idx="1015">
                  <c:v>25.2</c:v>
                </c:pt>
                <c:pt idx="1016">
                  <c:v>25.1</c:v>
                </c:pt>
                <c:pt idx="1017">
                  <c:v>25</c:v>
                </c:pt>
                <c:pt idx="1018">
                  <c:v>25.1</c:v>
                </c:pt>
                <c:pt idx="1019">
                  <c:v>25.2</c:v>
                </c:pt>
                <c:pt idx="1020">
                  <c:v>25.1</c:v>
                </c:pt>
                <c:pt idx="1021">
                  <c:v>25.3</c:v>
                </c:pt>
                <c:pt idx="1022">
                  <c:v>25.3</c:v>
                </c:pt>
                <c:pt idx="1023">
                  <c:v>25.4</c:v>
                </c:pt>
                <c:pt idx="1024">
                  <c:v>25.6</c:v>
                </c:pt>
                <c:pt idx="1025">
                  <c:v>25.5</c:v>
                </c:pt>
                <c:pt idx="1026">
                  <c:v>25.3</c:v>
                </c:pt>
                <c:pt idx="1027">
                  <c:v>25.1</c:v>
                </c:pt>
                <c:pt idx="1028">
                  <c:v>25.1</c:v>
                </c:pt>
                <c:pt idx="1029">
                  <c:v>25</c:v>
                </c:pt>
                <c:pt idx="1030">
                  <c:v>24.9</c:v>
                </c:pt>
                <c:pt idx="1031">
                  <c:v>24.9</c:v>
                </c:pt>
                <c:pt idx="1032">
                  <c:v>24.8</c:v>
                </c:pt>
                <c:pt idx="1033">
                  <c:v>24.7</c:v>
                </c:pt>
                <c:pt idx="1034">
                  <c:v>24.7</c:v>
                </c:pt>
                <c:pt idx="1035">
                  <c:v>25</c:v>
                </c:pt>
                <c:pt idx="1036">
                  <c:v>25.2</c:v>
                </c:pt>
                <c:pt idx="1037">
                  <c:v>25.2</c:v>
                </c:pt>
                <c:pt idx="1038">
                  <c:v>25.3</c:v>
                </c:pt>
                <c:pt idx="1039">
                  <c:v>25.2</c:v>
                </c:pt>
                <c:pt idx="1040">
                  <c:v>25</c:v>
                </c:pt>
                <c:pt idx="1041">
                  <c:v>25</c:v>
                </c:pt>
                <c:pt idx="1042">
                  <c:v>25</c:v>
                </c:pt>
                <c:pt idx="1043">
                  <c:v>25.1</c:v>
                </c:pt>
                <c:pt idx="1044">
                  <c:v>25.2</c:v>
                </c:pt>
                <c:pt idx="1045">
                  <c:v>25.2</c:v>
                </c:pt>
                <c:pt idx="1046">
                  <c:v>25.3</c:v>
                </c:pt>
                <c:pt idx="1047">
                  <c:v>25.3</c:v>
                </c:pt>
                <c:pt idx="1048">
                  <c:v>25.5</c:v>
                </c:pt>
                <c:pt idx="1049">
                  <c:v>25.3</c:v>
                </c:pt>
                <c:pt idx="1050">
                  <c:v>25.2</c:v>
                </c:pt>
                <c:pt idx="1051">
                  <c:v>25.3</c:v>
                </c:pt>
                <c:pt idx="1052">
                  <c:v>25.2</c:v>
                </c:pt>
                <c:pt idx="1053">
                  <c:v>25.3</c:v>
                </c:pt>
                <c:pt idx="1054">
                  <c:v>25.6</c:v>
                </c:pt>
                <c:pt idx="1055">
                  <c:v>25.6</c:v>
                </c:pt>
                <c:pt idx="1056">
                  <c:v>25.4</c:v>
                </c:pt>
                <c:pt idx="1057">
                  <c:v>25.3</c:v>
                </c:pt>
                <c:pt idx="1058">
                  <c:v>25.2</c:v>
                </c:pt>
                <c:pt idx="1059">
                  <c:v>25</c:v>
                </c:pt>
                <c:pt idx="1060">
                  <c:v>25</c:v>
                </c:pt>
                <c:pt idx="1061">
                  <c:v>24.9</c:v>
                </c:pt>
                <c:pt idx="1062">
                  <c:v>24.6</c:v>
                </c:pt>
                <c:pt idx="1063">
                  <c:v>24.4</c:v>
                </c:pt>
                <c:pt idx="1064">
                  <c:v>24.4</c:v>
                </c:pt>
                <c:pt idx="1065">
                  <c:v>24.4</c:v>
                </c:pt>
                <c:pt idx="1066">
                  <c:v>24.4</c:v>
                </c:pt>
                <c:pt idx="1067">
                  <c:v>24.3</c:v>
                </c:pt>
                <c:pt idx="1068">
                  <c:v>24.3</c:v>
                </c:pt>
                <c:pt idx="1069">
                  <c:v>24.3</c:v>
                </c:pt>
                <c:pt idx="1070">
                  <c:v>24.2</c:v>
                </c:pt>
                <c:pt idx="1071">
                  <c:v>24.4</c:v>
                </c:pt>
                <c:pt idx="1072">
                  <c:v>24.4</c:v>
                </c:pt>
                <c:pt idx="1073">
                  <c:v>24.3</c:v>
                </c:pt>
                <c:pt idx="1074">
                  <c:v>24.3</c:v>
                </c:pt>
                <c:pt idx="1075">
                  <c:v>24.3</c:v>
                </c:pt>
                <c:pt idx="1076">
                  <c:v>24.3</c:v>
                </c:pt>
                <c:pt idx="1077">
                  <c:v>24.3</c:v>
                </c:pt>
                <c:pt idx="1078">
                  <c:v>24.2</c:v>
                </c:pt>
                <c:pt idx="1079">
                  <c:v>24.3</c:v>
                </c:pt>
                <c:pt idx="1080">
                  <c:v>24.4</c:v>
                </c:pt>
                <c:pt idx="1081">
                  <c:v>24.5</c:v>
                </c:pt>
                <c:pt idx="1082">
                  <c:v>24.8</c:v>
                </c:pt>
                <c:pt idx="1083">
                  <c:v>24.9</c:v>
                </c:pt>
                <c:pt idx="1084">
                  <c:v>24.9</c:v>
                </c:pt>
                <c:pt idx="1085">
                  <c:v>24.8</c:v>
                </c:pt>
                <c:pt idx="1086">
                  <c:v>24.6</c:v>
                </c:pt>
                <c:pt idx="1087">
                  <c:v>24.6</c:v>
                </c:pt>
                <c:pt idx="1088">
                  <c:v>24.5</c:v>
                </c:pt>
                <c:pt idx="1089">
                  <c:v>24.2</c:v>
                </c:pt>
                <c:pt idx="1090">
                  <c:v>24.1</c:v>
                </c:pt>
                <c:pt idx="1091">
                  <c:v>24.4</c:v>
                </c:pt>
                <c:pt idx="1092">
                  <c:v>24.5</c:v>
                </c:pt>
                <c:pt idx="1093">
                  <c:v>24.7</c:v>
                </c:pt>
                <c:pt idx="1094">
                  <c:v>24.7</c:v>
                </c:pt>
                <c:pt idx="1095">
                  <c:v>24.7</c:v>
                </c:pt>
                <c:pt idx="1096">
                  <c:v>24.9</c:v>
                </c:pt>
                <c:pt idx="1097">
                  <c:v>25</c:v>
                </c:pt>
                <c:pt idx="1098">
                  <c:v>25.2</c:v>
                </c:pt>
                <c:pt idx="1099">
                  <c:v>25.2</c:v>
                </c:pt>
                <c:pt idx="1100">
                  <c:v>25.2</c:v>
                </c:pt>
                <c:pt idx="1101">
                  <c:v>24.9</c:v>
                </c:pt>
                <c:pt idx="1102">
                  <c:v>24.8</c:v>
                </c:pt>
                <c:pt idx="1103">
                  <c:v>24.7</c:v>
                </c:pt>
                <c:pt idx="1104">
                  <c:v>24.8</c:v>
                </c:pt>
                <c:pt idx="1105">
                  <c:v>24.7</c:v>
                </c:pt>
                <c:pt idx="1106">
                  <c:v>24.8</c:v>
                </c:pt>
                <c:pt idx="1107">
                  <c:v>24.8</c:v>
                </c:pt>
                <c:pt idx="1108">
                  <c:v>24.8</c:v>
                </c:pt>
                <c:pt idx="1109">
                  <c:v>24.9</c:v>
                </c:pt>
                <c:pt idx="1110">
                  <c:v>24.9</c:v>
                </c:pt>
                <c:pt idx="1111">
                  <c:v>24.8</c:v>
                </c:pt>
                <c:pt idx="1112">
                  <c:v>24.7</c:v>
                </c:pt>
                <c:pt idx="1113">
                  <c:v>24.6</c:v>
                </c:pt>
                <c:pt idx="1114">
                  <c:v>24.7</c:v>
                </c:pt>
                <c:pt idx="1115">
                  <c:v>24.7</c:v>
                </c:pt>
                <c:pt idx="1116">
                  <c:v>24.6</c:v>
                </c:pt>
                <c:pt idx="1117">
                  <c:v>24.6</c:v>
                </c:pt>
                <c:pt idx="1118">
                  <c:v>24.6</c:v>
                </c:pt>
                <c:pt idx="1119">
                  <c:v>24.6</c:v>
                </c:pt>
                <c:pt idx="1120">
                  <c:v>24.5</c:v>
                </c:pt>
                <c:pt idx="1121">
                  <c:v>24.7</c:v>
                </c:pt>
                <c:pt idx="1122">
                  <c:v>24.7</c:v>
                </c:pt>
                <c:pt idx="1123">
                  <c:v>24.6</c:v>
                </c:pt>
                <c:pt idx="1124">
                  <c:v>24.8</c:v>
                </c:pt>
                <c:pt idx="1125">
                  <c:v>24.8</c:v>
                </c:pt>
                <c:pt idx="1126">
                  <c:v>24.7</c:v>
                </c:pt>
                <c:pt idx="1127">
                  <c:v>24.7</c:v>
                </c:pt>
                <c:pt idx="1128">
                  <c:v>24.8</c:v>
                </c:pt>
                <c:pt idx="1129">
                  <c:v>25</c:v>
                </c:pt>
                <c:pt idx="1130">
                  <c:v>24.8</c:v>
                </c:pt>
                <c:pt idx="1131">
                  <c:v>24.7</c:v>
                </c:pt>
                <c:pt idx="1132">
                  <c:v>24.8</c:v>
                </c:pt>
                <c:pt idx="1133">
                  <c:v>24.8</c:v>
                </c:pt>
                <c:pt idx="1134">
                  <c:v>24.8</c:v>
                </c:pt>
                <c:pt idx="1135">
                  <c:v>24.8</c:v>
                </c:pt>
                <c:pt idx="1136">
                  <c:v>24.6</c:v>
                </c:pt>
                <c:pt idx="1137">
                  <c:v>24.6</c:v>
                </c:pt>
                <c:pt idx="1138">
                  <c:v>24.6</c:v>
                </c:pt>
                <c:pt idx="1139">
                  <c:v>24.2</c:v>
                </c:pt>
                <c:pt idx="1140">
                  <c:v>24.2</c:v>
                </c:pt>
                <c:pt idx="1141">
                  <c:v>24.2</c:v>
                </c:pt>
                <c:pt idx="1142">
                  <c:v>24.1</c:v>
                </c:pt>
                <c:pt idx="1143">
                  <c:v>23.9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88</c:v>
                </c:pt>
                <c:pt idx="1">
                  <c:v>88</c:v>
                </c:pt>
                <c:pt idx="2">
                  <c:v>88</c:v>
                </c:pt>
                <c:pt idx="3">
                  <c:v>88</c:v>
                </c:pt>
                <c:pt idx="4">
                  <c:v>88</c:v>
                </c:pt>
                <c:pt idx="5">
                  <c:v>88</c:v>
                </c:pt>
                <c:pt idx="6">
                  <c:v>88</c:v>
                </c:pt>
                <c:pt idx="7">
                  <c:v>88</c:v>
                </c:pt>
                <c:pt idx="8">
                  <c:v>88</c:v>
                </c:pt>
                <c:pt idx="9">
                  <c:v>88</c:v>
                </c:pt>
                <c:pt idx="10">
                  <c:v>88</c:v>
                </c:pt>
                <c:pt idx="11">
                  <c:v>88</c:v>
                </c:pt>
                <c:pt idx="12">
                  <c:v>88</c:v>
                </c:pt>
                <c:pt idx="13">
                  <c:v>88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89</c:v>
                </c:pt>
                <c:pt idx="20">
                  <c:v>88</c:v>
                </c:pt>
                <c:pt idx="21">
                  <c:v>89</c:v>
                </c:pt>
                <c:pt idx="22">
                  <c:v>88</c:v>
                </c:pt>
                <c:pt idx="23">
                  <c:v>88</c:v>
                </c:pt>
                <c:pt idx="24">
                  <c:v>88</c:v>
                </c:pt>
                <c:pt idx="25">
                  <c:v>88</c:v>
                </c:pt>
                <c:pt idx="26">
                  <c:v>88</c:v>
                </c:pt>
                <c:pt idx="27">
                  <c:v>88</c:v>
                </c:pt>
                <c:pt idx="28">
                  <c:v>88</c:v>
                </c:pt>
                <c:pt idx="29">
                  <c:v>88</c:v>
                </c:pt>
                <c:pt idx="30">
                  <c:v>88</c:v>
                </c:pt>
                <c:pt idx="31">
                  <c:v>88</c:v>
                </c:pt>
                <c:pt idx="32">
                  <c:v>88</c:v>
                </c:pt>
                <c:pt idx="33">
                  <c:v>88</c:v>
                </c:pt>
                <c:pt idx="34">
                  <c:v>88</c:v>
                </c:pt>
                <c:pt idx="35">
                  <c:v>88</c:v>
                </c:pt>
                <c:pt idx="36">
                  <c:v>88</c:v>
                </c:pt>
                <c:pt idx="37">
                  <c:v>88</c:v>
                </c:pt>
                <c:pt idx="38">
                  <c:v>88</c:v>
                </c:pt>
                <c:pt idx="39">
                  <c:v>88</c:v>
                </c:pt>
                <c:pt idx="40">
                  <c:v>88</c:v>
                </c:pt>
                <c:pt idx="41">
                  <c:v>88</c:v>
                </c:pt>
                <c:pt idx="42">
                  <c:v>88</c:v>
                </c:pt>
                <c:pt idx="43">
                  <c:v>88</c:v>
                </c:pt>
                <c:pt idx="44">
                  <c:v>88</c:v>
                </c:pt>
                <c:pt idx="45">
                  <c:v>88</c:v>
                </c:pt>
                <c:pt idx="46">
                  <c:v>88</c:v>
                </c:pt>
                <c:pt idx="47">
                  <c:v>88</c:v>
                </c:pt>
                <c:pt idx="48">
                  <c:v>88</c:v>
                </c:pt>
                <c:pt idx="49">
                  <c:v>88</c:v>
                </c:pt>
                <c:pt idx="50">
                  <c:v>88</c:v>
                </c:pt>
                <c:pt idx="51">
                  <c:v>88</c:v>
                </c:pt>
                <c:pt idx="52">
                  <c:v>88</c:v>
                </c:pt>
                <c:pt idx="53">
                  <c:v>88</c:v>
                </c:pt>
                <c:pt idx="54">
                  <c:v>88</c:v>
                </c:pt>
                <c:pt idx="55">
                  <c:v>88</c:v>
                </c:pt>
                <c:pt idx="56">
                  <c:v>88</c:v>
                </c:pt>
                <c:pt idx="57">
                  <c:v>88</c:v>
                </c:pt>
                <c:pt idx="58">
                  <c:v>88</c:v>
                </c:pt>
                <c:pt idx="59">
                  <c:v>88</c:v>
                </c:pt>
                <c:pt idx="60">
                  <c:v>88</c:v>
                </c:pt>
                <c:pt idx="61">
                  <c:v>88</c:v>
                </c:pt>
                <c:pt idx="62">
                  <c:v>88</c:v>
                </c:pt>
                <c:pt idx="63">
                  <c:v>88</c:v>
                </c:pt>
                <c:pt idx="64">
                  <c:v>88</c:v>
                </c:pt>
                <c:pt idx="65">
                  <c:v>89</c:v>
                </c:pt>
                <c:pt idx="66">
                  <c:v>89</c:v>
                </c:pt>
                <c:pt idx="67">
                  <c:v>88</c:v>
                </c:pt>
                <c:pt idx="68">
                  <c:v>88</c:v>
                </c:pt>
                <c:pt idx="69">
                  <c:v>88</c:v>
                </c:pt>
                <c:pt idx="70">
                  <c:v>88</c:v>
                </c:pt>
                <c:pt idx="71">
                  <c:v>88</c:v>
                </c:pt>
                <c:pt idx="72">
                  <c:v>88</c:v>
                </c:pt>
                <c:pt idx="73">
                  <c:v>89</c:v>
                </c:pt>
                <c:pt idx="74">
                  <c:v>89</c:v>
                </c:pt>
                <c:pt idx="75">
                  <c:v>89</c:v>
                </c:pt>
                <c:pt idx="76">
                  <c:v>89</c:v>
                </c:pt>
                <c:pt idx="77">
                  <c:v>88</c:v>
                </c:pt>
                <c:pt idx="78">
                  <c:v>89</c:v>
                </c:pt>
                <c:pt idx="79">
                  <c:v>89</c:v>
                </c:pt>
                <c:pt idx="80">
                  <c:v>89</c:v>
                </c:pt>
                <c:pt idx="81">
                  <c:v>89</c:v>
                </c:pt>
                <c:pt idx="82">
                  <c:v>89</c:v>
                </c:pt>
                <c:pt idx="83">
                  <c:v>89</c:v>
                </c:pt>
                <c:pt idx="84">
                  <c:v>89</c:v>
                </c:pt>
                <c:pt idx="85">
                  <c:v>89</c:v>
                </c:pt>
                <c:pt idx="86">
                  <c:v>89</c:v>
                </c:pt>
                <c:pt idx="87">
                  <c:v>89</c:v>
                </c:pt>
                <c:pt idx="88">
                  <c:v>89</c:v>
                </c:pt>
                <c:pt idx="89">
                  <c:v>89</c:v>
                </c:pt>
                <c:pt idx="90">
                  <c:v>89</c:v>
                </c:pt>
                <c:pt idx="91">
                  <c:v>89</c:v>
                </c:pt>
                <c:pt idx="92">
                  <c:v>89</c:v>
                </c:pt>
                <c:pt idx="93">
                  <c:v>88</c:v>
                </c:pt>
                <c:pt idx="94">
                  <c:v>89</c:v>
                </c:pt>
                <c:pt idx="95">
                  <c:v>88</c:v>
                </c:pt>
                <c:pt idx="96">
                  <c:v>89</c:v>
                </c:pt>
                <c:pt idx="97">
                  <c:v>89</c:v>
                </c:pt>
                <c:pt idx="98">
                  <c:v>89</c:v>
                </c:pt>
                <c:pt idx="99">
                  <c:v>89</c:v>
                </c:pt>
                <c:pt idx="100">
                  <c:v>89</c:v>
                </c:pt>
                <c:pt idx="101">
                  <c:v>89</c:v>
                </c:pt>
                <c:pt idx="102">
                  <c:v>89</c:v>
                </c:pt>
                <c:pt idx="103">
                  <c:v>89</c:v>
                </c:pt>
                <c:pt idx="104">
                  <c:v>89</c:v>
                </c:pt>
                <c:pt idx="105">
                  <c:v>89</c:v>
                </c:pt>
                <c:pt idx="106">
                  <c:v>89</c:v>
                </c:pt>
                <c:pt idx="107">
                  <c:v>89</c:v>
                </c:pt>
                <c:pt idx="108">
                  <c:v>89</c:v>
                </c:pt>
                <c:pt idx="109">
                  <c:v>89</c:v>
                </c:pt>
                <c:pt idx="110">
                  <c:v>89</c:v>
                </c:pt>
                <c:pt idx="111">
                  <c:v>89</c:v>
                </c:pt>
                <c:pt idx="112">
                  <c:v>89</c:v>
                </c:pt>
                <c:pt idx="113">
                  <c:v>89</c:v>
                </c:pt>
                <c:pt idx="114">
                  <c:v>89</c:v>
                </c:pt>
                <c:pt idx="115">
                  <c:v>89</c:v>
                </c:pt>
                <c:pt idx="116">
                  <c:v>89</c:v>
                </c:pt>
                <c:pt idx="117">
                  <c:v>89</c:v>
                </c:pt>
                <c:pt idx="118">
                  <c:v>89</c:v>
                </c:pt>
                <c:pt idx="119">
                  <c:v>89</c:v>
                </c:pt>
                <c:pt idx="120">
                  <c:v>89</c:v>
                </c:pt>
                <c:pt idx="121">
                  <c:v>89</c:v>
                </c:pt>
                <c:pt idx="122">
                  <c:v>89</c:v>
                </c:pt>
                <c:pt idx="123">
                  <c:v>89</c:v>
                </c:pt>
                <c:pt idx="124">
                  <c:v>89</c:v>
                </c:pt>
                <c:pt idx="125">
                  <c:v>89</c:v>
                </c:pt>
                <c:pt idx="126">
                  <c:v>89</c:v>
                </c:pt>
                <c:pt idx="127">
                  <c:v>89</c:v>
                </c:pt>
                <c:pt idx="128">
                  <c:v>89</c:v>
                </c:pt>
                <c:pt idx="129">
                  <c:v>89</c:v>
                </c:pt>
                <c:pt idx="130">
                  <c:v>89</c:v>
                </c:pt>
                <c:pt idx="131">
                  <c:v>89</c:v>
                </c:pt>
                <c:pt idx="132">
                  <c:v>89</c:v>
                </c:pt>
                <c:pt idx="133">
                  <c:v>89</c:v>
                </c:pt>
                <c:pt idx="134">
                  <c:v>89</c:v>
                </c:pt>
                <c:pt idx="135">
                  <c:v>89</c:v>
                </c:pt>
                <c:pt idx="136">
                  <c:v>89</c:v>
                </c:pt>
                <c:pt idx="137">
                  <c:v>89</c:v>
                </c:pt>
                <c:pt idx="138">
                  <c:v>89</c:v>
                </c:pt>
                <c:pt idx="139">
                  <c:v>89</c:v>
                </c:pt>
                <c:pt idx="140">
                  <c:v>89</c:v>
                </c:pt>
                <c:pt idx="141">
                  <c:v>89</c:v>
                </c:pt>
                <c:pt idx="142">
                  <c:v>89</c:v>
                </c:pt>
                <c:pt idx="143">
                  <c:v>89</c:v>
                </c:pt>
                <c:pt idx="144">
                  <c:v>89</c:v>
                </c:pt>
                <c:pt idx="145">
                  <c:v>89</c:v>
                </c:pt>
                <c:pt idx="146">
                  <c:v>89</c:v>
                </c:pt>
                <c:pt idx="147">
                  <c:v>89</c:v>
                </c:pt>
                <c:pt idx="148">
                  <c:v>89</c:v>
                </c:pt>
                <c:pt idx="149">
                  <c:v>89</c:v>
                </c:pt>
                <c:pt idx="150">
                  <c:v>89</c:v>
                </c:pt>
                <c:pt idx="151">
                  <c:v>89</c:v>
                </c:pt>
                <c:pt idx="152">
                  <c:v>89</c:v>
                </c:pt>
                <c:pt idx="153">
                  <c:v>89</c:v>
                </c:pt>
                <c:pt idx="154">
                  <c:v>89</c:v>
                </c:pt>
                <c:pt idx="155">
                  <c:v>89</c:v>
                </c:pt>
                <c:pt idx="156">
                  <c:v>89</c:v>
                </c:pt>
                <c:pt idx="157">
                  <c:v>89</c:v>
                </c:pt>
                <c:pt idx="158">
                  <c:v>88</c:v>
                </c:pt>
                <c:pt idx="159">
                  <c:v>89</c:v>
                </c:pt>
                <c:pt idx="160">
                  <c:v>89</c:v>
                </c:pt>
                <c:pt idx="161">
                  <c:v>88</c:v>
                </c:pt>
                <c:pt idx="162">
                  <c:v>89</c:v>
                </c:pt>
                <c:pt idx="163">
                  <c:v>89</c:v>
                </c:pt>
                <c:pt idx="164">
                  <c:v>89</c:v>
                </c:pt>
                <c:pt idx="165">
                  <c:v>89</c:v>
                </c:pt>
                <c:pt idx="166">
                  <c:v>89</c:v>
                </c:pt>
                <c:pt idx="167">
                  <c:v>89</c:v>
                </c:pt>
                <c:pt idx="168">
                  <c:v>89</c:v>
                </c:pt>
                <c:pt idx="169">
                  <c:v>89</c:v>
                </c:pt>
                <c:pt idx="170">
                  <c:v>89</c:v>
                </c:pt>
                <c:pt idx="171">
                  <c:v>89</c:v>
                </c:pt>
                <c:pt idx="172">
                  <c:v>89</c:v>
                </c:pt>
                <c:pt idx="173">
                  <c:v>89</c:v>
                </c:pt>
                <c:pt idx="174">
                  <c:v>89</c:v>
                </c:pt>
                <c:pt idx="175">
                  <c:v>89</c:v>
                </c:pt>
                <c:pt idx="176">
                  <c:v>89</c:v>
                </c:pt>
                <c:pt idx="177">
                  <c:v>89</c:v>
                </c:pt>
                <c:pt idx="178">
                  <c:v>89</c:v>
                </c:pt>
                <c:pt idx="179">
                  <c:v>89</c:v>
                </c:pt>
                <c:pt idx="180">
                  <c:v>89</c:v>
                </c:pt>
                <c:pt idx="181">
                  <c:v>89</c:v>
                </c:pt>
                <c:pt idx="182">
                  <c:v>89</c:v>
                </c:pt>
                <c:pt idx="183">
                  <c:v>89</c:v>
                </c:pt>
                <c:pt idx="184">
                  <c:v>89</c:v>
                </c:pt>
                <c:pt idx="185">
                  <c:v>89</c:v>
                </c:pt>
                <c:pt idx="186">
                  <c:v>89</c:v>
                </c:pt>
                <c:pt idx="187">
                  <c:v>89</c:v>
                </c:pt>
                <c:pt idx="188">
                  <c:v>89</c:v>
                </c:pt>
                <c:pt idx="189">
                  <c:v>89</c:v>
                </c:pt>
                <c:pt idx="190">
                  <c:v>89</c:v>
                </c:pt>
                <c:pt idx="191">
                  <c:v>89</c:v>
                </c:pt>
                <c:pt idx="192">
                  <c:v>89</c:v>
                </c:pt>
                <c:pt idx="193">
                  <c:v>89</c:v>
                </c:pt>
                <c:pt idx="194">
                  <c:v>89</c:v>
                </c:pt>
                <c:pt idx="195">
                  <c:v>89</c:v>
                </c:pt>
                <c:pt idx="196">
                  <c:v>89</c:v>
                </c:pt>
                <c:pt idx="197">
                  <c:v>90</c:v>
                </c:pt>
                <c:pt idx="198">
                  <c:v>89</c:v>
                </c:pt>
                <c:pt idx="199">
                  <c:v>89</c:v>
                </c:pt>
                <c:pt idx="200">
                  <c:v>89</c:v>
                </c:pt>
                <c:pt idx="201">
                  <c:v>89</c:v>
                </c:pt>
                <c:pt idx="202">
                  <c:v>89</c:v>
                </c:pt>
                <c:pt idx="203">
                  <c:v>90</c:v>
                </c:pt>
                <c:pt idx="204">
                  <c:v>90</c:v>
                </c:pt>
                <c:pt idx="205">
                  <c:v>89</c:v>
                </c:pt>
                <c:pt idx="206">
                  <c:v>90</c:v>
                </c:pt>
                <c:pt idx="207">
                  <c:v>90</c:v>
                </c:pt>
                <c:pt idx="208">
                  <c:v>90</c:v>
                </c:pt>
                <c:pt idx="209">
                  <c:v>90</c:v>
                </c:pt>
                <c:pt idx="210">
                  <c:v>90</c:v>
                </c:pt>
                <c:pt idx="211">
                  <c:v>90</c:v>
                </c:pt>
                <c:pt idx="212">
                  <c:v>90</c:v>
                </c:pt>
                <c:pt idx="213">
                  <c:v>90</c:v>
                </c:pt>
                <c:pt idx="214">
                  <c:v>90</c:v>
                </c:pt>
                <c:pt idx="215">
                  <c:v>90</c:v>
                </c:pt>
                <c:pt idx="216">
                  <c:v>90</c:v>
                </c:pt>
                <c:pt idx="217">
                  <c:v>90</c:v>
                </c:pt>
                <c:pt idx="218">
                  <c:v>90</c:v>
                </c:pt>
                <c:pt idx="219">
                  <c:v>90</c:v>
                </c:pt>
                <c:pt idx="220">
                  <c:v>90</c:v>
                </c:pt>
                <c:pt idx="221">
                  <c:v>90</c:v>
                </c:pt>
                <c:pt idx="222">
                  <c:v>90</c:v>
                </c:pt>
                <c:pt idx="223">
                  <c:v>90</c:v>
                </c:pt>
                <c:pt idx="224">
                  <c:v>90</c:v>
                </c:pt>
                <c:pt idx="225">
                  <c:v>90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90</c:v>
                </c:pt>
                <c:pt idx="232">
                  <c:v>90</c:v>
                </c:pt>
                <c:pt idx="233">
                  <c:v>90</c:v>
                </c:pt>
                <c:pt idx="234">
                  <c:v>90</c:v>
                </c:pt>
                <c:pt idx="235">
                  <c:v>90</c:v>
                </c:pt>
                <c:pt idx="236">
                  <c:v>90</c:v>
                </c:pt>
                <c:pt idx="237">
                  <c:v>90</c:v>
                </c:pt>
                <c:pt idx="238">
                  <c:v>90</c:v>
                </c:pt>
                <c:pt idx="239">
                  <c:v>90</c:v>
                </c:pt>
                <c:pt idx="240">
                  <c:v>90</c:v>
                </c:pt>
                <c:pt idx="241">
                  <c:v>90</c:v>
                </c:pt>
                <c:pt idx="242">
                  <c:v>90</c:v>
                </c:pt>
                <c:pt idx="243">
                  <c:v>90</c:v>
                </c:pt>
                <c:pt idx="244">
                  <c:v>90</c:v>
                </c:pt>
                <c:pt idx="245">
                  <c:v>90</c:v>
                </c:pt>
                <c:pt idx="246">
                  <c:v>91</c:v>
                </c:pt>
                <c:pt idx="247">
                  <c:v>90</c:v>
                </c:pt>
                <c:pt idx="248">
                  <c:v>91</c:v>
                </c:pt>
                <c:pt idx="249">
                  <c:v>90</c:v>
                </c:pt>
                <c:pt idx="250">
                  <c:v>91</c:v>
                </c:pt>
                <c:pt idx="251">
                  <c:v>91</c:v>
                </c:pt>
                <c:pt idx="252">
                  <c:v>91</c:v>
                </c:pt>
                <c:pt idx="253">
                  <c:v>91</c:v>
                </c:pt>
                <c:pt idx="254">
                  <c:v>90</c:v>
                </c:pt>
                <c:pt idx="255">
                  <c:v>91</c:v>
                </c:pt>
                <c:pt idx="256">
                  <c:v>90</c:v>
                </c:pt>
                <c:pt idx="257">
                  <c:v>91</c:v>
                </c:pt>
                <c:pt idx="258">
                  <c:v>90</c:v>
                </c:pt>
                <c:pt idx="259">
                  <c:v>91</c:v>
                </c:pt>
                <c:pt idx="260">
                  <c:v>91</c:v>
                </c:pt>
                <c:pt idx="261">
                  <c:v>91</c:v>
                </c:pt>
                <c:pt idx="262">
                  <c:v>91</c:v>
                </c:pt>
                <c:pt idx="263">
                  <c:v>91</c:v>
                </c:pt>
                <c:pt idx="264">
                  <c:v>91</c:v>
                </c:pt>
                <c:pt idx="265">
                  <c:v>91</c:v>
                </c:pt>
                <c:pt idx="266">
                  <c:v>91</c:v>
                </c:pt>
                <c:pt idx="267">
                  <c:v>91</c:v>
                </c:pt>
                <c:pt idx="268">
                  <c:v>91</c:v>
                </c:pt>
                <c:pt idx="269">
                  <c:v>91</c:v>
                </c:pt>
                <c:pt idx="270">
                  <c:v>91</c:v>
                </c:pt>
                <c:pt idx="271">
                  <c:v>91</c:v>
                </c:pt>
                <c:pt idx="272">
                  <c:v>91</c:v>
                </c:pt>
                <c:pt idx="273">
                  <c:v>91</c:v>
                </c:pt>
                <c:pt idx="274">
                  <c:v>91</c:v>
                </c:pt>
                <c:pt idx="275">
                  <c:v>91</c:v>
                </c:pt>
                <c:pt idx="276">
                  <c:v>91</c:v>
                </c:pt>
                <c:pt idx="277">
                  <c:v>91</c:v>
                </c:pt>
                <c:pt idx="278">
                  <c:v>91</c:v>
                </c:pt>
                <c:pt idx="279">
                  <c:v>91</c:v>
                </c:pt>
                <c:pt idx="280">
                  <c:v>91</c:v>
                </c:pt>
                <c:pt idx="281">
                  <c:v>91</c:v>
                </c:pt>
                <c:pt idx="282">
                  <c:v>91</c:v>
                </c:pt>
                <c:pt idx="283">
                  <c:v>91</c:v>
                </c:pt>
                <c:pt idx="284">
                  <c:v>91</c:v>
                </c:pt>
                <c:pt idx="285">
                  <c:v>91</c:v>
                </c:pt>
                <c:pt idx="286">
                  <c:v>91</c:v>
                </c:pt>
                <c:pt idx="287">
                  <c:v>91</c:v>
                </c:pt>
                <c:pt idx="288">
                  <c:v>91</c:v>
                </c:pt>
                <c:pt idx="289">
                  <c:v>91</c:v>
                </c:pt>
                <c:pt idx="290">
                  <c:v>91</c:v>
                </c:pt>
                <c:pt idx="291">
                  <c:v>91</c:v>
                </c:pt>
                <c:pt idx="292">
                  <c:v>91</c:v>
                </c:pt>
                <c:pt idx="293">
                  <c:v>91</c:v>
                </c:pt>
                <c:pt idx="294">
                  <c:v>91</c:v>
                </c:pt>
                <c:pt idx="295">
                  <c:v>91</c:v>
                </c:pt>
                <c:pt idx="296">
                  <c:v>91</c:v>
                </c:pt>
                <c:pt idx="297">
                  <c:v>91</c:v>
                </c:pt>
                <c:pt idx="298">
                  <c:v>91</c:v>
                </c:pt>
                <c:pt idx="299">
                  <c:v>92</c:v>
                </c:pt>
                <c:pt idx="300">
                  <c:v>91</c:v>
                </c:pt>
                <c:pt idx="301">
                  <c:v>91</c:v>
                </c:pt>
                <c:pt idx="302">
                  <c:v>91</c:v>
                </c:pt>
                <c:pt idx="303">
                  <c:v>91</c:v>
                </c:pt>
                <c:pt idx="304">
                  <c:v>92</c:v>
                </c:pt>
                <c:pt idx="305">
                  <c:v>91</c:v>
                </c:pt>
                <c:pt idx="306">
                  <c:v>91</c:v>
                </c:pt>
                <c:pt idx="307">
                  <c:v>91</c:v>
                </c:pt>
                <c:pt idx="308">
                  <c:v>92</c:v>
                </c:pt>
                <c:pt idx="309">
                  <c:v>91</c:v>
                </c:pt>
                <c:pt idx="310">
                  <c:v>91</c:v>
                </c:pt>
                <c:pt idx="311">
                  <c:v>91</c:v>
                </c:pt>
                <c:pt idx="312">
                  <c:v>92</c:v>
                </c:pt>
                <c:pt idx="313">
                  <c:v>92</c:v>
                </c:pt>
                <c:pt idx="314">
                  <c:v>92</c:v>
                </c:pt>
                <c:pt idx="315">
                  <c:v>92</c:v>
                </c:pt>
                <c:pt idx="316">
                  <c:v>92</c:v>
                </c:pt>
                <c:pt idx="317">
                  <c:v>91</c:v>
                </c:pt>
                <c:pt idx="318">
                  <c:v>92</c:v>
                </c:pt>
                <c:pt idx="319">
                  <c:v>92</c:v>
                </c:pt>
                <c:pt idx="320">
                  <c:v>91</c:v>
                </c:pt>
                <c:pt idx="321">
                  <c:v>91</c:v>
                </c:pt>
                <c:pt idx="322">
                  <c:v>92</c:v>
                </c:pt>
                <c:pt idx="323">
                  <c:v>92</c:v>
                </c:pt>
                <c:pt idx="324">
                  <c:v>92</c:v>
                </c:pt>
                <c:pt idx="325">
                  <c:v>92</c:v>
                </c:pt>
                <c:pt idx="326">
                  <c:v>92</c:v>
                </c:pt>
                <c:pt idx="327">
                  <c:v>91</c:v>
                </c:pt>
                <c:pt idx="328">
                  <c:v>92</c:v>
                </c:pt>
                <c:pt idx="329">
                  <c:v>92</c:v>
                </c:pt>
                <c:pt idx="330">
                  <c:v>92</c:v>
                </c:pt>
                <c:pt idx="331">
                  <c:v>92</c:v>
                </c:pt>
                <c:pt idx="332">
                  <c:v>92</c:v>
                </c:pt>
                <c:pt idx="333">
                  <c:v>92</c:v>
                </c:pt>
                <c:pt idx="334">
                  <c:v>92</c:v>
                </c:pt>
                <c:pt idx="335">
                  <c:v>92</c:v>
                </c:pt>
                <c:pt idx="336">
                  <c:v>92</c:v>
                </c:pt>
                <c:pt idx="337">
                  <c:v>92</c:v>
                </c:pt>
                <c:pt idx="338">
                  <c:v>92</c:v>
                </c:pt>
                <c:pt idx="339">
                  <c:v>92</c:v>
                </c:pt>
                <c:pt idx="340">
                  <c:v>92</c:v>
                </c:pt>
                <c:pt idx="341">
                  <c:v>92</c:v>
                </c:pt>
                <c:pt idx="342">
                  <c:v>92</c:v>
                </c:pt>
                <c:pt idx="343">
                  <c:v>92</c:v>
                </c:pt>
                <c:pt idx="344">
                  <c:v>92</c:v>
                </c:pt>
                <c:pt idx="345">
                  <c:v>92</c:v>
                </c:pt>
                <c:pt idx="346">
                  <c:v>92</c:v>
                </c:pt>
                <c:pt idx="347">
                  <c:v>92</c:v>
                </c:pt>
                <c:pt idx="348">
                  <c:v>92</c:v>
                </c:pt>
                <c:pt idx="349">
                  <c:v>92</c:v>
                </c:pt>
                <c:pt idx="350">
                  <c:v>92</c:v>
                </c:pt>
                <c:pt idx="351">
                  <c:v>92</c:v>
                </c:pt>
                <c:pt idx="352">
                  <c:v>92</c:v>
                </c:pt>
                <c:pt idx="353">
                  <c:v>92</c:v>
                </c:pt>
                <c:pt idx="354">
                  <c:v>92</c:v>
                </c:pt>
                <c:pt idx="355">
                  <c:v>92</c:v>
                </c:pt>
                <c:pt idx="356">
                  <c:v>92</c:v>
                </c:pt>
                <c:pt idx="357">
                  <c:v>92</c:v>
                </c:pt>
                <c:pt idx="358">
                  <c:v>92</c:v>
                </c:pt>
                <c:pt idx="359">
                  <c:v>92</c:v>
                </c:pt>
                <c:pt idx="360">
                  <c:v>92</c:v>
                </c:pt>
                <c:pt idx="361">
                  <c:v>92</c:v>
                </c:pt>
                <c:pt idx="362">
                  <c:v>92</c:v>
                </c:pt>
                <c:pt idx="363">
                  <c:v>92</c:v>
                </c:pt>
                <c:pt idx="364">
                  <c:v>92</c:v>
                </c:pt>
                <c:pt idx="365">
                  <c:v>92</c:v>
                </c:pt>
                <c:pt idx="366">
                  <c:v>92</c:v>
                </c:pt>
                <c:pt idx="367">
                  <c:v>92</c:v>
                </c:pt>
                <c:pt idx="368">
                  <c:v>92</c:v>
                </c:pt>
                <c:pt idx="369">
                  <c:v>92</c:v>
                </c:pt>
                <c:pt idx="370">
                  <c:v>92</c:v>
                </c:pt>
                <c:pt idx="371">
                  <c:v>92</c:v>
                </c:pt>
                <c:pt idx="372">
                  <c:v>92</c:v>
                </c:pt>
                <c:pt idx="373">
                  <c:v>92</c:v>
                </c:pt>
                <c:pt idx="374">
                  <c:v>92</c:v>
                </c:pt>
                <c:pt idx="375">
                  <c:v>92</c:v>
                </c:pt>
                <c:pt idx="376">
                  <c:v>92</c:v>
                </c:pt>
                <c:pt idx="377">
                  <c:v>92</c:v>
                </c:pt>
                <c:pt idx="378">
                  <c:v>92</c:v>
                </c:pt>
                <c:pt idx="379">
                  <c:v>92</c:v>
                </c:pt>
                <c:pt idx="380">
                  <c:v>92</c:v>
                </c:pt>
                <c:pt idx="381">
                  <c:v>92</c:v>
                </c:pt>
                <c:pt idx="382">
                  <c:v>92</c:v>
                </c:pt>
                <c:pt idx="383">
                  <c:v>92</c:v>
                </c:pt>
                <c:pt idx="384">
                  <c:v>92</c:v>
                </c:pt>
                <c:pt idx="385">
                  <c:v>92</c:v>
                </c:pt>
                <c:pt idx="386">
                  <c:v>92</c:v>
                </c:pt>
                <c:pt idx="387">
                  <c:v>92</c:v>
                </c:pt>
                <c:pt idx="388">
                  <c:v>92</c:v>
                </c:pt>
                <c:pt idx="389">
                  <c:v>92</c:v>
                </c:pt>
                <c:pt idx="390">
                  <c:v>92</c:v>
                </c:pt>
                <c:pt idx="391">
                  <c:v>92</c:v>
                </c:pt>
                <c:pt idx="392">
                  <c:v>92</c:v>
                </c:pt>
                <c:pt idx="393">
                  <c:v>92</c:v>
                </c:pt>
                <c:pt idx="394">
                  <c:v>92</c:v>
                </c:pt>
                <c:pt idx="395">
                  <c:v>92</c:v>
                </c:pt>
                <c:pt idx="396">
                  <c:v>92</c:v>
                </c:pt>
                <c:pt idx="397">
                  <c:v>92</c:v>
                </c:pt>
                <c:pt idx="398">
                  <c:v>92</c:v>
                </c:pt>
                <c:pt idx="399">
                  <c:v>92</c:v>
                </c:pt>
                <c:pt idx="400">
                  <c:v>92</c:v>
                </c:pt>
                <c:pt idx="401">
                  <c:v>92</c:v>
                </c:pt>
                <c:pt idx="402">
                  <c:v>92</c:v>
                </c:pt>
                <c:pt idx="403">
                  <c:v>92</c:v>
                </c:pt>
                <c:pt idx="404">
                  <c:v>92</c:v>
                </c:pt>
                <c:pt idx="405">
                  <c:v>92</c:v>
                </c:pt>
                <c:pt idx="406">
                  <c:v>92</c:v>
                </c:pt>
                <c:pt idx="407">
                  <c:v>92</c:v>
                </c:pt>
                <c:pt idx="408">
                  <c:v>92</c:v>
                </c:pt>
                <c:pt idx="409">
                  <c:v>92</c:v>
                </c:pt>
                <c:pt idx="410">
                  <c:v>93</c:v>
                </c:pt>
                <c:pt idx="411">
                  <c:v>92</c:v>
                </c:pt>
                <c:pt idx="412">
                  <c:v>93</c:v>
                </c:pt>
                <c:pt idx="413">
                  <c:v>92</c:v>
                </c:pt>
                <c:pt idx="414">
                  <c:v>93</c:v>
                </c:pt>
                <c:pt idx="415">
                  <c:v>93</c:v>
                </c:pt>
                <c:pt idx="416">
                  <c:v>93</c:v>
                </c:pt>
                <c:pt idx="417">
                  <c:v>93</c:v>
                </c:pt>
                <c:pt idx="418">
                  <c:v>93</c:v>
                </c:pt>
                <c:pt idx="419">
                  <c:v>93</c:v>
                </c:pt>
                <c:pt idx="420">
                  <c:v>93</c:v>
                </c:pt>
                <c:pt idx="421">
                  <c:v>92</c:v>
                </c:pt>
                <c:pt idx="422">
                  <c:v>92</c:v>
                </c:pt>
                <c:pt idx="423">
                  <c:v>92</c:v>
                </c:pt>
                <c:pt idx="424">
                  <c:v>93</c:v>
                </c:pt>
                <c:pt idx="425">
                  <c:v>93</c:v>
                </c:pt>
                <c:pt idx="426">
                  <c:v>93</c:v>
                </c:pt>
                <c:pt idx="427">
                  <c:v>93</c:v>
                </c:pt>
                <c:pt idx="428">
                  <c:v>93</c:v>
                </c:pt>
                <c:pt idx="429">
                  <c:v>92</c:v>
                </c:pt>
                <c:pt idx="430">
                  <c:v>93</c:v>
                </c:pt>
                <c:pt idx="431">
                  <c:v>92</c:v>
                </c:pt>
                <c:pt idx="432">
                  <c:v>93</c:v>
                </c:pt>
                <c:pt idx="433">
                  <c:v>93</c:v>
                </c:pt>
                <c:pt idx="434">
                  <c:v>93</c:v>
                </c:pt>
                <c:pt idx="435">
                  <c:v>93</c:v>
                </c:pt>
                <c:pt idx="436">
                  <c:v>93</c:v>
                </c:pt>
                <c:pt idx="437">
                  <c:v>93</c:v>
                </c:pt>
                <c:pt idx="438">
                  <c:v>93</c:v>
                </c:pt>
                <c:pt idx="439">
                  <c:v>93</c:v>
                </c:pt>
                <c:pt idx="440">
                  <c:v>92</c:v>
                </c:pt>
                <c:pt idx="441">
                  <c:v>92</c:v>
                </c:pt>
                <c:pt idx="442">
                  <c:v>92</c:v>
                </c:pt>
                <c:pt idx="443">
                  <c:v>92</c:v>
                </c:pt>
                <c:pt idx="444">
                  <c:v>92</c:v>
                </c:pt>
                <c:pt idx="445">
                  <c:v>93</c:v>
                </c:pt>
                <c:pt idx="446">
                  <c:v>93</c:v>
                </c:pt>
                <c:pt idx="447">
                  <c:v>93</c:v>
                </c:pt>
                <c:pt idx="448">
                  <c:v>93</c:v>
                </c:pt>
                <c:pt idx="449">
                  <c:v>93</c:v>
                </c:pt>
                <c:pt idx="450">
                  <c:v>92</c:v>
                </c:pt>
                <c:pt idx="451">
                  <c:v>93</c:v>
                </c:pt>
                <c:pt idx="452">
                  <c:v>93</c:v>
                </c:pt>
                <c:pt idx="453">
                  <c:v>92</c:v>
                </c:pt>
                <c:pt idx="454">
                  <c:v>92</c:v>
                </c:pt>
                <c:pt idx="455">
                  <c:v>92</c:v>
                </c:pt>
                <c:pt idx="456">
                  <c:v>93</c:v>
                </c:pt>
                <c:pt idx="457">
                  <c:v>93</c:v>
                </c:pt>
                <c:pt idx="458">
                  <c:v>93</c:v>
                </c:pt>
                <c:pt idx="459">
                  <c:v>93</c:v>
                </c:pt>
                <c:pt idx="460">
                  <c:v>93</c:v>
                </c:pt>
                <c:pt idx="461">
                  <c:v>93</c:v>
                </c:pt>
                <c:pt idx="462">
                  <c:v>93</c:v>
                </c:pt>
                <c:pt idx="463">
                  <c:v>93</c:v>
                </c:pt>
                <c:pt idx="464">
                  <c:v>93</c:v>
                </c:pt>
                <c:pt idx="465">
                  <c:v>93</c:v>
                </c:pt>
                <c:pt idx="466">
                  <c:v>93</c:v>
                </c:pt>
                <c:pt idx="467">
                  <c:v>93</c:v>
                </c:pt>
                <c:pt idx="468">
                  <c:v>93</c:v>
                </c:pt>
                <c:pt idx="469">
                  <c:v>93</c:v>
                </c:pt>
                <c:pt idx="470">
                  <c:v>93</c:v>
                </c:pt>
                <c:pt idx="471">
                  <c:v>93</c:v>
                </c:pt>
                <c:pt idx="472">
                  <c:v>93</c:v>
                </c:pt>
                <c:pt idx="473">
                  <c:v>93</c:v>
                </c:pt>
                <c:pt idx="474">
                  <c:v>93</c:v>
                </c:pt>
                <c:pt idx="475">
                  <c:v>92</c:v>
                </c:pt>
                <c:pt idx="476">
                  <c:v>93</c:v>
                </c:pt>
                <c:pt idx="477">
                  <c:v>93</c:v>
                </c:pt>
                <c:pt idx="478">
                  <c:v>93</c:v>
                </c:pt>
                <c:pt idx="479">
                  <c:v>93</c:v>
                </c:pt>
                <c:pt idx="480">
                  <c:v>93</c:v>
                </c:pt>
                <c:pt idx="481">
                  <c:v>93</c:v>
                </c:pt>
                <c:pt idx="482">
                  <c:v>93</c:v>
                </c:pt>
                <c:pt idx="483">
                  <c:v>93</c:v>
                </c:pt>
                <c:pt idx="484">
                  <c:v>92</c:v>
                </c:pt>
                <c:pt idx="485">
                  <c:v>92</c:v>
                </c:pt>
                <c:pt idx="486">
                  <c:v>93</c:v>
                </c:pt>
                <c:pt idx="487">
                  <c:v>93</c:v>
                </c:pt>
                <c:pt idx="488">
                  <c:v>92</c:v>
                </c:pt>
                <c:pt idx="489">
                  <c:v>92</c:v>
                </c:pt>
                <c:pt idx="490">
                  <c:v>92</c:v>
                </c:pt>
                <c:pt idx="491">
                  <c:v>92</c:v>
                </c:pt>
                <c:pt idx="492">
                  <c:v>92</c:v>
                </c:pt>
                <c:pt idx="493">
                  <c:v>92</c:v>
                </c:pt>
                <c:pt idx="494">
                  <c:v>92</c:v>
                </c:pt>
                <c:pt idx="495">
                  <c:v>92</c:v>
                </c:pt>
                <c:pt idx="496">
                  <c:v>92</c:v>
                </c:pt>
                <c:pt idx="497">
                  <c:v>92</c:v>
                </c:pt>
                <c:pt idx="498">
                  <c:v>92</c:v>
                </c:pt>
                <c:pt idx="499">
                  <c:v>92</c:v>
                </c:pt>
                <c:pt idx="500">
                  <c:v>92</c:v>
                </c:pt>
                <c:pt idx="501">
                  <c:v>92</c:v>
                </c:pt>
                <c:pt idx="502">
                  <c:v>92</c:v>
                </c:pt>
                <c:pt idx="503">
                  <c:v>92</c:v>
                </c:pt>
                <c:pt idx="504">
                  <c:v>92</c:v>
                </c:pt>
                <c:pt idx="505">
                  <c:v>92</c:v>
                </c:pt>
                <c:pt idx="506">
                  <c:v>92</c:v>
                </c:pt>
                <c:pt idx="507">
                  <c:v>92</c:v>
                </c:pt>
                <c:pt idx="508">
                  <c:v>92</c:v>
                </c:pt>
                <c:pt idx="509">
                  <c:v>92</c:v>
                </c:pt>
                <c:pt idx="510">
                  <c:v>92</c:v>
                </c:pt>
                <c:pt idx="511">
                  <c:v>92</c:v>
                </c:pt>
                <c:pt idx="512">
                  <c:v>92</c:v>
                </c:pt>
                <c:pt idx="513">
                  <c:v>92</c:v>
                </c:pt>
                <c:pt idx="514">
                  <c:v>92</c:v>
                </c:pt>
                <c:pt idx="515">
                  <c:v>92</c:v>
                </c:pt>
                <c:pt idx="516">
                  <c:v>92</c:v>
                </c:pt>
                <c:pt idx="517">
                  <c:v>92</c:v>
                </c:pt>
                <c:pt idx="518">
                  <c:v>92</c:v>
                </c:pt>
                <c:pt idx="519">
                  <c:v>92</c:v>
                </c:pt>
                <c:pt idx="520">
                  <c:v>92</c:v>
                </c:pt>
                <c:pt idx="521">
                  <c:v>92</c:v>
                </c:pt>
                <c:pt idx="522">
                  <c:v>92</c:v>
                </c:pt>
                <c:pt idx="523">
                  <c:v>92</c:v>
                </c:pt>
                <c:pt idx="524">
                  <c:v>92</c:v>
                </c:pt>
                <c:pt idx="525">
                  <c:v>92</c:v>
                </c:pt>
                <c:pt idx="526">
                  <c:v>91</c:v>
                </c:pt>
                <c:pt idx="527">
                  <c:v>91</c:v>
                </c:pt>
                <c:pt idx="528">
                  <c:v>91</c:v>
                </c:pt>
                <c:pt idx="529">
                  <c:v>91</c:v>
                </c:pt>
                <c:pt idx="530">
                  <c:v>91</c:v>
                </c:pt>
                <c:pt idx="531">
                  <c:v>91</c:v>
                </c:pt>
                <c:pt idx="532">
                  <c:v>91</c:v>
                </c:pt>
                <c:pt idx="533">
                  <c:v>91</c:v>
                </c:pt>
                <c:pt idx="534">
                  <c:v>91</c:v>
                </c:pt>
                <c:pt idx="535">
                  <c:v>91</c:v>
                </c:pt>
                <c:pt idx="536">
                  <c:v>91</c:v>
                </c:pt>
                <c:pt idx="537">
                  <c:v>91</c:v>
                </c:pt>
                <c:pt idx="538">
                  <c:v>91</c:v>
                </c:pt>
                <c:pt idx="539">
                  <c:v>91</c:v>
                </c:pt>
                <c:pt idx="540">
                  <c:v>91</c:v>
                </c:pt>
                <c:pt idx="541">
                  <c:v>90</c:v>
                </c:pt>
                <c:pt idx="542">
                  <c:v>90</c:v>
                </c:pt>
                <c:pt idx="543">
                  <c:v>90</c:v>
                </c:pt>
                <c:pt idx="544">
                  <c:v>90</c:v>
                </c:pt>
                <c:pt idx="545">
                  <c:v>90</c:v>
                </c:pt>
                <c:pt idx="546">
                  <c:v>90</c:v>
                </c:pt>
                <c:pt idx="547">
                  <c:v>90</c:v>
                </c:pt>
                <c:pt idx="548">
                  <c:v>89</c:v>
                </c:pt>
                <c:pt idx="549">
                  <c:v>89</c:v>
                </c:pt>
                <c:pt idx="550">
                  <c:v>89</c:v>
                </c:pt>
                <c:pt idx="551">
                  <c:v>89</c:v>
                </c:pt>
                <c:pt idx="552">
                  <c:v>88</c:v>
                </c:pt>
                <c:pt idx="553">
                  <c:v>88</c:v>
                </c:pt>
                <c:pt idx="554">
                  <c:v>88</c:v>
                </c:pt>
                <c:pt idx="555">
                  <c:v>88</c:v>
                </c:pt>
                <c:pt idx="556">
                  <c:v>88</c:v>
                </c:pt>
                <c:pt idx="557">
                  <c:v>87</c:v>
                </c:pt>
                <c:pt idx="558">
                  <c:v>87</c:v>
                </c:pt>
                <c:pt idx="559">
                  <c:v>87</c:v>
                </c:pt>
                <c:pt idx="560">
                  <c:v>87</c:v>
                </c:pt>
                <c:pt idx="561">
                  <c:v>86</c:v>
                </c:pt>
                <c:pt idx="562">
                  <c:v>86</c:v>
                </c:pt>
                <c:pt idx="563">
                  <c:v>86</c:v>
                </c:pt>
                <c:pt idx="564">
                  <c:v>85</c:v>
                </c:pt>
                <c:pt idx="565">
                  <c:v>85</c:v>
                </c:pt>
                <c:pt idx="566">
                  <c:v>85</c:v>
                </c:pt>
                <c:pt idx="567">
                  <c:v>85</c:v>
                </c:pt>
                <c:pt idx="568">
                  <c:v>85</c:v>
                </c:pt>
                <c:pt idx="569">
                  <c:v>85</c:v>
                </c:pt>
                <c:pt idx="570">
                  <c:v>85</c:v>
                </c:pt>
                <c:pt idx="571">
                  <c:v>85</c:v>
                </c:pt>
                <c:pt idx="572">
                  <c:v>85</c:v>
                </c:pt>
                <c:pt idx="573">
                  <c:v>84</c:v>
                </c:pt>
                <c:pt idx="574">
                  <c:v>84</c:v>
                </c:pt>
                <c:pt idx="575">
                  <c:v>72</c:v>
                </c:pt>
                <c:pt idx="576">
                  <c:v>86</c:v>
                </c:pt>
                <c:pt idx="577">
                  <c:v>85</c:v>
                </c:pt>
                <c:pt idx="578">
                  <c:v>85</c:v>
                </c:pt>
                <c:pt idx="579">
                  <c:v>85</c:v>
                </c:pt>
                <c:pt idx="580">
                  <c:v>85</c:v>
                </c:pt>
                <c:pt idx="581">
                  <c:v>85</c:v>
                </c:pt>
                <c:pt idx="582">
                  <c:v>85</c:v>
                </c:pt>
                <c:pt idx="583">
                  <c:v>85</c:v>
                </c:pt>
                <c:pt idx="584">
                  <c:v>85</c:v>
                </c:pt>
                <c:pt idx="585">
                  <c:v>85</c:v>
                </c:pt>
                <c:pt idx="586">
                  <c:v>84</c:v>
                </c:pt>
                <c:pt idx="587">
                  <c:v>84</c:v>
                </c:pt>
                <c:pt idx="588">
                  <c:v>72</c:v>
                </c:pt>
                <c:pt idx="589">
                  <c:v>86</c:v>
                </c:pt>
                <c:pt idx="590">
                  <c:v>85</c:v>
                </c:pt>
                <c:pt idx="591">
                  <c:v>85</c:v>
                </c:pt>
                <c:pt idx="592">
                  <c:v>85</c:v>
                </c:pt>
                <c:pt idx="593">
                  <c:v>85</c:v>
                </c:pt>
                <c:pt idx="594">
                  <c:v>85</c:v>
                </c:pt>
                <c:pt idx="595">
                  <c:v>85</c:v>
                </c:pt>
                <c:pt idx="596">
                  <c:v>85</c:v>
                </c:pt>
                <c:pt idx="597">
                  <c:v>85</c:v>
                </c:pt>
                <c:pt idx="598">
                  <c:v>85</c:v>
                </c:pt>
                <c:pt idx="599">
                  <c:v>84</c:v>
                </c:pt>
                <c:pt idx="600">
                  <c:v>84</c:v>
                </c:pt>
                <c:pt idx="601">
                  <c:v>72</c:v>
                </c:pt>
                <c:pt idx="602">
                  <c:v>86</c:v>
                </c:pt>
                <c:pt idx="603">
                  <c:v>85</c:v>
                </c:pt>
                <c:pt idx="604">
                  <c:v>85</c:v>
                </c:pt>
                <c:pt idx="605">
                  <c:v>85</c:v>
                </c:pt>
                <c:pt idx="606">
                  <c:v>85</c:v>
                </c:pt>
                <c:pt idx="607">
                  <c:v>85</c:v>
                </c:pt>
                <c:pt idx="608">
                  <c:v>85</c:v>
                </c:pt>
                <c:pt idx="609">
                  <c:v>85</c:v>
                </c:pt>
                <c:pt idx="610">
                  <c:v>85</c:v>
                </c:pt>
                <c:pt idx="611">
                  <c:v>85</c:v>
                </c:pt>
                <c:pt idx="612">
                  <c:v>84</c:v>
                </c:pt>
                <c:pt idx="613">
                  <c:v>84</c:v>
                </c:pt>
                <c:pt idx="614">
                  <c:v>72</c:v>
                </c:pt>
                <c:pt idx="615">
                  <c:v>86</c:v>
                </c:pt>
                <c:pt idx="616">
                  <c:v>85</c:v>
                </c:pt>
                <c:pt idx="617">
                  <c:v>85</c:v>
                </c:pt>
                <c:pt idx="618">
                  <c:v>85</c:v>
                </c:pt>
                <c:pt idx="619">
                  <c:v>85</c:v>
                </c:pt>
                <c:pt idx="620">
                  <c:v>85</c:v>
                </c:pt>
                <c:pt idx="621">
                  <c:v>85</c:v>
                </c:pt>
                <c:pt idx="622">
                  <c:v>85</c:v>
                </c:pt>
                <c:pt idx="623">
                  <c:v>85</c:v>
                </c:pt>
                <c:pt idx="624">
                  <c:v>85</c:v>
                </c:pt>
                <c:pt idx="625">
                  <c:v>84</c:v>
                </c:pt>
                <c:pt idx="626">
                  <c:v>84</c:v>
                </c:pt>
                <c:pt idx="627">
                  <c:v>72</c:v>
                </c:pt>
                <c:pt idx="628">
                  <c:v>86</c:v>
                </c:pt>
                <c:pt idx="629">
                  <c:v>85</c:v>
                </c:pt>
                <c:pt idx="630">
                  <c:v>85</c:v>
                </c:pt>
                <c:pt idx="631">
                  <c:v>85</c:v>
                </c:pt>
                <c:pt idx="632">
                  <c:v>85</c:v>
                </c:pt>
                <c:pt idx="633">
                  <c:v>85</c:v>
                </c:pt>
                <c:pt idx="634">
                  <c:v>85</c:v>
                </c:pt>
                <c:pt idx="635">
                  <c:v>85</c:v>
                </c:pt>
                <c:pt idx="636">
                  <c:v>85</c:v>
                </c:pt>
                <c:pt idx="637">
                  <c:v>85</c:v>
                </c:pt>
                <c:pt idx="638">
                  <c:v>84</c:v>
                </c:pt>
                <c:pt idx="639">
                  <c:v>84</c:v>
                </c:pt>
                <c:pt idx="640">
                  <c:v>72</c:v>
                </c:pt>
                <c:pt idx="641">
                  <c:v>86</c:v>
                </c:pt>
                <c:pt idx="642">
                  <c:v>85</c:v>
                </c:pt>
                <c:pt idx="643">
                  <c:v>85</c:v>
                </c:pt>
                <c:pt idx="644">
                  <c:v>85</c:v>
                </c:pt>
                <c:pt idx="645">
                  <c:v>85</c:v>
                </c:pt>
                <c:pt idx="646">
                  <c:v>85</c:v>
                </c:pt>
                <c:pt idx="647">
                  <c:v>85</c:v>
                </c:pt>
                <c:pt idx="648">
                  <c:v>85</c:v>
                </c:pt>
                <c:pt idx="649">
                  <c:v>85</c:v>
                </c:pt>
                <c:pt idx="650">
                  <c:v>85</c:v>
                </c:pt>
                <c:pt idx="651">
                  <c:v>84</c:v>
                </c:pt>
                <c:pt idx="652">
                  <c:v>84</c:v>
                </c:pt>
                <c:pt idx="653">
                  <c:v>72</c:v>
                </c:pt>
                <c:pt idx="654">
                  <c:v>86</c:v>
                </c:pt>
                <c:pt idx="655">
                  <c:v>85</c:v>
                </c:pt>
                <c:pt idx="656">
                  <c:v>85</c:v>
                </c:pt>
                <c:pt idx="657">
                  <c:v>85</c:v>
                </c:pt>
                <c:pt idx="658">
                  <c:v>85</c:v>
                </c:pt>
                <c:pt idx="659">
                  <c:v>85</c:v>
                </c:pt>
                <c:pt idx="660">
                  <c:v>85</c:v>
                </c:pt>
                <c:pt idx="661">
                  <c:v>85</c:v>
                </c:pt>
                <c:pt idx="662">
                  <c:v>85</c:v>
                </c:pt>
                <c:pt idx="663">
                  <c:v>85</c:v>
                </c:pt>
                <c:pt idx="664">
                  <c:v>84</c:v>
                </c:pt>
                <c:pt idx="665">
                  <c:v>84</c:v>
                </c:pt>
                <c:pt idx="666">
                  <c:v>72</c:v>
                </c:pt>
                <c:pt idx="667">
                  <c:v>86</c:v>
                </c:pt>
                <c:pt idx="668">
                  <c:v>85</c:v>
                </c:pt>
                <c:pt idx="669">
                  <c:v>85</c:v>
                </c:pt>
                <c:pt idx="670">
                  <c:v>85</c:v>
                </c:pt>
                <c:pt idx="671">
                  <c:v>85</c:v>
                </c:pt>
                <c:pt idx="672">
                  <c:v>85</c:v>
                </c:pt>
                <c:pt idx="673">
                  <c:v>85</c:v>
                </c:pt>
                <c:pt idx="674">
                  <c:v>85</c:v>
                </c:pt>
                <c:pt idx="675">
                  <c:v>85</c:v>
                </c:pt>
                <c:pt idx="676">
                  <c:v>85</c:v>
                </c:pt>
                <c:pt idx="677">
                  <c:v>84</c:v>
                </c:pt>
                <c:pt idx="678">
                  <c:v>84</c:v>
                </c:pt>
                <c:pt idx="679">
                  <c:v>72</c:v>
                </c:pt>
                <c:pt idx="680">
                  <c:v>86</c:v>
                </c:pt>
                <c:pt idx="681">
                  <c:v>85</c:v>
                </c:pt>
                <c:pt idx="682">
                  <c:v>85</c:v>
                </c:pt>
                <c:pt idx="683">
                  <c:v>85</c:v>
                </c:pt>
                <c:pt idx="684">
                  <c:v>85</c:v>
                </c:pt>
                <c:pt idx="685">
                  <c:v>85</c:v>
                </c:pt>
                <c:pt idx="686">
                  <c:v>85</c:v>
                </c:pt>
                <c:pt idx="687">
                  <c:v>85</c:v>
                </c:pt>
                <c:pt idx="688">
                  <c:v>85</c:v>
                </c:pt>
                <c:pt idx="689">
                  <c:v>85</c:v>
                </c:pt>
                <c:pt idx="690">
                  <c:v>84</c:v>
                </c:pt>
                <c:pt idx="691">
                  <c:v>84</c:v>
                </c:pt>
                <c:pt idx="692">
                  <c:v>72</c:v>
                </c:pt>
                <c:pt idx="693">
                  <c:v>86</c:v>
                </c:pt>
                <c:pt idx="694">
                  <c:v>85</c:v>
                </c:pt>
                <c:pt idx="695">
                  <c:v>85</c:v>
                </c:pt>
                <c:pt idx="696">
                  <c:v>85</c:v>
                </c:pt>
                <c:pt idx="697">
                  <c:v>85</c:v>
                </c:pt>
                <c:pt idx="698">
                  <c:v>85</c:v>
                </c:pt>
                <c:pt idx="699">
                  <c:v>85</c:v>
                </c:pt>
                <c:pt idx="700">
                  <c:v>85</c:v>
                </c:pt>
                <c:pt idx="701">
                  <c:v>85</c:v>
                </c:pt>
                <c:pt idx="702">
                  <c:v>85</c:v>
                </c:pt>
                <c:pt idx="703">
                  <c:v>84</c:v>
                </c:pt>
                <c:pt idx="704">
                  <c:v>84</c:v>
                </c:pt>
                <c:pt idx="705">
                  <c:v>72</c:v>
                </c:pt>
                <c:pt idx="706">
                  <c:v>86</c:v>
                </c:pt>
                <c:pt idx="707">
                  <c:v>85</c:v>
                </c:pt>
                <c:pt idx="708">
                  <c:v>85</c:v>
                </c:pt>
                <c:pt idx="709">
                  <c:v>85</c:v>
                </c:pt>
                <c:pt idx="710">
                  <c:v>85</c:v>
                </c:pt>
                <c:pt idx="711">
                  <c:v>85</c:v>
                </c:pt>
                <c:pt idx="712">
                  <c:v>85</c:v>
                </c:pt>
                <c:pt idx="713">
                  <c:v>85</c:v>
                </c:pt>
                <c:pt idx="714">
                  <c:v>85</c:v>
                </c:pt>
                <c:pt idx="715">
                  <c:v>85</c:v>
                </c:pt>
                <c:pt idx="716">
                  <c:v>84</c:v>
                </c:pt>
                <c:pt idx="717">
                  <c:v>84</c:v>
                </c:pt>
                <c:pt idx="718">
                  <c:v>72</c:v>
                </c:pt>
                <c:pt idx="719">
                  <c:v>86</c:v>
                </c:pt>
                <c:pt idx="720">
                  <c:v>85</c:v>
                </c:pt>
                <c:pt idx="721">
                  <c:v>85</c:v>
                </c:pt>
                <c:pt idx="722">
                  <c:v>85</c:v>
                </c:pt>
                <c:pt idx="723">
                  <c:v>85</c:v>
                </c:pt>
                <c:pt idx="724">
                  <c:v>85</c:v>
                </c:pt>
                <c:pt idx="725">
                  <c:v>85</c:v>
                </c:pt>
                <c:pt idx="726">
                  <c:v>85</c:v>
                </c:pt>
                <c:pt idx="727">
                  <c:v>85</c:v>
                </c:pt>
                <c:pt idx="728">
                  <c:v>85</c:v>
                </c:pt>
                <c:pt idx="729">
                  <c:v>84</c:v>
                </c:pt>
                <c:pt idx="730">
                  <c:v>84</c:v>
                </c:pt>
                <c:pt idx="731">
                  <c:v>72</c:v>
                </c:pt>
                <c:pt idx="732">
                  <c:v>86</c:v>
                </c:pt>
                <c:pt idx="733">
                  <c:v>85</c:v>
                </c:pt>
                <c:pt idx="734">
                  <c:v>85</c:v>
                </c:pt>
                <c:pt idx="735">
                  <c:v>85</c:v>
                </c:pt>
                <c:pt idx="736">
                  <c:v>85</c:v>
                </c:pt>
                <c:pt idx="737">
                  <c:v>85</c:v>
                </c:pt>
                <c:pt idx="738">
                  <c:v>85</c:v>
                </c:pt>
                <c:pt idx="739">
                  <c:v>85</c:v>
                </c:pt>
                <c:pt idx="740">
                  <c:v>85</c:v>
                </c:pt>
                <c:pt idx="741">
                  <c:v>85</c:v>
                </c:pt>
                <c:pt idx="742">
                  <c:v>84</c:v>
                </c:pt>
                <c:pt idx="743">
                  <c:v>84</c:v>
                </c:pt>
                <c:pt idx="744">
                  <c:v>72</c:v>
                </c:pt>
                <c:pt idx="745">
                  <c:v>86</c:v>
                </c:pt>
                <c:pt idx="746">
                  <c:v>85</c:v>
                </c:pt>
                <c:pt idx="747">
                  <c:v>85</c:v>
                </c:pt>
                <c:pt idx="748">
                  <c:v>85</c:v>
                </c:pt>
                <c:pt idx="749">
                  <c:v>85</c:v>
                </c:pt>
                <c:pt idx="750">
                  <c:v>85</c:v>
                </c:pt>
                <c:pt idx="751">
                  <c:v>85</c:v>
                </c:pt>
                <c:pt idx="752">
                  <c:v>85</c:v>
                </c:pt>
                <c:pt idx="753">
                  <c:v>85</c:v>
                </c:pt>
                <c:pt idx="754">
                  <c:v>85</c:v>
                </c:pt>
                <c:pt idx="755">
                  <c:v>84</c:v>
                </c:pt>
                <c:pt idx="756">
                  <c:v>84</c:v>
                </c:pt>
                <c:pt idx="757">
                  <c:v>72</c:v>
                </c:pt>
                <c:pt idx="758">
                  <c:v>86</c:v>
                </c:pt>
                <c:pt idx="759">
                  <c:v>85</c:v>
                </c:pt>
                <c:pt idx="760">
                  <c:v>85</c:v>
                </c:pt>
                <c:pt idx="761">
                  <c:v>85</c:v>
                </c:pt>
                <c:pt idx="762">
                  <c:v>85</c:v>
                </c:pt>
                <c:pt idx="763">
                  <c:v>85</c:v>
                </c:pt>
                <c:pt idx="764">
                  <c:v>85</c:v>
                </c:pt>
                <c:pt idx="765">
                  <c:v>85</c:v>
                </c:pt>
                <c:pt idx="766">
                  <c:v>85</c:v>
                </c:pt>
                <c:pt idx="767">
                  <c:v>85</c:v>
                </c:pt>
                <c:pt idx="768">
                  <c:v>84</c:v>
                </c:pt>
                <c:pt idx="769">
                  <c:v>84</c:v>
                </c:pt>
                <c:pt idx="770">
                  <c:v>72</c:v>
                </c:pt>
                <c:pt idx="771">
                  <c:v>72</c:v>
                </c:pt>
                <c:pt idx="772">
                  <c:v>72</c:v>
                </c:pt>
                <c:pt idx="773">
                  <c:v>72</c:v>
                </c:pt>
                <c:pt idx="774">
                  <c:v>73</c:v>
                </c:pt>
                <c:pt idx="775">
                  <c:v>74</c:v>
                </c:pt>
                <c:pt idx="776">
                  <c:v>74</c:v>
                </c:pt>
                <c:pt idx="777">
                  <c:v>75</c:v>
                </c:pt>
                <c:pt idx="778">
                  <c:v>75</c:v>
                </c:pt>
                <c:pt idx="779">
                  <c:v>75</c:v>
                </c:pt>
                <c:pt idx="780">
                  <c:v>75</c:v>
                </c:pt>
                <c:pt idx="781">
                  <c:v>75</c:v>
                </c:pt>
                <c:pt idx="782">
                  <c:v>75</c:v>
                </c:pt>
                <c:pt idx="783">
                  <c:v>75</c:v>
                </c:pt>
                <c:pt idx="784">
                  <c:v>75</c:v>
                </c:pt>
                <c:pt idx="785">
                  <c:v>75</c:v>
                </c:pt>
                <c:pt idx="786">
                  <c:v>75</c:v>
                </c:pt>
                <c:pt idx="787">
                  <c:v>74</c:v>
                </c:pt>
                <c:pt idx="788">
                  <c:v>74</c:v>
                </c:pt>
                <c:pt idx="789">
                  <c:v>73</c:v>
                </c:pt>
                <c:pt idx="790">
                  <c:v>72</c:v>
                </c:pt>
                <c:pt idx="791">
                  <c:v>72</c:v>
                </c:pt>
                <c:pt idx="792">
                  <c:v>73</c:v>
                </c:pt>
                <c:pt idx="793">
                  <c:v>73</c:v>
                </c:pt>
                <c:pt idx="794">
                  <c:v>73</c:v>
                </c:pt>
                <c:pt idx="795">
                  <c:v>73</c:v>
                </c:pt>
                <c:pt idx="796">
                  <c:v>73</c:v>
                </c:pt>
                <c:pt idx="797">
                  <c:v>74</c:v>
                </c:pt>
                <c:pt idx="798">
                  <c:v>73</c:v>
                </c:pt>
                <c:pt idx="799">
                  <c:v>73</c:v>
                </c:pt>
                <c:pt idx="800">
                  <c:v>73</c:v>
                </c:pt>
                <c:pt idx="801">
                  <c:v>72</c:v>
                </c:pt>
                <c:pt idx="802">
                  <c:v>73</c:v>
                </c:pt>
                <c:pt idx="803">
                  <c:v>73</c:v>
                </c:pt>
                <c:pt idx="804">
                  <c:v>73</c:v>
                </c:pt>
                <c:pt idx="805">
                  <c:v>74</c:v>
                </c:pt>
                <c:pt idx="806">
                  <c:v>74</c:v>
                </c:pt>
                <c:pt idx="807">
                  <c:v>74</c:v>
                </c:pt>
                <c:pt idx="808">
                  <c:v>74</c:v>
                </c:pt>
                <c:pt idx="809">
                  <c:v>75</c:v>
                </c:pt>
                <c:pt idx="810">
                  <c:v>75</c:v>
                </c:pt>
                <c:pt idx="811">
                  <c:v>75</c:v>
                </c:pt>
                <c:pt idx="812">
                  <c:v>75</c:v>
                </c:pt>
                <c:pt idx="813">
                  <c:v>74</c:v>
                </c:pt>
                <c:pt idx="814">
                  <c:v>74</c:v>
                </c:pt>
                <c:pt idx="815">
                  <c:v>73</c:v>
                </c:pt>
                <c:pt idx="816">
                  <c:v>74</c:v>
                </c:pt>
                <c:pt idx="817">
                  <c:v>74</c:v>
                </c:pt>
                <c:pt idx="818">
                  <c:v>75</c:v>
                </c:pt>
                <c:pt idx="819">
                  <c:v>74</c:v>
                </c:pt>
                <c:pt idx="820">
                  <c:v>72</c:v>
                </c:pt>
                <c:pt idx="821">
                  <c:v>72</c:v>
                </c:pt>
                <c:pt idx="822">
                  <c:v>72</c:v>
                </c:pt>
                <c:pt idx="823">
                  <c:v>73</c:v>
                </c:pt>
                <c:pt idx="824">
                  <c:v>74</c:v>
                </c:pt>
                <c:pt idx="825">
                  <c:v>74</c:v>
                </c:pt>
                <c:pt idx="826">
                  <c:v>75</c:v>
                </c:pt>
                <c:pt idx="827">
                  <c:v>75</c:v>
                </c:pt>
                <c:pt idx="828">
                  <c:v>75</c:v>
                </c:pt>
                <c:pt idx="829">
                  <c:v>75</c:v>
                </c:pt>
                <c:pt idx="830">
                  <c:v>75</c:v>
                </c:pt>
                <c:pt idx="831">
                  <c:v>75</c:v>
                </c:pt>
                <c:pt idx="832">
                  <c:v>75</c:v>
                </c:pt>
                <c:pt idx="833">
                  <c:v>75</c:v>
                </c:pt>
                <c:pt idx="834">
                  <c:v>75</c:v>
                </c:pt>
                <c:pt idx="835">
                  <c:v>75</c:v>
                </c:pt>
                <c:pt idx="836">
                  <c:v>74</c:v>
                </c:pt>
                <c:pt idx="837">
                  <c:v>74</c:v>
                </c:pt>
                <c:pt idx="838">
                  <c:v>73</c:v>
                </c:pt>
                <c:pt idx="839">
                  <c:v>72</c:v>
                </c:pt>
                <c:pt idx="840">
                  <c:v>72</c:v>
                </c:pt>
                <c:pt idx="841">
                  <c:v>73</c:v>
                </c:pt>
                <c:pt idx="842">
                  <c:v>73</c:v>
                </c:pt>
                <c:pt idx="843">
                  <c:v>73</c:v>
                </c:pt>
                <c:pt idx="844">
                  <c:v>73</c:v>
                </c:pt>
                <c:pt idx="845">
                  <c:v>73</c:v>
                </c:pt>
                <c:pt idx="846">
                  <c:v>74</c:v>
                </c:pt>
                <c:pt idx="847">
                  <c:v>73</c:v>
                </c:pt>
                <c:pt idx="848">
                  <c:v>73</c:v>
                </c:pt>
                <c:pt idx="849">
                  <c:v>73</c:v>
                </c:pt>
                <c:pt idx="850">
                  <c:v>72</c:v>
                </c:pt>
                <c:pt idx="851">
                  <c:v>73</c:v>
                </c:pt>
                <c:pt idx="852">
                  <c:v>73</c:v>
                </c:pt>
                <c:pt idx="853">
                  <c:v>73</c:v>
                </c:pt>
                <c:pt idx="854">
                  <c:v>74</c:v>
                </c:pt>
                <c:pt idx="855">
                  <c:v>74</c:v>
                </c:pt>
                <c:pt idx="856">
                  <c:v>74</c:v>
                </c:pt>
                <c:pt idx="857">
                  <c:v>74</c:v>
                </c:pt>
                <c:pt idx="858">
                  <c:v>75</c:v>
                </c:pt>
                <c:pt idx="859">
                  <c:v>75</c:v>
                </c:pt>
                <c:pt idx="860">
                  <c:v>75</c:v>
                </c:pt>
                <c:pt idx="861">
                  <c:v>75</c:v>
                </c:pt>
                <c:pt idx="862">
                  <c:v>74</c:v>
                </c:pt>
                <c:pt idx="863">
                  <c:v>74</c:v>
                </c:pt>
                <c:pt idx="864">
                  <c:v>73</c:v>
                </c:pt>
                <c:pt idx="865">
                  <c:v>74</c:v>
                </c:pt>
                <c:pt idx="866">
                  <c:v>74</c:v>
                </c:pt>
                <c:pt idx="867">
                  <c:v>75</c:v>
                </c:pt>
                <c:pt idx="868">
                  <c:v>74</c:v>
                </c:pt>
                <c:pt idx="869">
                  <c:v>72</c:v>
                </c:pt>
                <c:pt idx="870">
                  <c:v>72</c:v>
                </c:pt>
                <c:pt idx="871">
                  <c:v>72</c:v>
                </c:pt>
                <c:pt idx="872">
                  <c:v>73</c:v>
                </c:pt>
                <c:pt idx="873">
                  <c:v>74</c:v>
                </c:pt>
                <c:pt idx="874">
                  <c:v>74</c:v>
                </c:pt>
                <c:pt idx="875">
                  <c:v>75</c:v>
                </c:pt>
                <c:pt idx="876">
                  <c:v>75</c:v>
                </c:pt>
                <c:pt idx="877">
                  <c:v>75</c:v>
                </c:pt>
                <c:pt idx="878">
                  <c:v>75</c:v>
                </c:pt>
                <c:pt idx="879">
                  <c:v>75</c:v>
                </c:pt>
                <c:pt idx="880">
                  <c:v>75</c:v>
                </c:pt>
                <c:pt idx="881">
                  <c:v>75</c:v>
                </c:pt>
                <c:pt idx="882">
                  <c:v>75</c:v>
                </c:pt>
                <c:pt idx="883">
                  <c:v>75</c:v>
                </c:pt>
                <c:pt idx="884">
                  <c:v>75</c:v>
                </c:pt>
                <c:pt idx="885">
                  <c:v>74</c:v>
                </c:pt>
                <c:pt idx="886">
                  <c:v>74</c:v>
                </c:pt>
                <c:pt idx="887">
                  <c:v>73</c:v>
                </c:pt>
                <c:pt idx="888">
                  <c:v>72</c:v>
                </c:pt>
                <c:pt idx="889">
                  <c:v>72</c:v>
                </c:pt>
                <c:pt idx="890">
                  <c:v>73</c:v>
                </c:pt>
                <c:pt idx="891">
                  <c:v>73</c:v>
                </c:pt>
                <c:pt idx="892">
                  <c:v>73</c:v>
                </c:pt>
                <c:pt idx="893">
                  <c:v>73</c:v>
                </c:pt>
                <c:pt idx="894">
                  <c:v>73</c:v>
                </c:pt>
                <c:pt idx="895">
                  <c:v>74</c:v>
                </c:pt>
                <c:pt idx="896">
                  <c:v>73</c:v>
                </c:pt>
                <c:pt idx="897">
                  <c:v>73</c:v>
                </c:pt>
                <c:pt idx="898">
                  <c:v>73</c:v>
                </c:pt>
                <c:pt idx="899">
                  <c:v>72</c:v>
                </c:pt>
                <c:pt idx="900">
                  <c:v>73</c:v>
                </c:pt>
                <c:pt idx="901">
                  <c:v>73</c:v>
                </c:pt>
                <c:pt idx="902">
                  <c:v>73</c:v>
                </c:pt>
                <c:pt idx="903">
                  <c:v>74</c:v>
                </c:pt>
                <c:pt idx="904">
                  <c:v>74</c:v>
                </c:pt>
                <c:pt idx="905">
                  <c:v>74</c:v>
                </c:pt>
                <c:pt idx="906">
                  <c:v>74</c:v>
                </c:pt>
                <c:pt idx="907">
                  <c:v>75</c:v>
                </c:pt>
                <c:pt idx="908">
                  <c:v>75</c:v>
                </c:pt>
                <c:pt idx="909">
                  <c:v>75</c:v>
                </c:pt>
                <c:pt idx="910">
                  <c:v>75</c:v>
                </c:pt>
                <c:pt idx="911">
                  <c:v>74</c:v>
                </c:pt>
                <c:pt idx="912">
                  <c:v>74</c:v>
                </c:pt>
                <c:pt idx="913">
                  <c:v>73</c:v>
                </c:pt>
                <c:pt idx="914">
                  <c:v>74</c:v>
                </c:pt>
                <c:pt idx="915">
                  <c:v>74</c:v>
                </c:pt>
                <c:pt idx="916">
                  <c:v>75</c:v>
                </c:pt>
                <c:pt idx="917">
                  <c:v>74</c:v>
                </c:pt>
                <c:pt idx="918">
                  <c:v>72</c:v>
                </c:pt>
                <c:pt idx="919">
                  <c:v>72</c:v>
                </c:pt>
                <c:pt idx="920">
                  <c:v>72</c:v>
                </c:pt>
                <c:pt idx="921">
                  <c:v>73</c:v>
                </c:pt>
                <c:pt idx="922">
                  <c:v>74</c:v>
                </c:pt>
                <c:pt idx="923">
                  <c:v>74</c:v>
                </c:pt>
                <c:pt idx="924">
                  <c:v>75</c:v>
                </c:pt>
                <c:pt idx="925">
                  <c:v>75</c:v>
                </c:pt>
                <c:pt idx="926">
                  <c:v>75</c:v>
                </c:pt>
                <c:pt idx="927">
                  <c:v>75</c:v>
                </c:pt>
                <c:pt idx="928">
                  <c:v>75</c:v>
                </c:pt>
                <c:pt idx="929">
                  <c:v>75</c:v>
                </c:pt>
                <c:pt idx="930">
                  <c:v>75</c:v>
                </c:pt>
                <c:pt idx="931">
                  <c:v>75</c:v>
                </c:pt>
                <c:pt idx="932">
                  <c:v>75</c:v>
                </c:pt>
                <c:pt idx="933">
                  <c:v>75</c:v>
                </c:pt>
                <c:pt idx="934">
                  <c:v>74</c:v>
                </c:pt>
                <c:pt idx="935">
                  <c:v>74</c:v>
                </c:pt>
                <c:pt idx="936">
                  <c:v>73</c:v>
                </c:pt>
                <c:pt idx="937">
                  <c:v>72</c:v>
                </c:pt>
                <c:pt idx="938">
                  <c:v>72</c:v>
                </c:pt>
                <c:pt idx="939">
                  <c:v>73</c:v>
                </c:pt>
                <c:pt idx="940">
                  <c:v>73</c:v>
                </c:pt>
                <c:pt idx="941">
                  <c:v>73</c:v>
                </c:pt>
                <c:pt idx="942">
                  <c:v>73</c:v>
                </c:pt>
                <c:pt idx="943">
                  <c:v>73</c:v>
                </c:pt>
                <c:pt idx="944">
                  <c:v>74</c:v>
                </c:pt>
                <c:pt idx="945">
                  <c:v>73</c:v>
                </c:pt>
                <c:pt idx="946">
                  <c:v>73</c:v>
                </c:pt>
                <c:pt idx="947">
                  <c:v>73</c:v>
                </c:pt>
                <c:pt idx="948">
                  <c:v>72</c:v>
                </c:pt>
                <c:pt idx="949">
                  <c:v>73</c:v>
                </c:pt>
                <c:pt idx="950">
                  <c:v>73</c:v>
                </c:pt>
                <c:pt idx="951">
                  <c:v>73</c:v>
                </c:pt>
                <c:pt idx="952">
                  <c:v>74</c:v>
                </c:pt>
                <c:pt idx="953">
                  <c:v>74</c:v>
                </c:pt>
                <c:pt idx="954">
                  <c:v>74</c:v>
                </c:pt>
                <c:pt idx="955">
                  <c:v>74</c:v>
                </c:pt>
                <c:pt idx="956">
                  <c:v>75</c:v>
                </c:pt>
                <c:pt idx="957">
                  <c:v>75</c:v>
                </c:pt>
                <c:pt idx="958">
                  <c:v>75</c:v>
                </c:pt>
                <c:pt idx="959">
                  <c:v>75</c:v>
                </c:pt>
                <c:pt idx="960">
                  <c:v>74</c:v>
                </c:pt>
                <c:pt idx="961">
                  <c:v>74</c:v>
                </c:pt>
                <c:pt idx="962">
                  <c:v>73</c:v>
                </c:pt>
                <c:pt idx="963">
                  <c:v>74</c:v>
                </c:pt>
                <c:pt idx="964">
                  <c:v>74</c:v>
                </c:pt>
                <c:pt idx="965">
                  <c:v>75</c:v>
                </c:pt>
                <c:pt idx="966">
                  <c:v>74</c:v>
                </c:pt>
                <c:pt idx="967">
                  <c:v>73</c:v>
                </c:pt>
                <c:pt idx="968">
                  <c:v>73</c:v>
                </c:pt>
                <c:pt idx="969">
                  <c:v>73</c:v>
                </c:pt>
                <c:pt idx="970">
                  <c:v>73</c:v>
                </c:pt>
                <c:pt idx="971">
                  <c:v>73</c:v>
                </c:pt>
                <c:pt idx="972">
                  <c:v>74</c:v>
                </c:pt>
                <c:pt idx="973">
                  <c:v>73</c:v>
                </c:pt>
                <c:pt idx="974">
                  <c:v>73</c:v>
                </c:pt>
                <c:pt idx="975">
                  <c:v>73</c:v>
                </c:pt>
                <c:pt idx="976">
                  <c:v>72</c:v>
                </c:pt>
                <c:pt idx="977">
                  <c:v>73</c:v>
                </c:pt>
                <c:pt idx="978">
                  <c:v>73</c:v>
                </c:pt>
                <c:pt idx="979">
                  <c:v>73</c:v>
                </c:pt>
                <c:pt idx="980">
                  <c:v>74</c:v>
                </c:pt>
                <c:pt idx="981">
                  <c:v>74</c:v>
                </c:pt>
                <c:pt idx="982">
                  <c:v>74</c:v>
                </c:pt>
                <c:pt idx="983">
                  <c:v>74</c:v>
                </c:pt>
                <c:pt idx="984">
                  <c:v>75</c:v>
                </c:pt>
                <c:pt idx="985">
                  <c:v>75</c:v>
                </c:pt>
                <c:pt idx="986">
                  <c:v>75</c:v>
                </c:pt>
                <c:pt idx="987">
                  <c:v>75</c:v>
                </c:pt>
                <c:pt idx="988">
                  <c:v>74</c:v>
                </c:pt>
                <c:pt idx="989">
                  <c:v>74</c:v>
                </c:pt>
                <c:pt idx="990">
                  <c:v>73</c:v>
                </c:pt>
                <c:pt idx="991">
                  <c:v>74</c:v>
                </c:pt>
                <c:pt idx="992">
                  <c:v>74</c:v>
                </c:pt>
                <c:pt idx="993">
                  <c:v>74</c:v>
                </c:pt>
                <c:pt idx="994">
                  <c:v>72</c:v>
                </c:pt>
                <c:pt idx="995">
                  <c:v>72</c:v>
                </c:pt>
                <c:pt idx="996">
                  <c:v>72</c:v>
                </c:pt>
                <c:pt idx="997">
                  <c:v>73</c:v>
                </c:pt>
                <c:pt idx="998">
                  <c:v>74</c:v>
                </c:pt>
                <c:pt idx="999">
                  <c:v>74</c:v>
                </c:pt>
                <c:pt idx="1000">
                  <c:v>75</c:v>
                </c:pt>
                <c:pt idx="1001">
                  <c:v>75</c:v>
                </c:pt>
                <c:pt idx="1002">
                  <c:v>75</c:v>
                </c:pt>
                <c:pt idx="1003">
                  <c:v>75</c:v>
                </c:pt>
                <c:pt idx="1004">
                  <c:v>75</c:v>
                </c:pt>
                <c:pt idx="1005">
                  <c:v>75</c:v>
                </c:pt>
                <c:pt idx="1006">
                  <c:v>75</c:v>
                </c:pt>
                <c:pt idx="1007">
                  <c:v>75</c:v>
                </c:pt>
                <c:pt idx="1008">
                  <c:v>75</c:v>
                </c:pt>
                <c:pt idx="1009">
                  <c:v>75</c:v>
                </c:pt>
                <c:pt idx="1010">
                  <c:v>74</c:v>
                </c:pt>
                <c:pt idx="1011">
                  <c:v>74</c:v>
                </c:pt>
                <c:pt idx="1012">
                  <c:v>73</c:v>
                </c:pt>
                <c:pt idx="1013">
                  <c:v>72</c:v>
                </c:pt>
                <c:pt idx="1014">
                  <c:v>72</c:v>
                </c:pt>
                <c:pt idx="1015">
                  <c:v>73</c:v>
                </c:pt>
                <c:pt idx="1016">
                  <c:v>73</c:v>
                </c:pt>
                <c:pt idx="1017">
                  <c:v>73</c:v>
                </c:pt>
                <c:pt idx="1018">
                  <c:v>73</c:v>
                </c:pt>
                <c:pt idx="1019">
                  <c:v>73</c:v>
                </c:pt>
                <c:pt idx="1020">
                  <c:v>74</c:v>
                </c:pt>
                <c:pt idx="1021">
                  <c:v>73</c:v>
                </c:pt>
                <c:pt idx="1022">
                  <c:v>73</c:v>
                </c:pt>
                <c:pt idx="1023">
                  <c:v>73</c:v>
                </c:pt>
                <c:pt idx="1024">
                  <c:v>72</c:v>
                </c:pt>
                <c:pt idx="1025">
                  <c:v>73</c:v>
                </c:pt>
                <c:pt idx="1026">
                  <c:v>73</c:v>
                </c:pt>
                <c:pt idx="1027">
                  <c:v>73</c:v>
                </c:pt>
                <c:pt idx="1028">
                  <c:v>74</c:v>
                </c:pt>
                <c:pt idx="1029">
                  <c:v>74</c:v>
                </c:pt>
                <c:pt idx="1030">
                  <c:v>74</c:v>
                </c:pt>
                <c:pt idx="1031">
                  <c:v>74</c:v>
                </c:pt>
                <c:pt idx="1032">
                  <c:v>75</c:v>
                </c:pt>
                <c:pt idx="1033">
                  <c:v>75</c:v>
                </c:pt>
                <c:pt idx="1034">
                  <c:v>75</c:v>
                </c:pt>
                <c:pt idx="1035">
                  <c:v>75</c:v>
                </c:pt>
                <c:pt idx="1036">
                  <c:v>74</c:v>
                </c:pt>
                <c:pt idx="1037">
                  <c:v>74</c:v>
                </c:pt>
                <c:pt idx="1038">
                  <c:v>73</c:v>
                </c:pt>
                <c:pt idx="1039">
                  <c:v>74</c:v>
                </c:pt>
                <c:pt idx="1040">
                  <c:v>74</c:v>
                </c:pt>
                <c:pt idx="1041">
                  <c:v>75</c:v>
                </c:pt>
                <c:pt idx="1042">
                  <c:v>74</c:v>
                </c:pt>
                <c:pt idx="1043">
                  <c:v>74</c:v>
                </c:pt>
                <c:pt idx="1044">
                  <c:v>74</c:v>
                </c:pt>
                <c:pt idx="1045">
                  <c:v>74</c:v>
                </c:pt>
                <c:pt idx="1046">
                  <c:v>74</c:v>
                </c:pt>
                <c:pt idx="1047">
                  <c:v>74</c:v>
                </c:pt>
                <c:pt idx="1048">
                  <c:v>73</c:v>
                </c:pt>
                <c:pt idx="1049">
                  <c:v>73</c:v>
                </c:pt>
                <c:pt idx="1050">
                  <c:v>74</c:v>
                </c:pt>
                <c:pt idx="1051">
                  <c:v>73</c:v>
                </c:pt>
                <c:pt idx="1052">
                  <c:v>74</c:v>
                </c:pt>
                <c:pt idx="1053">
                  <c:v>73</c:v>
                </c:pt>
                <c:pt idx="1054">
                  <c:v>73</c:v>
                </c:pt>
                <c:pt idx="1055">
                  <c:v>72</c:v>
                </c:pt>
                <c:pt idx="1056">
                  <c:v>73</c:v>
                </c:pt>
                <c:pt idx="1057">
                  <c:v>73</c:v>
                </c:pt>
                <c:pt idx="1058">
                  <c:v>73</c:v>
                </c:pt>
                <c:pt idx="1059">
                  <c:v>74</c:v>
                </c:pt>
                <c:pt idx="1060">
                  <c:v>74</c:v>
                </c:pt>
                <c:pt idx="1061">
                  <c:v>74</c:v>
                </c:pt>
                <c:pt idx="1062">
                  <c:v>75</c:v>
                </c:pt>
                <c:pt idx="1063">
                  <c:v>75</c:v>
                </c:pt>
                <c:pt idx="1064">
                  <c:v>75</c:v>
                </c:pt>
                <c:pt idx="1065">
                  <c:v>75</c:v>
                </c:pt>
                <c:pt idx="1066">
                  <c:v>75</c:v>
                </c:pt>
                <c:pt idx="1067">
                  <c:v>76</c:v>
                </c:pt>
                <c:pt idx="1068">
                  <c:v>75</c:v>
                </c:pt>
                <c:pt idx="1069">
                  <c:v>75</c:v>
                </c:pt>
                <c:pt idx="1070">
                  <c:v>76</c:v>
                </c:pt>
                <c:pt idx="1071">
                  <c:v>75</c:v>
                </c:pt>
                <c:pt idx="1072">
                  <c:v>75</c:v>
                </c:pt>
                <c:pt idx="1073">
                  <c:v>75</c:v>
                </c:pt>
                <c:pt idx="1074">
                  <c:v>75</c:v>
                </c:pt>
                <c:pt idx="1075">
                  <c:v>75</c:v>
                </c:pt>
                <c:pt idx="1076">
                  <c:v>75</c:v>
                </c:pt>
                <c:pt idx="1077">
                  <c:v>75</c:v>
                </c:pt>
                <c:pt idx="1078">
                  <c:v>74</c:v>
                </c:pt>
                <c:pt idx="1079">
                  <c:v>75</c:v>
                </c:pt>
                <c:pt idx="1080">
                  <c:v>74</c:v>
                </c:pt>
                <c:pt idx="1081">
                  <c:v>73</c:v>
                </c:pt>
                <c:pt idx="1082">
                  <c:v>73</c:v>
                </c:pt>
                <c:pt idx="1083">
                  <c:v>72</c:v>
                </c:pt>
                <c:pt idx="1084">
                  <c:v>72</c:v>
                </c:pt>
                <c:pt idx="1085">
                  <c:v>73</c:v>
                </c:pt>
                <c:pt idx="1086">
                  <c:v>73</c:v>
                </c:pt>
                <c:pt idx="1087">
                  <c:v>73</c:v>
                </c:pt>
                <c:pt idx="1088">
                  <c:v>73</c:v>
                </c:pt>
                <c:pt idx="1089">
                  <c:v>74</c:v>
                </c:pt>
                <c:pt idx="1090">
                  <c:v>75</c:v>
                </c:pt>
                <c:pt idx="1091">
                  <c:v>74</c:v>
                </c:pt>
                <c:pt idx="1092">
                  <c:v>74</c:v>
                </c:pt>
                <c:pt idx="1093">
                  <c:v>73</c:v>
                </c:pt>
                <c:pt idx="1094">
                  <c:v>73</c:v>
                </c:pt>
                <c:pt idx="1095">
                  <c:v>72</c:v>
                </c:pt>
                <c:pt idx="1096">
                  <c:v>72</c:v>
                </c:pt>
                <c:pt idx="1097">
                  <c:v>72</c:v>
                </c:pt>
                <c:pt idx="1098">
                  <c:v>71</c:v>
                </c:pt>
                <c:pt idx="1099">
                  <c:v>71</c:v>
                </c:pt>
                <c:pt idx="1100">
                  <c:v>71</c:v>
                </c:pt>
                <c:pt idx="1101">
                  <c:v>72</c:v>
                </c:pt>
                <c:pt idx="1102">
                  <c:v>72</c:v>
                </c:pt>
                <c:pt idx="1103">
                  <c:v>73</c:v>
                </c:pt>
                <c:pt idx="1104">
                  <c:v>73</c:v>
                </c:pt>
                <c:pt idx="1105">
                  <c:v>73</c:v>
                </c:pt>
                <c:pt idx="1106">
                  <c:v>73</c:v>
                </c:pt>
                <c:pt idx="1107">
                  <c:v>73</c:v>
                </c:pt>
                <c:pt idx="1108">
                  <c:v>73</c:v>
                </c:pt>
                <c:pt idx="1109">
                  <c:v>73</c:v>
                </c:pt>
                <c:pt idx="1110">
                  <c:v>72</c:v>
                </c:pt>
                <c:pt idx="1111">
                  <c:v>73</c:v>
                </c:pt>
                <c:pt idx="1112">
                  <c:v>73</c:v>
                </c:pt>
                <c:pt idx="1113">
                  <c:v>74</c:v>
                </c:pt>
                <c:pt idx="1114">
                  <c:v>73</c:v>
                </c:pt>
                <c:pt idx="1115">
                  <c:v>73</c:v>
                </c:pt>
                <c:pt idx="1116">
                  <c:v>74</c:v>
                </c:pt>
                <c:pt idx="1117">
                  <c:v>74</c:v>
                </c:pt>
                <c:pt idx="1118">
                  <c:v>74</c:v>
                </c:pt>
                <c:pt idx="1119">
                  <c:v>74</c:v>
                </c:pt>
                <c:pt idx="1120">
                  <c:v>74</c:v>
                </c:pt>
                <c:pt idx="1121">
                  <c:v>73</c:v>
                </c:pt>
                <c:pt idx="1122">
                  <c:v>73</c:v>
                </c:pt>
                <c:pt idx="1123">
                  <c:v>74</c:v>
                </c:pt>
                <c:pt idx="1124">
                  <c:v>73</c:v>
                </c:pt>
                <c:pt idx="1125">
                  <c:v>73</c:v>
                </c:pt>
                <c:pt idx="1126">
                  <c:v>73</c:v>
                </c:pt>
                <c:pt idx="1127">
                  <c:v>73</c:v>
                </c:pt>
                <c:pt idx="1128">
                  <c:v>73</c:v>
                </c:pt>
                <c:pt idx="1129">
                  <c:v>73</c:v>
                </c:pt>
                <c:pt idx="1130">
                  <c:v>73</c:v>
                </c:pt>
                <c:pt idx="1131">
                  <c:v>73</c:v>
                </c:pt>
                <c:pt idx="1132">
                  <c:v>73</c:v>
                </c:pt>
                <c:pt idx="1133">
                  <c:v>73</c:v>
                </c:pt>
                <c:pt idx="1134">
                  <c:v>73</c:v>
                </c:pt>
                <c:pt idx="1135">
                  <c:v>73</c:v>
                </c:pt>
                <c:pt idx="1136">
                  <c:v>74</c:v>
                </c:pt>
                <c:pt idx="1137">
                  <c:v>73</c:v>
                </c:pt>
                <c:pt idx="1138">
                  <c:v>73</c:v>
                </c:pt>
                <c:pt idx="1139">
                  <c:v>75</c:v>
                </c:pt>
                <c:pt idx="1140">
                  <c:v>75</c:v>
                </c:pt>
                <c:pt idx="1141">
                  <c:v>75</c:v>
                </c:pt>
                <c:pt idx="1142">
                  <c:v>75</c:v>
                </c:pt>
                <c:pt idx="1143">
                  <c:v>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4.3</c:v>
                </c:pt>
                <c:pt idx="1">
                  <c:v>2.9</c:v>
                </c:pt>
                <c:pt idx="2">
                  <c:v>2.9</c:v>
                </c:pt>
                <c:pt idx="3">
                  <c:v>2.9</c:v>
                </c:pt>
                <c:pt idx="4">
                  <c:v>4.7</c:v>
                </c:pt>
                <c:pt idx="5">
                  <c:v>4.3</c:v>
                </c:pt>
                <c:pt idx="6">
                  <c:v>3.6</c:v>
                </c:pt>
                <c:pt idx="7">
                  <c:v>7.2</c:v>
                </c:pt>
                <c:pt idx="8">
                  <c:v>5.8</c:v>
                </c:pt>
                <c:pt idx="9">
                  <c:v>9</c:v>
                </c:pt>
                <c:pt idx="10">
                  <c:v>4.7</c:v>
                </c:pt>
                <c:pt idx="11">
                  <c:v>4.7</c:v>
                </c:pt>
                <c:pt idx="12">
                  <c:v>3.6</c:v>
                </c:pt>
                <c:pt idx="13">
                  <c:v>5.8</c:v>
                </c:pt>
                <c:pt idx="14">
                  <c:v>5.4</c:v>
                </c:pt>
                <c:pt idx="15">
                  <c:v>0</c:v>
                </c:pt>
                <c:pt idx="16">
                  <c:v>0</c:v>
                </c:pt>
                <c:pt idx="17">
                  <c:v>4.3</c:v>
                </c:pt>
                <c:pt idx="18">
                  <c:v>1.8</c:v>
                </c:pt>
                <c:pt idx="19">
                  <c:v>4</c:v>
                </c:pt>
                <c:pt idx="20">
                  <c:v>3.6</c:v>
                </c:pt>
                <c:pt idx="21">
                  <c:v>4.3</c:v>
                </c:pt>
                <c:pt idx="22">
                  <c:v>4.3</c:v>
                </c:pt>
                <c:pt idx="23">
                  <c:v>5.4</c:v>
                </c:pt>
                <c:pt idx="24">
                  <c:v>2.5</c:v>
                </c:pt>
                <c:pt idx="25">
                  <c:v>5.4</c:v>
                </c:pt>
                <c:pt idx="26">
                  <c:v>6.1</c:v>
                </c:pt>
                <c:pt idx="27">
                  <c:v>5.4</c:v>
                </c:pt>
                <c:pt idx="28">
                  <c:v>6.1</c:v>
                </c:pt>
                <c:pt idx="29">
                  <c:v>5.4</c:v>
                </c:pt>
                <c:pt idx="30">
                  <c:v>5.8</c:v>
                </c:pt>
                <c:pt idx="31">
                  <c:v>3.6</c:v>
                </c:pt>
                <c:pt idx="32">
                  <c:v>5.4</c:v>
                </c:pt>
                <c:pt idx="33">
                  <c:v>1.8</c:v>
                </c:pt>
                <c:pt idx="34">
                  <c:v>2.9</c:v>
                </c:pt>
                <c:pt idx="35">
                  <c:v>2.9</c:v>
                </c:pt>
                <c:pt idx="36">
                  <c:v>3.2</c:v>
                </c:pt>
                <c:pt idx="37">
                  <c:v>2.2000000000000002</c:v>
                </c:pt>
                <c:pt idx="38">
                  <c:v>4.3</c:v>
                </c:pt>
                <c:pt idx="39">
                  <c:v>1.8</c:v>
                </c:pt>
                <c:pt idx="40">
                  <c:v>2.9</c:v>
                </c:pt>
                <c:pt idx="41">
                  <c:v>5.8</c:v>
                </c:pt>
                <c:pt idx="42">
                  <c:v>3.2</c:v>
                </c:pt>
                <c:pt idx="43">
                  <c:v>2.9</c:v>
                </c:pt>
                <c:pt idx="44">
                  <c:v>5.4</c:v>
                </c:pt>
                <c:pt idx="45">
                  <c:v>6.5</c:v>
                </c:pt>
                <c:pt idx="46">
                  <c:v>4</c:v>
                </c:pt>
                <c:pt idx="47">
                  <c:v>3.6</c:v>
                </c:pt>
                <c:pt idx="48">
                  <c:v>2.9</c:v>
                </c:pt>
                <c:pt idx="49">
                  <c:v>4.3</c:v>
                </c:pt>
                <c:pt idx="50">
                  <c:v>3.2</c:v>
                </c:pt>
                <c:pt idx="51">
                  <c:v>3.6</c:v>
                </c:pt>
                <c:pt idx="52">
                  <c:v>2.5</c:v>
                </c:pt>
                <c:pt idx="53">
                  <c:v>2.5</c:v>
                </c:pt>
                <c:pt idx="54">
                  <c:v>0</c:v>
                </c:pt>
                <c:pt idx="55">
                  <c:v>3.6</c:v>
                </c:pt>
                <c:pt idx="56">
                  <c:v>2.2000000000000002</c:v>
                </c:pt>
                <c:pt idx="57">
                  <c:v>0</c:v>
                </c:pt>
                <c:pt idx="58">
                  <c:v>2.9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2.9</c:v>
                </c:pt>
                <c:pt idx="65">
                  <c:v>2.5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2.2000000000000002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2.5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1.8</c:v>
                </c:pt>
                <c:pt idx="81">
                  <c:v>1.8</c:v>
                </c:pt>
                <c:pt idx="82">
                  <c:v>2.5</c:v>
                </c:pt>
                <c:pt idx="83">
                  <c:v>0</c:v>
                </c:pt>
                <c:pt idx="84">
                  <c:v>3.2</c:v>
                </c:pt>
                <c:pt idx="85">
                  <c:v>2.2000000000000002</c:v>
                </c:pt>
                <c:pt idx="86">
                  <c:v>2.5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2.9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2.2000000000000002</c:v>
                </c:pt>
                <c:pt idx="130">
                  <c:v>0</c:v>
                </c:pt>
                <c:pt idx="131">
                  <c:v>0</c:v>
                </c:pt>
                <c:pt idx="132">
                  <c:v>1.8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2.5</c:v>
                </c:pt>
                <c:pt idx="137">
                  <c:v>0</c:v>
                </c:pt>
                <c:pt idx="138">
                  <c:v>2.5</c:v>
                </c:pt>
                <c:pt idx="139">
                  <c:v>3.6</c:v>
                </c:pt>
                <c:pt idx="140">
                  <c:v>3.2</c:v>
                </c:pt>
                <c:pt idx="141">
                  <c:v>5.8</c:v>
                </c:pt>
                <c:pt idx="142">
                  <c:v>4.3</c:v>
                </c:pt>
                <c:pt idx="143">
                  <c:v>5.8</c:v>
                </c:pt>
                <c:pt idx="144">
                  <c:v>5</c:v>
                </c:pt>
                <c:pt idx="145">
                  <c:v>6.8</c:v>
                </c:pt>
                <c:pt idx="146">
                  <c:v>4</c:v>
                </c:pt>
                <c:pt idx="147">
                  <c:v>3.6</c:v>
                </c:pt>
                <c:pt idx="148">
                  <c:v>4</c:v>
                </c:pt>
                <c:pt idx="149">
                  <c:v>2.9</c:v>
                </c:pt>
                <c:pt idx="150">
                  <c:v>3.6</c:v>
                </c:pt>
                <c:pt idx="151">
                  <c:v>2.9</c:v>
                </c:pt>
                <c:pt idx="152">
                  <c:v>4.7</c:v>
                </c:pt>
                <c:pt idx="153">
                  <c:v>9</c:v>
                </c:pt>
                <c:pt idx="154">
                  <c:v>4.3</c:v>
                </c:pt>
                <c:pt idx="155">
                  <c:v>3.6</c:v>
                </c:pt>
                <c:pt idx="156">
                  <c:v>3.2</c:v>
                </c:pt>
                <c:pt idx="157">
                  <c:v>3.2</c:v>
                </c:pt>
                <c:pt idx="158">
                  <c:v>1.8</c:v>
                </c:pt>
                <c:pt idx="159">
                  <c:v>0</c:v>
                </c:pt>
                <c:pt idx="160">
                  <c:v>3.2</c:v>
                </c:pt>
                <c:pt idx="161">
                  <c:v>2.5</c:v>
                </c:pt>
                <c:pt idx="162">
                  <c:v>2.9</c:v>
                </c:pt>
                <c:pt idx="163">
                  <c:v>0</c:v>
                </c:pt>
                <c:pt idx="164">
                  <c:v>0</c:v>
                </c:pt>
                <c:pt idx="165">
                  <c:v>2.5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1.8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1.8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1.8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1.8</c:v>
                </c:pt>
                <c:pt idx="247">
                  <c:v>0</c:v>
                </c:pt>
                <c:pt idx="248">
                  <c:v>4.3</c:v>
                </c:pt>
                <c:pt idx="249">
                  <c:v>0</c:v>
                </c:pt>
                <c:pt idx="250">
                  <c:v>0</c:v>
                </c:pt>
                <c:pt idx="251">
                  <c:v>1.8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2.2000000000000002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2.2000000000000002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1.8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2.2000000000000002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2.2000000000000002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1.8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1.8</c:v>
                </c:pt>
                <c:pt idx="460">
                  <c:v>1.8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2.2000000000000002</c:v>
                </c:pt>
                <c:pt idx="466">
                  <c:v>0</c:v>
                </c:pt>
                <c:pt idx="467">
                  <c:v>2.2000000000000002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2.9</c:v>
                </c:pt>
                <c:pt idx="484">
                  <c:v>0</c:v>
                </c:pt>
                <c:pt idx="485">
                  <c:v>2.5</c:v>
                </c:pt>
                <c:pt idx="486">
                  <c:v>1.8</c:v>
                </c:pt>
                <c:pt idx="487">
                  <c:v>1.8</c:v>
                </c:pt>
                <c:pt idx="488">
                  <c:v>0</c:v>
                </c:pt>
                <c:pt idx="489">
                  <c:v>0</c:v>
                </c:pt>
                <c:pt idx="490">
                  <c:v>2.2000000000000002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1.8</c:v>
                </c:pt>
                <c:pt idx="497">
                  <c:v>0</c:v>
                </c:pt>
                <c:pt idx="498">
                  <c:v>2.5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2.9</c:v>
                </c:pt>
                <c:pt idx="503">
                  <c:v>1.8</c:v>
                </c:pt>
                <c:pt idx="504">
                  <c:v>0</c:v>
                </c:pt>
                <c:pt idx="505">
                  <c:v>2.2000000000000002</c:v>
                </c:pt>
                <c:pt idx="506">
                  <c:v>4.7</c:v>
                </c:pt>
                <c:pt idx="507">
                  <c:v>5</c:v>
                </c:pt>
                <c:pt idx="508">
                  <c:v>4.3</c:v>
                </c:pt>
                <c:pt idx="509">
                  <c:v>2.9</c:v>
                </c:pt>
                <c:pt idx="510">
                  <c:v>0</c:v>
                </c:pt>
                <c:pt idx="511">
                  <c:v>3.6</c:v>
                </c:pt>
                <c:pt idx="512">
                  <c:v>2.9</c:v>
                </c:pt>
                <c:pt idx="513">
                  <c:v>2.2000000000000002</c:v>
                </c:pt>
                <c:pt idx="514">
                  <c:v>3.2</c:v>
                </c:pt>
                <c:pt idx="515">
                  <c:v>0</c:v>
                </c:pt>
                <c:pt idx="516">
                  <c:v>1.8</c:v>
                </c:pt>
                <c:pt idx="517">
                  <c:v>6.1</c:v>
                </c:pt>
                <c:pt idx="518">
                  <c:v>0</c:v>
                </c:pt>
                <c:pt idx="519">
                  <c:v>4.7</c:v>
                </c:pt>
                <c:pt idx="520">
                  <c:v>3.6</c:v>
                </c:pt>
                <c:pt idx="521">
                  <c:v>0</c:v>
                </c:pt>
                <c:pt idx="522">
                  <c:v>2.2000000000000002</c:v>
                </c:pt>
                <c:pt idx="523">
                  <c:v>3.2</c:v>
                </c:pt>
                <c:pt idx="524">
                  <c:v>2.2000000000000002</c:v>
                </c:pt>
                <c:pt idx="525">
                  <c:v>2.5</c:v>
                </c:pt>
                <c:pt idx="526">
                  <c:v>2.2000000000000002</c:v>
                </c:pt>
                <c:pt idx="527">
                  <c:v>4.3</c:v>
                </c:pt>
                <c:pt idx="528">
                  <c:v>2.9</c:v>
                </c:pt>
                <c:pt idx="529">
                  <c:v>3.2</c:v>
                </c:pt>
                <c:pt idx="530">
                  <c:v>3.6</c:v>
                </c:pt>
                <c:pt idx="531">
                  <c:v>3.2</c:v>
                </c:pt>
                <c:pt idx="532">
                  <c:v>2.2000000000000002</c:v>
                </c:pt>
                <c:pt idx="533">
                  <c:v>2.9</c:v>
                </c:pt>
                <c:pt idx="534">
                  <c:v>2.5</c:v>
                </c:pt>
                <c:pt idx="535">
                  <c:v>2.5</c:v>
                </c:pt>
                <c:pt idx="536">
                  <c:v>2.9</c:v>
                </c:pt>
                <c:pt idx="537">
                  <c:v>1.8</c:v>
                </c:pt>
                <c:pt idx="538">
                  <c:v>4</c:v>
                </c:pt>
                <c:pt idx="539">
                  <c:v>2.9</c:v>
                </c:pt>
                <c:pt idx="540">
                  <c:v>1.8</c:v>
                </c:pt>
                <c:pt idx="541">
                  <c:v>5</c:v>
                </c:pt>
                <c:pt idx="542">
                  <c:v>2.9</c:v>
                </c:pt>
                <c:pt idx="543">
                  <c:v>3.6</c:v>
                </c:pt>
                <c:pt idx="544">
                  <c:v>3.2</c:v>
                </c:pt>
                <c:pt idx="545">
                  <c:v>4</c:v>
                </c:pt>
                <c:pt idx="546">
                  <c:v>6.8</c:v>
                </c:pt>
                <c:pt idx="547">
                  <c:v>2.5</c:v>
                </c:pt>
                <c:pt idx="548">
                  <c:v>4</c:v>
                </c:pt>
                <c:pt idx="549">
                  <c:v>6.1</c:v>
                </c:pt>
                <c:pt idx="550">
                  <c:v>3.2</c:v>
                </c:pt>
                <c:pt idx="551">
                  <c:v>7.6</c:v>
                </c:pt>
                <c:pt idx="552">
                  <c:v>7.9</c:v>
                </c:pt>
                <c:pt idx="553">
                  <c:v>9.4</c:v>
                </c:pt>
                <c:pt idx="554">
                  <c:v>5.8</c:v>
                </c:pt>
                <c:pt idx="555">
                  <c:v>3.6</c:v>
                </c:pt>
                <c:pt idx="556">
                  <c:v>0</c:v>
                </c:pt>
                <c:pt idx="557">
                  <c:v>7.2</c:v>
                </c:pt>
                <c:pt idx="558">
                  <c:v>5.4</c:v>
                </c:pt>
                <c:pt idx="559">
                  <c:v>3.6</c:v>
                </c:pt>
                <c:pt idx="560">
                  <c:v>4</c:v>
                </c:pt>
                <c:pt idx="561">
                  <c:v>5.4</c:v>
                </c:pt>
                <c:pt idx="562">
                  <c:v>0</c:v>
                </c:pt>
                <c:pt idx="563">
                  <c:v>0</c:v>
                </c:pt>
                <c:pt idx="564">
                  <c:v>4</c:v>
                </c:pt>
                <c:pt idx="565">
                  <c:v>3.2</c:v>
                </c:pt>
                <c:pt idx="566">
                  <c:v>2.5</c:v>
                </c:pt>
                <c:pt idx="567">
                  <c:v>1.8</c:v>
                </c:pt>
                <c:pt idx="568">
                  <c:v>0</c:v>
                </c:pt>
                <c:pt idx="569">
                  <c:v>2.5</c:v>
                </c:pt>
                <c:pt idx="570">
                  <c:v>6.1</c:v>
                </c:pt>
                <c:pt idx="571">
                  <c:v>1.8</c:v>
                </c:pt>
                <c:pt idx="572">
                  <c:v>4.3</c:v>
                </c:pt>
                <c:pt idx="573">
                  <c:v>2.9</c:v>
                </c:pt>
                <c:pt idx="574">
                  <c:v>2.5</c:v>
                </c:pt>
                <c:pt idx="575">
                  <c:v>4.7</c:v>
                </c:pt>
                <c:pt idx="576">
                  <c:v>0</c:v>
                </c:pt>
                <c:pt idx="577">
                  <c:v>4</c:v>
                </c:pt>
                <c:pt idx="578">
                  <c:v>3.2</c:v>
                </c:pt>
                <c:pt idx="579">
                  <c:v>2.5</c:v>
                </c:pt>
                <c:pt idx="580">
                  <c:v>1.8</c:v>
                </c:pt>
                <c:pt idx="581">
                  <c:v>0</c:v>
                </c:pt>
                <c:pt idx="582">
                  <c:v>2.5</c:v>
                </c:pt>
                <c:pt idx="583">
                  <c:v>6.1</c:v>
                </c:pt>
                <c:pt idx="584">
                  <c:v>1.8</c:v>
                </c:pt>
                <c:pt idx="585">
                  <c:v>4.3</c:v>
                </c:pt>
                <c:pt idx="586">
                  <c:v>2.9</c:v>
                </c:pt>
                <c:pt idx="587">
                  <c:v>2.5</c:v>
                </c:pt>
                <c:pt idx="588">
                  <c:v>4.7</c:v>
                </c:pt>
                <c:pt idx="589">
                  <c:v>0</c:v>
                </c:pt>
                <c:pt idx="590">
                  <c:v>4</c:v>
                </c:pt>
                <c:pt idx="591">
                  <c:v>3.2</c:v>
                </c:pt>
                <c:pt idx="592">
                  <c:v>2.5</c:v>
                </c:pt>
                <c:pt idx="593">
                  <c:v>1.8</c:v>
                </c:pt>
                <c:pt idx="594">
                  <c:v>0</c:v>
                </c:pt>
                <c:pt idx="595">
                  <c:v>2.5</c:v>
                </c:pt>
                <c:pt idx="596">
                  <c:v>6.1</c:v>
                </c:pt>
                <c:pt idx="597">
                  <c:v>1.8</c:v>
                </c:pt>
                <c:pt idx="598">
                  <c:v>4.3</c:v>
                </c:pt>
                <c:pt idx="599">
                  <c:v>2.9</c:v>
                </c:pt>
                <c:pt idx="600">
                  <c:v>2.5</c:v>
                </c:pt>
                <c:pt idx="601">
                  <c:v>4.7</c:v>
                </c:pt>
                <c:pt idx="602">
                  <c:v>0</c:v>
                </c:pt>
                <c:pt idx="603">
                  <c:v>4</c:v>
                </c:pt>
                <c:pt idx="604">
                  <c:v>3.2</c:v>
                </c:pt>
                <c:pt idx="605">
                  <c:v>2.5</c:v>
                </c:pt>
                <c:pt idx="606">
                  <c:v>1.8</c:v>
                </c:pt>
                <c:pt idx="607">
                  <c:v>0</c:v>
                </c:pt>
                <c:pt idx="608">
                  <c:v>2.5</c:v>
                </c:pt>
                <c:pt idx="609">
                  <c:v>6.1</c:v>
                </c:pt>
                <c:pt idx="610">
                  <c:v>1.8</c:v>
                </c:pt>
                <c:pt idx="611">
                  <c:v>4.3</c:v>
                </c:pt>
                <c:pt idx="612">
                  <c:v>2.9</c:v>
                </c:pt>
                <c:pt idx="613">
                  <c:v>2.5</c:v>
                </c:pt>
                <c:pt idx="614">
                  <c:v>4.7</c:v>
                </c:pt>
                <c:pt idx="615">
                  <c:v>0</c:v>
                </c:pt>
                <c:pt idx="616">
                  <c:v>4</c:v>
                </c:pt>
                <c:pt idx="617">
                  <c:v>3.2</c:v>
                </c:pt>
                <c:pt idx="618">
                  <c:v>2.5</c:v>
                </c:pt>
                <c:pt idx="619">
                  <c:v>1.8</c:v>
                </c:pt>
                <c:pt idx="620">
                  <c:v>0</c:v>
                </c:pt>
                <c:pt idx="621">
                  <c:v>2.5</c:v>
                </c:pt>
                <c:pt idx="622">
                  <c:v>6.1</c:v>
                </c:pt>
                <c:pt idx="623">
                  <c:v>1.8</c:v>
                </c:pt>
                <c:pt idx="624">
                  <c:v>4.3</c:v>
                </c:pt>
                <c:pt idx="625">
                  <c:v>2.9</c:v>
                </c:pt>
                <c:pt idx="626">
                  <c:v>2.5</c:v>
                </c:pt>
                <c:pt idx="627">
                  <c:v>4.7</c:v>
                </c:pt>
                <c:pt idx="628">
                  <c:v>0</c:v>
                </c:pt>
                <c:pt idx="629">
                  <c:v>4</c:v>
                </c:pt>
                <c:pt idx="630">
                  <c:v>3.2</c:v>
                </c:pt>
                <c:pt idx="631">
                  <c:v>2.5</c:v>
                </c:pt>
                <c:pt idx="632">
                  <c:v>1.8</c:v>
                </c:pt>
                <c:pt idx="633">
                  <c:v>0</c:v>
                </c:pt>
                <c:pt idx="634">
                  <c:v>2.5</c:v>
                </c:pt>
                <c:pt idx="635">
                  <c:v>6.1</c:v>
                </c:pt>
                <c:pt idx="636">
                  <c:v>1.8</c:v>
                </c:pt>
                <c:pt idx="637">
                  <c:v>4.3</c:v>
                </c:pt>
                <c:pt idx="638">
                  <c:v>2.9</c:v>
                </c:pt>
                <c:pt idx="639">
                  <c:v>2.5</c:v>
                </c:pt>
                <c:pt idx="640">
                  <c:v>4.7</c:v>
                </c:pt>
                <c:pt idx="641">
                  <c:v>0</c:v>
                </c:pt>
                <c:pt idx="642">
                  <c:v>4</c:v>
                </c:pt>
                <c:pt idx="643">
                  <c:v>3.2</c:v>
                </c:pt>
                <c:pt idx="644">
                  <c:v>2.5</c:v>
                </c:pt>
                <c:pt idx="645">
                  <c:v>1.8</c:v>
                </c:pt>
                <c:pt idx="646">
                  <c:v>0</c:v>
                </c:pt>
                <c:pt idx="647">
                  <c:v>2.5</c:v>
                </c:pt>
                <c:pt idx="648">
                  <c:v>6.1</c:v>
                </c:pt>
                <c:pt idx="649">
                  <c:v>1.8</c:v>
                </c:pt>
                <c:pt idx="650">
                  <c:v>4.3</c:v>
                </c:pt>
                <c:pt idx="651">
                  <c:v>2.9</c:v>
                </c:pt>
                <c:pt idx="652">
                  <c:v>2.5</c:v>
                </c:pt>
                <c:pt idx="653">
                  <c:v>4.7</c:v>
                </c:pt>
                <c:pt idx="654">
                  <c:v>0</c:v>
                </c:pt>
                <c:pt idx="655">
                  <c:v>4</c:v>
                </c:pt>
                <c:pt idx="656">
                  <c:v>3.2</c:v>
                </c:pt>
                <c:pt idx="657">
                  <c:v>2.5</c:v>
                </c:pt>
                <c:pt idx="658">
                  <c:v>1.8</c:v>
                </c:pt>
                <c:pt idx="659">
                  <c:v>0</c:v>
                </c:pt>
                <c:pt idx="660">
                  <c:v>2.5</c:v>
                </c:pt>
                <c:pt idx="661">
                  <c:v>6.1</c:v>
                </c:pt>
                <c:pt idx="662">
                  <c:v>1.8</c:v>
                </c:pt>
                <c:pt idx="663">
                  <c:v>4.3</c:v>
                </c:pt>
                <c:pt idx="664">
                  <c:v>2.9</c:v>
                </c:pt>
                <c:pt idx="665">
                  <c:v>2.5</c:v>
                </c:pt>
                <c:pt idx="666">
                  <c:v>4.7</c:v>
                </c:pt>
                <c:pt idx="667">
                  <c:v>0</c:v>
                </c:pt>
                <c:pt idx="668">
                  <c:v>4</c:v>
                </c:pt>
                <c:pt idx="669">
                  <c:v>3.2</c:v>
                </c:pt>
                <c:pt idx="670">
                  <c:v>2.5</c:v>
                </c:pt>
                <c:pt idx="671">
                  <c:v>1.8</c:v>
                </c:pt>
                <c:pt idx="672">
                  <c:v>0</c:v>
                </c:pt>
                <c:pt idx="673">
                  <c:v>2.5</c:v>
                </c:pt>
                <c:pt idx="674">
                  <c:v>6.1</c:v>
                </c:pt>
                <c:pt idx="675">
                  <c:v>1.8</c:v>
                </c:pt>
                <c:pt idx="676">
                  <c:v>4.3</c:v>
                </c:pt>
                <c:pt idx="677">
                  <c:v>2.9</c:v>
                </c:pt>
                <c:pt idx="678">
                  <c:v>2.5</c:v>
                </c:pt>
                <c:pt idx="679">
                  <c:v>4.7</c:v>
                </c:pt>
                <c:pt idx="680">
                  <c:v>0</c:v>
                </c:pt>
                <c:pt idx="681">
                  <c:v>4</c:v>
                </c:pt>
                <c:pt idx="682">
                  <c:v>3.2</c:v>
                </c:pt>
                <c:pt idx="683">
                  <c:v>2.5</c:v>
                </c:pt>
                <c:pt idx="684">
                  <c:v>1.8</c:v>
                </c:pt>
                <c:pt idx="685">
                  <c:v>0</c:v>
                </c:pt>
                <c:pt idx="686">
                  <c:v>2.5</c:v>
                </c:pt>
                <c:pt idx="687">
                  <c:v>6.1</c:v>
                </c:pt>
                <c:pt idx="688">
                  <c:v>1.8</c:v>
                </c:pt>
                <c:pt idx="689">
                  <c:v>4.3</c:v>
                </c:pt>
                <c:pt idx="690">
                  <c:v>2.9</c:v>
                </c:pt>
                <c:pt idx="691">
                  <c:v>2.5</c:v>
                </c:pt>
                <c:pt idx="692">
                  <c:v>4.7</c:v>
                </c:pt>
                <c:pt idx="693">
                  <c:v>0</c:v>
                </c:pt>
                <c:pt idx="694">
                  <c:v>4</c:v>
                </c:pt>
                <c:pt idx="695">
                  <c:v>3.2</c:v>
                </c:pt>
                <c:pt idx="696">
                  <c:v>2.5</c:v>
                </c:pt>
                <c:pt idx="697">
                  <c:v>1.8</c:v>
                </c:pt>
                <c:pt idx="698">
                  <c:v>0</c:v>
                </c:pt>
                <c:pt idx="699">
                  <c:v>2.5</c:v>
                </c:pt>
                <c:pt idx="700">
                  <c:v>6.1</c:v>
                </c:pt>
                <c:pt idx="701">
                  <c:v>1.8</c:v>
                </c:pt>
                <c:pt idx="702">
                  <c:v>4.3</c:v>
                </c:pt>
                <c:pt idx="703">
                  <c:v>2.9</c:v>
                </c:pt>
                <c:pt idx="704">
                  <c:v>2.5</c:v>
                </c:pt>
                <c:pt idx="705">
                  <c:v>4.7</c:v>
                </c:pt>
                <c:pt idx="706">
                  <c:v>0</c:v>
                </c:pt>
                <c:pt idx="707">
                  <c:v>4</c:v>
                </c:pt>
                <c:pt idx="708">
                  <c:v>3.2</c:v>
                </c:pt>
                <c:pt idx="709">
                  <c:v>2.5</c:v>
                </c:pt>
                <c:pt idx="710">
                  <c:v>1.8</c:v>
                </c:pt>
                <c:pt idx="711">
                  <c:v>0</c:v>
                </c:pt>
                <c:pt idx="712">
                  <c:v>2.5</c:v>
                </c:pt>
                <c:pt idx="713">
                  <c:v>6.1</c:v>
                </c:pt>
                <c:pt idx="714">
                  <c:v>1.8</c:v>
                </c:pt>
                <c:pt idx="715">
                  <c:v>4.3</c:v>
                </c:pt>
                <c:pt idx="716">
                  <c:v>2.9</c:v>
                </c:pt>
                <c:pt idx="717">
                  <c:v>2.5</c:v>
                </c:pt>
                <c:pt idx="718">
                  <c:v>4.7</c:v>
                </c:pt>
                <c:pt idx="719">
                  <c:v>0</c:v>
                </c:pt>
                <c:pt idx="720">
                  <c:v>4</c:v>
                </c:pt>
                <c:pt idx="721">
                  <c:v>3.2</c:v>
                </c:pt>
                <c:pt idx="722">
                  <c:v>2.5</c:v>
                </c:pt>
                <c:pt idx="723">
                  <c:v>1.8</c:v>
                </c:pt>
                <c:pt idx="724">
                  <c:v>0</c:v>
                </c:pt>
                <c:pt idx="725">
                  <c:v>2.5</c:v>
                </c:pt>
                <c:pt idx="726">
                  <c:v>6.1</c:v>
                </c:pt>
                <c:pt idx="727">
                  <c:v>1.8</c:v>
                </c:pt>
                <c:pt idx="728">
                  <c:v>4.3</c:v>
                </c:pt>
                <c:pt idx="729">
                  <c:v>2.9</c:v>
                </c:pt>
                <c:pt idx="730">
                  <c:v>2.5</c:v>
                </c:pt>
                <c:pt idx="731">
                  <c:v>4.7</c:v>
                </c:pt>
                <c:pt idx="732">
                  <c:v>0</c:v>
                </c:pt>
                <c:pt idx="733">
                  <c:v>4</c:v>
                </c:pt>
                <c:pt idx="734">
                  <c:v>3.2</c:v>
                </c:pt>
                <c:pt idx="735">
                  <c:v>2.5</c:v>
                </c:pt>
                <c:pt idx="736">
                  <c:v>1.8</c:v>
                </c:pt>
                <c:pt idx="737">
                  <c:v>0</c:v>
                </c:pt>
                <c:pt idx="738">
                  <c:v>2.5</c:v>
                </c:pt>
                <c:pt idx="739">
                  <c:v>6.1</c:v>
                </c:pt>
                <c:pt idx="740">
                  <c:v>1.8</c:v>
                </c:pt>
                <c:pt idx="741">
                  <c:v>4.3</c:v>
                </c:pt>
                <c:pt idx="742">
                  <c:v>2.9</c:v>
                </c:pt>
                <c:pt idx="743">
                  <c:v>2.5</c:v>
                </c:pt>
                <c:pt idx="744">
                  <c:v>4.7</c:v>
                </c:pt>
                <c:pt idx="745">
                  <c:v>0</c:v>
                </c:pt>
                <c:pt idx="746">
                  <c:v>4</c:v>
                </c:pt>
                <c:pt idx="747">
                  <c:v>3.2</c:v>
                </c:pt>
                <c:pt idx="748">
                  <c:v>2.5</c:v>
                </c:pt>
                <c:pt idx="749">
                  <c:v>1.8</c:v>
                </c:pt>
                <c:pt idx="750">
                  <c:v>0</c:v>
                </c:pt>
                <c:pt idx="751">
                  <c:v>2.5</c:v>
                </c:pt>
                <c:pt idx="752">
                  <c:v>6.1</c:v>
                </c:pt>
                <c:pt idx="753">
                  <c:v>1.8</c:v>
                </c:pt>
                <c:pt idx="754">
                  <c:v>4.3</c:v>
                </c:pt>
                <c:pt idx="755">
                  <c:v>2.9</c:v>
                </c:pt>
                <c:pt idx="756">
                  <c:v>2.5</c:v>
                </c:pt>
                <c:pt idx="757">
                  <c:v>4.7</c:v>
                </c:pt>
                <c:pt idx="758">
                  <c:v>0</c:v>
                </c:pt>
                <c:pt idx="759">
                  <c:v>4</c:v>
                </c:pt>
                <c:pt idx="760">
                  <c:v>3.2</c:v>
                </c:pt>
                <c:pt idx="761">
                  <c:v>2.5</c:v>
                </c:pt>
                <c:pt idx="762">
                  <c:v>1.8</c:v>
                </c:pt>
                <c:pt idx="763">
                  <c:v>0</c:v>
                </c:pt>
                <c:pt idx="764">
                  <c:v>2.5</c:v>
                </c:pt>
                <c:pt idx="765">
                  <c:v>6.1</c:v>
                </c:pt>
                <c:pt idx="766">
                  <c:v>1.8</c:v>
                </c:pt>
                <c:pt idx="767">
                  <c:v>4.3</c:v>
                </c:pt>
                <c:pt idx="768">
                  <c:v>2.9</c:v>
                </c:pt>
                <c:pt idx="769">
                  <c:v>2.5</c:v>
                </c:pt>
                <c:pt idx="770">
                  <c:v>4.7</c:v>
                </c:pt>
                <c:pt idx="771">
                  <c:v>8.3000000000000007</c:v>
                </c:pt>
                <c:pt idx="772">
                  <c:v>6.8</c:v>
                </c:pt>
                <c:pt idx="773">
                  <c:v>11.9</c:v>
                </c:pt>
                <c:pt idx="774">
                  <c:v>8.3000000000000007</c:v>
                </c:pt>
                <c:pt idx="775">
                  <c:v>5.8</c:v>
                </c:pt>
                <c:pt idx="776">
                  <c:v>10.4</c:v>
                </c:pt>
                <c:pt idx="777">
                  <c:v>4.3</c:v>
                </c:pt>
                <c:pt idx="778">
                  <c:v>6.5</c:v>
                </c:pt>
                <c:pt idx="779">
                  <c:v>6.1</c:v>
                </c:pt>
                <c:pt idx="780">
                  <c:v>6.8</c:v>
                </c:pt>
                <c:pt idx="781">
                  <c:v>4.7</c:v>
                </c:pt>
                <c:pt idx="782">
                  <c:v>5</c:v>
                </c:pt>
                <c:pt idx="783">
                  <c:v>6.1</c:v>
                </c:pt>
                <c:pt idx="784">
                  <c:v>6.1</c:v>
                </c:pt>
                <c:pt idx="785">
                  <c:v>7.2</c:v>
                </c:pt>
                <c:pt idx="786">
                  <c:v>7.2</c:v>
                </c:pt>
                <c:pt idx="787">
                  <c:v>6.5</c:v>
                </c:pt>
                <c:pt idx="788">
                  <c:v>2.2000000000000002</c:v>
                </c:pt>
                <c:pt idx="789">
                  <c:v>4.7</c:v>
                </c:pt>
                <c:pt idx="790">
                  <c:v>7.9</c:v>
                </c:pt>
                <c:pt idx="791">
                  <c:v>9.4</c:v>
                </c:pt>
                <c:pt idx="792">
                  <c:v>5</c:v>
                </c:pt>
                <c:pt idx="793">
                  <c:v>5.8</c:v>
                </c:pt>
                <c:pt idx="794">
                  <c:v>4.3</c:v>
                </c:pt>
                <c:pt idx="795">
                  <c:v>5</c:v>
                </c:pt>
                <c:pt idx="796">
                  <c:v>7.9</c:v>
                </c:pt>
                <c:pt idx="797">
                  <c:v>5.8</c:v>
                </c:pt>
                <c:pt idx="798">
                  <c:v>6.5</c:v>
                </c:pt>
                <c:pt idx="799">
                  <c:v>4.7</c:v>
                </c:pt>
                <c:pt idx="800">
                  <c:v>2.5</c:v>
                </c:pt>
                <c:pt idx="801">
                  <c:v>5</c:v>
                </c:pt>
                <c:pt idx="802">
                  <c:v>5.8</c:v>
                </c:pt>
                <c:pt idx="803">
                  <c:v>3.6</c:v>
                </c:pt>
                <c:pt idx="804">
                  <c:v>3.6</c:v>
                </c:pt>
                <c:pt idx="805">
                  <c:v>4</c:v>
                </c:pt>
                <c:pt idx="806">
                  <c:v>2.9</c:v>
                </c:pt>
                <c:pt idx="807">
                  <c:v>2.9</c:v>
                </c:pt>
                <c:pt idx="808">
                  <c:v>5.4</c:v>
                </c:pt>
                <c:pt idx="809">
                  <c:v>5.8</c:v>
                </c:pt>
                <c:pt idx="810">
                  <c:v>7.2</c:v>
                </c:pt>
                <c:pt idx="811">
                  <c:v>4.7</c:v>
                </c:pt>
                <c:pt idx="812">
                  <c:v>5</c:v>
                </c:pt>
                <c:pt idx="813">
                  <c:v>7.2</c:v>
                </c:pt>
                <c:pt idx="814">
                  <c:v>4.7</c:v>
                </c:pt>
                <c:pt idx="815">
                  <c:v>6.8</c:v>
                </c:pt>
                <c:pt idx="816">
                  <c:v>6.8</c:v>
                </c:pt>
                <c:pt idx="817">
                  <c:v>6.8</c:v>
                </c:pt>
                <c:pt idx="818">
                  <c:v>8.3000000000000007</c:v>
                </c:pt>
                <c:pt idx="819">
                  <c:v>3.6</c:v>
                </c:pt>
                <c:pt idx="820">
                  <c:v>8.3000000000000007</c:v>
                </c:pt>
                <c:pt idx="821">
                  <c:v>6.8</c:v>
                </c:pt>
                <c:pt idx="822">
                  <c:v>11.9</c:v>
                </c:pt>
                <c:pt idx="823">
                  <c:v>8.3000000000000007</c:v>
                </c:pt>
                <c:pt idx="824">
                  <c:v>5.8</c:v>
                </c:pt>
                <c:pt idx="825">
                  <c:v>10.4</c:v>
                </c:pt>
                <c:pt idx="826">
                  <c:v>4.3</c:v>
                </c:pt>
                <c:pt idx="827">
                  <c:v>6.5</c:v>
                </c:pt>
                <c:pt idx="828">
                  <c:v>6.1</c:v>
                </c:pt>
                <c:pt idx="829">
                  <c:v>6.8</c:v>
                </c:pt>
                <c:pt idx="830">
                  <c:v>4.7</c:v>
                </c:pt>
                <c:pt idx="831">
                  <c:v>5</c:v>
                </c:pt>
                <c:pt idx="832">
                  <c:v>6.1</c:v>
                </c:pt>
                <c:pt idx="833">
                  <c:v>6.1</c:v>
                </c:pt>
                <c:pt idx="834">
                  <c:v>7.2</c:v>
                </c:pt>
                <c:pt idx="835">
                  <c:v>7.2</c:v>
                </c:pt>
                <c:pt idx="836">
                  <c:v>6.5</c:v>
                </c:pt>
                <c:pt idx="837">
                  <c:v>2.2000000000000002</c:v>
                </c:pt>
                <c:pt idx="838">
                  <c:v>4.7</c:v>
                </c:pt>
                <c:pt idx="839">
                  <c:v>7.9</c:v>
                </c:pt>
                <c:pt idx="840">
                  <c:v>9.4</c:v>
                </c:pt>
                <c:pt idx="841">
                  <c:v>5</c:v>
                </c:pt>
                <c:pt idx="842">
                  <c:v>5.8</c:v>
                </c:pt>
                <c:pt idx="843">
                  <c:v>4.3</c:v>
                </c:pt>
                <c:pt idx="844">
                  <c:v>5</c:v>
                </c:pt>
                <c:pt idx="845">
                  <c:v>7.9</c:v>
                </c:pt>
                <c:pt idx="846">
                  <c:v>5.8</c:v>
                </c:pt>
                <c:pt idx="847">
                  <c:v>6.5</c:v>
                </c:pt>
                <c:pt idx="848">
                  <c:v>4.7</c:v>
                </c:pt>
                <c:pt idx="849">
                  <c:v>2.5</c:v>
                </c:pt>
                <c:pt idx="850">
                  <c:v>5</c:v>
                </c:pt>
                <c:pt idx="851">
                  <c:v>5.8</c:v>
                </c:pt>
                <c:pt idx="852">
                  <c:v>3.6</c:v>
                </c:pt>
                <c:pt idx="853">
                  <c:v>3.6</c:v>
                </c:pt>
                <c:pt idx="854">
                  <c:v>4</c:v>
                </c:pt>
                <c:pt idx="855">
                  <c:v>2.9</c:v>
                </c:pt>
                <c:pt idx="856">
                  <c:v>2.9</c:v>
                </c:pt>
                <c:pt idx="857">
                  <c:v>5.4</c:v>
                </c:pt>
                <c:pt idx="858">
                  <c:v>5.8</c:v>
                </c:pt>
                <c:pt idx="859">
                  <c:v>7.2</c:v>
                </c:pt>
                <c:pt idx="860">
                  <c:v>4.7</c:v>
                </c:pt>
                <c:pt idx="861">
                  <c:v>5</c:v>
                </c:pt>
                <c:pt idx="862">
                  <c:v>7.2</c:v>
                </c:pt>
                <c:pt idx="863">
                  <c:v>4.7</c:v>
                </c:pt>
                <c:pt idx="864">
                  <c:v>6.8</c:v>
                </c:pt>
                <c:pt idx="865">
                  <c:v>6.8</c:v>
                </c:pt>
                <c:pt idx="866">
                  <c:v>6.8</c:v>
                </c:pt>
                <c:pt idx="867">
                  <c:v>8.3000000000000007</c:v>
                </c:pt>
                <c:pt idx="868">
                  <c:v>3.6</c:v>
                </c:pt>
                <c:pt idx="869">
                  <c:v>8.3000000000000007</c:v>
                </c:pt>
                <c:pt idx="870">
                  <c:v>6.8</c:v>
                </c:pt>
                <c:pt idx="871">
                  <c:v>11.9</c:v>
                </c:pt>
                <c:pt idx="872">
                  <c:v>8.3000000000000007</c:v>
                </c:pt>
                <c:pt idx="873">
                  <c:v>5.8</c:v>
                </c:pt>
                <c:pt idx="874">
                  <c:v>10.4</c:v>
                </c:pt>
                <c:pt idx="875">
                  <c:v>4.3</c:v>
                </c:pt>
                <c:pt idx="876">
                  <c:v>6.5</c:v>
                </c:pt>
                <c:pt idx="877">
                  <c:v>6.1</c:v>
                </c:pt>
                <c:pt idx="878">
                  <c:v>6.8</c:v>
                </c:pt>
                <c:pt idx="879">
                  <c:v>4.7</c:v>
                </c:pt>
                <c:pt idx="880">
                  <c:v>5</c:v>
                </c:pt>
                <c:pt idx="881">
                  <c:v>6.1</c:v>
                </c:pt>
                <c:pt idx="882">
                  <c:v>6.1</c:v>
                </c:pt>
                <c:pt idx="883">
                  <c:v>7.2</c:v>
                </c:pt>
                <c:pt idx="884">
                  <c:v>7.2</c:v>
                </c:pt>
                <c:pt idx="885">
                  <c:v>6.5</c:v>
                </c:pt>
                <c:pt idx="886">
                  <c:v>2.2000000000000002</c:v>
                </c:pt>
                <c:pt idx="887">
                  <c:v>4.7</c:v>
                </c:pt>
                <c:pt idx="888">
                  <c:v>7.9</c:v>
                </c:pt>
                <c:pt idx="889">
                  <c:v>9.4</c:v>
                </c:pt>
                <c:pt idx="890">
                  <c:v>5</c:v>
                </c:pt>
                <c:pt idx="891">
                  <c:v>5.8</c:v>
                </c:pt>
                <c:pt idx="892">
                  <c:v>4.3</c:v>
                </c:pt>
                <c:pt idx="893">
                  <c:v>5</c:v>
                </c:pt>
                <c:pt idx="894">
                  <c:v>7.9</c:v>
                </c:pt>
                <c:pt idx="895">
                  <c:v>5.8</c:v>
                </c:pt>
                <c:pt idx="896">
                  <c:v>6.5</c:v>
                </c:pt>
                <c:pt idx="897">
                  <c:v>4.7</c:v>
                </c:pt>
                <c:pt idx="898">
                  <c:v>2.5</c:v>
                </c:pt>
                <c:pt idx="899">
                  <c:v>5</c:v>
                </c:pt>
                <c:pt idx="900">
                  <c:v>5.8</c:v>
                </c:pt>
                <c:pt idx="901">
                  <c:v>3.6</c:v>
                </c:pt>
                <c:pt idx="902">
                  <c:v>3.6</c:v>
                </c:pt>
                <c:pt idx="903">
                  <c:v>4</c:v>
                </c:pt>
                <c:pt idx="904">
                  <c:v>2.9</c:v>
                </c:pt>
                <c:pt idx="905">
                  <c:v>2.9</c:v>
                </c:pt>
                <c:pt idx="906">
                  <c:v>5.4</c:v>
                </c:pt>
                <c:pt idx="907">
                  <c:v>5.8</c:v>
                </c:pt>
                <c:pt idx="908">
                  <c:v>7.2</c:v>
                </c:pt>
                <c:pt idx="909">
                  <c:v>4.7</c:v>
                </c:pt>
                <c:pt idx="910">
                  <c:v>5</c:v>
                </c:pt>
                <c:pt idx="911">
                  <c:v>7.2</c:v>
                </c:pt>
                <c:pt idx="912">
                  <c:v>4.7</c:v>
                </c:pt>
                <c:pt idx="913">
                  <c:v>6.8</c:v>
                </c:pt>
                <c:pt idx="914">
                  <c:v>6.8</c:v>
                </c:pt>
                <c:pt idx="915">
                  <c:v>6.8</c:v>
                </c:pt>
                <c:pt idx="916">
                  <c:v>8.3000000000000007</c:v>
                </c:pt>
                <c:pt idx="917">
                  <c:v>3.6</c:v>
                </c:pt>
                <c:pt idx="918">
                  <c:v>8.3000000000000007</c:v>
                </c:pt>
                <c:pt idx="919">
                  <c:v>6.8</c:v>
                </c:pt>
                <c:pt idx="920">
                  <c:v>11.9</c:v>
                </c:pt>
                <c:pt idx="921">
                  <c:v>8.3000000000000007</c:v>
                </c:pt>
                <c:pt idx="922">
                  <c:v>5.8</c:v>
                </c:pt>
                <c:pt idx="923">
                  <c:v>10.4</c:v>
                </c:pt>
                <c:pt idx="924">
                  <c:v>4.3</c:v>
                </c:pt>
                <c:pt idx="925">
                  <c:v>6.5</c:v>
                </c:pt>
                <c:pt idx="926">
                  <c:v>6.1</c:v>
                </c:pt>
                <c:pt idx="927">
                  <c:v>6.8</c:v>
                </c:pt>
                <c:pt idx="928">
                  <c:v>4.7</c:v>
                </c:pt>
                <c:pt idx="929">
                  <c:v>5</c:v>
                </c:pt>
                <c:pt idx="930">
                  <c:v>6.1</c:v>
                </c:pt>
                <c:pt idx="931">
                  <c:v>6.1</c:v>
                </c:pt>
                <c:pt idx="932">
                  <c:v>7.2</c:v>
                </c:pt>
                <c:pt idx="933">
                  <c:v>7.2</c:v>
                </c:pt>
                <c:pt idx="934">
                  <c:v>6.5</c:v>
                </c:pt>
                <c:pt idx="935">
                  <c:v>2.2000000000000002</c:v>
                </c:pt>
                <c:pt idx="936">
                  <c:v>4.7</c:v>
                </c:pt>
                <c:pt idx="937">
                  <c:v>7.9</c:v>
                </c:pt>
                <c:pt idx="938">
                  <c:v>9.4</c:v>
                </c:pt>
                <c:pt idx="939">
                  <c:v>5</c:v>
                </c:pt>
                <c:pt idx="940">
                  <c:v>5.8</c:v>
                </c:pt>
                <c:pt idx="941">
                  <c:v>4.3</c:v>
                </c:pt>
                <c:pt idx="942">
                  <c:v>5</c:v>
                </c:pt>
                <c:pt idx="943">
                  <c:v>7.9</c:v>
                </c:pt>
                <c:pt idx="944">
                  <c:v>5.8</c:v>
                </c:pt>
                <c:pt idx="945">
                  <c:v>6.5</c:v>
                </c:pt>
                <c:pt idx="946">
                  <c:v>4.7</c:v>
                </c:pt>
                <c:pt idx="947">
                  <c:v>2.5</c:v>
                </c:pt>
                <c:pt idx="948">
                  <c:v>5</c:v>
                </c:pt>
                <c:pt idx="949">
                  <c:v>5.8</c:v>
                </c:pt>
                <c:pt idx="950">
                  <c:v>3.6</c:v>
                </c:pt>
                <c:pt idx="951">
                  <c:v>3.6</c:v>
                </c:pt>
                <c:pt idx="952">
                  <c:v>4</c:v>
                </c:pt>
                <c:pt idx="953">
                  <c:v>2.9</c:v>
                </c:pt>
                <c:pt idx="954">
                  <c:v>2.9</c:v>
                </c:pt>
                <c:pt idx="955">
                  <c:v>5.4</c:v>
                </c:pt>
                <c:pt idx="956">
                  <c:v>5.8</c:v>
                </c:pt>
                <c:pt idx="957">
                  <c:v>7.2</c:v>
                </c:pt>
                <c:pt idx="958">
                  <c:v>4.7</c:v>
                </c:pt>
                <c:pt idx="959">
                  <c:v>5</c:v>
                </c:pt>
                <c:pt idx="960">
                  <c:v>7.2</c:v>
                </c:pt>
                <c:pt idx="961">
                  <c:v>4.7</c:v>
                </c:pt>
                <c:pt idx="962">
                  <c:v>6.8</c:v>
                </c:pt>
                <c:pt idx="963">
                  <c:v>6.8</c:v>
                </c:pt>
                <c:pt idx="964">
                  <c:v>6.8</c:v>
                </c:pt>
                <c:pt idx="965">
                  <c:v>8.3000000000000007</c:v>
                </c:pt>
                <c:pt idx="966">
                  <c:v>3.6</c:v>
                </c:pt>
                <c:pt idx="967">
                  <c:v>5</c:v>
                </c:pt>
                <c:pt idx="968">
                  <c:v>5.8</c:v>
                </c:pt>
                <c:pt idx="969">
                  <c:v>4.3</c:v>
                </c:pt>
                <c:pt idx="970">
                  <c:v>5</c:v>
                </c:pt>
                <c:pt idx="971">
                  <c:v>7.9</c:v>
                </c:pt>
                <c:pt idx="972">
                  <c:v>5.8</c:v>
                </c:pt>
                <c:pt idx="973">
                  <c:v>6.5</c:v>
                </c:pt>
                <c:pt idx="974">
                  <c:v>4.7</c:v>
                </c:pt>
                <c:pt idx="975">
                  <c:v>2.5</c:v>
                </c:pt>
                <c:pt idx="976">
                  <c:v>5</c:v>
                </c:pt>
                <c:pt idx="977">
                  <c:v>5.8</c:v>
                </c:pt>
                <c:pt idx="978">
                  <c:v>3.6</c:v>
                </c:pt>
                <c:pt idx="979">
                  <c:v>3.6</c:v>
                </c:pt>
                <c:pt idx="980">
                  <c:v>4</c:v>
                </c:pt>
                <c:pt idx="981">
                  <c:v>2.9</c:v>
                </c:pt>
                <c:pt idx="982">
                  <c:v>2.9</c:v>
                </c:pt>
                <c:pt idx="983">
                  <c:v>5.4</c:v>
                </c:pt>
                <c:pt idx="984">
                  <c:v>5.8</c:v>
                </c:pt>
                <c:pt idx="985">
                  <c:v>7.2</c:v>
                </c:pt>
                <c:pt idx="986">
                  <c:v>4.7</c:v>
                </c:pt>
                <c:pt idx="987">
                  <c:v>5</c:v>
                </c:pt>
                <c:pt idx="988">
                  <c:v>7.2</c:v>
                </c:pt>
                <c:pt idx="989">
                  <c:v>4.7</c:v>
                </c:pt>
                <c:pt idx="990">
                  <c:v>6.8</c:v>
                </c:pt>
                <c:pt idx="991">
                  <c:v>2.9</c:v>
                </c:pt>
                <c:pt idx="992">
                  <c:v>2.9</c:v>
                </c:pt>
                <c:pt idx="993">
                  <c:v>5.4</c:v>
                </c:pt>
                <c:pt idx="994">
                  <c:v>8.3000000000000007</c:v>
                </c:pt>
                <c:pt idx="995">
                  <c:v>6.8</c:v>
                </c:pt>
                <c:pt idx="996">
                  <c:v>11.9</c:v>
                </c:pt>
                <c:pt idx="997">
                  <c:v>8.3000000000000007</c:v>
                </c:pt>
                <c:pt idx="998">
                  <c:v>5.8</c:v>
                </c:pt>
                <c:pt idx="999">
                  <c:v>10.4</c:v>
                </c:pt>
                <c:pt idx="1000">
                  <c:v>4.3</c:v>
                </c:pt>
                <c:pt idx="1001">
                  <c:v>6.5</c:v>
                </c:pt>
                <c:pt idx="1002">
                  <c:v>6.1</c:v>
                </c:pt>
                <c:pt idx="1003">
                  <c:v>6.8</c:v>
                </c:pt>
                <c:pt idx="1004">
                  <c:v>4.7</c:v>
                </c:pt>
                <c:pt idx="1005">
                  <c:v>5</c:v>
                </c:pt>
                <c:pt idx="1006">
                  <c:v>6.1</c:v>
                </c:pt>
                <c:pt idx="1007">
                  <c:v>6.1</c:v>
                </c:pt>
                <c:pt idx="1008">
                  <c:v>7.2</c:v>
                </c:pt>
                <c:pt idx="1009">
                  <c:v>7.2</c:v>
                </c:pt>
                <c:pt idx="1010">
                  <c:v>6.5</c:v>
                </c:pt>
                <c:pt idx="1011">
                  <c:v>2.2000000000000002</c:v>
                </c:pt>
                <c:pt idx="1012">
                  <c:v>4.7</c:v>
                </c:pt>
                <c:pt idx="1013">
                  <c:v>7.9</c:v>
                </c:pt>
                <c:pt idx="1014">
                  <c:v>9.4</c:v>
                </c:pt>
                <c:pt idx="1015">
                  <c:v>5</c:v>
                </c:pt>
                <c:pt idx="1016">
                  <c:v>5.8</c:v>
                </c:pt>
                <c:pt idx="1017">
                  <c:v>4.3</c:v>
                </c:pt>
                <c:pt idx="1018">
                  <c:v>5</c:v>
                </c:pt>
                <c:pt idx="1019">
                  <c:v>7.9</c:v>
                </c:pt>
                <c:pt idx="1020">
                  <c:v>5.8</c:v>
                </c:pt>
                <c:pt idx="1021">
                  <c:v>6.5</c:v>
                </c:pt>
                <c:pt idx="1022">
                  <c:v>4.7</c:v>
                </c:pt>
                <c:pt idx="1023">
                  <c:v>2.5</c:v>
                </c:pt>
                <c:pt idx="1024">
                  <c:v>5</c:v>
                </c:pt>
                <c:pt idx="1025">
                  <c:v>5.8</c:v>
                </c:pt>
                <c:pt idx="1026">
                  <c:v>3.6</c:v>
                </c:pt>
                <c:pt idx="1027">
                  <c:v>3.6</c:v>
                </c:pt>
                <c:pt idx="1028">
                  <c:v>4</c:v>
                </c:pt>
                <c:pt idx="1029">
                  <c:v>2.9</c:v>
                </c:pt>
                <c:pt idx="1030">
                  <c:v>2.9</c:v>
                </c:pt>
                <c:pt idx="1031">
                  <c:v>5.4</c:v>
                </c:pt>
                <c:pt idx="1032">
                  <c:v>5.8</c:v>
                </c:pt>
                <c:pt idx="1033">
                  <c:v>7.2</c:v>
                </c:pt>
                <c:pt idx="1034">
                  <c:v>4.7</c:v>
                </c:pt>
                <c:pt idx="1035">
                  <c:v>5</c:v>
                </c:pt>
                <c:pt idx="1036">
                  <c:v>7.2</c:v>
                </c:pt>
                <c:pt idx="1037">
                  <c:v>4.7</c:v>
                </c:pt>
                <c:pt idx="1038">
                  <c:v>6.8</c:v>
                </c:pt>
                <c:pt idx="1039">
                  <c:v>6.8</c:v>
                </c:pt>
                <c:pt idx="1040">
                  <c:v>6.8</c:v>
                </c:pt>
                <c:pt idx="1041">
                  <c:v>8.3000000000000007</c:v>
                </c:pt>
                <c:pt idx="1042">
                  <c:v>3.6</c:v>
                </c:pt>
                <c:pt idx="1043">
                  <c:v>6.8</c:v>
                </c:pt>
                <c:pt idx="1044">
                  <c:v>6.1</c:v>
                </c:pt>
                <c:pt idx="1045">
                  <c:v>2.9</c:v>
                </c:pt>
                <c:pt idx="1046">
                  <c:v>4.3</c:v>
                </c:pt>
                <c:pt idx="1047">
                  <c:v>2.5</c:v>
                </c:pt>
                <c:pt idx="1048">
                  <c:v>4.7</c:v>
                </c:pt>
                <c:pt idx="1049">
                  <c:v>7.9</c:v>
                </c:pt>
                <c:pt idx="1050">
                  <c:v>3.2</c:v>
                </c:pt>
                <c:pt idx="1051">
                  <c:v>7.2</c:v>
                </c:pt>
                <c:pt idx="1052">
                  <c:v>2.5</c:v>
                </c:pt>
                <c:pt idx="1053">
                  <c:v>5.8</c:v>
                </c:pt>
                <c:pt idx="1054">
                  <c:v>4</c:v>
                </c:pt>
                <c:pt idx="1055">
                  <c:v>10.1</c:v>
                </c:pt>
                <c:pt idx="1056">
                  <c:v>5</c:v>
                </c:pt>
                <c:pt idx="1057">
                  <c:v>5</c:v>
                </c:pt>
                <c:pt idx="1058">
                  <c:v>6.1</c:v>
                </c:pt>
                <c:pt idx="1059">
                  <c:v>6.5</c:v>
                </c:pt>
                <c:pt idx="1060">
                  <c:v>6.5</c:v>
                </c:pt>
                <c:pt idx="1061">
                  <c:v>3.6</c:v>
                </c:pt>
                <c:pt idx="1062">
                  <c:v>7.2</c:v>
                </c:pt>
                <c:pt idx="1063">
                  <c:v>3.2</c:v>
                </c:pt>
                <c:pt idx="1064">
                  <c:v>5.8</c:v>
                </c:pt>
                <c:pt idx="1065">
                  <c:v>6.1</c:v>
                </c:pt>
                <c:pt idx="1066">
                  <c:v>6.1</c:v>
                </c:pt>
                <c:pt idx="1067">
                  <c:v>7.2</c:v>
                </c:pt>
                <c:pt idx="1068">
                  <c:v>4</c:v>
                </c:pt>
                <c:pt idx="1069">
                  <c:v>6.8</c:v>
                </c:pt>
                <c:pt idx="1070">
                  <c:v>3.2</c:v>
                </c:pt>
                <c:pt idx="1071">
                  <c:v>4</c:v>
                </c:pt>
                <c:pt idx="1072">
                  <c:v>9</c:v>
                </c:pt>
                <c:pt idx="1073">
                  <c:v>2.9</c:v>
                </c:pt>
                <c:pt idx="1074">
                  <c:v>4</c:v>
                </c:pt>
                <c:pt idx="1075">
                  <c:v>6.5</c:v>
                </c:pt>
                <c:pt idx="1076">
                  <c:v>6.8</c:v>
                </c:pt>
                <c:pt idx="1077">
                  <c:v>6.5</c:v>
                </c:pt>
                <c:pt idx="1078">
                  <c:v>8.6</c:v>
                </c:pt>
                <c:pt idx="1079">
                  <c:v>4.3</c:v>
                </c:pt>
                <c:pt idx="1080">
                  <c:v>4</c:v>
                </c:pt>
                <c:pt idx="1081">
                  <c:v>4</c:v>
                </c:pt>
                <c:pt idx="1082">
                  <c:v>0</c:v>
                </c:pt>
                <c:pt idx="1083">
                  <c:v>6.1</c:v>
                </c:pt>
                <c:pt idx="1084">
                  <c:v>9</c:v>
                </c:pt>
                <c:pt idx="1085">
                  <c:v>4.3</c:v>
                </c:pt>
                <c:pt idx="1086">
                  <c:v>5.8</c:v>
                </c:pt>
                <c:pt idx="1087">
                  <c:v>5</c:v>
                </c:pt>
                <c:pt idx="1088">
                  <c:v>5.8</c:v>
                </c:pt>
                <c:pt idx="1089">
                  <c:v>9.4</c:v>
                </c:pt>
                <c:pt idx="1090">
                  <c:v>2.2000000000000002</c:v>
                </c:pt>
                <c:pt idx="1091">
                  <c:v>4.3</c:v>
                </c:pt>
                <c:pt idx="1092">
                  <c:v>3.2</c:v>
                </c:pt>
                <c:pt idx="1093">
                  <c:v>6.8</c:v>
                </c:pt>
                <c:pt idx="1094">
                  <c:v>5.8</c:v>
                </c:pt>
                <c:pt idx="1095">
                  <c:v>8.6</c:v>
                </c:pt>
                <c:pt idx="1096">
                  <c:v>3.2</c:v>
                </c:pt>
                <c:pt idx="1097">
                  <c:v>2.5</c:v>
                </c:pt>
                <c:pt idx="1098">
                  <c:v>3.2</c:v>
                </c:pt>
                <c:pt idx="1099">
                  <c:v>3.6</c:v>
                </c:pt>
                <c:pt idx="1100">
                  <c:v>4.7</c:v>
                </c:pt>
                <c:pt idx="1101">
                  <c:v>7.9</c:v>
                </c:pt>
                <c:pt idx="1102">
                  <c:v>6.5</c:v>
                </c:pt>
                <c:pt idx="1103">
                  <c:v>4.7</c:v>
                </c:pt>
                <c:pt idx="1104">
                  <c:v>4.3</c:v>
                </c:pt>
                <c:pt idx="1105">
                  <c:v>4.7</c:v>
                </c:pt>
                <c:pt idx="1106">
                  <c:v>6.1</c:v>
                </c:pt>
                <c:pt idx="1107">
                  <c:v>6.8</c:v>
                </c:pt>
                <c:pt idx="1108">
                  <c:v>3.2</c:v>
                </c:pt>
                <c:pt idx="1109">
                  <c:v>5</c:v>
                </c:pt>
                <c:pt idx="1110">
                  <c:v>6.8</c:v>
                </c:pt>
                <c:pt idx="1111">
                  <c:v>7.9</c:v>
                </c:pt>
                <c:pt idx="1112">
                  <c:v>8.3000000000000007</c:v>
                </c:pt>
                <c:pt idx="1113">
                  <c:v>9.6999999999999993</c:v>
                </c:pt>
                <c:pt idx="1114">
                  <c:v>5</c:v>
                </c:pt>
                <c:pt idx="1115">
                  <c:v>9</c:v>
                </c:pt>
                <c:pt idx="1116">
                  <c:v>7.6</c:v>
                </c:pt>
                <c:pt idx="1117">
                  <c:v>4</c:v>
                </c:pt>
                <c:pt idx="1118">
                  <c:v>5.4</c:v>
                </c:pt>
                <c:pt idx="1119">
                  <c:v>6.5</c:v>
                </c:pt>
                <c:pt idx="1120">
                  <c:v>6.5</c:v>
                </c:pt>
                <c:pt idx="1121">
                  <c:v>3.6</c:v>
                </c:pt>
                <c:pt idx="1122">
                  <c:v>4.3</c:v>
                </c:pt>
                <c:pt idx="1123">
                  <c:v>3.2</c:v>
                </c:pt>
                <c:pt idx="1124">
                  <c:v>4.7</c:v>
                </c:pt>
                <c:pt idx="1125">
                  <c:v>4.3</c:v>
                </c:pt>
                <c:pt idx="1126">
                  <c:v>7.6</c:v>
                </c:pt>
                <c:pt idx="1127">
                  <c:v>6.8</c:v>
                </c:pt>
                <c:pt idx="1128">
                  <c:v>0</c:v>
                </c:pt>
                <c:pt idx="1129">
                  <c:v>3.2</c:v>
                </c:pt>
                <c:pt idx="1130">
                  <c:v>5.8</c:v>
                </c:pt>
                <c:pt idx="1131">
                  <c:v>4.3</c:v>
                </c:pt>
                <c:pt idx="1132">
                  <c:v>4</c:v>
                </c:pt>
                <c:pt idx="1133">
                  <c:v>4.7</c:v>
                </c:pt>
                <c:pt idx="1134">
                  <c:v>4</c:v>
                </c:pt>
                <c:pt idx="1135">
                  <c:v>4.3</c:v>
                </c:pt>
                <c:pt idx="1136">
                  <c:v>7.2</c:v>
                </c:pt>
                <c:pt idx="1137">
                  <c:v>3.2</c:v>
                </c:pt>
                <c:pt idx="1138">
                  <c:v>10.4</c:v>
                </c:pt>
                <c:pt idx="1139">
                  <c:v>8.3000000000000007</c:v>
                </c:pt>
                <c:pt idx="1140">
                  <c:v>2.9</c:v>
                </c:pt>
                <c:pt idx="1141">
                  <c:v>6.8</c:v>
                </c:pt>
                <c:pt idx="1142">
                  <c:v>6.1</c:v>
                </c:pt>
                <c:pt idx="1143">
                  <c:v>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10</c:v>
                </c:pt>
                <c:pt idx="387">
                  <c:v>10</c:v>
                </c:pt>
                <c:pt idx="388">
                  <c:v>10</c:v>
                </c:pt>
                <c:pt idx="389">
                  <c:v>10</c:v>
                </c:pt>
                <c:pt idx="390">
                  <c:v>20</c:v>
                </c:pt>
                <c:pt idx="391">
                  <c:v>20</c:v>
                </c:pt>
                <c:pt idx="392">
                  <c:v>20</c:v>
                </c:pt>
                <c:pt idx="393">
                  <c:v>30</c:v>
                </c:pt>
                <c:pt idx="394">
                  <c:v>30</c:v>
                </c:pt>
                <c:pt idx="395">
                  <c:v>40</c:v>
                </c:pt>
                <c:pt idx="396">
                  <c:v>50</c:v>
                </c:pt>
                <c:pt idx="397">
                  <c:v>60</c:v>
                </c:pt>
                <c:pt idx="398">
                  <c:v>70</c:v>
                </c:pt>
                <c:pt idx="399">
                  <c:v>80</c:v>
                </c:pt>
                <c:pt idx="400">
                  <c:v>90</c:v>
                </c:pt>
                <c:pt idx="401">
                  <c:v>110</c:v>
                </c:pt>
                <c:pt idx="402">
                  <c:v>120</c:v>
                </c:pt>
                <c:pt idx="403">
                  <c:v>140</c:v>
                </c:pt>
                <c:pt idx="404">
                  <c:v>150</c:v>
                </c:pt>
                <c:pt idx="405">
                  <c:v>170</c:v>
                </c:pt>
                <c:pt idx="406">
                  <c:v>190</c:v>
                </c:pt>
                <c:pt idx="407">
                  <c:v>210</c:v>
                </c:pt>
                <c:pt idx="408">
                  <c:v>240</c:v>
                </c:pt>
                <c:pt idx="409">
                  <c:v>280</c:v>
                </c:pt>
                <c:pt idx="410">
                  <c:v>300</c:v>
                </c:pt>
                <c:pt idx="411">
                  <c:v>320</c:v>
                </c:pt>
                <c:pt idx="412">
                  <c:v>350</c:v>
                </c:pt>
                <c:pt idx="413">
                  <c:v>390</c:v>
                </c:pt>
                <c:pt idx="414">
                  <c:v>420</c:v>
                </c:pt>
                <c:pt idx="415">
                  <c:v>470</c:v>
                </c:pt>
                <c:pt idx="416">
                  <c:v>510</c:v>
                </c:pt>
                <c:pt idx="417">
                  <c:v>530</c:v>
                </c:pt>
                <c:pt idx="418">
                  <c:v>580</c:v>
                </c:pt>
                <c:pt idx="419">
                  <c:v>670</c:v>
                </c:pt>
                <c:pt idx="420">
                  <c:v>710</c:v>
                </c:pt>
                <c:pt idx="421">
                  <c:v>750</c:v>
                </c:pt>
                <c:pt idx="422">
                  <c:v>780</c:v>
                </c:pt>
                <c:pt idx="423">
                  <c:v>830</c:v>
                </c:pt>
                <c:pt idx="424">
                  <c:v>890</c:v>
                </c:pt>
                <c:pt idx="425">
                  <c:v>960</c:v>
                </c:pt>
                <c:pt idx="426">
                  <c:v>1070</c:v>
                </c:pt>
                <c:pt idx="427">
                  <c:v>1140</c:v>
                </c:pt>
                <c:pt idx="428">
                  <c:v>1190</c:v>
                </c:pt>
                <c:pt idx="429">
                  <c:v>1250</c:v>
                </c:pt>
                <c:pt idx="430">
                  <c:v>1280</c:v>
                </c:pt>
                <c:pt idx="431">
                  <c:v>1350</c:v>
                </c:pt>
                <c:pt idx="432">
                  <c:v>1420</c:v>
                </c:pt>
                <c:pt idx="433">
                  <c:v>1480</c:v>
                </c:pt>
                <c:pt idx="434">
                  <c:v>1540</c:v>
                </c:pt>
                <c:pt idx="435">
                  <c:v>1600</c:v>
                </c:pt>
                <c:pt idx="436">
                  <c:v>1660</c:v>
                </c:pt>
                <c:pt idx="437">
                  <c:v>1730</c:v>
                </c:pt>
                <c:pt idx="438">
                  <c:v>1780</c:v>
                </c:pt>
                <c:pt idx="439">
                  <c:v>1840</c:v>
                </c:pt>
                <c:pt idx="440">
                  <c:v>1890</c:v>
                </c:pt>
                <c:pt idx="441">
                  <c:v>1960</c:v>
                </c:pt>
                <c:pt idx="442">
                  <c:v>2020</c:v>
                </c:pt>
                <c:pt idx="443">
                  <c:v>2080</c:v>
                </c:pt>
                <c:pt idx="444">
                  <c:v>2130</c:v>
                </c:pt>
                <c:pt idx="445">
                  <c:v>2200</c:v>
                </c:pt>
                <c:pt idx="446">
                  <c:v>2250</c:v>
                </c:pt>
                <c:pt idx="447">
                  <c:v>2300</c:v>
                </c:pt>
                <c:pt idx="448">
                  <c:v>2360</c:v>
                </c:pt>
                <c:pt idx="449">
                  <c:v>2420</c:v>
                </c:pt>
                <c:pt idx="450">
                  <c:v>2490</c:v>
                </c:pt>
                <c:pt idx="451">
                  <c:v>2540</c:v>
                </c:pt>
                <c:pt idx="452">
                  <c:v>2600</c:v>
                </c:pt>
                <c:pt idx="453">
                  <c:v>2650</c:v>
                </c:pt>
                <c:pt idx="454">
                  <c:v>2690</c:v>
                </c:pt>
                <c:pt idx="455">
                  <c:v>2730</c:v>
                </c:pt>
                <c:pt idx="456">
                  <c:v>2800</c:v>
                </c:pt>
                <c:pt idx="457">
                  <c:v>2850</c:v>
                </c:pt>
                <c:pt idx="458">
                  <c:v>2910</c:v>
                </c:pt>
                <c:pt idx="459">
                  <c:v>2960</c:v>
                </c:pt>
                <c:pt idx="460">
                  <c:v>3000</c:v>
                </c:pt>
                <c:pt idx="461">
                  <c:v>3060</c:v>
                </c:pt>
                <c:pt idx="462">
                  <c:v>3110</c:v>
                </c:pt>
                <c:pt idx="463">
                  <c:v>3160</c:v>
                </c:pt>
                <c:pt idx="464">
                  <c:v>3220</c:v>
                </c:pt>
                <c:pt idx="465">
                  <c:v>3270</c:v>
                </c:pt>
                <c:pt idx="466">
                  <c:v>3310</c:v>
                </c:pt>
                <c:pt idx="467">
                  <c:v>3350</c:v>
                </c:pt>
                <c:pt idx="468">
                  <c:v>3390</c:v>
                </c:pt>
                <c:pt idx="469">
                  <c:v>3440</c:v>
                </c:pt>
                <c:pt idx="470">
                  <c:v>3480</c:v>
                </c:pt>
                <c:pt idx="471">
                  <c:v>3530</c:v>
                </c:pt>
                <c:pt idx="472">
                  <c:v>3570</c:v>
                </c:pt>
                <c:pt idx="473">
                  <c:v>3620</c:v>
                </c:pt>
                <c:pt idx="474">
                  <c:v>3660</c:v>
                </c:pt>
                <c:pt idx="475">
                  <c:v>3710</c:v>
                </c:pt>
                <c:pt idx="476">
                  <c:v>3760</c:v>
                </c:pt>
                <c:pt idx="477">
                  <c:v>3800</c:v>
                </c:pt>
                <c:pt idx="478">
                  <c:v>3840</c:v>
                </c:pt>
                <c:pt idx="479">
                  <c:v>3880</c:v>
                </c:pt>
                <c:pt idx="480">
                  <c:v>3930</c:v>
                </c:pt>
                <c:pt idx="481">
                  <c:v>3980</c:v>
                </c:pt>
                <c:pt idx="482">
                  <c:v>4020</c:v>
                </c:pt>
                <c:pt idx="483">
                  <c:v>4050</c:v>
                </c:pt>
                <c:pt idx="484">
                  <c:v>4100</c:v>
                </c:pt>
                <c:pt idx="485">
                  <c:v>4140</c:v>
                </c:pt>
                <c:pt idx="486">
                  <c:v>4180</c:v>
                </c:pt>
                <c:pt idx="487">
                  <c:v>4220</c:v>
                </c:pt>
                <c:pt idx="488">
                  <c:v>4250</c:v>
                </c:pt>
                <c:pt idx="489">
                  <c:v>4280</c:v>
                </c:pt>
                <c:pt idx="490">
                  <c:v>4330</c:v>
                </c:pt>
                <c:pt idx="491">
                  <c:v>4380</c:v>
                </c:pt>
                <c:pt idx="492">
                  <c:v>4430</c:v>
                </c:pt>
                <c:pt idx="493">
                  <c:v>4470</c:v>
                </c:pt>
                <c:pt idx="494">
                  <c:v>4520</c:v>
                </c:pt>
                <c:pt idx="495">
                  <c:v>4560</c:v>
                </c:pt>
                <c:pt idx="496">
                  <c:v>4590</c:v>
                </c:pt>
                <c:pt idx="497">
                  <c:v>4630</c:v>
                </c:pt>
                <c:pt idx="498">
                  <c:v>4670</c:v>
                </c:pt>
                <c:pt idx="499">
                  <c:v>4730</c:v>
                </c:pt>
                <c:pt idx="500">
                  <c:v>4780</c:v>
                </c:pt>
                <c:pt idx="501">
                  <c:v>4830</c:v>
                </c:pt>
                <c:pt idx="502">
                  <c:v>4880</c:v>
                </c:pt>
                <c:pt idx="503">
                  <c:v>4920</c:v>
                </c:pt>
                <c:pt idx="504">
                  <c:v>4960</c:v>
                </c:pt>
                <c:pt idx="505">
                  <c:v>5010</c:v>
                </c:pt>
                <c:pt idx="506">
                  <c:v>5040</c:v>
                </c:pt>
                <c:pt idx="507">
                  <c:v>5080</c:v>
                </c:pt>
                <c:pt idx="508">
                  <c:v>5120</c:v>
                </c:pt>
                <c:pt idx="509">
                  <c:v>5150</c:v>
                </c:pt>
                <c:pt idx="510">
                  <c:v>5170</c:v>
                </c:pt>
                <c:pt idx="511">
                  <c:v>5180</c:v>
                </c:pt>
                <c:pt idx="512">
                  <c:v>5190</c:v>
                </c:pt>
                <c:pt idx="513">
                  <c:v>5230</c:v>
                </c:pt>
                <c:pt idx="514">
                  <c:v>5260</c:v>
                </c:pt>
                <c:pt idx="515">
                  <c:v>5290</c:v>
                </c:pt>
                <c:pt idx="516">
                  <c:v>5310</c:v>
                </c:pt>
                <c:pt idx="517">
                  <c:v>5330</c:v>
                </c:pt>
                <c:pt idx="518">
                  <c:v>5360</c:v>
                </c:pt>
                <c:pt idx="519">
                  <c:v>5410</c:v>
                </c:pt>
                <c:pt idx="520">
                  <c:v>5460</c:v>
                </c:pt>
                <c:pt idx="521">
                  <c:v>5500</c:v>
                </c:pt>
                <c:pt idx="522">
                  <c:v>5550</c:v>
                </c:pt>
                <c:pt idx="523">
                  <c:v>5590</c:v>
                </c:pt>
                <c:pt idx="524">
                  <c:v>5630</c:v>
                </c:pt>
                <c:pt idx="525">
                  <c:v>5670</c:v>
                </c:pt>
                <c:pt idx="526">
                  <c:v>5700</c:v>
                </c:pt>
                <c:pt idx="527">
                  <c:v>5740</c:v>
                </c:pt>
                <c:pt idx="528">
                  <c:v>5780</c:v>
                </c:pt>
                <c:pt idx="529">
                  <c:v>5820</c:v>
                </c:pt>
                <c:pt idx="530">
                  <c:v>5890</c:v>
                </c:pt>
                <c:pt idx="531">
                  <c:v>5920</c:v>
                </c:pt>
                <c:pt idx="532">
                  <c:v>5930</c:v>
                </c:pt>
                <c:pt idx="533">
                  <c:v>5930</c:v>
                </c:pt>
                <c:pt idx="534">
                  <c:v>5930</c:v>
                </c:pt>
                <c:pt idx="535">
                  <c:v>5940</c:v>
                </c:pt>
                <c:pt idx="536">
                  <c:v>5960</c:v>
                </c:pt>
                <c:pt idx="537">
                  <c:v>6040</c:v>
                </c:pt>
                <c:pt idx="538">
                  <c:v>6150</c:v>
                </c:pt>
                <c:pt idx="539">
                  <c:v>6240</c:v>
                </c:pt>
                <c:pt idx="540">
                  <c:v>6350</c:v>
                </c:pt>
                <c:pt idx="541">
                  <c:v>6440</c:v>
                </c:pt>
                <c:pt idx="542">
                  <c:v>6550</c:v>
                </c:pt>
                <c:pt idx="543">
                  <c:v>6700</c:v>
                </c:pt>
                <c:pt idx="544">
                  <c:v>6890</c:v>
                </c:pt>
                <c:pt idx="545">
                  <c:v>7090</c:v>
                </c:pt>
                <c:pt idx="546">
                  <c:v>7540</c:v>
                </c:pt>
                <c:pt idx="547">
                  <c:v>7980</c:v>
                </c:pt>
                <c:pt idx="548">
                  <c:v>8410</c:v>
                </c:pt>
                <c:pt idx="549">
                  <c:v>9000</c:v>
                </c:pt>
                <c:pt idx="550">
                  <c:v>9610</c:v>
                </c:pt>
                <c:pt idx="551">
                  <c:v>10630</c:v>
                </c:pt>
                <c:pt idx="552">
                  <c:v>11760</c:v>
                </c:pt>
                <c:pt idx="553">
                  <c:v>12540</c:v>
                </c:pt>
                <c:pt idx="554">
                  <c:v>13400</c:v>
                </c:pt>
                <c:pt idx="555">
                  <c:v>14490</c:v>
                </c:pt>
                <c:pt idx="556">
                  <c:v>14550</c:v>
                </c:pt>
                <c:pt idx="557">
                  <c:v>14150</c:v>
                </c:pt>
                <c:pt idx="558">
                  <c:v>13530</c:v>
                </c:pt>
                <c:pt idx="559">
                  <c:v>12780</c:v>
                </c:pt>
                <c:pt idx="560">
                  <c:v>12380</c:v>
                </c:pt>
                <c:pt idx="561">
                  <c:v>12570</c:v>
                </c:pt>
                <c:pt idx="562">
                  <c:v>13150</c:v>
                </c:pt>
                <c:pt idx="563">
                  <c:v>14010</c:v>
                </c:pt>
                <c:pt idx="564">
                  <c:v>15190</c:v>
                </c:pt>
                <c:pt idx="565">
                  <c:v>16550</c:v>
                </c:pt>
                <c:pt idx="566">
                  <c:v>17220</c:v>
                </c:pt>
                <c:pt idx="567">
                  <c:v>17470</c:v>
                </c:pt>
                <c:pt idx="568">
                  <c:v>17550</c:v>
                </c:pt>
                <c:pt idx="569">
                  <c:v>17690</c:v>
                </c:pt>
                <c:pt idx="570">
                  <c:v>17770</c:v>
                </c:pt>
                <c:pt idx="571">
                  <c:v>17410</c:v>
                </c:pt>
                <c:pt idx="572">
                  <c:v>16720</c:v>
                </c:pt>
                <c:pt idx="573">
                  <c:v>15320</c:v>
                </c:pt>
                <c:pt idx="574">
                  <c:v>14100</c:v>
                </c:pt>
                <c:pt idx="575">
                  <c:v>54110</c:v>
                </c:pt>
                <c:pt idx="576">
                  <c:v>14010</c:v>
                </c:pt>
                <c:pt idx="577">
                  <c:v>15190</c:v>
                </c:pt>
                <c:pt idx="578">
                  <c:v>16550</c:v>
                </c:pt>
                <c:pt idx="579">
                  <c:v>17220</c:v>
                </c:pt>
                <c:pt idx="580">
                  <c:v>17470</c:v>
                </c:pt>
                <c:pt idx="581">
                  <c:v>17550</c:v>
                </c:pt>
                <c:pt idx="582">
                  <c:v>17690</c:v>
                </c:pt>
                <c:pt idx="583">
                  <c:v>17770</c:v>
                </c:pt>
                <c:pt idx="584">
                  <c:v>17410</c:v>
                </c:pt>
                <c:pt idx="585">
                  <c:v>16720</c:v>
                </c:pt>
                <c:pt idx="586">
                  <c:v>15320</c:v>
                </c:pt>
                <c:pt idx="587">
                  <c:v>14100</c:v>
                </c:pt>
                <c:pt idx="588">
                  <c:v>54110</c:v>
                </c:pt>
                <c:pt idx="589">
                  <c:v>14010</c:v>
                </c:pt>
                <c:pt idx="590">
                  <c:v>15190</c:v>
                </c:pt>
                <c:pt idx="591">
                  <c:v>16550</c:v>
                </c:pt>
                <c:pt idx="592">
                  <c:v>17220</c:v>
                </c:pt>
                <c:pt idx="593">
                  <c:v>17470</c:v>
                </c:pt>
                <c:pt idx="594">
                  <c:v>17550</c:v>
                </c:pt>
                <c:pt idx="595">
                  <c:v>17690</c:v>
                </c:pt>
                <c:pt idx="596">
                  <c:v>17770</c:v>
                </c:pt>
                <c:pt idx="597">
                  <c:v>17410</c:v>
                </c:pt>
                <c:pt idx="598">
                  <c:v>16720</c:v>
                </c:pt>
                <c:pt idx="599">
                  <c:v>15320</c:v>
                </c:pt>
                <c:pt idx="600">
                  <c:v>14100</c:v>
                </c:pt>
                <c:pt idx="601">
                  <c:v>54110</c:v>
                </c:pt>
                <c:pt idx="602">
                  <c:v>14010</c:v>
                </c:pt>
                <c:pt idx="603">
                  <c:v>15190</c:v>
                </c:pt>
                <c:pt idx="604">
                  <c:v>16550</c:v>
                </c:pt>
                <c:pt idx="605">
                  <c:v>17220</c:v>
                </c:pt>
                <c:pt idx="606">
                  <c:v>17470</c:v>
                </c:pt>
                <c:pt idx="607">
                  <c:v>17550</c:v>
                </c:pt>
                <c:pt idx="608">
                  <c:v>17690</c:v>
                </c:pt>
                <c:pt idx="609">
                  <c:v>17770</c:v>
                </c:pt>
                <c:pt idx="610">
                  <c:v>17410</c:v>
                </c:pt>
                <c:pt idx="611">
                  <c:v>16720</c:v>
                </c:pt>
                <c:pt idx="612">
                  <c:v>15320</c:v>
                </c:pt>
                <c:pt idx="613">
                  <c:v>14100</c:v>
                </c:pt>
                <c:pt idx="614">
                  <c:v>54110</c:v>
                </c:pt>
                <c:pt idx="615">
                  <c:v>14010</c:v>
                </c:pt>
                <c:pt idx="616">
                  <c:v>15190</c:v>
                </c:pt>
                <c:pt idx="617">
                  <c:v>16550</c:v>
                </c:pt>
                <c:pt idx="618">
                  <c:v>17220</c:v>
                </c:pt>
                <c:pt idx="619">
                  <c:v>17470</c:v>
                </c:pt>
                <c:pt idx="620">
                  <c:v>17550</c:v>
                </c:pt>
                <c:pt idx="621">
                  <c:v>17690</c:v>
                </c:pt>
                <c:pt idx="622">
                  <c:v>17770</c:v>
                </c:pt>
                <c:pt idx="623">
                  <c:v>17410</c:v>
                </c:pt>
                <c:pt idx="624">
                  <c:v>16720</c:v>
                </c:pt>
                <c:pt idx="625">
                  <c:v>15320</c:v>
                </c:pt>
                <c:pt idx="626">
                  <c:v>14100</c:v>
                </c:pt>
                <c:pt idx="627">
                  <c:v>54110</c:v>
                </c:pt>
                <c:pt idx="628">
                  <c:v>14010</c:v>
                </c:pt>
                <c:pt idx="629">
                  <c:v>15190</c:v>
                </c:pt>
                <c:pt idx="630">
                  <c:v>16550</c:v>
                </c:pt>
                <c:pt idx="631">
                  <c:v>17220</c:v>
                </c:pt>
                <c:pt idx="632">
                  <c:v>17470</c:v>
                </c:pt>
                <c:pt idx="633">
                  <c:v>17550</c:v>
                </c:pt>
                <c:pt idx="634">
                  <c:v>17690</c:v>
                </c:pt>
                <c:pt idx="635">
                  <c:v>17770</c:v>
                </c:pt>
                <c:pt idx="636">
                  <c:v>17410</c:v>
                </c:pt>
                <c:pt idx="637">
                  <c:v>16720</c:v>
                </c:pt>
                <c:pt idx="638">
                  <c:v>15320</c:v>
                </c:pt>
                <c:pt idx="639">
                  <c:v>14100</c:v>
                </c:pt>
                <c:pt idx="640">
                  <c:v>54110</c:v>
                </c:pt>
                <c:pt idx="641">
                  <c:v>14010</c:v>
                </c:pt>
                <c:pt idx="642">
                  <c:v>15190</c:v>
                </c:pt>
                <c:pt idx="643">
                  <c:v>16550</c:v>
                </c:pt>
                <c:pt idx="644">
                  <c:v>17220</c:v>
                </c:pt>
                <c:pt idx="645">
                  <c:v>17470</c:v>
                </c:pt>
                <c:pt idx="646">
                  <c:v>17550</c:v>
                </c:pt>
                <c:pt idx="647">
                  <c:v>17690</c:v>
                </c:pt>
                <c:pt idx="648">
                  <c:v>17770</c:v>
                </c:pt>
                <c:pt idx="649">
                  <c:v>17410</c:v>
                </c:pt>
                <c:pt idx="650">
                  <c:v>16720</c:v>
                </c:pt>
                <c:pt idx="651">
                  <c:v>15320</c:v>
                </c:pt>
                <c:pt idx="652">
                  <c:v>14100</c:v>
                </c:pt>
                <c:pt idx="653">
                  <c:v>54110</c:v>
                </c:pt>
                <c:pt idx="654">
                  <c:v>14010</c:v>
                </c:pt>
                <c:pt idx="655">
                  <c:v>15190</c:v>
                </c:pt>
                <c:pt idx="656">
                  <c:v>16550</c:v>
                </c:pt>
                <c:pt idx="657">
                  <c:v>17220</c:v>
                </c:pt>
                <c:pt idx="658">
                  <c:v>17470</c:v>
                </c:pt>
                <c:pt idx="659">
                  <c:v>17550</c:v>
                </c:pt>
                <c:pt idx="660">
                  <c:v>17690</c:v>
                </c:pt>
                <c:pt idx="661">
                  <c:v>17770</c:v>
                </c:pt>
                <c:pt idx="662">
                  <c:v>17410</c:v>
                </c:pt>
                <c:pt idx="663">
                  <c:v>16720</c:v>
                </c:pt>
                <c:pt idx="664">
                  <c:v>15320</c:v>
                </c:pt>
                <c:pt idx="665">
                  <c:v>14100</c:v>
                </c:pt>
                <c:pt idx="666">
                  <c:v>54110</c:v>
                </c:pt>
                <c:pt idx="667">
                  <c:v>14010</c:v>
                </c:pt>
                <c:pt idx="668">
                  <c:v>15190</c:v>
                </c:pt>
                <c:pt idx="669">
                  <c:v>16550</c:v>
                </c:pt>
                <c:pt idx="670">
                  <c:v>17220</c:v>
                </c:pt>
                <c:pt idx="671">
                  <c:v>17470</c:v>
                </c:pt>
                <c:pt idx="672">
                  <c:v>17550</c:v>
                </c:pt>
                <c:pt idx="673">
                  <c:v>17690</c:v>
                </c:pt>
                <c:pt idx="674">
                  <c:v>17770</c:v>
                </c:pt>
                <c:pt idx="675">
                  <c:v>17410</c:v>
                </c:pt>
                <c:pt idx="676">
                  <c:v>16720</c:v>
                </c:pt>
                <c:pt idx="677">
                  <c:v>15320</c:v>
                </c:pt>
                <c:pt idx="678">
                  <c:v>14100</c:v>
                </c:pt>
                <c:pt idx="679">
                  <c:v>54110</c:v>
                </c:pt>
                <c:pt idx="680">
                  <c:v>14010</c:v>
                </c:pt>
                <c:pt idx="681">
                  <c:v>15190</c:v>
                </c:pt>
                <c:pt idx="682">
                  <c:v>16550</c:v>
                </c:pt>
                <c:pt idx="683">
                  <c:v>17220</c:v>
                </c:pt>
                <c:pt idx="684">
                  <c:v>17470</c:v>
                </c:pt>
                <c:pt idx="685">
                  <c:v>17550</c:v>
                </c:pt>
                <c:pt idx="686">
                  <c:v>17690</c:v>
                </c:pt>
                <c:pt idx="687">
                  <c:v>17770</c:v>
                </c:pt>
                <c:pt idx="688">
                  <c:v>17410</c:v>
                </c:pt>
                <c:pt idx="689">
                  <c:v>16720</c:v>
                </c:pt>
                <c:pt idx="690">
                  <c:v>15320</c:v>
                </c:pt>
                <c:pt idx="691">
                  <c:v>14100</c:v>
                </c:pt>
                <c:pt idx="692">
                  <c:v>54110</c:v>
                </c:pt>
                <c:pt idx="693">
                  <c:v>14010</c:v>
                </c:pt>
                <c:pt idx="694">
                  <c:v>15190</c:v>
                </c:pt>
                <c:pt idx="695">
                  <c:v>16550</c:v>
                </c:pt>
                <c:pt idx="696">
                  <c:v>17220</c:v>
                </c:pt>
                <c:pt idx="697">
                  <c:v>17470</c:v>
                </c:pt>
                <c:pt idx="698">
                  <c:v>17550</c:v>
                </c:pt>
                <c:pt idx="699">
                  <c:v>17690</c:v>
                </c:pt>
                <c:pt idx="700">
                  <c:v>17770</c:v>
                </c:pt>
                <c:pt idx="701">
                  <c:v>17410</c:v>
                </c:pt>
                <c:pt idx="702">
                  <c:v>16720</c:v>
                </c:pt>
                <c:pt idx="703">
                  <c:v>15320</c:v>
                </c:pt>
                <c:pt idx="704">
                  <c:v>14100</c:v>
                </c:pt>
                <c:pt idx="705">
                  <c:v>54110</c:v>
                </c:pt>
                <c:pt idx="706">
                  <c:v>14010</c:v>
                </c:pt>
                <c:pt idx="707">
                  <c:v>15190</c:v>
                </c:pt>
                <c:pt idx="708">
                  <c:v>16550</c:v>
                </c:pt>
                <c:pt idx="709">
                  <c:v>17220</c:v>
                </c:pt>
                <c:pt idx="710">
                  <c:v>17470</c:v>
                </c:pt>
                <c:pt idx="711">
                  <c:v>17550</c:v>
                </c:pt>
                <c:pt idx="712">
                  <c:v>17690</c:v>
                </c:pt>
                <c:pt idx="713">
                  <c:v>17770</c:v>
                </c:pt>
                <c:pt idx="714">
                  <c:v>17410</c:v>
                </c:pt>
                <c:pt idx="715">
                  <c:v>16720</c:v>
                </c:pt>
                <c:pt idx="716">
                  <c:v>15320</c:v>
                </c:pt>
                <c:pt idx="717">
                  <c:v>14100</c:v>
                </c:pt>
                <c:pt idx="718">
                  <c:v>54110</c:v>
                </c:pt>
                <c:pt idx="719">
                  <c:v>14010</c:v>
                </c:pt>
                <c:pt idx="720">
                  <c:v>15190</c:v>
                </c:pt>
                <c:pt idx="721">
                  <c:v>16550</c:v>
                </c:pt>
                <c:pt idx="722">
                  <c:v>17220</c:v>
                </c:pt>
                <c:pt idx="723">
                  <c:v>17470</c:v>
                </c:pt>
                <c:pt idx="724">
                  <c:v>17550</c:v>
                </c:pt>
                <c:pt idx="725">
                  <c:v>17690</c:v>
                </c:pt>
                <c:pt idx="726">
                  <c:v>17770</c:v>
                </c:pt>
                <c:pt idx="727">
                  <c:v>17410</c:v>
                </c:pt>
                <c:pt idx="728">
                  <c:v>16720</c:v>
                </c:pt>
                <c:pt idx="729">
                  <c:v>15320</c:v>
                </c:pt>
                <c:pt idx="730">
                  <c:v>14100</c:v>
                </c:pt>
                <c:pt idx="731">
                  <c:v>54110</c:v>
                </c:pt>
                <c:pt idx="732">
                  <c:v>14010</c:v>
                </c:pt>
                <c:pt idx="733">
                  <c:v>15190</c:v>
                </c:pt>
                <c:pt idx="734">
                  <c:v>16550</c:v>
                </c:pt>
                <c:pt idx="735">
                  <c:v>17220</c:v>
                </c:pt>
                <c:pt idx="736">
                  <c:v>17470</c:v>
                </c:pt>
                <c:pt idx="737">
                  <c:v>17550</c:v>
                </c:pt>
                <c:pt idx="738">
                  <c:v>17690</c:v>
                </c:pt>
                <c:pt idx="739">
                  <c:v>17770</c:v>
                </c:pt>
                <c:pt idx="740">
                  <c:v>17410</c:v>
                </c:pt>
                <c:pt idx="741">
                  <c:v>16720</c:v>
                </c:pt>
                <c:pt idx="742">
                  <c:v>15320</c:v>
                </c:pt>
                <c:pt idx="743">
                  <c:v>14100</c:v>
                </c:pt>
                <c:pt idx="744">
                  <c:v>54110</c:v>
                </c:pt>
                <c:pt idx="745">
                  <c:v>14010</c:v>
                </c:pt>
                <c:pt idx="746">
                  <c:v>15190</c:v>
                </c:pt>
                <c:pt idx="747">
                  <c:v>16550</c:v>
                </c:pt>
                <c:pt idx="748">
                  <c:v>17220</c:v>
                </c:pt>
                <c:pt idx="749">
                  <c:v>17470</c:v>
                </c:pt>
                <c:pt idx="750">
                  <c:v>17550</c:v>
                </c:pt>
                <c:pt idx="751">
                  <c:v>17690</c:v>
                </c:pt>
                <c:pt idx="752">
                  <c:v>17770</c:v>
                </c:pt>
                <c:pt idx="753">
                  <c:v>17410</c:v>
                </c:pt>
                <c:pt idx="754">
                  <c:v>16720</c:v>
                </c:pt>
                <c:pt idx="755">
                  <c:v>15320</c:v>
                </c:pt>
                <c:pt idx="756">
                  <c:v>14100</c:v>
                </c:pt>
                <c:pt idx="757">
                  <c:v>54110</c:v>
                </c:pt>
                <c:pt idx="758">
                  <c:v>14010</c:v>
                </c:pt>
                <c:pt idx="759">
                  <c:v>15190</c:v>
                </c:pt>
                <c:pt idx="760">
                  <c:v>16550</c:v>
                </c:pt>
                <c:pt idx="761">
                  <c:v>17220</c:v>
                </c:pt>
                <c:pt idx="762">
                  <c:v>17470</c:v>
                </c:pt>
                <c:pt idx="763">
                  <c:v>17550</c:v>
                </c:pt>
                <c:pt idx="764">
                  <c:v>17690</c:v>
                </c:pt>
                <c:pt idx="765">
                  <c:v>17770</c:v>
                </c:pt>
                <c:pt idx="766">
                  <c:v>17410</c:v>
                </c:pt>
                <c:pt idx="767">
                  <c:v>16720</c:v>
                </c:pt>
                <c:pt idx="768">
                  <c:v>15320</c:v>
                </c:pt>
                <c:pt idx="769">
                  <c:v>14100</c:v>
                </c:pt>
                <c:pt idx="770">
                  <c:v>54110</c:v>
                </c:pt>
                <c:pt idx="771">
                  <c:v>67290</c:v>
                </c:pt>
                <c:pt idx="772">
                  <c:v>49700</c:v>
                </c:pt>
                <c:pt idx="773">
                  <c:v>44790</c:v>
                </c:pt>
                <c:pt idx="774">
                  <c:v>40450</c:v>
                </c:pt>
                <c:pt idx="775">
                  <c:v>40100</c:v>
                </c:pt>
                <c:pt idx="776">
                  <c:v>41360</c:v>
                </c:pt>
                <c:pt idx="777">
                  <c:v>44050</c:v>
                </c:pt>
                <c:pt idx="778">
                  <c:v>46890</c:v>
                </c:pt>
                <c:pt idx="779">
                  <c:v>47640</c:v>
                </c:pt>
                <c:pt idx="780">
                  <c:v>46570</c:v>
                </c:pt>
                <c:pt idx="781">
                  <c:v>50060</c:v>
                </c:pt>
                <c:pt idx="782">
                  <c:v>52090</c:v>
                </c:pt>
                <c:pt idx="783">
                  <c:v>52060</c:v>
                </c:pt>
                <c:pt idx="784">
                  <c:v>62720</c:v>
                </c:pt>
                <c:pt idx="785">
                  <c:v>55280</c:v>
                </c:pt>
                <c:pt idx="786">
                  <c:v>60910</c:v>
                </c:pt>
                <c:pt idx="787">
                  <c:v>107650</c:v>
                </c:pt>
                <c:pt idx="788">
                  <c:v>97620</c:v>
                </c:pt>
                <c:pt idx="789">
                  <c:v>95430</c:v>
                </c:pt>
                <c:pt idx="790">
                  <c:v>69230</c:v>
                </c:pt>
                <c:pt idx="791">
                  <c:v>63520</c:v>
                </c:pt>
                <c:pt idx="792">
                  <c:v>47960</c:v>
                </c:pt>
                <c:pt idx="793">
                  <c:v>40220</c:v>
                </c:pt>
                <c:pt idx="794">
                  <c:v>44460</c:v>
                </c:pt>
                <c:pt idx="795">
                  <c:v>95410</c:v>
                </c:pt>
                <c:pt idx="796">
                  <c:v>94740</c:v>
                </c:pt>
                <c:pt idx="797">
                  <c:v>69560</c:v>
                </c:pt>
                <c:pt idx="798">
                  <c:v>75850</c:v>
                </c:pt>
                <c:pt idx="799">
                  <c:v>53030</c:v>
                </c:pt>
                <c:pt idx="800">
                  <c:v>93070</c:v>
                </c:pt>
                <c:pt idx="801">
                  <c:v>56220</c:v>
                </c:pt>
                <c:pt idx="802">
                  <c:v>36460</c:v>
                </c:pt>
                <c:pt idx="803">
                  <c:v>33210</c:v>
                </c:pt>
                <c:pt idx="804">
                  <c:v>33430</c:v>
                </c:pt>
                <c:pt idx="805">
                  <c:v>36840</c:v>
                </c:pt>
                <c:pt idx="806">
                  <c:v>44040</c:v>
                </c:pt>
                <c:pt idx="807">
                  <c:v>68080</c:v>
                </c:pt>
                <c:pt idx="808">
                  <c:v>45530</c:v>
                </c:pt>
                <c:pt idx="809">
                  <c:v>42710</c:v>
                </c:pt>
                <c:pt idx="810">
                  <c:v>73580</c:v>
                </c:pt>
                <c:pt idx="811">
                  <c:v>83200</c:v>
                </c:pt>
                <c:pt idx="812">
                  <c:v>78770</c:v>
                </c:pt>
                <c:pt idx="813">
                  <c:v>75760</c:v>
                </c:pt>
                <c:pt idx="814">
                  <c:v>72520</c:v>
                </c:pt>
                <c:pt idx="815">
                  <c:v>72370</c:v>
                </c:pt>
                <c:pt idx="816">
                  <c:v>71160</c:v>
                </c:pt>
                <c:pt idx="817">
                  <c:v>71640</c:v>
                </c:pt>
                <c:pt idx="818">
                  <c:v>71120</c:v>
                </c:pt>
                <c:pt idx="819">
                  <c:v>70970</c:v>
                </c:pt>
                <c:pt idx="820">
                  <c:v>67290</c:v>
                </c:pt>
                <c:pt idx="821">
                  <c:v>49700</c:v>
                </c:pt>
                <c:pt idx="822">
                  <c:v>44790</c:v>
                </c:pt>
                <c:pt idx="823">
                  <c:v>40450</c:v>
                </c:pt>
                <c:pt idx="824">
                  <c:v>40100</c:v>
                </c:pt>
                <c:pt idx="825">
                  <c:v>41360</c:v>
                </c:pt>
                <c:pt idx="826">
                  <c:v>44050</c:v>
                </c:pt>
                <c:pt idx="827">
                  <c:v>46890</c:v>
                </c:pt>
                <c:pt idx="828">
                  <c:v>47640</c:v>
                </c:pt>
                <c:pt idx="829">
                  <c:v>46570</c:v>
                </c:pt>
                <c:pt idx="830">
                  <c:v>50060</c:v>
                </c:pt>
                <c:pt idx="831">
                  <c:v>52090</c:v>
                </c:pt>
                <c:pt idx="832">
                  <c:v>52060</c:v>
                </c:pt>
                <c:pt idx="833">
                  <c:v>62720</c:v>
                </c:pt>
                <c:pt idx="834">
                  <c:v>55280</c:v>
                </c:pt>
                <c:pt idx="835">
                  <c:v>60910</c:v>
                </c:pt>
                <c:pt idx="836">
                  <c:v>107650</c:v>
                </c:pt>
                <c:pt idx="837">
                  <c:v>97620</c:v>
                </c:pt>
                <c:pt idx="838">
                  <c:v>95430</c:v>
                </c:pt>
                <c:pt idx="839">
                  <c:v>69230</c:v>
                </c:pt>
                <c:pt idx="840">
                  <c:v>63520</c:v>
                </c:pt>
                <c:pt idx="841">
                  <c:v>47960</c:v>
                </c:pt>
                <c:pt idx="842">
                  <c:v>40220</c:v>
                </c:pt>
                <c:pt idx="843">
                  <c:v>44460</c:v>
                </c:pt>
                <c:pt idx="844">
                  <c:v>95410</c:v>
                </c:pt>
                <c:pt idx="845">
                  <c:v>94740</c:v>
                </c:pt>
                <c:pt idx="846">
                  <c:v>69560</c:v>
                </c:pt>
                <c:pt idx="847">
                  <c:v>75850</c:v>
                </c:pt>
                <c:pt idx="848">
                  <c:v>53030</c:v>
                </c:pt>
                <c:pt idx="849">
                  <c:v>93070</c:v>
                </c:pt>
                <c:pt idx="850">
                  <c:v>56220</c:v>
                </c:pt>
                <c:pt idx="851">
                  <c:v>36460</c:v>
                </c:pt>
                <c:pt idx="852">
                  <c:v>33210</c:v>
                </c:pt>
                <c:pt idx="853">
                  <c:v>33430</c:v>
                </c:pt>
                <c:pt idx="854">
                  <c:v>36840</c:v>
                </c:pt>
                <c:pt idx="855">
                  <c:v>44040</c:v>
                </c:pt>
                <c:pt idx="856">
                  <c:v>68080</c:v>
                </c:pt>
                <c:pt idx="857">
                  <c:v>45530</c:v>
                </c:pt>
                <c:pt idx="858">
                  <c:v>42710</c:v>
                </c:pt>
                <c:pt idx="859">
                  <c:v>73580</c:v>
                </c:pt>
                <c:pt idx="860">
                  <c:v>83200</c:v>
                </c:pt>
                <c:pt idx="861">
                  <c:v>78770</c:v>
                </c:pt>
                <c:pt idx="862">
                  <c:v>75760</c:v>
                </c:pt>
                <c:pt idx="863">
                  <c:v>72520</c:v>
                </c:pt>
                <c:pt idx="864">
                  <c:v>72370</c:v>
                </c:pt>
                <c:pt idx="865">
                  <c:v>71160</c:v>
                </c:pt>
                <c:pt idx="866">
                  <c:v>71640</c:v>
                </c:pt>
                <c:pt idx="867">
                  <c:v>71120</c:v>
                </c:pt>
                <c:pt idx="868">
                  <c:v>70970</c:v>
                </c:pt>
                <c:pt idx="869">
                  <c:v>67290</c:v>
                </c:pt>
                <c:pt idx="870">
                  <c:v>49700</c:v>
                </c:pt>
                <c:pt idx="871">
                  <c:v>44790</c:v>
                </c:pt>
                <c:pt idx="872">
                  <c:v>40450</c:v>
                </c:pt>
                <c:pt idx="873">
                  <c:v>40100</c:v>
                </c:pt>
                <c:pt idx="874">
                  <c:v>41360</c:v>
                </c:pt>
                <c:pt idx="875">
                  <c:v>44050</c:v>
                </c:pt>
                <c:pt idx="876">
                  <c:v>46890</c:v>
                </c:pt>
                <c:pt idx="877">
                  <c:v>47640</c:v>
                </c:pt>
                <c:pt idx="878">
                  <c:v>46570</c:v>
                </c:pt>
                <c:pt idx="879">
                  <c:v>50060</c:v>
                </c:pt>
                <c:pt idx="880">
                  <c:v>52090</c:v>
                </c:pt>
                <c:pt idx="881">
                  <c:v>52060</c:v>
                </c:pt>
                <c:pt idx="882">
                  <c:v>62720</c:v>
                </c:pt>
                <c:pt idx="883">
                  <c:v>55280</c:v>
                </c:pt>
                <c:pt idx="884">
                  <c:v>60910</c:v>
                </c:pt>
                <c:pt idx="885">
                  <c:v>107650</c:v>
                </c:pt>
                <c:pt idx="886">
                  <c:v>97620</c:v>
                </c:pt>
                <c:pt idx="887">
                  <c:v>95430</c:v>
                </c:pt>
                <c:pt idx="888">
                  <c:v>69230</c:v>
                </c:pt>
                <c:pt idx="889">
                  <c:v>63520</c:v>
                </c:pt>
                <c:pt idx="890">
                  <c:v>47960</c:v>
                </c:pt>
                <c:pt idx="891">
                  <c:v>40220</c:v>
                </c:pt>
                <c:pt idx="892">
                  <c:v>44460</c:v>
                </c:pt>
                <c:pt idx="893">
                  <c:v>95410</c:v>
                </c:pt>
                <c:pt idx="894">
                  <c:v>94740</c:v>
                </c:pt>
                <c:pt idx="895">
                  <c:v>69560</c:v>
                </c:pt>
                <c:pt idx="896">
                  <c:v>75850</c:v>
                </c:pt>
                <c:pt idx="897">
                  <c:v>53030</c:v>
                </c:pt>
                <c:pt idx="898">
                  <c:v>93070</c:v>
                </c:pt>
                <c:pt idx="899">
                  <c:v>56220</c:v>
                </c:pt>
                <c:pt idx="900">
                  <c:v>36460</c:v>
                </c:pt>
                <c:pt idx="901">
                  <c:v>33210</c:v>
                </c:pt>
                <c:pt idx="902">
                  <c:v>33430</c:v>
                </c:pt>
                <c:pt idx="903">
                  <c:v>36840</c:v>
                </c:pt>
                <c:pt idx="904">
                  <c:v>44040</c:v>
                </c:pt>
                <c:pt idx="905">
                  <c:v>68080</c:v>
                </c:pt>
                <c:pt idx="906">
                  <c:v>45530</c:v>
                </c:pt>
                <c:pt idx="907">
                  <c:v>42710</c:v>
                </c:pt>
                <c:pt idx="908">
                  <c:v>73580</c:v>
                </c:pt>
                <c:pt idx="909">
                  <c:v>83200</c:v>
                </c:pt>
                <c:pt idx="910">
                  <c:v>78770</c:v>
                </c:pt>
                <c:pt idx="911">
                  <c:v>75760</c:v>
                </c:pt>
                <c:pt idx="912">
                  <c:v>72520</c:v>
                </c:pt>
                <c:pt idx="913">
                  <c:v>72370</c:v>
                </c:pt>
                <c:pt idx="914">
                  <c:v>71160</c:v>
                </c:pt>
                <c:pt idx="915">
                  <c:v>71640</c:v>
                </c:pt>
                <c:pt idx="916">
                  <c:v>71120</c:v>
                </c:pt>
                <c:pt idx="917">
                  <c:v>70970</c:v>
                </c:pt>
                <c:pt idx="918">
                  <c:v>67290</c:v>
                </c:pt>
                <c:pt idx="919">
                  <c:v>49700</c:v>
                </c:pt>
                <c:pt idx="920">
                  <c:v>44790</c:v>
                </c:pt>
                <c:pt idx="921">
                  <c:v>40450</c:v>
                </c:pt>
                <c:pt idx="922">
                  <c:v>40100</c:v>
                </c:pt>
                <c:pt idx="923">
                  <c:v>41360</c:v>
                </c:pt>
                <c:pt idx="924">
                  <c:v>44050</c:v>
                </c:pt>
                <c:pt idx="925">
                  <c:v>46890</c:v>
                </c:pt>
                <c:pt idx="926">
                  <c:v>47640</c:v>
                </c:pt>
                <c:pt idx="927">
                  <c:v>46570</c:v>
                </c:pt>
                <c:pt idx="928">
                  <c:v>50060</c:v>
                </c:pt>
                <c:pt idx="929">
                  <c:v>52090</c:v>
                </c:pt>
                <c:pt idx="930">
                  <c:v>52060</c:v>
                </c:pt>
                <c:pt idx="931">
                  <c:v>62720</c:v>
                </c:pt>
                <c:pt idx="932">
                  <c:v>55280</c:v>
                </c:pt>
                <c:pt idx="933">
                  <c:v>60910</c:v>
                </c:pt>
                <c:pt idx="934">
                  <c:v>107650</c:v>
                </c:pt>
                <c:pt idx="935">
                  <c:v>97620</c:v>
                </c:pt>
                <c:pt idx="936">
                  <c:v>95430</c:v>
                </c:pt>
                <c:pt idx="937">
                  <c:v>69230</c:v>
                </c:pt>
                <c:pt idx="938">
                  <c:v>63520</c:v>
                </c:pt>
                <c:pt idx="939">
                  <c:v>47960</c:v>
                </c:pt>
                <c:pt idx="940">
                  <c:v>40220</c:v>
                </c:pt>
                <c:pt idx="941">
                  <c:v>44460</c:v>
                </c:pt>
                <c:pt idx="942">
                  <c:v>95410</c:v>
                </c:pt>
                <c:pt idx="943">
                  <c:v>94740</c:v>
                </c:pt>
                <c:pt idx="944">
                  <c:v>69560</c:v>
                </c:pt>
                <c:pt idx="945">
                  <c:v>75850</c:v>
                </c:pt>
                <c:pt idx="946">
                  <c:v>53030</c:v>
                </c:pt>
                <c:pt idx="947">
                  <c:v>93070</c:v>
                </c:pt>
                <c:pt idx="948">
                  <c:v>56220</c:v>
                </c:pt>
                <c:pt idx="949">
                  <c:v>36460</c:v>
                </c:pt>
                <c:pt idx="950">
                  <c:v>33210</c:v>
                </c:pt>
                <c:pt idx="951">
                  <c:v>33430</c:v>
                </c:pt>
                <c:pt idx="952">
                  <c:v>36840</c:v>
                </c:pt>
                <c:pt idx="953">
                  <c:v>44040</c:v>
                </c:pt>
                <c:pt idx="954">
                  <c:v>68080</c:v>
                </c:pt>
                <c:pt idx="955">
                  <c:v>45530</c:v>
                </c:pt>
                <c:pt idx="956">
                  <c:v>42710</c:v>
                </c:pt>
                <c:pt idx="957">
                  <c:v>73580</c:v>
                </c:pt>
                <c:pt idx="958">
                  <c:v>83200</c:v>
                </c:pt>
                <c:pt idx="959">
                  <c:v>78770</c:v>
                </c:pt>
                <c:pt idx="960">
                  <c:v>75760</c:v>
                </c:pt>
                <c:pt idx="961">
                  <c:v>72520</c:v>
                </c:pt>
                <c:pt idx="962">
                  <c:v>72370</c:v>
                </c:pt>
                <c:pt idx="963">
                  <c:v>71160</c:v>
                </c:pt>
                <c:pt idx="964">
                  <c:v>71640</c:v>
                </c:pt>
                <c:pt idx="965">
                  <c:v>71120</c:v>
                </c:pt>
                <c:pt idx="966">
                  <c:v>70970</c:v>
                </c:pt>
                <c:pt idx="967">
                  <c:v>47960</c:v>
                </c:pt>
                <c:pt idx="968">
                  <c:v>40220</c:v>
                </c:pt>
                <c:pt idx="969">
                  <c:v>44460</c:v>
                </c:pt>
                <c:pt idx="970">
                  <c:v>95410</c:v>
                </c:pt>
                <c:pt idx="971">
                  <c:v>94740</c:v>
                </c:pt>
                <c:pt idx="972">
                  <c:v>69560</c:v>
                </c:pt>
                <c:pt idx="973">
                  <c:v>75850</c:v>
                </c:pt>
                <c:pt idx="974">
                  <c:v>53030</c:v>
                </c:pt>
                <c:pt idx="975">
                  <c:v>93070</c:v>
                </c:pt>
                <c:pt idx="976">
                  <c:v>56220</c:v>
                </c:pt>
                <c:pt idx="977">
                  <c:v>36460</c:v>
                </c:pt>
                <c:pt idx="978">
                  <c:v>33210</c:v>
                </c:pt>
                <c:pt idx="979">
                  <c:v>33430</c:v>
                </c:pt>
                <c:pt idx="980">
                  <c:v>36840</c:v>
                </c:pt>
                <c:pt idx="981">
                  <c:v>44040</c:v>
                </c:pt>
                <c:pt idx="982">
                  <c:v>68080</c:v>
                </c:pt>
                <c:pt idx="983">
                  <c:v>45530</c:v>
                </c:pt>
                <c:pt idx="984">
                  <c:v>42710</c:v>
                </c:pt>
                <c:pt idx="985">
                  <c:v>73580</c:v>
                </c:pt>
                <c:pt idx="986">
                  <c:v>83200</c:v>
                </c:pt>
                <c:pt idx="987">
                  <c:v>78770</c:v>
                </c:pt>
                <c:pt idx="988">
                  <c:v>75760</c:v>
                </c:pt>
                <c:pt idx="989">
                  <c:v>72520</c:v>
                </c:pt>
                <c:pt idx="990">
                  <c:v>72370</c:v>
                </c:pt>
                <c:pt idx="991">
                  <c:v>44040</c:v>
                </c:pt>
                <c:pt idx="992">
                  <c:v>68080</c:v>
                </c:pt>
                <c:pt idx="993">
                  <c:v>45530</c:v>
                </c:pt>
                <c:pt idx="994">
                  <c:v>67290</c:v>
                </c:pt>
                <c:pt idx="995">
                  <c:v>49700</c:v>
                </c:pt>
                <c:pt idx="996">
                  <c:v>44790</c:v>
                </c:pt>
                <c:pt idx="997">
                  <c:v>40450</c:v>
                </c:pt>
                <c:pt idx="998">
                  <c:v>40100</c:v>
                </c:pt>
                <c:pt idx="999">
                  <c:v>41360</c:v>
                </c:pt>
                <c:pt idx="1000">
                  <c:v>44050</c:v>
                </c:pt>
                <c:pt idx="1001">
                  <c:v>46890</c:v>
                </c:pt>
                <c:pt idx="1002">
                  <c:v>47640</c:v>
                </c:pt>
                <c:pt idx="1003">
                  <c:v>46570</c:v>
                </c:pt>
                <c:pt idx="1004">
                  <c:v>50060</c:v>
                </c:pt>
                <c:pt idx="1005">
                  <c:v>52090</c:v>
                </c:pt>
                <c:pt idx="1006">
                  <c:v>52060</c:v>
                </c:pt>
                <c:pt idx="1007">
                  <c:v>62720</c:v>
                </c:pt>
                <c:pt idx="1008">
                  <c:v>55280</c:v>
                </c:pt>
                <c:pt idx="1009">
                  <c:v>60910</c:v>
                </c:pt>
                <c:pt idx="1010">
                  <c:v>107650</c:v>
                </c:pt>
                <c:pt idx="1011">
                  <c:v>97620</c:v>
                </c:pt>
                <c:pt idx="1012">
                  <c:v>95430</c:v>
                </c:pt>
                <c:pt idx="1013">
                  <c:v>69230</c:v>
                </c:pt>
                <c:pt idx="1014">
                  <c:v>63520</c:v>
                </c:pt>
                <c:pt idx="1015">
                  <c:v>47960</c:v>
                </c:pt>
                <c:pt idx="1016">
                  <c:v>40220</c:v>
                </c:pt>
                <c:pt idx="1017">
                  <c:v>44460</c:v>
                </c:pt>
                <c:pt idx="1018">
                  <c:v>95410</c:v>
                </c:pt>
                <c:pt idx="1019">
                  <c:v>94740</c:v>
                </c:pt>
                <c:pt idx="1020">
                  <c:v>69560</c:v>
                </c:pt>
                <c:pt idx="1021">
                  <c:v>75850</c:v>
                </c:pt>
                <c:pt idx="1022">
                  <c:v>53030</c:v>
                </c:pt>
                <c:pt idx="1023">
                  <c:v>93070</c:v>
                </c:pt>
                <c:pt idx="1024">
                  <c:v>56220</c:v>
                </c:pt>
                <c:pt idx="1025">
                  <c:v>36460</c:v>
                </c:pt>
                <c:pt idx="1026">
                  <c:v>33210</c:v>
                </c:pt>
                <c:pt idx="1027">
                  <c:v>33430</c:v>
                </c:pt>
                <c:pt idx="1028">
                  <c:v>36840</c:v>
                </c:pt>
                <c:pt idx="1029">
                  <c:v>44040</c:v>
                </c:pt>
                <c:pt idx="1030">
                  <c:v>68080</c:v>
                </c:pt>
                <c:pt idx="1031">
                  <c:v>45530</c:v>
                </c:pt>
                <c:pt idx="1032">
                  <c:v>42710</c:v>
                </c:pt>
                <c:pt idx="1033">
                  <c:v>73580</c:v>
                </c:pt>
                <c:pt idx="1034">
                  <c:v>83200</c:v>
                </c:pt>
                <c:pt idx="1035">
                  <c:v>78770</c:v>
                </c:pt>
                <c:pt idx="1036">
                  <c:v>75760</c:v>
                </c:pt>
                <c:pt idx="1037">
                  <c:v>72520</c:v>
                </c:pt>
                <c:pt idx="1038">
                  <c:v>72370</c:v>
                </c:pt>
                <c:pt idx="1039">
                  <c:v>71160</c:v>
                </c:pt>
                <c:pt idx="1040">
                  <c:v>71640</c:v>
                </c:pt>
                <c:pt idx="1041">
                  <c:v>71120</c:v>
                </c:pt>
                <c:pt idx="1042">
                  <c:v>70970</c:v>
                </c:pt>
                <c:pt idx="1043">
                  <c:v>71830</c:v>
                </c:pt>
                <c:pt idx="1044">
                  <c:v>71900</c:v>
                </c:pt>
                <c:pt idx="1045">
                  <c:v>73420</c:v>
                </c:pt>
                <c:pt idx="1046">
                  <c:v>71870</c:v>
                </c:pt>
                <c:pt idx="1047">
                  <c:v>70980</c:v>
                </c:pt>
                <c:pt idx="1048">
                  <c:v>69810</c:v>
                </c:pt>
                <c:pt idx="1049">
                  <c:v>67160</c:v>
                </c:pt>
                <c:pt idx="1050">
                  <c:v>69610</c:v>
                </c:pt>
                <c:pt idx="1051">
                  <c:v>69080</c:v>
                </c:pt>
                <c:pt idx="1052">
                  <c:v>67990</c:v>
                </c:pt>
                <c:pt idx="1053">
                  <c:v>72900</c:v>
                </c:pt>
                <c:pt idx="1054">
                  <c:v>72530</c:v>
                </c:pt>
                <c:pt idx="1055">
                  <c:v>43830</c:v>
                </c:pt>
                <c:pt idx="1056">
                  <c:v>82230</c:v>
                </c:pt>
                <c:pt idx="1057">
                  <c:v>73100</c:v>
                </c:pt>
                <c:pt idx="1058">
                  <c:v>36330</c:v>
                </c:pt>
                <c:pt idx="1059">
                  <c:v>60920</c:v>
                </c:pt>
                <c:pt idx="1060">
                  <c:v>34690</c:v>
                </c:pt>
                <c:pt idx="1061">
                  <c:v>39700</c:v>
                </c:pt>
                <c:pt idx="1062">
                  <c:v>40120</c:v>
                </c:pt>
                <c:pt idx="1063">
                  <c:v>42510</c:v>
                </c:pt>
                <c:pt idx="1064">
                  <c:v>32140</c:v>
                </c:pt>
                <c:pt idx="1065">
                  <c:v>77030</c:v>
                </c:pt>
                <c:pt idx="1066">
                  <c:v>60240</c:v>
                </c:pt>
                <c:pt idx="1067">
                  <c:v>29150</c:v>
                </c:pt>
                <c:pt idx="1068">
                  <c:v>78670</c:v>
                </c:pt>
                <c:pt idx="1069">
                  <c:v>49310</c:v>
                </c:pt>
                <c:pt idx="1070">
                  <c:v>40840</c:v>
                </c:pt>
                <c:pt idx="1071">
                  <c:v>31510</c:v>
                </c:pt>
                <c:pt idx="1072">
                  <c:v>29590</c:v>
                </c:pt>
                <c:pt idx="1073">
                  <c:v>35440</c:v>
                </c:pt>
                <c:pt idx="1074">
                  <c:v>43860</c:v>
                </c:pt>
                <c:pt idx="1075">
                  <c:v>39160</c:v>
                </c:pt>
                <c:pt idx="1076">
                  <c:v>65540</c:v>
                </c:pt>
                <c:pt idx="1077">
                  <c:v>66280</c:v>
                </c:pt>
                <c:pt idx="1078">
                  <c:v>65130</c:v>
                </c:pt>
                <c:pt idx="1079">
                  <c:v>62890</c:v>
                </c:pt>
                <c:pt idx="1080">
                  <c:v>54990</c:v>
                </c:pt>
                <c:pt idx="1081">
                  <c:v>62520</c:v>
                </c:pt>
                <c:pt idx="1082">
                  <c:v>60950</c:v>
                </c:pt>
                <c:pt idx="1083">
                  <c:v>50770</c:v>
                </c:pt>
                <c:pt idx="1084">
                  <c:v>41010</c:v>
                </c:pt>
                <c:pt idx="1085">
                  <c:v>33840</c:v>
                </c:pt>
                <c:pt idx="1086">
                  <c:v>30740</c:v>
                </c:pt>
                <c:pt idx="1087">
                  <c:v>36410</c:v>
                </c:pt>
                <c:pt idx="1088">
                  <c:v>34330</c:v>
                </c:pt>
                <c:pt idx="1089">
                  <c:v>57590</c:v>
                </c:pt>
                <c:pt idx="1090">
                  <c:v>65130</c:v>
                </c:pt>
                <c:pt idx="1091">
                  <c:v>52970</c:v>
                </c:pt>
                <c:pt idx="1092">
                  <c:v>65170</c:v>
                </c:pt>
                <c:pt idx="1093">
                  <c:v>62870</c:v>
                </c:pt>
                <c:pt idx="1094">
                  <c:v>59750</c:v>
                </c:pt>
                <c:pt idx="1095">
                  <c:v>57080</c:v>
                </c:pt>
                <c:pt idx="1096">
                  <c:v>54640</c:v>
                </c:pt>
                <c:pt idx="1097">
                  <c:v>54020</c:v>
                </c:pt>
                <c:pt idx="1098">
                  <c:v>54550</c:v>
                </c:pt>
                <c:pt idx="1099">
                  <c:v>54290</c:v>
                </c:pt>
                <c:pt idx="1100">
                  <c:v>53400</c:v>
                </c:pt>
                <c:pt idx="1101">
                  <c:v>52340</c:v>
                </c:pt>
                <c:pt idx="1102">
                  <c:v>51710</c:v>
                </c:pt>
                <c:pt idx="1103">
                  <c:v>51330</c:v>
                </c:pt>
                <c:pt idx="1104">
                  <c:v>51320</c:v>
                </c:pt>
                <c:pt idx="1105">
                  <c:v>50910</c:v>
                </c:pt>
                <c:pt idx="1106">
                  <c:v>50790</c:v>
                </c:pt>
                <c:pt idx="1107">
                  <c:v>50210</c:v>
                </c:pt>
                <c:pt idx="1108">
                  <c:v>49230</c:v>
                </c:pt>
                <c:pt idx="1109">
                  <c:v>49150</c:v>
                </c:pt>
                <c:pt idx="1110">
                  <c:v>48620</c:v>
                </c:pt>
                <c:pt idx="1111">
                  <c:v>47940</c:v>
                </c:pt>
                <c:pt idx="1112">
                  <c:v>47850</c:v>
                </c:pt>
                <c:pt idx="1113">
                  <c:v>47850</c:v>
                </c:pt>
                <c:pt idx="1114">
                  <c:v>47360</c:v>
                </c:pt>
                <c:pt idx="1115">
                  <c:v>46970</c:v>
                </c:pt>
                <c:pt idx="1116">
                  <c:v>46290</c:v>
                </c:pt>
                <c:pt idx="1117">
                  <c:v>46150</c:v>
                </c:pt>
                <c:pt idx="1118">
                  <c:v>45840</c:v>
                </c:pt>
                <c:pt idx="1119">
                  <c:v>45530</c:v>
                </c:pt>
                <c:pt idx="1120">
                  <c:v>45110</c:v>
                </c:pt>
                <c:pt idx="1121">
                  <c:v>44730</c:v>
                </c:pt>
                <c:pt idx="1122">
                  <c:v>44500</c:v>
                </c:pt>
                <c:pt idx="1123">
                  <c:v>44120</c:v>
                </c:pt>
                <c:pt idx="1124">
                  <c:v>43510</c:v>
                </c:pt>
                <c:pt idx="1125">
                  <c:v>43090</c:v>
                </c:pt>
                <c:pt idx="1126">
                  <c:v>42810</c:v>
                </c:pt>
                <c:pt idx="1127">
                  <c:v>42200</c:v>
                </c:pt>
                <c:pt idx="1128">
                  <c:v>41720</c:v>
                </c:pt>
                <c:pt idx="1129">
                  <c:v>41330</c:v>
                </c:pt>
                <c:pt idx="1130">
                  <c:v>40810</c:v>
                </c:pt>
                <c:pt idx="1131">
                  <c:v>40490</c:v>
                </c:pt>
                <c:pt idx="1132">
                  <c:v>39830</c:v>
                </c:pt>
                <c:pt idx="1133">
                  <c:v>39640</c:v>
                </c:pt>
                <c:pt idx="1134">
                  <c:v>39260</c:v>
                </c:pt>
                <c:pt idx="1135">
                  <c:v>38800</c:v>
                </c:pt>
                <c:pt idx="1136">
                  <c:v>38260</c:v>
                </c:pt>
                <c:pt idx="1137">
                  <c:v>37900</c:v>
                </c:pt>
                <c:pt idx="1138">
                  <c:v>37420</c:v>
                </c:pt>
                <c:pt idx="1139">
                  <c:v>36930</c:v>
                </c:pt>
                <c:pt idx="1140">
                  <c:v>36700</c:v>
                </c:pt>
                <c:pt idx="1141">
                  <c:v>36480</c:v>
                </c:pt>
                <c:pt idx="1142">
                  <c:v>36190</c:v>
                </c:pt>
                <c:pt idx="1143">
                  <c:v>35690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28" Type="http://schemas.openxmlformats.org/officeDocument/2006/relationships/image" Target="../media/image23.jpeg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Relationship Id="rId27" Type="http://schemas.openxmlformats.org/officeDocument/2006/relationships/image" Target="../media/image22.jpe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4.png"/><Relationship Id="rId20" Type="http://schemas.openxmlformats.org/officeDocument/2006/relationships/image" Target="../media/image35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3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7.png"/><Relationship Id="rId4" Type="http://schemas.openxmlformats.org/officeDocument/2006/relationships/image" Target="../media/image36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708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75 %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23.9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18.1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25.6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31.3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mardi 04 août 2026 à 19:21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24 h 13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15.5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0.0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31.3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11 h 14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23.0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15.5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6</xdr:col>
      <xdr:colOff>723900</xdr:colOff>
      <xdr:row>17</xdr:row>
      <xdr:rowOff>161925</xdr:rowOff>
    </xdr:from>
    <xdr:to>
      <xdr:col>11</xdr:col>
      <xdr:colOff>165894</xdr:colOff>
      <xdr:row>31</xdr:row>
      <xdr:rowOff>137712</xdr:rowOff>
    </xdr:to>
    <xdr:grpSp>
      <xdr:nvGrpSpPr>
        <xdr:cNvPr id="32793" name="Groupe 32792">
          <a:extLst>
            <a:ext uri="{FF2B5EF4-FFF2-40B4-BE49-F238E27FC236}">
              <a16:creationId xmlns:a16="http://schemas.microsoft.com/office/drawing/2014/main" id="{A269A46F-C04D-4508-B236-43D899CD00BD}"/>
            </a:ext>
          </a:extLst>
        </xdr:cNvPr>
        <xdr:cNvGrpSpPr/>
      </xdr:nvGrpSpPr>
      <xdr:grpSpPr>
        <a:xfrm>
          <a:off x="4476750" y="3448050"/>
          <a:ext cx="3509169" cy="2776137"/>
          <a:chOff x="4229100" y="3400425"/>
          <a:chExt cx="3318669" cy="2718987"/>
        </a:xfrm>
      </xdr:grpSpPr>
      <xdr:graphicFrame macro="">
        <xdr:nvGraphicFramePr>
          <xdr:cNvPr id="32794" name="Pluviomètre année">
            <a:extLst>
              <a:ext uri="{FF2B5EF4-FFF2-40B4-BE49-F238E27FC236}">
                <a16:creationId xmlns:a16="http://schemas.microsoft.com/office/drawing/2014/main" id="{5B1ADC7B-0FD8-D28F-D177-8F918129FE9A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graphicFrame macro="">
        <xdr:nvGraphicFramePr>
          <xdr:cNvPr id="32795" name="Graphique 32794">
            <a:extLst>
              <a:ext uri="{FF2B5EF4-FFF2-40B4-BE49-F238E27FC236}">
                <a16:creationId xmlns:a16="http://schemas.microsoft.com/office/drawing/2014/main" id="{209D2786-DD77-720B-9C4C-C070C96F4F08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2796" name="Organigramme : Disque magnétique 32795">
            <a:extLst>
              <a:ext uri="{FF2B5EF4-FFF2-40B4-BE49-F238E27FC236}">
                <a16:creationId xmlns:a16="http://schemas.microsoft.com/office/drawing/2014/main" id="{552522F5-7C5C-7259-28AE-FBFC1ACFB92A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797" name="Groupe 32796">
            <a:extLst>
              <a:ext uri="{FF2B5EF4-FFF2-40B4-BE49-F238E27FC236}">
                <a16:creationId xmlns:a16="http://schemas.microsoft.com/office/drawing/2014/main" id="{7D4EEF40-EEB2-FC5A-74FB-389A8A388602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824" name="ZoneTexte 32823">
              <a:extLst>
                <a:ext uri="{FF2B5EF4-FFF2-40B4-BE49-F238E27FC236}">
                  <a16:creationId xmlns:a16="http://schemas.microsoft.com/office/drawing/2014/main" id="{4FFA4574-1A6C-D854-5CF7-17043C192453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825" name="ZoneTexte 32824">
              <a:extLst>
                <a:ext uri="{FF2B5EF4-FFF2-40B4-BE49-F238E27FC236}">
                  <a16:creationId xmlns:a16="http://schemas.microsoft.com/office/drawing/2014/main" id="{5D70E6E1-61A4-80CE-5656-8D2F2AF04E35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826" name="ZoneTexte 32825">
              <a:extLst>
                <a:ext uri="{FF2B5EF4-FFF2-40B4-BE49-F238E27FC236}">
                  <a16:creationId xmlns:a16="http://schemas.microsoft.com/office/drawing/2014/main" id="{DD4EC899-B315-0A4E-F82B-843642E5459B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827" name="ZoneTexte 32826">
              <a:extLst>
                <a:ext uri="{FF2B5EF4-FFF2-40B4-BE49-F238E27FC236}">
                  <a16:creationId xmlns:a16="http://schemas.microsoft.com/office/drawing/2014/main" id="{B59E8E53-B55B-314B-B6DD-C7AB220F943B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828" name="ZoneTexte 32827">
              <a:extLst>
                <a:ext uri="{FF2B5EF4-FFF2-40B4-BE49-F238E27FC236}">
                  <a16:creationId xmlns:a16="http://schemas.microsoft.com/office/drawing/2014/main" id="{ADD4C99A-5785-C03E-8371-7A757E329B68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130</a:t>
              </a:r>
            </a:p>
          </xdr:txBody>
        </xdr:sp>
        <xdr:sp macro="" textlink="">
          <xdr:nvSpPr>
            <xdr:cNvPr id="32829" name="ZoneTexte 32828">
              <a:extLst>
                <a:ext uri="{FF2B5EF4-FFF2-40B4-BE49-F238E27FC236}">
                  <a16:creationId xmlns:a16="http://schemas.microsoft.com/office/drawing/2014/main" id="{98B67D25-3175-3C0D-47B8-67D56FC7155E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160</a:t>
              </a:r>
            </a:p>
          </xdr:txBody>
        </xdr:sp>
        <xdr:sp macro="" textlink="">
          <xdr:nvSpPr>
            <xdr:cNvPr id="32830" name="ZoneTexte 32829">
              <a:extLst>
                <a:ext uri="{FF2B5EF4-FFF2-40B4-BE49-F238E27FC236}">
                  <a16:creationId xmlns:a16="http://schemas.microsoft.com/office/drawing/2014/main" id="{0660CC84-58C3-8C8B-678E-A7EFACBDB674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190</a:t>
              </a:r>
            </a:p>
          </xdr:txBody>
        </xdr:sp>
        <xdr:sp macro="" textlink="">
          <xdr:nvSpPr>
            <xdr:cNvPr id="32831" name="ZoneTexte 32830">
              <a:extLst>
                <a:ext uri="{FF2B5EF4-FFF2-40B4-BE49-F238E27FC236}">
                  <a16:creationId xmlns:a16="http://schemas.microsoft.com/office/drawing/2014/main" id="{CC99BFB8-45EA-8BA7-D669-14A813F0AEF4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230</a:t>
              </a:r>
            </a:p>
          </xdr:txBody>
        </xdr:sp>
        <xdr:sp macro="" textlink="">
          <xdr:nvSpPr>
            <xdr:cNvPr id="32896" name="ZoneTexte 32895">
              <a:extLst>
                <a:ext uri="{FF2B5EF4-FFF2-40B4-BE49-F238E27FC236}">
                  <a16:creationId xmlns:a16="http://schemas.microsoft.com/office/drawing/2014/main" id="{24C8A799-A2DE-6034-01CB-7FF8D1526398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210</a:t>
              </a:r>
            </a:p>
          </xdr:txBody>
        </xdr:sp>
        <xdr:sp macro="" textlink="">
          <xdr:nvSpPr>
            <xdr:cNvPr id="32897" name="ZoneTexte 32896">
              <a:extLst>
                <a:ext uri="{FF2B5EF4-FFF2-40B4-BE49-F238E27FC236}">
                  <a16:creationId xmlns:a16="http://schemas.microsoft.com/office/drawing/2014/main" id="{EF7C229E-1FEE-2979-CB11-1BCA9CDE499C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98" name="ZoneTexte 32897">
              <a:extLst>
                <a:ext uri="{FF2B5EF4-FFF2-40B4-BE49-F238E27FC236}">
                  <a16:creationId xmlns:a16="http://schemas.microsoft.com/office/drawing/2014/main" id="{06003F17-34F1-DC96-3266-B2E03D445359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145</a:t>
              </a:r>
            </a:p>
          </xdr:txBody>
        </xdr:sp>
      </xdr:grpSp>
      <xdr:graphicFrame macro="">
        <xdr:nvGraphicFramePr>
          <xdr:cNvPr id="32798" name="Pluviomètre journée">
            <a:extLst>
              <a:ext uri="{FF2B5EF4-FFF2-40B4-BE49-F238E27FC236}">
                <a16:creationId xmlns:a16="http://schemas.microsoft.com/office/drawing/2014/main" id="{7B0B329E-7DD6-9DEB-2BFB-CF78386CAE55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799" name="Organigramme : Disque magnétique 32798">
            <a:extLst>
              <a:ext uri="{FF2B5EF4-FFF2-40B4-BE49-F238E27FC236}">
                <a16:creationId xmlns:a16="http://schemas.microsoft.com/office/drawing/2014/main" id="{85407D6C-2ECF-452E-9D7A-3AC19EE99213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0" name="Groupe 32799">
            <a:extLst>
              <a:ext uri="{FF2B5EF4-FFF2-40B4-BE49-F238E27FC236}">
                <a16:creationId xmlns:a16="http://schemas.microsoft.com/office/drawing/2014/main" id="{42458323-95DF-216C-DE9A-FD0AA4A351EC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814" name="ZoneTexte 32813">
              <a:extLst>
                <a:ext uri="{FF2B5EF4-FFF2-40B4-BE49-F238E27FC236}">
                  <a16:creationId xmlns:a16="http://schemas.microsoft.com/office/drawing/2014/main" id="{A6BD91C4-4444-B321-3E39-4DBAE3C0E857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</a:t>
              </a:r>
            </a:p>
          </xdr:txBody>
        </xdr:sp>
        <xdr:sp macro="" textlink="">
          <xdr:nvSpPr>
            <xdr:cNvPr id="32815" name="ZoneTexte 32814">
              <a:extLst>
                <a:ext uri="{FF2B5EF4-FFF2-40B4-BE49-F238E27FC236}">
                  <a16:creationId xmlns:a16="http://schemas.microsoft.com/office/drawing/2014/main" id="{945A9E3C-E1CE-6241-8D53-2F71900194D6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</a:t>
              </a:r>
            </a:p>
          </xdr:txBody>
        </xdr:sp>
        <xdr:sp macro="" textlink="">
          <xdr:nvSpPr>
            <xdr:cNvPr id="32816" name="ZoneTexte 32815">
              <a:extLst>
                <a:ext uri="{FF2B5EF4-FFF2-40B4-BE49-F238E27FC236}">
                  <a16:creationId xmlns:a16="http://schemas.microsoft.com/office/drawing/2014/main" id="{4ED08EF2-9368-529E-99F1-9BC4EDC09DD0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</a:t>
              </a:r>
            </a:p>
          </xdr:txBody>
        </xdr:sp>
        <xdr:sp macro="" textlink="">
          <xdr:nvSpPr>
            <xdr:cNvPr id="32817" name="ZoneTexte 32816">
              <a:extLst>
                <a:ext uri="{FF2B5EF4-FFF2-40B4-BE49-F238E27FC236}">
                  <a16:creationId xmlns:a16="http://schemas.microsoft.com/office/drawing/2014/main" id="{B770FA3E-6C15-2FDE-86CA-1B049279EEC8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</a:t>
              </a:r>
            </a:p>
          </xdr:txBody>
        </xdr:sp>
        <xdr:sp macro="" textlink="">
          <xdr:nvSpPr>
            <xdr:cNvPr id="32818" name="ZoneTexte 32817">
              <a:extLst>
                <a:ext uri="{FF2B5EF4-FFF2-40B4-BE49-F238E27FC236}">
                  <a16:creationId xmlns:a16="http://schemas.microsoft.com/office/drawing/2014/main" id="{CBC21059-34DC-03B1-B679-55E63375B45F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</a:t>
              </a:r>
            </a:p>
          </xdr:txBody>
        </xdr:sp>
        <xdr:sp macro="" textlink="">
          <xdr:nvSpPr>
            <xdr:cNvPr id="32819" name="ZoneTexte 32818">
              <a:extLst>
                <a:ext uri="{FF2B5EF4-FFF2-40B4-BE49-F238E27FC236}">
                  <a16:creationId xmlns:a16="http://schemas.microsoft.com/office/drawing/2014/main" id="{B29AE777-2D2B-3FF7-F499-7CE655F098C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</a:t>
              </a:r>
            </a:p>
          </xdr:txBody>
        </xdr:sp>
        <xdr:sp macro="" textlink="">
          <xdr:nvSpPr>
            <xdr:cNvPr id="32820" name="ZoneTexte 32819">
              <a:extLst>
                <a:ext uri="{FF2B5EF4-FFF2-40B4-BE49-F238E27FC236}">
                  <a16:creationId xmlns:a16="http://schemas.microsoft.com/office/drawing/2014/main" id="{8A919C60-870E-4350-0F5E-49064A7C4451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</a:t>
              </a:r>
            </a:p>
          </xdr:txBody>
        </xdr:sp>
        <xdr:sp macro="" textlink="">
          <xdr:nvSpPr>
            <xdr:cNvPr id="32821" name="ZoneTexte 32820">
              <a:extLst>
                <a:ext uri="{FF2B5EF4-FFF2-40B4-BE49-F238E27FC236}">
                  <a16:creationId xmlns:a16="http://schemas.microsoft.com/office/drawing/2014/main" id="{74BC645B-4232-09B7-B047-3859E0F5573B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22" name="ZoneTexte 32821">
              <a:extLst>
                <a:ext uri="{FF2B5EF4-FFF2-40B4-BE49-F238E27FC236}">
                  <a16:creationId xmlns:a16="http://schemas.microsoft.com/office/drawing/2014/main" id="{09613B75-44AA-2F1F-C7C9-87E2D0DEAAD7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17</a:t>
              </a:r>
            </a:p>
          </xdr:txBody>
        </xdr:sp>
        <xdr:sp macro="" textlink="">
          <xdr:nvSpPr>
            <xdr:cNvPr id="32823" name="ZoneTexte 32822">
              <a:extLst>
                <a:ext uri="{FF2B5EF4-FFF2-40B4-BE49-F238E27FC236}">
                  <a16:creationId xmlns:a16="http://schemas.microsoft.com/office/drawing/2014/main" id="{83444C91-54CD-C897-DB78-0D81C9AF6E5C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</a:t>
              </a:r>
            </a:p>
          </xdr:txBody>
        </xdr:sp>
      </xdr:grpSp>
      <xdr:sp macro="" textlink="">
        <xdr:nvSpPr>
          <xdr:cNvPr id="32801" name="Organigramme : Disque magnétique 32800">
            <a:extLst>
              <a:ext uri="{FF2B5EF4-FFF2-40B4-BE49-F238E27FC236}">
                <a16:creationId xmlns:a16="http://schemas.microsoft.com/office/drawing/2014/main" id="{EC140870-7FB7-D86A-49A1-A42E1AF745EF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2" name="Groupe 32801">
            <a:extLst>
              <a:ext uri="{FF2B5EF4-FFF2-40B4-BE49-F238E27FC236}">
                <a16:creationId xmlns:a16="http://schemas.microsoft.com/office/drawing/2014/main" id="{959014B2-EA54-9428-2AF1-1B6B025D074A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803" name="ZoneTexte 32802">
              <a:extLst>
                <a:ext uri="{FF2B5EF4-FFF2-40B4-BE49-F238E27FC236}">
                  <a16:creationId xmlns:a16="http://schemas.microsoft.com/office/drawing/2014/main" id="{96453614-7277-C5AC-2D5F-6E9B232E970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804" name="ZoneTexte 32803">
              <a:extLst>
                <a:ext uri="{FF2B5EF4-FFF2-40B4-BE49-F238E27FC236}">
                  <a16:creationId xmlns:a16="http://schemas.microsoft.com/office/drawing/2014/main" id="{7A3D2B3A-3406-05B1-9AD7-A093F28AFDFE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200</a:t>
              </a:r>
            </a:p>
          </xdr:txBody>
        </xdr:sp>
        <xdr:sp macro="" textlink="">
          <xdr:nvSpPr>
            <xdr:cNvPr id="32805" name="ZoneTexte 32804">
              <a:extLst>
                <a:ext uri="{FF2B5EF4-FFF2-40B4-BE49-F238E27FC236}">
                  <a16:creationId xmlns:a16="http://schemas.microsoft.com/office/drawing/2014/main" id="{C291FFEF-73AD-C7C4-CC8F-740820AC8FC6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350</a:t>
              </a:r>
            </a:p>
          </xdr:txBody>
        </xdr:sp>
        <xdr:sp macro="" textlink="">
          <xdr:nvSpPr>
            <xdr:cNvPr id="32806" name="ZoneTexte 32805">
              <a:extLst>
                <a:ext uri="{FF2B5EF4-FFF2-40B4-BE49-F238E27FC236}">
                  <a16:creationId xmlns:a16="http://schemas.microsoft.com/office/drawing/2014/main" id="{D77432BC-03FA-C5D0-F9F4-5312274A34C1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500</a:t>
              </a:r>
            </a:p>
          </xdr:txBody>
        </xdr:sp>
        <xdr:sp macro="" textlink="">
          <xdr:nvSpPr>
            <xdr:cNvPr id="32807" name="ZoneTexte 32806">
              <a:extLst>
                <a:ext uri="{FF2B5EF4-FFF2-40B4-BE49-F238E27FC236}">
                  <a16:creationId xmlns:a16="http://schemas.microsoft.com/office/drawing/2014/main" id="{CF100978-8A49-D0C2-6F08-6D4A74C6B350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650</a:t>
              </a:r>
            </a:p>
          </xdr:txBody>
        </xdr:sp>
        <xdr:sp macro="" textlink="">
          <xdr:nvSpPr>
            <xdr:cNvPr id="32808" name="ZoneTexte 32807">
              <a:extLst>
                <a:ext uri="{FF2B5EF4-FFF2-40B4-BE49-F238E27FC236}">
                  <a16:creationId xmlns:a16="http://schemas.microsoft.com/office/drawing/2014/main" id="{B4800E91-63D0-B719-C599-48591E36D419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800</a:t>
              </a:r>
            </a:p>
          </xdr:txBody>
        </xdr:sp>
        <xdr:sp macro="" textlink="">
          <xdr:nvSpPr>
            <xdr:cNvPr id="32809" name="ZoneTexte 32808">
              <a:extLst>
                <a:ext uri="{FF2B5EF4-FFF2-40B4-BE49-F238E27FC236}">
                  <a16:creationId xmlns:a16="http://schemas.microsoft.com/office/drawing/2014/main" id="{105A4CE0-14CD-ECE1-72A1-BEBEAC91B439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900</a:t>
              </a:r>
            </a:p>
          </xdr:txBody>
        </xdr:sp>
        <xdr:sp macro="" textlink="">
          <xdr:nvSpPr>
            <xdr:cNvPr id="32810" name="ZoneTexte 32809">
              <a:extLst>
                <a:ext uri="{FF2B5EF4-FFF2-40B4-BE49-F238E27FC236}">
                  <a16:creationId xmlns:a16="http://schemas.microsoft.com/office/drawing/2014/main" id="{E7729D50-05A6-F521-9862-B5BB1DD170AD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980</a:t>
              </a:r>
            </a:p>
          </xdr:txBody>
        </xdr:sp>
        <xdr:sp macro="" textlink="">
          <xdr:nvSpPr>
            <xdr:cNvPr id="32811" name="ZoneTexte 32810">
              <a:extLst>
                <a:ext uri="{FF2B5EF4-FFF2-40B4-BE49-F238E27FC236}">
                  <a16:creationId xmlns:a16="http://schemas.microsoft.com/office/drawing/2014/main" id="{B1AC820E-C14B-6D03-6B13-622DD113B9B6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600</a:t>
              </a:r>
            </a:p>
          </xdr:txBody>
        </xdr:sp>
        <xdr:sp macro="" textlink="">
          <xdr:nvSpPr>
            <xdr:cNvPr id="32812" name="ZoneTexte 32811">
              <a:extLst>
                <a:ext uri="{FF2B5EF4-FFF2-40B4-BE49-F238E27FC236}">
                  <a16:creationId xmlns:a16="http://schemas.microsoft.com/office/drawing/2014/main" id="{98591F8E-358F-4F41-238F-51EA393FA168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750</a:t>
              </a:r>
            </a:p>
          </xdr:txBody>
        </xdr:sp>
        <xdr:sp macro="" textlink="">
          <xdr:nvSpPr>
            <xdr:cNvPr id="32813" name="ZoneTexte 32812">
              <a:extLst>
                <a:ext uri="{FF2B5EF4-FFF2-40B4-BE49-F238E27FC236}">
                  <a16:creationId xmlns:a16="http://schemas.microsoft.com/office/drawing/2014/main" id="{F533FF15-4C57-7EE3-5B5C-5B2943940720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1100</a:t>
              </a:r>
            </a:p>
          </xdr:txBody>
        </xdr:sp>
      </xdr:grp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152400</xdr:rowOff>
    </xdr:to>
    <xdr:pic>
      <xdr:nvPicPr>
        <xdr:cNvPr id="32791" name="Image 32790">
          <a:extLst>
            <a:ext uri="{FF2B5EF4-FFF2-40B4-BE49-F238E27FC236}">
              <a16:creationId xmlns:a16="http://schemas.microsoft.com/office/drawing/2014/main" id="{EC63933A-5C35-EC96-FF36-B261322973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2475" y="3629025"/>
          <a:ext cx="3600000" cy="1600200"/>
        </a:xfrm>
        <a:prstGeom prst="rect">
          <a:avLst/>
        </a:prstGeom>
      </xdr:spPr>
    </xdr:pic>
    <xdr:clientData/>
  </xdr:twoCellAnchor>
  <xdr:twoCellAnchor editAs="oneCell">
    <xdr:from>
      <xdr:col>11</xdr:col>
      <xdr:colOff>438150</xdr:colOff>
      <xdr:row>18</xdr:row>
      <xdr:rowOff>142875</xdr:rowOff>
    </xdr:from>
    <xdr:to>
      <xdr:col>15</xdr:col>
      <xdr:colOff>618675</xdr:colOff>
      <xdr:row>26</xdr:row>
      <xdr:rowOff>133350</xdr:rowOff>
    </xdr:to>
    <xdr:pic>
      <xdr:nvPicPr>
        <xdr:cNvPr id="32954" name="Image 32953">
          <a:extLst>
            <a:ext uri="{FF2B5EF4-FFF2-40B4-BE49-F238E27FC236}">
              <a16:creationId xmlns:a16="http://schemas.microsoft.com/office/drawing/2014/main" id="{7F977C3F-97BA-68AF-B223-887252C8AE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1919"/>
        <a:stretch>
          <a:fillRect/>
        </a:stretch>
      </xdr:blipFill>
      <xdr:spPr>
        <a:xfrm>
          <a:off x="8258175" y="3629025"/>
          <a:ext cx="3600000" cy="15811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04 août 2026 à 19:21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25.6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11.9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09h35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06h41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25.6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11 h 14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23.0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24 h 13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18.1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04 août 2026 à 19:21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148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85725</xdr:colOff>
      <xdr:row>7</xdr:row>
      <xdr:rowOff>809625</xdr:rowOff>
    </xdr:from>
    <xdr:to>
      <xdr:col>4</xdr:col>
      <xdr:colOff>9525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771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tabSelected="1" showOutlineSymbols="0" zoomScaleNormal="100" workbookViewId="0">
      <pane ySplit="8" topLeftCell="A849" activePane="bottomLeft" state="frozen"/>
      <selection activeCell="G49" sqref="G49"/>
      <selection pane="bottomLeft" activeCell="T663" sqref="T663:T664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0.4680555555555555</v>
      </c>
      <c r="AI3" s="144">
        <f>Août_2026!BA5</f>
        <v>1.0090277777777776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674</v>
      </c>
      <c r="AI4" s="127">
        <f>$W$1450/60/24</f>
        <v>0.4680555555555555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18.100000000000001</v>
      </c>
      <c r="C5" s="125"/>
      <c r="D5" s="124">
        <f>VLOOKUP($B5,$E$9:$R$1450,14,0)</f>
        <v>0.27847222222222201</v>
      </c>
      <c r="E5" s="123">
        <f>MIN(B9:B1448)</f>
        <v>18.100000000000001</v>
      </c>
      <c r="F5" s="122"/>
      <c r="G5" s="121">
        <f>VLOOKUP($E5,$B$9:$R$1450,17,0)</f>
        <v>0.27847222222222201</v>
      </c>
      <c r="H5" s="120">
        <f>MAX(B9:B1448)</f>
        <v>25.6</v>
      </c>
      <c r="I5" s="119"/>
      <c r="J5" s="118">
        <f>VLOOKUP($H5,$B$9:$R$1450,17,0)</f>
        <v>0.39930555555555558</v>
      </c>
      <c r="K5" s="86">
        <f>MAX(G9:G1448)</f>
        <v>11.9</v>
      </c>
      <c r="L5" s="101"/>
      <c r="M5" s="117">
        <f>VLOOKUP($K5,$G$9:$R$1450,12,0)</f>
        <v>0.53680555555555598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f>$W$1450/60/24</f>
        <v>0.4680555555555555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11.9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15.5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15.5</v>
      </c>
      <c r="L7" s="85"/>
      <c r="M7" s="84">
        <f>VLOOKUP($K5,$G$9:$R$1448,12,0)</f>
        <v>0.53680555555555598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15.5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19.8</v>
      </c>
      <c r="C9" s="2">
        <v>88</v>
      </c>
      <c r="D9" s="2">
        <v>17.7</v>
      </c>
      <c r="E9" s="2">
        <v>19.8</v>
      </c>
      <c r="F9" s="2">
        <v>4</v>
      </c>
      <c r="G9" s="2">
        <v>4.3</v>
      </c>
      <c r="H9" s="2">
        <v>1010.7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0</v>
      </c>
      <c r="O9">
        <v>296.2</v>
      </c>
      <c r="P9">
        <v>18.899999999999999</v>
      </c>
      <c r="Q9">
        <v>19.100000000000001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19.8</v>
      </c>
      <c r="AN9" s="2">
        <v>88</v>
      </c>
      <c r="AO9" s="2">
        <v>17.7</v>
      </c>
      <c r="AP9" s="2">
        <v>19.8</v>
      </c>
      <c r="AQ9" s="2">
        <v>4</v>
      </c>
      <c r="AR9" s="2">
        <v>4.3</v>
      </c>
      <c r="AS9" s="2">
        <v>1010.7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0</v>
      </c>
      <c r="AZ9" s="599">
        <v>296.2</v>
      </c>
      <c r="BA9">
        <v>18.899999999999999</v>
      </c>
      <c r="BB9">
        <v>19.100000000000001</v>
      </c>
      <c r="BC9" s="8">
        <v>0</v>
      </c>
    </row>
    <row r="10" spans="2:55">
      <c r="B10" s="2">
        <v>19.8</v>
      </c>
      <c r="C10" s="2">
        <v>88</v>
      </c>
      <c r="D10" s="2">
        <v>17.7</v>
      </c>
      <c r="E10" s="2">
        <v>19.8</v>
      </c>
      <c r="F10" s="2">
        <v>2.5</v>
      </c>
      <c r="G10" s="2">
        <v>2.9</v>
      </c>
      <c r="H10" s="2">
        <v>1010.8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0</v>
      </c>
      <c r="O10">
        <v>296.2</v>
      </c>
      <c r="P10">
        <v>18.899999999999999</v>
      </c>
      <c r="Q10">
        <v>19.100000000000001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3" t="s">
        <v>29</v>
      </c>
      <c r="AG10" s="644"/>
      <c r="AH10" s="644"/>
      <c r="AI10" s="644"/>
      <c r="AJ10" s="645"/>
      <c r="AM10" s="2">
        <v>19.8</v>
      </c>
      <c r="AN10" s="2">
        <v>88</v>
      </c>
      <c r="AO10" s="2">
        <v>17.7</v>
      </c>
      <c r="AP10" s="2">
        <v>19.8</v>
      </c>
      <c r="AQ10" s="2">
        <v>2.5</v>
      </c>
      <c r="AR10" s="2">
        <v>2.9</v>
      </c>
      <c r="AS10" s="2">
        <v>1010.8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0</v>
      </c>
      <c r="AZ10" s="599">
        <v>296.2</v>
      </c>
      <c r="BA10">
        <v>18.899999999999999</v>
      </c>
      <c r="BB10">
        <v>19.100000000000001</v>
      </c>
      <c r="BC10" s="8">
        <v>6.9444444444444447E-4</v>
      </c>
    </row>
    <row r="11" spans="2:55" ht="13.5" customHeight="1">
      <c r="B11" s="2">
        <v>19.8</v>
      </c>
      <c r="C11" s="2">
        <v>88</v>
      </c>
      <c r="D11" s="2">
        <v>17.7</v>
      </c>
      <c r="E11" s="2">
        <v>19.8</v>
      </c>
      <c r="F11" s="2">
        <v>0</v>
      </c>
      <c r="G11" s="2">
        <v>2.9</v>
      </c>
      <c r="H11" s="2">
        <v>1011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0</v>
      </c>
      <c r="O11">
        <v>296.2</v>
      </c>
      <c r="P11">
        <v>18.8</v>
      </c>
      <c r="Q11">
        <v>19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19.8</v>
      </c>
      <c r="AN11" s="2">
        <v>88</v>
      </c>
      <c r="AO11" s="2">
        <v>17.7</v>
      </c>
      <c r="AP11" s="2">
        <v>19.8</v>
      </c>
      <c r="AQ11" s="2">
        <v>0</v>
      </c>
      <c r="AR11" s="2">
        <v>2.9</v>
      </c>
      <c r="AS11" s="2">
        <v>1011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0</v>
      </c>
      <c r="AZ11" s="599">
        <v>296.2</v>
      </c>
      <c r="BA11">
        <v>18.8</v>
      </c>
      <c r="BB11">
        <v>19</v>
      </c>
      <c r="BC11" s="8">
        <v>1.38888888888889E-3</v>
      </c>
    </row>
    <row r="12" spans="2:55">
      <c r="B12" s="2">
        <v>19.8</v>
      </c>
      <c r="C12" s="2">
        <v>88</v>
      </c>
      <c r="D12" s="2">
        <v>17.7</v>
      </c>
      <c r="E12" s="2">
        <v>19.8</v>
      </c>
      <c r="F12" s="2">
        <v>2.9</v>
      </c>
      <c r="G12" s="2">
        <v>2.9</v>
      </c>
      <c r="H12" s="2">
        <v>1010.8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0</v>
      </c>
      <c r="O12">
        <v>296.2</v>
      </c>
      <c r="P12">
        <v>18.899999999999999</v>
      </c>
      <c r="Q12">
        <v>19.100000000000001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19.8</v>
      </c>
      <c r="AN12" s="2">
        <v>88</v>
      </c>
      <c r="AO12" s="2">
        <v>17.7</v>
      </c>
      <c r="AP12" s="2">
        <v>19.8</v>
      </c>
      <c r="AQ12" s="2">
        <v>2.9</v>
      </c>
      <c r="AR12" s="2">
        <v>2.9</v>
      </c>
      <c r="AS12" s="2">
        <v>1010.8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0</v>
      </c>
      <c r="AZ12" s="599">
        <v>296.2</v>
      </c>
      <c r="BA12">
        <v>18.899999999999999</v>
      </c>
      <c r="BB12">
        <v>19.100000000000001</v>
      </c>
      <c r="BC12" s="8">
        <v>2.0833333333333298E-3</v>
      </c>
    </row>
    <row r="13" spans="2:55" ht="15.75">
      <c r="B13" s="2">
        <v>19.8</v>
      </c>
      <c r="C13" s="2">
        <v>88</v>
      </c>
      <c r="D13" s="2">
        <v>17.7</v>
      </c>
      <c r="E13" s="2">
        <v>19.8</v>
      </c>
      <c r="F13" s="2">
        <v>3.2</v>
      </c>
      <c r="G13" s="2">
        <v>4.7</v>
      </c>
      <c r="H13" s="2">
        <v>1011.1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0</v>
      </c>
      <c r="O13">
        <v>296.2</v>
      </c>
      <c r="P13">
        <v>18.8</v>
      </c>
      <c r="Q13">
        <v>19</v>
      </c>
      <c r="R13" s="5">
        <v>2.7777777777777801E-3</v>
      </c>
      <c r="T13" s="13"/>
      <c r="U13" s="11"/>
      <c r="V13" s="12"/>
      <c r="W13" s="11"/>
      <c r="X13" s="48"/>
      <c r="Y13" s="568"/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19.8</v>
      </c>
      <c r="AN13" s="2">
        <v>88</v>
      </c>
      <c r="AO13" s="2">
        <v>17.7</v>
      </c>
      <c r="AP13" s="2">
        <v>19.8</v>
      </c>
      <c r="AQ13" s="2">
        <v>3.2</v>
      </c>
      <c r="AR13" s="2">
        <v>4.7</v>
      </c>
      <c r="AS13" s="2">
        <v>1011.1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0</v>
      </c>
      <c r="AZ13" s="599">
        <v>296.2</v>
      </c>
      <c r="BA13">
        <v>18.8</v>
      </c>
      <c r="BB13">
        <v>19</v>
      </c>
      <c r="BC13" s="8">
        <v>2.7777777777777801E-3</v>
      </c>
    </row>
    <row r="14" spans="2:55">
      <c r="B14" s="2">
        <v>19.8</v>
      </c>
      <c r="C14" s="2">
        <v>88</v>
      </c>
      <c r="D14" s="2">
        <v>17.7</v>
      </c>
      <c r="E14" s="2">
        <v>19.8</v>
      </c>
      <c r="F14" s="2">
        <v>2.2000000000000002</v>
      </c>
      <c r="G14" s="2">
        <v>4.3</v>
      </c>
      <c r="H14" s="2">
        <v>1010.6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0</v>
      </c>
      <c r="O14">
        <v>296.2</v>
      </c>
      <c r="P14">
        <v>18.899999999999999</v>
      </c>
      <c r="Q14">
        <v>19</v>
      </c>
      <c r="R14" s="5">
        <v>3.4722222222222199E-3</v>
      </c>
      <c r="T14" s="13"/>
      <c r="U14" s="11"/>
      <c r="V14" s="12"/>
      <c r="W14" s="11"/>
      <c r="X14" s="48"/>
      <c r="Y14" s="568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19.8</v>
      </c>
      <c r="AN14" s="2">
        <v>88</v>
      </c>
      <c r="AO14" s="2">
        <v>17.7</v>
      </c>
      <c r="AP14" s="2">
        <v>19.8</v>
      </c>
      <c r="AQ14" s="2">
        <v>2.2000000000000002</v>
      </c>
      <c r="AR14" s="2">
        <v>4.3</v>
      </c>
      <c r="AS14" s="2">
        <v>1010.6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0</v>
      </c>
      <c r="AZ14" s="599">
        <v>296.2</v>
      </c>
      <c r="BA14">
        <v>18.899999999999999</v>
      </c>
      <c r="BB14">
        <v>19</v>
      </c>
      <c r="BC14" s="8">
        <v>3.4722222222222199E-3</v>
      </c>
    </row>
    <row r="15" spans="2:55">
      <c r="B15" s="2">
        <v>19.7</v>
      </c>
      <c r="C15" s="2">
        <v>88</v>
      </c>
      <c r="D15" s="2">
        <v>17.600000000000001</v>
      </c>
      <c r="E15" s="2">
        <v>19.7</v>
      </c>
      <c r="F15" s="2">
        <v>3.6</v>
      </c>
      <c r="G15" s="2">
        <v>3.6</v>
      </c>
      <c r="H15" s="2">
        <v>1010.8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0</v>
      </c>
      <c r="O15">
        <v>296.2</v>
      </c>
      <c r="P15">
        <v>18.899999999999999</v>
      </c>
      <c r="Q15">
        <v>19</v>
      </c>
      <c r="R15" s="5">
        <v>4.1666666666666701E-3</v>
      </c>
      <c r="T15" s="13"/>
      <c r="U15" s="11"/>
      <c r="V15" s="12"/>
      <c r="W15" s="11"/>
      <c r="X15" s="23"/>
      <c r="Y15" s="568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19.7</v>
      </c>
      <c r="AN15" s="2">
        <v>88</v>
      </c>
      <c r="AO15" s="2">
        <v>17.600000000000001</v>
      </c>
      <c r="AP15" s="2">
        <v>19.7</v>
      </c>
      <c r="AQ15" s="2">
        <v>3.6</v>
      </c>
      <c r="AR15" s="2">
        <v>3.6</v>
      </c>
      <c r="AS15" s="2">
        <v>1010.8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0</v>
      </c>
      <c r="AZ15" s="599">
        <v>296.2</v>
      </c>
      <c r="BA15">
        <v>18.899999999999999</v>
      </c>
      <c r="BB15">
        <v>19</v>
      </c>
      <c r="BC15" s="8">
        <v>4.1666666666666701E-3</v>
      </c>
    </row>
    <row r="16" spans="2:55">
      <c r="B16" s="2">
        <v>19.7</v>
      </c>
      <c r="C16" s="2">
        <v>88</v>
      </c>
      <c r="D16" s="2">
        <v>17.600000000000001</v>
      </c>
      <c r="E16" s="2">
        <v>19.7</v>
      </c>
      <c r="F16" s="2">
        <v>4.7</v>
      </c>
      <c r="G16" s="2">
        <v>7.2</v>
      </c>
      <c r="H16" s="2">
        <v>1010.7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0</v>
      </c>
      <c r="O16">
        <v>296.2</v>
      </c>
      <c r="P16">
        <v>18.899999999999999</v>
      </c>
      <c r="Q16">
        <v>19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19.7</v>
      </c>
      <c r="AN16" s="2">
        <v>88</v>
      </c>
      <c r="AO16" s="2">
        <v>17.600000000000001</v>
      </c>
      <c r="AP16" s="2">
        <v>19.7</v>
      </c>
      <c r="AQ16" s="2">
        <v>4.7</v>
      </c>
      <c r="AR16" s="2">
        <v>7.2</v>
      </c>
      <c r="AS16" s="2">
        <v>1010.7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0</v>
      </c>
      <c r="AZ16" s="599">
        <v>296.2</v>
      </c>
      <c r="BA16">
        <v>18.899999999999999</v>
      </c>
      <c r="BB16">
        <v>19</v>
      </c>
      <c r="BC16" s="8">
        <v>4.8611111111111103E-3</v>
      </c>
    </row>
    <row r="17" spans="2:55">
      <c r="B17" s="2">
        <v>19.7</v>
      </c>
      <c r="C17" s="2">
        <v>88</v>
      </c>
      <c r="D17" s="2">
        <v>17.600000000000001</v>
      </c>
      <c r="E17" s="2">
        <v>19.7</v>
      </c>
      <c r="F17" s="2">
        <v>3.6</v>
      </c>
      <c r="G17" s="2">
        <v>5.8</v>
      </c>
      <c r="H17" s="2">
        <v>1011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0</v>
      </c>
      <c r="O17">
        <v>296.2</v>
      </c>
      <c r="P17">
        <v>18.899999999999999</v>
      </c>
      <c r="Q17">
        <v>19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19.7</v>
      </c>
      <c r="AN17" s="2">
        <v>88</v>
      </c>
      <c r="AO17" s="2">
        <v>17.600000000000001</v>
      </c>
      <c r="AP17" s="2">
        <v>19.7</v>
      </c>
      <c r="AQ17" s="2">
        <v>3.6</v>
      </c>
      <c r="AR17" s="2">
        <v>5.8</v>
      </c>
      <c r="AS17" s="2">
        <v>1011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0</v>
      </c>
      <c r="AZ17" s="599">
        <v>296.2</v>
      </c>
      <c r="BA17">
        <v>18.899999999999999</v>
      </c>
      <c r="BB17">
        <v>19</v>
      </c>
      <c r="BC17" s="8">
        <v>5.5555555555555601E-3</v>
      </c>
    </row>
    <row r="18" spans="2:55">
      <c r="B18" s="2">
        <v>19.7</v>
      </c>
      <c r="C18" s="2">
        <v>88</v>
      </c>
      <c r="D18" s="2">
        <v>17.600000000000001</v>
      </c>
      <c r="E18" s="2">
        <v>19.7</v>
      </c>
      <c r="F18" s="2">
        <v>2.9</v>
      </c>
      <c r="G18" s="2">
        <v>9</v>
      </c>
      <c r="H18" s="2">
        <v>1011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0</v>
      </c>
      <c r="O18">
        <v>296.2</v>
      </c>
      <c r="P18">
        <v>18.899999999999999</v>
      </c>
      <c r="Q18">
        <v>19</v>
      </c>
      <c r="R18" s="5">
        <v>6.2500000000000003E-3</v>
      </c>
      <c r="T18" s="13"/>
      <c r="U18" s="11"/>
      <c r="V18" s="12"/>
      <c r="W18" s="11"/>
      <c r="X18" s="23"/>
      <c r="Y18" s="568"/>
      <c r="Z18" s="28"/>
      <c r="AC18" s="2"/>
      <c r="AD18" s="5">
        <v>6.2500000000000003E-3</v>
      </c>
      <c r="AM18" s="2">
        <v>19.7</v>
      </c>
      <c r="AN18" s="2">
        <v>88</v>
      </c>
      <c r="AO18" s="2">
        <v>17.600000000000001</v>
      </c>
      <c r="AP18" s="2">
        <v>19.7</v>
      </c>
      <c r="AQ18" s="2">
        <v>2.9</v>
      </c>
      <c r="AR18" s="2">
        <v>9</v>
      </c>
      <c r="AS18" s="2">
        <v>1011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0</v>
      </c>
      <c r="AZ18" s="599">
        <v>296.2</v>
      </c>
      <c r="BA18">
        <v>18.899999999999999</v>
      </c>
      <c r="BB18">
        <v>19</v>
      </c>
      <c r="BC18" s="8">
        <v>6.2500000000000003E-3</v>
      </c>
    </row>
    <row r="19" spans="2:55">
      <c r="B19" s="2">
        <v>19.7</v>
      </c>
      <c r="C19" s="2">
        <v>88</v>
      </c>
      <c r="D19" s="2">
        <v>17.600000000000001</v>
      </c>
      <c r="E19" s="2">
        <v>19.7</v>
      </c>
      <c r="F19" s="2">
        <v>4</v>
      </c>
      <c r="G19" s="2">
        <v>4.7</v>
      </c>
      <c r="H19" s="2">
        <v>1010.7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0</v>
      </c>
      <c r="O19">
        <v>296.2</v>
      </c>
      <c r="P19">
        <v>18.899999999999999</v>
      </c>
      <c r="Q19">
        <v>19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19.7</v>
      </c>
      <c r="AN19" s="2">
        <v>88</v>
      </c>
      <c r="AO19" s="2">
        <v>17.600000000000001</v>
      </c>
      <c r="AP19" s="2">
        <v>19.7</v>
      </c>
      <c r="AQ19" s="2">
        <v>4</v>
      </c>
      <c r="AR19" s="2">
        <v>4.7</v>
      </c>
      <c r="AS19" s="2">
        <v>1010.7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0</v>
      </c>
      <c r="AZ19" s="599">
        <v>296.2</v>
      </c>
      <c r="BA19">
        <v>18.899999999999999</v>
      </c>
      <c r="BB19">
        <v>19</v>
      </c>
      <c r="BC19" s="8">
        <v>6.9444444444444397E-3</v>
      </c>
    </row>
    <row r="20" spans="2:55">
      <c r="B20" s="2">
        <v>19.7</v>
      </c>
      <c r="C20" s="2">
        <v>88</v>
      </c>
      <c r="D20" s="2">
        <v>17.600000000000001</v>
      </c>
      <c r="E20" s="2">
        <v>19.7</v>
      </c>
      <c r="F20" s="2">
        <v>4.7</v>
      </c>
      <c r="G20" s="2">
        <v>4.7</v>
      </c>
      <c r="H20" s="2">
        <v>1010.6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0</v>
      </c>
      <c r="O20">
        <v>296.2</v>
      </c>
      <c r="P20">
        <v>18.899999999999999</v>
      </c>
      <c r="Q20">
        <v>19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19.7</v>
      </c>
      <c r="AN20" s="2">
        <v>88</v>
      </c>
      <c r="AO20" s="2">
        <v>17.600000000000001</v>
      </c>
      <c r="AP20" s="2">
        <v>19.7</v>
      </c>
      <c r="AQ20" s="2">
        <v>4.7</v>
      </c>
      <c r="AR20" s="2">
        <v>4.7</v>
      </c>
      <c r="AS20" s="2">
        <v>1010.6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0</v>
      </c>
      <c r="AZ20" s="599">
        <v>296.2</v>
      </c>
      <c r="BA20">
        <v>18.899999999999999</v>
      </c>
      <c r="BB20">
        <v>19</v>
      </c>
      <c r="BC20" s="8">
        <v>7.6388888888888904E-3</v>
      </c>
    </row>
    <row r="21" spans="2:55">
      <c r="B21" s="2">
        <v>19.7</v>
      </c>
      <c r="C21" s="2">
        <v>88</v>
      </c>
      <c r="D21" s="2">
        <v>17.600000000000001</v>
      </c>
      <c r="E21" s="2">
        <v>19.7</v>
      </c>
      <c r="F21" s="2">
        <v>2.5</v>
      </c>
      <c r="G21" s="2">
        <v>3.6</v>
      </c>
      <c r="H21" s="2">
        <v>1010.5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0</v>
      </c>
      <c r="O21">
        <v>296.2</v>
      </c>
      <c r="P21">
        <v>18.899999999999999</v>
      </c>
      <c r="Q21">
        <v>19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19.7</v>
      </c>
      <c r="AN21" s="2">
        <v>88</v>
      </c>
      <c r="AO21" s="2">
        <v>17.600000000000001</v>
      </c>
      <c r="AP21" s="2">
        <v>19.7</v>
      </c>
      <c r="AQ21" s="2">
        <v>2.5</v>
      </c>
      <c r="AR21" s="2">
        <v>3.6</v>
      </c>
      <c r="AS21" s="2">
        <v>1010.5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0</v>
      </c>
      <c r="AZ21" s="599">
        <v>296.2</v>
      </c>
      <c r="BA21">
        <v>18.899999999999999</v>
      </c>
      <c r="BB21">
        <v>19</v>
      </c>
      <c r="BC21" s="8">
        <v>8.3333333333333297E-3</v>
      </c>
    </row>
    <row r="22" spans="2:55">
      <c r="B22" s="2">
        <v>19.7</v>
      </c>
      <c r="C22" s="2">
        <v>88</v>
      </c>
      <c r="D22" s="2">
        <v>17.600000000000001</v>
      </c>
      <c r="E22" s="2">
        <v>19.7</v>
      </c>
      <c r="F22" s="2">
        <v>5.4</v>
      </c>
      <c r="G22" s="2">
        <v>5.8</v>
      </c>
      <c r="H22" s="2">
        <v>1010.7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0</v>
      </c>
      <c r="O22">
        <v>296.2</v>
      </c>
      <c r="P22">
        <v>18.899999999999999</v>
      </c>
      <c r="Q22">
        <v>19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19.7</v>
      </c>
      <c r="AN22" s="2">
        <v>88</v>
      </c>
      <c r="AO22" s="2">
        <v>17.600000000000001</v>
      </c>
      <c r="AP22" s="2">
        <v>19.7</v>
      </c>
      <c r="AQ22" s="2">
        <v>5.4</v>
      </c>
      <c r="AR22" s="2">
        <v>5.8</v>
      </c>
      <c r="AS22" s="2">
        <v>1010.7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0</v>
      </c>
      <c r="AZ22" s="599">
        <v>296.2</v>
      </c>
      <c r="BA22">
        <v>18.899999999999999</v>
      </c>
      <c r="BB22">
        <v>19</v>
      </c>
      <c r="BC22" s="8">
        <v>9.0277777777777804E-3</v>
      </c>
    </row>
    <row r="23" spans="2:55">
      <c r="B23" s="2">
        <v>19.7</v>
      </c>
      <c r="C23" s="2">
        <v>88</v>
      </c>
      <c r="D23" s="2">
        <v>17.600000000000001</v>
      </c>
      <c r="E23" s="2">
        <v>19.7</v>
      </c>
      <c r="F23" s="2">
        <v>5.4</v>
      </c>
      <c r="G23" s="2">
        <v>5.4</v>
      </c>
      <c r="H23" s="2">
        <v>1010.7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0</v>
      </c>
      <c r="O23">
        <v>296.2</v>
      </c>
      <c r="P23">
        <v>18.899999999999999</v>
      </c>
      <c r="Q23">
        <v>19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19.7</v>
      </c>
      <c r="AN23" s="2">
        <v>88</v>
      </c>
      <c r="AO23" s="2">
        <v>17.600000000000001</v>
      </c>
      <c r="AP23" s="2">
        <v>19.7</v>
      </c>
      <c r="AQ23" s="2">
        <v>5.4</v>
      </c>
      <c r="AR23" s="2">
        <v>5.4</v>
      </c>
      <c r="AS23" s="2">
        <v>1010.7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0</v>
      </c>
      <c r="AZ23" s="599">
        <v>296.2</v>
      </c>
      <c r="BA23">
        <v>18.899999999999999</v>
      </c>
      <c r="BB23">
        <v>19</v>
      </c>
      <c r="BC23" s="8">
        <v>9.7222222222222206E-3</v>
      </c>
    </row>
    <row r="24" spans="2:55">
      <c r="B24" s="2">
        <v>19.7</v>
      </c>
      <c r="C24" s="2">
        <v>88</v>
      </c>
      <c r="D24" s="2">
        <v>17.600000000000001</v>
      </c>
      <c r="E24" s="2">
        <v>19.7</v>
      </c>
      <c r="F24" s="2">
        <v>0</v>
      </c>
      <c r="G24" s="2">
        <v>0</v>
      </c>
      <c r="H24" s="2">
        <v>1010.7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0</v>
      </c>
      <c r="O24">
        <v>296.2</v>
      </c>
      <c r="P24">
        <v>18.899999999999999</v>
      </c>
      <c r="Q24">
        <v>19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19.7</v>
      </c>
      <c r="AN24" s="2">
        <v>88</v>
      </c>
      <c r="AO24" s="2">
        <v>17.600000000000001</v>
      </c>
      <c r="AP24" s="2">
        <v>19.7</v>
      </c>
      <c r="AQ24" s="2">
        <v>0</v>
      </c>
      <c r="AR24" s="2">
        <v>0</v>
      </c>
      <c r="AS24" s="2">
        <v>1010.7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0</v>
      </c>
      <c r="AZ24" s="599">
        <v>296.2</v>
      </c>
      <c r="BA24">
        <v>18.899999999999999</v>
      </c>
      <c r="BB24">
        <v>19</v>
      </c>
      <c r="BC24" s="8">
        <v>1.0416666666666701E-2</v>
      </c>
    </row>
    <row r="25" spans="2:55">
      <c r="B25" s="2">
        <v>19.7</v>
      </c>
      <c r="C25" s="2">
        <v>88</v>
      </c>
      <c r="D25" s="2">
        <v>17.600000000000001</v>
      </c>
      <c r="E25" s="2">
        <v>19.7</v>
      </c>
      <c r="F25" s="2">
        <v>0</v>
      </c>
      <c r="G25" s="2">
        <v>0</v>
      </c>
      <c r="H25" s="2">
        <v>1010.8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0</v>
      </c>
      <c r="O25">
        <v>296.2</v>
      </c>
      <c r="P25">
        <v>18.899999999999999</v>
      </c>
      <c r="Q25">
        <v>19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19.7</v>
      </c>
      <c r="AN25" s="2">
        <v>88</v>
      </c>
      <c r="AO25" s="2">
        <v>17.600000000000001</v>
      </c>
      <c r="AP25" s="2">
        <v>19.7</v>
      </c>
      <c r="AQ25" s="2">
        <v>0</v>
      </c>
      <c r="AR25" s="2">
        <v>0</v>
      </c>
      <c r="AS25" s="2">
        <v>1010.8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0</v>
      </c>
      <c r="AZ25" s="599">
        <v>296.2</v>
      </c>
      <c r="BA25">
        <v>18.899999999999999</v>
      </c>
      <c r="BB25">
        <v>19</v>
      </c>
      <c r="BC25" s="8">
        <v>1.1111111111111099E-2</v>
      </c>
    </row>
    <row r="26" spans="2:55">
      <c r="B26" s="2">
        <v>19.600000000000001</v>
      </c>
      <c r="C26" s="2">
        <v>88</v>
      </c>
      <c r="D26" s="2">
        <v>17.5</v>
      </c>
      <c r="E26" s="2">
        <v>19.600000000000001</v>
      </c>
      <c r="F26" s="2">
        <v>0</v>
      </c>
      <c r="G26" s="2">
        <v>4.3</v>
      </c>
      <c r="H26" s="2">
        <v>1010.8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0</v>
      </c>
      <c r="O26">
        <v>296.2</v>
      </c>
      <c r="P26">
        <v>18.899999999999999</v>
      </c>
      <c r="Q26">
        <v>19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19.600000000000001</v>
      </c>
      <c r="AN26" s="2">
        <v>88</v>
      </c>
      <c r="AO26" s="2">
        <v>17.5</v>
      </c>
      <c r="AP26" s="2">
        <v>19.600000000000001</v>
      </c>
      <c r="AQ26" s="2">
        <v>0</v>
      </c>
      <c r="AR26" s="2">
        <v>4.3</v>
      </c>
      <c r="AS26" s="2">
        <v>1010.8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0</v>
      </c>
      <c r="AZ26" s="599">
        <v>296.2</v>
      </c>
      <c r="BA26">
        <v>18.899999999999999</v>
      </c>
      <c r="BB26">
        <v>19</v>
      </c>
      <c r="BC26" s="8">
        <v>1.18055555555556E-2</v>
      </c>
    </row>
    <row r="27" spans="2:55">
      <c r="B27" s="2">
        <v>19.600000000000001</v>
      </c>
      <c r="C27" s="2">
        <v>88</v>
      </c>
      <c r="D27" s="2">
        <v>17.5</v>
      </c>
      <c r="E27" s="2">
        <v>19.600000000000001</v>
      </c>
      <c r="F27" s="2">
        <v>0</v>
      </c>
      <c r="G27" s="2">
        <v>1.8</v>
      </c>
      <c r="H27" s="2">
        <v>1010.8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0</v>
      </c>
      <c r="O27">
        <v>296.2</v>
      </c>
      <c r="P27">
        <v>18.899999999999999</v>
      </c>
      <c r="Q27">
        <v>19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5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19.600000000000001</v>
      </c>
      <c r="AN27" s="2">
        <v>88</v>
      </c>
      <c r="AO27" s="2">
        <v>17.5</v>
      </c>
      <c r="AP27" s="2">
        <v>19.600000000000001</v>
      </c>
      <c r="AQ27" s="2">
        <v>0</v>
      </c>
      <c r="AR27" s="2">
        <v>1.8</v>
      </c>
      <c r="AS27" s="2">
        <v>1010.8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0</v>
      </c>
      <c r="AZ27" s="599">
        <v>296.2</v>
      </c>
      <c r="BA27">
        <v>18.899999999999999</v>
      </c>
      <c r="BB27">
        <v>19</v>
      </c>
      <c r="BC27" s="8">
        <v>1.2500000000000001E-2</v>
      </c>
    </row>
    <row r="28" spans="2:55">
      <c r="B28" s="2">
        <v>19.600000000000001</v>
      </c>
      <c r="C28" s="2">
        <v>89</v>
      </c>
      <c r="D28" s="2">
        <v>17.7</v>
      </c>
      <c r="E28" s="2">
        <v>19.600000000000001</v>
      </c>
      <c r="F28" s="2">
        <v>3.2</v>
      </c>
      <c r="G28" s="2">
        <v>4</v>
      </c>
      <c r="H28" s="2">
        <v>1010.9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0</v>
      </c>
      <c r="O28">
        <v>296.2</v>
      </c>
      <c r="P28">
        <v>18.8</v>
      </c>
      <c r="Q28">
        <v>19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19.600000000000001</v>
      </c>
      <c r="AN28" s="2">
        <v>89</v>
      </c>
      <c r="AO28" s="2">
        <v>17.7</v>
      </c>
      <c r="AP28" s="2">
        <v>19.600000000000001</v>
      </c>
      <c r="AQ28" s="2">
        <v>3.2</v>
      </c>
      <c r="AR28" s="2">
        <v>4</v>
      </c>
      <c r="AS28" s="2">
        <v>1010.9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0</v>
      </c>
      <c r="AZ28" s="599">
        <v>296.2</v>
      </c>
      <c r="BA28">
        <v>18.8</v>
      </c>
      <c r="BB28">
        <v>19</v>
      </c>
      <c r="BC28" s="8">
        <v>1.3194444444444399E-2</v>
      </c>
    </row>
    <row r="29" spans="2:55">
      <c r="B29" s="2">
        <v>19.600000000000001</v>
      </c>
      <c r="C29" s="2">
        <v>88</v>
      </c>
      <c r="D29" s="2">
        <v>17.5</v>
      </c>
      <c r="E29" s="2">
        <v>19.600000000000001</v>
      </c>
      <c r="F29" s="2">
        <v>1.8</v>
      </c>
      <c r="G29" s="2">
        <v>3.6</v>
      </c>
      <c r="H29" s="2">
        <v>1011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0</v>
      </c>
      <c r="O29">
        <v>296.2</v>
      </c>
      <c r="P29">
        <v>18.8</v>
      </c>
      <c r="Q29">
        <v>19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19.600000000000001</v>
      </c>
      <c r="AN29" s="2">
        <v>88</v>
      </c>
      <c r="AO29" s="2">
        <v>17.5</v>
      </c>
      <c r="AP29" s="2">
        <v>19.600000000000001</v>
      </c>
      <c r="AQ29" s="2">
        <v>1.8</v>
      </c>
      <c r="AR29" s="2">
        <v>3.6</v>
      </c>
      <c r="AS29" s="2">
        <v>1011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0</v>
      </c>
      <c r="AZ29" s="599">
        <v>296.2</v>
      </c>
      <c r="BA29">
        <v>18.8</v>
      </c>
      <c r="BB29">
        <v>19</v>
      </c>
      <c r="BC29" s="8">
        <v>1.38888888888889E-2</v>
      </c>
    </row>
    <row r="30" spans="2:55">
      <c r="B30" s="2">
        <v>19.600000000000001</v>
      </c>
      <c r="C30" s="2">
        <v>89</v>
      </c>
      <c r="D30" s="2">
        <v>17.7</v>
      </c>
      <c r="E30" s="2">
        <v>19.600000000000001</v>
      </c>
      <c r="F30" s="2">
        <v>2.2000000000000002</v>
      </c>
      <c r="G30" s="2">
        <v>4.3</v>
      </c>
      <c r="H30" s="2">
        <v>1010.8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0</v>
      </c>
      <c r="O30">
        <v>296.2</v>
      </c>
      <c r="P30">
        <v>18.8</v>
      </c>
      <c r="Q30">
        <v>19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19.600000000000001</v>
      </c>
      <c r="AN30" s="2">
        <v>89</v>
      </c>
      <c r="AO30" s="2">
        <v>17.7</v>
      </c>
      <c r="AP30" s="2">
        <v>19.600000000000001</v>
      </c>
      <c r="AQ30" s="2">
        <v>2.2000000000000002</v>
      </c>
      <c r="AR30" s="2">
        <v>4.3</v>
      </c>
      <c r="AS30" s="2">
        <v>1010.8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0</v>
      </c>
      <c r="AZ30" s="599">
        <v>296.2</v>
      </c>
      <c r="BA30">
        <v>18.8</v>
      </c>
      <c r="BB30">
        <v>19</v>
      </c>
      <c r="BC30" s="8">
        <v>1.4583333333333301E-2</v>
      </c>
    </row>
    <row r="31" spans="2:55">
      <c r="B31" s="2">
        <v>19.600000000000001</v>
      </c>
      <c r="C31" s="2">
        <v>88</v>
      </c>
      <c r="D31" s="2">
        <v>17.5</v>
      </c>
      <c r="E31" s="2">
        <v>19.600000000000001</v>
      </c>
      <c r="F31" s="2">
        <v>2.9</v>
      </c>
      <c r="G31" s="2">
        <v>4.3</v>
      </c>
      <c r="H31" s="2">
        <v>1010.8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0</v>
      </c>
      <c r="O31">
        <v>296.2</v>
      </c>
      <c r="P31">
        <v>18.8</v>
      </c>
      <c r="Q31">
        <v>19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19.600000000000001</v>
      </c>
      <c r="AN31" s="2">
        <v>88</v>
      </c>
      <c r="AO31" s="2">
        <v>17.5</v>
      </c>
      <c r="AP31" s="2">
        <v>19.600000000000001</v>
      </c>
      <c r="AQ31" s="2">
        <v>2.9</v>
      </c>
      <c r="AR31" s="2">
        <v>4.3</v>
      </c>
      <c r="AS31" s="2">
        <v>1010.8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0</v>
      </c>
      <c r="AZ31" s="599">
        <v>296.2</v>
      </c>
      <c r="BA31">
        <v>18.8</v>
      </c>
      <c r="BB31">
        <v>19</v>
      </c>
      <c r="BC31" s="8">
        <v>1.52777777777778E-2</v>
      </c>
    </row>
    <row r="32" spans="2:55">
      <c r="B32" s="2">
        <v>19.600000000000001</v>
      </c>
      <c r="C32" s="2">
        <v>88</v>
      </c>
      <c r="D32" s="2">
        <v>17.5</v>
      </c>
      <c r="E32" s="2">
        <v>19.600000000000001</v>
      </c>
      <c r="F32" s="2">
        <v>5</v>
      </c>
      <c r="G32" s="2">
        <v>5.4</v>
      </c>
      <c r="H32" s="2">
        <v>1010.7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0</v>
      </c>
      <c r="O32">
        <v>296.2</v>
      </c>
      <c r="P32">
        <v>18.8</v>
      </c>
      <c r="Q32">
        <v>19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19.600000000000001</v>
      </c>
      <c r="AN32" s="2">
        <v>88</v>
      </c>
      <c r="AO32" s="2">
        <v>17.5</v>
      </c>
      <c r="AP32" s="2">
        <v>19.600000000000001</v>
      </c>
      <c r="AQ32" s="2">
        <v>5</v>
      </c>
      <c r="AR32" s="2">
        <v>5.4</v>
      </c>
      <c r="AS32" s="2">
        <v>1010.7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0</v>
      </c>
      <c r="AZ32" s="599">
        <v>296.2</v>
      </c>
      <c r="BA32">
        <v>18.8</v>
      </c>
      <c r="BB32">
        <v>19</v>
      </c>
      <c r="BC32" s="8">
        <v>1.59722222222222E-2</v>
      </c>
    </row>
    <row r="33" spans="2:55">
      <c r="B33" s="2">
        <v>19.600000000000001</v>
      </c>
      <c r="C33" s="2">
        <v>88</v>
      </c>
      <c r="D33" s="2">
        <v>17.5</v>
      </c>
      <c r="E33" s="2">
        <v>19.600000000000001</v>
      </c>
      <c r="F33" s="2">
        <v>2.2000000000000002</v>
      </c>
      <c r="G33" s="2">
        <v>2.5</v>
      </c>
      <c r="H33" s="2">
        <v>1010.8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0</v>
      </c>
      <c r="O33">
        <v>296.2</v>
      </c>
      <c r="P33">
        <v>18.8</v>
      </c>
      <c r="Q33">
        <v>19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19.600000000000001</v>
      </c>
      <c r="AN33" s="2">
        <v>88</v>
      </c>
      <c r="AO33" s="2">
        <v>17.5</v>
      </c>
      <c r="AP33" s="2">
        <v>19.600000000000001</v>
      </c>
      <c r="AQ33" s="2">
        <v>2.2000000000000002</v>
      </c>
      <c r="AR33" s="2">
        <v>2.5</v>
      </c>
      <c r="AS33" s="2">
        <v>1010.8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0</v>
      </c>
      <c r="AZ33" s="599">
        <v>296.2</v>
      </c>
      <c r="BA33">
        <v>18.8</v>
      </c>
      <c r="BB33">
        <v>19</v>
      </c>
      <c r="BC33" s="8">
        <v>1.6666666666666701E-2</v>
      </c>
    </row>
    <row r="34" spans="2:55">
      <c r="B34" s="2">
        <v>19.600000000000001</v>
      </c>
      <c r="C34" s="2">
        <v>88</v>
      </c>
      <c r="D34" s="2">
        <v>17.5</v>
      </c>
      <c r="E34" s="2">
        <v>19.600000000000001</v>
      </c>
      <c r="F34" s="2">
        <v>4.3</v>
      </c>
      <c r="G34" s="2">
        <v>5.4</v>
      </c>
      <c r="H34" s="2">
        <v>1010.7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0</v>
      </c>
      <c r="O34">
        <v>296.2</v>
      </c>
      <c r="P34">
        <v>18.8</v>
      </c>
      <c r="Q34">
        <v>19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19.600000000000001</v>
      </c>
      <c r="AN34" s="2">
        <v>88</v>
      </c>
      <c r="AO34" s="2">
        <v>17.5</v>
      </c>
      <c r="AP34" s="2">
        <v>19.600000000000001</v>
      </c>
      <c r="AQ34" s="2">
        <v>4.3</v>
      </c>
      <c r="AR34" s="2">
        <v>5.4</v>
      </c>
      <c r="AS34" s="2">
        <v>1010.7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0</v>
      </c>
      <c r="AZ34" s="599">
        <v>296.2</v>
      </c>
      <c r="BA34">
        <v>18.8</v>
      </c>
      <c r="BB34">
        <v>19</v>
      </c>
      <c r="BC34" s="8">
        <v>1.7361111111111101E-2</v>
      </c>
    </row>
    <row r="35" spans="2:55">
      <c r="B35" s="2">
        <v>19.600000000000001</v>
      </c>
      <c r="C35" s="2">
        <v>88</v>
      </c>
      <c r="D35" s="2">
        <v>17.5</v>
      </c>
      <c r="E35" s="2">
        <v>19.600000000000001</v>
      </c>
      <c r="F35" s="2">
        <v>2.2000000000000002</v>
      </c>
      <c r="G35" s="2">
        <v>6.1</v>
      </c>
      <c r="H35" s="2">
        <v>1010.9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0</v>
      </c>
      <c r="O35">
        <v>296.2</v>
      </c>
      <c r="P35">
        <v>18.8</v>
      </c>
      <c r="Q35">
        <v>19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19.600000000000001</v>
      </c>
      <c r="AN35" s="2">
        <v>88</v>
      </c>
      <c r="AO35" s="2">
        <v>17.5</v>
      </c>
      <c r="AP35" s="2">
        <v>19.600000000000001</v>
      </c>
      <c r="AQ35" s="2">
        <v>2.2000000000000002</v>
      </c>
      <c r="AR35" s="2">
        <v>6.1</v>
      </c>
      <c r="AS35" s="2">
        <v>1010.9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0</v>
      </c>
      <c r="AZ35" s="599">
        <v>296.2</v>
      </c>
      <c r="BA35">
        <v>18.8</v>
      </c>
      <c r="BB35">
        <v>19</v>
      </c>
      <c r="BC35" s="8">
        <v>1.8055555555555599E-2</v>
      </c>
    </row>
    <row r="36" spans="2:55">
      <c r="B36" s="2">
        <v>19.600000000000001</v>
      </c>
      <c r="C36" s="2">
        <v>88</v>
      </c>
      <c r="D36" s="2">
        <v>17.5</v>
      </c>
      <c r="E36" s="2">
        <v>19.600000000000001</v>
      </c>
      <c r="F36" s="2">
        <v>4.3</v>
      </c>
      <c r="G36" s="2">
        <v>5.4</v>
      </c>
      <c r="H36" s="2">
        <v>1010.6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0</v>
      </c>
      <c r="O36">
        <v>296.2</v>
      </c>
      <c r="P36">
        <v>18.8</v>
      </c>
      <c r="Q36">
        <v>19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19.600000000000001</v>
      </c>
      <c r="AN36" s="2">
        <v>88</v>
      </c>
      <c r="AO36" s="2">
        <v>17.5</v>
      </c>
      <c r="AP36" s="2">
        <v>19.600000000000001</v>
      </c>
      <c r="AQ36" s="2">
        <v>4.3</v>
      </c>
      <c r="AR36" s="2">
        <v>5.4</v>
      </c>
      <c r="AS36" s="2">
        <v>1010.6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0</v>
      </c>
      <c r="AZ36" s="599">
        <v>296.2</v>
      </c>
      <c r="BA36">
        <v>18.8</v>
      </c>
      <c r="BB36">
        <v>19</v>
      </c>
      <c r="BC36" s="8">
        <v>1.8749999999999999E-2</v>
      </c>
    </row>
    <row r="37" spans="2:55">
      <c r="B37" s="2">
        <v>19.600000000000001</v>
      </c>
      <c r="C37" s="2">
        <v>88</v>
      </c>
      <c r="D37" s="2">
        <v>17.5</v>
      </c>
      <c r="E37" s="2">
        <v>19.600000000000001</v>
      </c>
      <c r="F37" s="2">
        <v>5</v>
      </c>
      <c r="G37" s="2">
        <v>6.1</v>
      </c>
      <c r="H37" s="2">
        <v>1010.7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0</v>
      </c>
      <c r="O37">
        <v>296.2</v>
      </c>
      <c r="P37">
        <v>18.8</v>
      </c>
      <c r="Q37">
        <v>19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19.600000000000001</v>
      </c>
      <c r="AN37" s="2">
        <v>88</v>
      </c>
      <c r="AO37" s="2">
        <v>17.5</v>
      </c>
      <c r="AP37" s="2">
        <v>19.600000000000001</v>
      </c>
      <c r="AQ37" s="2">
        <v>5</v>
      </c>
      <c r="AR37" s="2">
        <v>6.1</v>
      </c>
      <c r="AS37" s="2">
        <v>1010.7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0</v>
      </c>
      <c r="AZ37" s="599">
        <v>296.2</v>
      </c>
      <c r="BA37">
        <v>18.8</v>
      </c>
      <c r="BB37">
        <v>19</v>
      </c>
      <c r="BC37" s="8">
        <v>1.94444444444444E-2</v>
      </c>
    </row>
    <row r="38" spans="2:55">
      <c r="B38" s="2">
        <v>19.600000000000001</v>
      </c>
      <c r="C38" s="2">
        <v>88</v>
      </c>
      <c r="D38" s="2">
        <v>17.5</v>
      </c>
      <c r="E38" s="2">
        <v>19.600000000000001</v>
      </c>
      <c r="F38" s="2">
        <v>3.2</v>
      </c>
      <c r="G38" s="2">
        <v>5.4</v>
      </c>
      <c r="H38" s="2">
        <v>1010.9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0</v>
      </c>
      <c r="O38">
        <v>296.2</v>
      </c>
      <c r="P38">
        <v>18.8</v>
      </c>
      <c r="Q38">
        <v>19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19.600000000000001</v>
      </c>
      <c r="AN38" s="2">
        <v>88</v>
      </c>
      <c r="AO38" s="2">
        <v>17.5</v>
      </c>
      <c r="AP38" s="2">
        <v>19.600000000000001</v>
      </c>
      <c r="AQ38" s="2">
        <v>3.2</v>
      </c>
      <c r="AR38" s="2">
        <v>5.4</v>
      </c>
      <c r="AS38" s="2">
        <v>1010.9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0</v>
      </c>
      <c r="AZ38" s="599">
        <v>296.2</v>
      </c>
      <c r="BA38">
        <v>18.8</v>
      </c>
      <c r="BB38">
        <v>19</v>
      </c>
      <c r="BC38" s="8">
        <v>2.0138888888888901E-2</v>
      </c>
    </row>
    <row r="39" spans="2:55">
      <c r="B39" s="2">
        <v>19.600000000000001</v>
      </c>
      <c r="C39" s="2">
        <v>88</v>
      </c>
      <c r="D39" s="2">
        <v>17.5</v>
      </c>
      <c r="E39" s="2">
        <v>19.600000000000001</v>
      </c>
      <c r="F39" s="2">
        <v>3.6</v>
      </c>
      <c r="G39" s="2">
        <v>5.8</v>
      </c>
      <c r="H39" s="2">
        <v>1010.8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0</v>
      </c>
      <c r="O39">
        <v>296.2</v>
      </c>
      <c r="P39">
        <v>18.8</v>
      </c>
      <c r="Q39">
        <v>19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19.600000000000001</v>
      </c>
      <c r="AN39" s="2">
        <v>88</v>
      </c>
      <c r="AO39" s="2">
        <v>17.5</v>
      </c>
      <c r="AP39" s="2">
        <v>19.600000000000001</v>
      </c>
      <c r="AQ39" s="2">
        <v>3.6</v>
      </c>
      <c r="AR39" s="2">
        <v>5.8</v>
      </c>
      <c r="AS39" s="2">
        <v>1010.8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0</v>
      </c>
      <c r="AZ39" s="599">
        <v>296.2</v>
      </c>
      <c r="BA39">
        <v>18.8</v>
      </c>
      <c r="BB39">
        <v>19</v>
      </c>
      <c r="BC39" s="8">
        <v>2.0833333333333301E-2</v>
      </c>
    </row>
    <row r="40" spans="2:55">
      <c r="B40" s="2">
        <v>19.600000000000001</v>
      </c>
      <c r="C40" s="2">
        <v>88</v>
      </c>
      <c r="D40" s="2">
        <v>17.5</v>
      </c>
      <c r="E40" s="2">
        <v>19.600000000000001</v>
      </c>
      <c r="F40" s="2">
        <v>2.5</v>
      </c>
      <c r="G40" s="2">
        <v>3.6</v>
      </c>
      <c r="H40" s="2">
        <v>1011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0</v>
      </c>
      <c r="O40">
        <v>296.2</v>
      </c>
      <c r="P40">
        <v>18.8</v>
      </c>
      <c r="Q40">
        <v>19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19.600000000000001</v>
      </c>
      <c r="AN40" s="2">
        <v>88</v>
      </c>
      <c r="AO40" s="2">
        <v>17.5</v>
      </c>
      <c r="AP40" s="2">
        <v>19.600000000000001</v>
      </c>
      <c r="AQ40" s="2">
        <v>2.5</v>
      </c>
      <c r="AR40" s="2">
        <v>3.6</v>
      </c>
      <c r="AS40" s="2">
        <v>1011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0</v>
      </c>
      <c r="AZ40" s="599">
        <v>296.2</v>
      </c>
      <c r="BA40">
        <v>18.8</v>
      </c>
      <c r="BB40">
        <v>19</v>
      </c>
      <c r="BC40" s="8">
        <v>2.1527777777777798E-2</v>
      </c>
    </row>
    <row r="41" spans="2:55">
      <c r="B41" s="2">
        <v>19.600000000000001</v>
      </c>
      <c r="C41" s="2">
        <v>88</v>
      </c>
      <c r="D41" s="2">
        <v>17.5</v>
      </c>
      <c r="E41" s="2">
        <v>19.600000000000001</v>
      </c>
      <c r="F41" s="2">
        <v>0</v>
      </c>
      <c r="G41" s="2">
        <v>5.4</v>
      </c>
      <c r="H41" s="2">
        <v>1010.9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0</v>
      </c>
      <c r="O41">
        <v>296.2</v>
      </c>
      <c r="P41">
        <v>18.8</v>
      </c>
      <c r="Q41">
        <v>18.899999999999999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19.600000000000001</v>
      </c>
      <c r="AN41" s="2">
        <v>88</v>
      </c>
      <c r="AO41" s="2">
        <v>17.5</v>
      </c>
      <c r="AP41" s="2">
        <v>19.600000000000001</v>
      </c>
      <c r="AQ41" s="2">
        <v>0</v>
      </c>
      <c r="AR41" s="2">
        <v>5.4</v>
      </c>
      <c r="AS41" s="2">
        <v>1010.9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0</v>
      </c>
      <c r="AZ41" s="599">
        <v>296.2</v>
      </c>
      <c r="BA41">
        <v>18.8</v>
      </c>
      <c r="BB41">
        <v>18.899999999999999</v>
      </c>
      <c r="BC41" s="8">
        <v>2.2222222222222199E-2</v>
      </c>
    </row>
    <row r="42" spans="2:55">
      <c r="B42" s="2">
        <v>19.600000000000001</v>
      </c>
      <c r="C42" s="2">
        <v>88</v>
      </c>
      <c r="D42" s="2">
        <v>17.5</v>
      </c>
      <c r="E42" s="2">
        <v>19.600000000000001</v>
      </c>
      <c r="F42" s="2">
        <v>0</v>
      </c>
      <c r="G42" s="2">
        <v>1.8</v>
      </c>
      <c r="H42" s="2">
        <v>1010.8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0</v>
      </c>
      <c r="O42">
        <v>296.2</v>
      </c>
      <c r="P42">
        <v>18.8</v>
      </c>
      <c r="Q42">
        <v>19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19.600000000000001</v>
      </c>
      <c r="AN42" s="2">
        <v>88</v>
      </c>
      <c r="AO42" s="2">
        <v>17.5</v>
      </c>
      <c r="AP42" s="2">
        <v>19.600000000000001</v>
      </c>
      <c r="AQ42" s="2">
        <v>0</v>
      </c>
      <c r="AR42" s="2">
        <v>1.8</v>
      </c>
      <c r="AS42" s="2">
        <v>1010.8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0</v>
      </c>
      <c r="AZ42" s="599">
        <v>296.2</v>
      </c>
      <c r="BA42">
        <v>18.8</v>
      </c>
      <c r="BB42">
        <v>19</v>
      </c>
      <c r="BC42" s="8">
        <v>2.29166666666667E-2</v>
      </c>
    </row>
    <row r="43" spans="2:55">
      <c r="B43" s="2">
        <v>19.600000000000001</v>
      </c>
      <c r="C43" s="2">
        <v>88</v>
      </c>
      <c r="D43" s="2">
        <v>17.5</v>
      </c>
      <c r="E43" s="2">
        <v>19.600000000000001</v>
      </c>
      <c r="F43" s="2">
        <v>2.2000000000000002</v>
      </c>
      <c r="G43" s="2">
        <v>2.9</v>
      </c>
      <c r="H43" s="2">
        <v>1010.7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0</v>
      </c>
      <c r="O43">
        <v>296.2</v>
      </c>
      <c r="P43">
        <v>18.8</v>
      </c>
      <c r="Q43">
        <v>19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19.600000000000001</v>
      </c>
      <c r="AN43" s="2">
        <v>88</v>
      </c>
      <c r="AO43" s="2">
        <v>17.5</v>
      </c>
      <c r="AP43" s="2">
        <v>19.600000000000001</v>
      </c>
      <c r="AQ43" s="2">
        <v>2.2000000000000002</v>
      </c>
      <c r="AR43" s="2">
        <v>2.9</v>
      </c>
      <c r="AS43" s="2">
        <v>1010.7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0</v>
      </c>
      <c r="AZ43" s="599">
        <v>296.2</v>
      </c>
      <c r="BA43">
        <v>18.8</v>
      </c>
      <c r="BB43">
        <v>19</v>
      </c>
      <c r="BC43" s="8">
        <v>2.36111111111111E-2</v>
      </c>
    </row>
    <row r="44" spans="2:55">
      <c r="B44" s="2">
        <v>19.5</v>
      </c>
      <c r="C44" s="2">
        <v>88</v>
      </c>
      <c r="D44" s="2">
        <v>17.399999999999999</v>
      </c>
      <c r="E44" s="2">
        <v>19.5</v>
      </c>
      <c r="F44" s="2">
        <v>0</v>
      </c>
      <c r="G44" s="2">
        <v>2.9</v>
      </c>
      <c r="H44" s="2">
        <v>1010.9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0</v>
      </c>
      <c r="O44">
        <v>296.2</v>
      </c>
      <c r="P44">
        <v>18.8</v>
      </c>
      <c r="Q44">
        <v>18.899999999999999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19.5</v>
      </c>
      <c r="AN44" s="2">
        <v>88</v>
      </c>
      <c r="AO44" s="2">
        <v>17.399999999999999</v>
      </c>
      <c r="AP44" s="2">
        <v>19.5</v>
      </c>
      <c r="AQ44" s="2">
        <v>0</v>
      </c>
      <c r="AR44" s="2">
        <v>2.9</v>
      </c>
      <c r="AS44" s="2">
        <v>1010.9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0</v>
      </c>
      <c r="AZ44" s="599">
        <v>296.2</v>
      </c>
      <c r="BA44">
        <v>18.8</v>
      </c>
      <c r="BB44">
        <v>18.899999999999999</v>
      </c>
      <c r="BC44" s="8">
        <v>2.4305555555555601E-2</v>
      </c>
    </row>
    <row r="45" spans="2:55">
      <c r="B45" s="2">
        <v>19.5</v>
      </c>
      <c r="C45" s="2">
        <v>88</v>
      </c>
      <c r="D45" s="2">
        <v>17.399999999999999</v>
      </c>
      <c r="E45" s="2">
        <v>19.5</v>
      </c>
      <c r="F45" s="2">
        <v>0</v>
      </c>
      <c r="G45" s="2">
        <v>3.2</v>
      </c>
      <c r="H45" s="2">
        <v>1010.8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0</v>
      </c>
      <c r="O45">
        <v>296.2</v>
      </c>
      <c r="P45">
        <v>18.8</v>
      </c>
      <c r="Q45">
        <v>18.899999999999999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19.5</v>
      </c>
      <c r="AN45" s="2">
        <v>88</v>
      </c>
      <c r="AO45" s="2">
        <v>17.399999999999999</v>
      </c>
      <c r="AP45" s="2">
        <v>19.5</v>
      </c>
      <c r="AQ45" s="2">
        <v>0</v>
      </c>
      <c r="AR45" s="2">
        <v>3.2</v>
      </c>
      <c r="AS45" s="2">
        <v>1010.8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0</v>
      </c>
      <c r="AZ45" s="599">
        <v>296.2</v>
      </c>
      <c r="BA45">
        <v>18.8</v>
      </c>
      <c r="BB45">
        <v>18.899999999999999</v>
      </c>
      <c r="BC45" s="8">
        <v>2.5000000000000001E-2</v>
      </c>
    </row>
    <row r="46" spans="2:55">
      <c r="B46" s="2">
        <v>19.5</v>
      </c>
      <c r="C46" s="2">
        <v>88</v>
      </c>
      <c r="D46" s="2">
        <v>17.399999999999999</v>
      </c>
      <c r="E46" s="2">
        <v>19.5</v>
      </c>
      <c r="F46" s="2">
        <v>0</v>
      </c>
      <c r="G46" s="2">
        <v>2.2000000000000002</v>
      </c>
      <c r="H46" s="2">
        <v>1010.9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0</v>
      </c>
      <c r="O46">
        <v>296.2</v>
      </c>
      <c r="P46">
        <v>18.7</v>
      </c>
      <c r="Q46">
        <v>18.899999999999999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19.5</v>
      </c>
      <c r="AN46" s="2">
        <v>88</v>
      </c>
      <c r="AO46" s="2">
        <v>17.399999999999999</v>
      </c>
      <c r="AP46" s="2">
        <v>19.5</v>
      </c>
      <c r="AQ46" s="2">
        <v>0</v>
      </c>
      <c r="AR46" s="2">
        <v>2.2000000000000002</v>
      </c>
      <c r="AS46" s="2">
        <v>1010.9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0</v>
      </c>
      <c r="AZ46" s="599">
        <v>296.2</v>
      </c>
      <c r="BA46">
        <v>18.7</v>
      </c>
      <c r="BB46">
        <v>18.899999999999999</v>
      </c>
      <c r="BC46" s="8">
        <v>2.5694444444444402E-2</v>
      </c>
    </row>
    <row r="47" spans="2:55">
      <c r="B47" s="2">
        <v>19.5</v>
      </c>
      <c r="C47" s="2">
        <v>88</v>
      </c>
      <c r="D47" s="2">
        <v>17.399999999999999</v>
      </c>
      <c r="E47" s="2">
        <v>19.5</v>
      </c>
      <c r="F47" s="2">
        <v>3.2</v>
      </c>
      <c r="G47" s="2">
        <v>4.3</v>
      </c>
      <c r="H47" s="2">
        <v>1010.7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0</v>
      </c>
      <c r="O47">
        <v>296.2</v>
      </c>
      <c r="P47">
        <v>18.7</v>
      </c>
      <c r="Q47">
        <v>18.899999999999999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19.5</v>
      </c>
      <c r="AN47" s="2">
        <v>88</v>
      </c>
      <c r="AO47" s="2">
        <v>17.399999999999999</v>
      </c>
      <c r="AP47" s="2">
        <v>19.5</v>
      </c>
      <c r="AQ47" s="2">
        <v>3.2</v>
      </c>
      <c r="AR47" s="2">
        <v>4.3</v>
      </c>
      <c r="AS47" s="2">
        <v>1010.7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0</v>
      </c>
      <c r="AZ47" s="599">
        <v>296.2</v>
      </c>
      <c r="BA47">
        <v>18.7</v>
      </c>
      <c r="BB47">
        <v>18.899999999999999</v>
      </c>
      <c r="BC47" s="8">
        <v>2.6388888888888899E-2</v>
      </c>
    </row>
    <row r="48" spans="2:55">
      <c r="B48" s="2">
        <v>19.5</v>
      </c>
      <c r="C48" s="2">
        <v>88</v>
      </c>
      <c r="D48" s="2">
        <v>17.399999999999999</v>
      </c>
      <c r="E48" s="2">
        <v>19.5</v>
      </c>
      <c r="F48" s="2">
        <v>0</v>
      </c>
      <c r="G48" s="2">
        <v>1.8</v>
      </c>
      <c r="H48" s="2">
        <v>1011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0</v>
      </c>
      <c r="O48">
        <v>296.2</v>
      </c>
      <c r="P48">
        <v>18.7</v>
      </c>
      <c r="Q48">
        <v>18.899999999999999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19.5</v>
      </c>
      <c r="AN48" s="2">
        <v>88</v>
      </c>
      <c r="AO48" s="2">
        <v>17.399999999999999</v>
      </c>
      <c r="AP48" s="2">
        <v>19.5</v>
      </c>
      <c r="AQ48" s="2">
        <v>0</v>
      </c>
      <c r="AR48" s="2">
        <v>1.8</v>
      </c>
      <c r="AS48" s="2">
        <v>1011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0</v>
      </c>
      <c r="AZ48" s="599">
        <v>296.2</v>
      </c>
      <c r="BA48">
        <v>18.7</v>
      </c>
      <c r="BB48">
        <v>18.899999999999999</v>
      </c>
      <c r="BC48" s="8">
        <v>2.70833333333333E-2</v>
      </c>
    </row>
    <row r="49" spans="2:55">
      <c r="B49" s="2">
        <v>19.5</v>
      </c>
      <c r="C49" s="2">
        <v>88</v>
      </c>
      <c r="D49" s="2">
        <v>17.399999999999999</v>
      </c>
      <c r="E49" s="2">
        <v>19.5</v>
      </c>
      <c r="F49" s="2">
        <v>2.9</v>
      </c>
      <c r="G49" s="2">
        <v>2.9</v>
      </c>
      <c r="H49" s="2">
        <v>1010.6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0</v>
      </c>
      <c r="O49">
        <v>296.2</v>
      </c>
      <c r="P49">
        <v>18.7</v>
      </c>
      <c r="Q49">
        <v>18.899999999999999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19.5</v>
      </c>
      <c r="AN49" s="2">
        <v>88</v>
      </c>
      <c r="AO49" s="2">
        <v>17.399999999999999</v>
      </c>
      <c r="AP49" s="2">
        <v>19.5</v>
      </c>
      <c r="AQ49" s="2">
        <v>2.9</v>
      </c>
      <c r="AR49" s="2">
        <v>2.9</v>
      </c>
      <c r="AS49" s="2">
        <v>1010.6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0</v>
      </c>
      <c r="AZ49" s="599">
        <v>296.2</v>
      </c>
      <c r="BA49">
        <v>18.7</v>
      </c>
      <c r="BB49">
        <v>18.899999999999999</v>
      </c>
      <c r="BC49" s="8">
        <v>2.7777777777777801E-2</v>
      </c>
    </row>
    <row r="50" spans="2:55">
      <c r="B50" s="2">
        <v>19.5</v>
      </c>
      <c r="C50" s="2">
        <v>88</v>
      </c>
      <c r="D50" s="2">
        <v>17.399999999999999</v>
      </c>
      <c r="E50" s="2">
        <v>19.5</v>
      </c>
      <c r="F50" s="2">
        <v>4.3</v>
      </c>
      <c r="G50" s="2">
        <v>5.8</v>
      </c>
      <c r="H50" s="2">
        <v>1010.8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0</v>
      </c>
      <c r="O50">
        <v>296.2</v>
      </c>
      <c r="P50">
        <v>18.7</v>
      </c>
      <c r="Q50">
        <v>18.899999999999999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19.5</v>
      </c>
      <c r="AN50" s="2">
        <v>88</v>
      </c>
      <c r="AO50" s="2">
        <v>17.399999999999999</v>
      </c>
      <c r="AP50" s="2">
        <v>19.5</v>
      </c>
      <c r="AQ50" s="2">
        <v>4.3</v>
      </c>
      <c r="AR50" s="2">
        <v>5.8</v>
      </c>
      <c r="AS50" s="2">
        <v>1010.8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0</v>
      </c>
      <c r="AZ50" s="599">
        <v>296.2</v>
      </c>
      <c r="BA50">
        <v>18.7</v>
      </c>
      <c r="BB50">
        <v>18.899999999999999</v>
      </c>
      <c r="BC50" s="8">
        <v>2.8472222222222201E-2</v>
      </c>
    </row>
    <row r="51" spans="2:55">
      <c r="B51" s="2">
        <v>19.5</v>
      </c>
      <c r="C51" s="2">
        <v>88</v>
      </c>
      <c r="D51" s="2">
        <v>17.399999999999999</v>
      </c>
      <c r="E51" s="2">
        <v>19.5</v>
      </c>
      <c r="F51" s="2">
        <v>2.2000000000000002</v>
      </c>
      <c r="G51" s="2">
        <v>3.2</v>
      </c>
      <c r="H51" s="2">
        <v>1010.9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0</v>
      </c>
      <c r="O51">
        <v>296.2</v>
      </c>
      <c r="P51">
        <v>18.600000000000001</v>
      </c>
      <c r="Q51">
        <v>18.899999999999999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19.5</v>
      </c>
      <c r="AN51" s="2">
        <v>88</v>
      </c>
      <c r="AO51" s="2">
        <v>17.399999999999999</v>
      </c>
      <c r="AP51" s="2">
        <v>19.5</v>
      </c>
      <c r="AQ51" s="2">
        <v>2.2000000000000002</v>
      </c>
      <c r="AR51" s="2">
        <v>3.2</v>
      </c>
      <c r="AS51" s="2">
        <v>1010.9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0</v>
      </c>
      <c r="AZ51" s="599">
        <v>296.2</v>
      </c>
      <c r="BA51">
        <v>18.600000000000001</v>
      </c>
      <c r="BB51">
        <v>18.899999999999999</v>
      </c>
      <c r="BC51" s="8">
        <v>2.9166666666666698E-2</v>
      </c>
    </row>
    <row r="52" spans="2:55">
      <c r="B52" s="2">
        <v>19.5</v>
      </c>
      <c r="C52" s="2">
        <v>88</v>
      </c>
      <c r="D52" s="2">
        <v>17.399999999999999</v>
      </c>
      <c r="E52" s="2">
        <v>19.5</v>
      </c>
      <c r="F52" s="2">
        <v>2.5</v>
      </c>
      <c r="G52" s="2">
        <v>2.9</v>
      </c>
      <c r="H52" s="2">
        <v>1010.7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0</v>
      </c>
      <c r="O52">
        <v>296.2</v>
      </c>
      <c r="P52">
        <v>18.7</v>
      </c>
      <c r="Q52">
        <v>18.899999999999999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19.5</v>
      </c>
      <c r="AN52" s="2">
        <v>88</v>
      </c>
      <c r="AO52" s="2">
        <v>17.399999999999999</v>
      </c>
      <c r="AP52" s="2">
        <v>19.5</v>
      </c>
      <c r="AQ52" s="2">
        <v>2.5</v>
      </c>
      <c r="AR52" s="2">
        <v>2.9</v>
      </c>
      <c r="AS52" s="2">
        <v>1010.7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0</v>
      </c>
      <c r="AZ52" s="599">
        <v>296.2</v>
      </c>
      <c r="BA52">
        <v>18.7</v>
      </c>
      <c r="BB52">
        <v>18.899999999999999</v>
      </c>
      <c r="BC52" s="8">
        <v>2.9861111111111099E-2</v>
      </c>
    </row>
    <row r="53" spans="2:55">
      <c r="B53" s="2">
        <v>19.5</v>
      </c>
      <c r="C53" s="2">
        <v>88</v>
      </c>
      <c r="D53" s="2">
        <v>17.399999999999999</v>
      </c>
      <c r="E53" s="2">
        <v>19.5</v>
      </c>
      <c r="F53" s="2">
        <v>4</v>
      </c>
      <c r="G53" s="2">
        <v>5.4</v>
      </c>
      <c r="H53" s="2">
        <v>1010.9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0</v>
      </c>
      <c r="O53">
        <v>296.2</v>
      </c>
      <c r="P53">
        <v>18.600000000000001</v>
      </c>
      <c r="Q53">
        <v>18.8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19.5</v>
      </c>
      <c r="AN53" s="2">
        <v>88</v>
      </c>
      <c r="AO53" s="2">
        <v>17.399999999999999</v>
      </c>
      <c r="AP53" s="2">
        <v>19.5</v>
      </c>
      <c r="AQ53" s="2">
        <v>4</v>
      </c>
      <c r="AR53" s="2">
        <v>5.4</v>
      </c>
      <c r="AS53" s="2">
        <v>1010.9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0</v>
      </c>
      <c r="AZ53" s="599">
        <v>296.2</v>
      </c>
      <c r="BA53">
        <v>18.600000000000001</v>
      </c>
      <c r="BB53">
        <v>18.8</v>
      </c>
      <c r="BC53" s="8">
        <v>3.05555555555556E-2</v>
      </c>
    </row>
    <row r="54" spans="2:55">
      <c r="B54" s="2">
        <v>19.5</v>
      </c>
      <c r="C54" s="2">
        <v>88</v>
      </c>
      <c r="D54" s="2">
        <v>17.399999999999999</v>
      </c>
      <c r="E54" s="2">
        <v>19.5</v>
      </c>
      <c r="F54" s="2">
        <v>6.5</v>
      </c>
      <c r="G54" s="2">
        <v>6.5</v>
      </c>
      <c r="H54" s="2">
        <v>1010.8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0</v>
      </c>
      <c r="O54">
        <v>296.2</v>
      </c>
      <c r="P54">
        <v>18.600000000000001</v>
      </c>
      <c r="Q54">
        <v>18.8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19.5</v>
      </c>
      <c r="AN54" s="2">
        <v>88</v>
      </c>
      <c r="AO54" s="2">
        <v>17.399999999999999</v>
      </c>
      <c r="AP54" s="2">
        <v>19.5</v>
      </c>
      <c r="AQ54" s="2">
        <v>6.5</v>
      </c>
      <c r="AR54" s="2">
        <v>6.5</v>
      </c>
      <c r="AS54" s="2">
        <v>1010.8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0</v>
      </c>
      <c r="AZ54" s="599">
        <v>296.2</v>
      </c>
      <c r="BA54">
        <v>18.600000000000001</v>
      </c>
      <c r="BB54">
        <v>18.8</v>
      </c>
      <c r="BC54" s="8">
        <v>3.125E-2</v>
      </c>
    </row>
    <row r="55" spans="2:55">
      <c r="B55" s="2">
        <v>19.5</v>
      </c>
      <c r="C55" s="2">
        <v>88</v>
      </c>
      <c r="D55" s="2">
        <v>17.399999999999999</v>
      </c>
      <c r="E55" s="2">
        <v>19.5</v>
      </c>
      <c r="F55" s="2">
        <v>3.2</v>
      </c>
      <c r="G55" s="2">
        <v>4</v>
      </c>
      <c r="H55" s="2">
        <v>1010.8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0</v>
      </c>
      <c r="O55">
        <v>296.2</v>
      </c>
      <c r="P55">
        <v>18.600000000000001</v>
      </c>
      <c r="Q55">
        <v>18.8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19.5</v>
      </c>
      <c r="AN55" s="2">
        <v>88</v>
      </c>
      <c r="AO55" s="2">
        <v>17.399999999999999</v>
      </c>
      <c r="AP55" s="2">
        <v>19.5</v>
      </c>
      <c r="AQ55" s="2">
        <v>3.2</v>
      </c>
      <c r="AR55" s="2">
        <v>4</v>
      </c>
      <c r="AS55" s="2">
        <v>1010.8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0</v>
      </c>
      <c r="AZ55" s="599">
        <v>296.2</v>
      </c>
      <c r="BA55">
        <v>18.600000000000001</v>
      </c>
      <c r="BB55">
        <v>18.8</v>
      </c>
      <c r="BC55" s="8">
        <v>3.19444444444444E-2</v>
      </c>
    </row>
    <row r="56" spans="2:55">
      <c r="B56" s="2">
        <v>19.5</v>
      </c>
      <c r="C56" s="2">
        <v>88</v>
      </c>
      <c r="D56" s="2">
        <v>17.399999999999999</v>
      </c>
      <c r="E56" s="2">
        <v>19.5</v>
      </c>
      <c r="F56" s="2">
        <v>0</v>
      </c>
      <c r="G56" s="2">
        <v>3.6</v>
      </c>
      <c r="H56" s="2">
        <v>1010.7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0</v>
      </c>
      <c r="O56">
        <v>296.2</v>
      </c>
      <c r="P56">
        <v>18.600000000000001</v>
      </c>
      <c r="Q56">
        <v>18.8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19.5</v>
      </c>
      <c r="AN56" s="2">
        <v>88</v>
      </c>
      <c r="AO56" s="2">
        <v>17.399999999999999</v>
      </c>
      <c r="AP56" s="2">
        <v>19.5</v>
      </c>
      <c r="AQ56" s="2">
        <v>0</v>
      </c>
      <c r="AR56" s="2">
        <v>3.6</v>
      </c>
      <c r="AS56" s="2">
        <v>1010.7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0</v>
      </c>
      <c r="AZ56" s="599">
        <v>296.2</v>
      </c>
      <c r="BA56">
        <v>18.600000000000001</v>
      </c>
      <c r="BB56">
        <v>18.8</v>
      </c>
      <c r="BC56" s="8">
        <v>3.2638888888888898E-2</v>
      </c>
    </row>
    <row r="57" spans="2:55">
      <c r="B57" s="2">
        <v>19.5</v>
      </c>
      <c r="C57" s="2">
        <v>88</v>
      </c>
      <c r="D57" s="2">
        <v>17.399999999999999</v>
      </c>
      <c r="E57" s="2">
        <v>19.5</v>
      </c>
      <c r="F57" s="2">
        <v>0</v>
      </c>
      <c r="G57" s="2">
        <v>2.9</v>
      </c>
      <c r="H57" s="2">
        <v>1010.9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0</v>
      </c>
      <c r="O57">
        <v>296.2</v>
      </c>
      <c r="P57">
        <v>18.600000000000001</v>
      </c>
      <c r="Q57">
        <v>18.8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19.5</v>
      </c>
      <c r="AN57" s="2">
        <v>88</v>
      </c>
      <c r="AO57" s="2">
        <v>17.399999999999999</v>
      </c>
      <c r="AP57" s="2">
        <v>19.5</v>
      </c>
      <c r="AQ57" s="2">
        <v>0</v>
      </c>
      <c r="AR57" s="2">
        <v>2.9</v>
      </c>
      <c r="AS57" s="2">
        <v>1010.9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0</v>
      </c>
      <c r="AZ57" s="599">
        <v>296.2</v>
      </c>
      <c r="BA57">
        <v>18.600000000000001</v>
      </c>
      <c r="BB57">
        <v>18.8</v>
      </c>
      <c r="BC57" s="8">
        <v>3.3333333333333298E-2</v>
      </c>
    </row>
    <row r="58" spans="2:55">
      <c r="B58" s="2">
        <v>19.5</v>
      </c>
      <c r="C58" s="2">
        <v>88</v>
      </c>
      <c r="D58" s="2">
        <v>17.399999999999999</v>
      </c>
      <c r="E58" s="2">
        <v>19.5</v>
      </c>
      <c r="F58" s="2">
        <v>0</v>
      </c>
      <c r="G58" s="2">
        <v>4.3</v>
      </c>
      <c r="H58" s="2">
        <v>1010.8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0</v>
      </c>
      <c r="O58">
        <v>296.2</v>
      </c>
      <c r="P58">
        <v>18.600000000000001</v>
      </c>
      <c r="Q58">
        <v>18.8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19.5</v>
      </c>
      <c r="AN58" s="2">
        <v>88</v>
      </c>
      <c r="AO58" s="2">
        <v>17.399999999999999</v>
      </c>
      <c r="AP58" s="2">
        <v>19.5</v>
      </c>
      <c r="AQ58" s="2">
        <v>0</v>
      </c>
      <c r="AR58" s="2">
        <v>4.3</v>
      </c>
      <c r="AS58" s="2">
        <v>1010.8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0</v>
      </c>
      <c r="AZ58" s="599">
        <v>296.2</v>
      </c>
      <c r="BA58">
        <v>18.600000000000001</v>
      </c>
      <c r="BB58">
        <v>18.8</v>
      </c>
      <c r="BC58" s="8">
        <v>3.4027777777777803E-2</v>
      </c>
    </row>
    <row r="59" spans="2:55">
      <c r="B59" s="2">
        <v>19.5</v>
      </c>
      <c r="C59" s="2">
        <v>88</v>
      </c>
      <c r="D59" s="2">
        <v>17.399999999999999</v>
      </c>
      <c r="E59" s="2">
        <v>19.5</v>
      </c>
      <c r="F59" s="2">
        <v>3.2</v>
      </c>
      <c r="G59" s="2">
        <v>3.2</v>
      </c>
      <c r="H59" s="2">
        <v>1010.8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0</v>
      </c>
      <c r="O59">
        <v>296.2</v>
      </c>
      <c r="P59">
        <v>18.600000000000001</v>
      </c>
      <c r="Q59">
        <v>18.8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19.5</v>
      </c>
      <c r="AN59" s="2">
        <v>88</v>
      </c>
      <c r="AO59" s="2">
        <v>17.399999999999999</v>
      </c>
      <c r="AP59" s="2">
        <v>19.5</v>
      </c>
      <c r="AQ59" s="2">
        <v>3.2</v>
      </c>
      <c r="AR59" s="2">
        <v>3.2</v>
      </c>
      <c r="AS59" s="2">
        <v>1010.8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0</v>
      </c>
      <c r="AZ59" s="599">
        <v>296.2</v>
      </c>
      <c r="BA59">
        <v>18.600000000000001</v>
      </c>
      <c r="BB59">
        <v>18.8</v>
      </c>
      <c r="BC59" s="8">
        <v>3.4722222222222203E-2</v>
      </c>
    </row>
    <row r="60" spans="2:55">
      <c r="B60" s="2">
        <v>19.5</v>
      </c>
      <c r="C60" s="2">
        <v>88</v>
      </c>
      <c r="D60" s="2">
        <v>17.399999999999999</v>
      </c>
      <c r="E60" s="2">
        <v>19.5</v>
      </c>
      <c r="F60" s="2">
        <v>3.2</v>
      </c>
      <c r="G60" s="2">
        <v>3.6</v>
      </c>
      <c r="H60" s="2">
        <v>1010.9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0</v>
      </c>
      <c r="O60">
        <v>296.2</v>
      </c>
      <c r="P60">
        <v>18.600000000000001</v>
      </c>
      <c r="Q60">
        <v>18.8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19.5</v>
      </c>
      <c r="AN60" s="2">
        <v>88</v>
      </c>
      <c r="AO60" s="2">
        <v>17.399999999999999</v>
      </c>
      <c r="AP60" s="2">
        <v>19.5</v>
      </c>
      <c r="AQ60" s="2">
        <v>3.2</v>
      </c>
      <c r="AR60" s="2">
        <v>3.6</v>
      </c>
      <c r="AS60" s="2">
        <v>1010.9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0</v>
      </c>
      <c r="AZ60" s="599">
        <v>296.2</v>
      </c>
      <c r="BA60">
        <v>18.600000000000001</v>
      </c>
      <c r="BB60">
        <v>18.8</v>
      </c>
      <c r="BC60" s="8">
        <v>3.54166666666667E-2</v>
      </c>
    </row>
    <row r="61" spans="2:55">
      <c r="B61" s="2">
        <v>19.5</v>
      </c>
      <c r="C61" s="2">
        <v>88</v>
      </c>
      <c r="D61" s="2">
        <v>17.399999999999999</v>
      </c>
      <c r="E61" s="2">
        <v>19.5</v>
      </c>
      <c r="F61" s="2">
        <v>2.2000000000000002</v>
      </c>
      <c r="G61" s="2">
        <v>2.5</v>
      </c>
      <c r="H61" s="2">
        <v>1010.8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0</v>
      </c>
      <c r="O61">
        <v>296.2</v>
      </c>
      <c r="P61">
        <v>18.600000000000001</v>
      </c>
      <c r="Q61">
        <v>18.8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19.5</v>
      </c>
      <c r="AN61" s="2">
        <v>88</v>
      </c>
      <c r="AO61" s="2">
        <v>17.399999999999999</v>
      </c>
      <c r="AP61" s="2">
        <v>19.5</v>
      </c>
      <c r="AQ61" s="2">
        <v>2.2000000000000002</v>
      </c>
      <c r="AR61" s="2">
        <v>2.5</v>
      </c>
      <c r="AS61" s="2">
        <v>1010.8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0</v>
      </c>
      <c r="AZ61" s="599">
        <v>296.2</v>
      </c>
      <c r="BA61">
        <v>18.600000000000001</v>
      </c>
      <c r="BB61">
        <v>18.8</v>
      </c>
      <c r="BC61" s="8">
        <v>3.6111111111111101E-2</v>
      </c>
    </row>
    <row r="62" spans="2:55">
      <c r="B62" s="2">
        <v>19.5</v>
      </c>
      <c r="C62" s="2">
        <v>88</v>
      </c>
      <c r="D62" s="2">
        <v>17.399999999999999</v>
      </c>
      <c r="E62" s="2">
        <v>19.5</v>
      </c>
      <c r="F62" s="2">
        <v>0</v>
      </c>
      <c r="G62" s="2">
        <v>2.5</v>
      </c>
      <c r="H62" s="2">
        <v>1010.8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0</v>
      </c>
      <c r="O62">
        <v>296.2</v>
      </c>
      <c r="P62">
        <v>18.600000000000001</v>
      </c>
      <c r="Q62">
        <v>18.7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19.5</v>
      </c>
      <c r="AN62" s="2">
        <v>88</v>
      </c>
      <c r="AO62" s="2">
        <v>17.399999999999999</v>
      </c>
      <c r="AP62" s="2">
        <v>19.5</v>
      </c>
      <c r="AQ62" s="2">
        <v>0</v>
      </c>
      <c r="AR62" s="2">
        <v>2.5</v>
      </c>
      <c r="AS62" s="2">
        <v>1010.8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0</v>
      </c>
      <c r="AZ62" s="599">
        <v>296.2</v>
      </c>
      <c r="BA62">
        <v>18.600000000000001</v>
      </c>
      <c r="BB62">
        <v>18.7</v>
      </c>
      <c r="BC62" s="8">
        <v>3.6805555555555598E-2</v>
      </c>
    </row>
    <row r="63" spans="2:55">
      <c r="B63" s="2">
        <v>19.399999999999999</v>
      </c>
      <c r="C63" s="2">
        <v>88</v>
      </c>
      <c r="D63" s="2">
        <v>17.3</v>
      </c>
      <c r="E63" s="2">
        <v>19.399999999999999</v>
      </c>
      <c r="F63" s="2">
        <v>0</v>
      </c>
      <c r="G63" s="2">
        <v>0</v>
      </c>
      <c r="H63" s="2">
        <v>1010.9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0</v>
      </c>
      <c r="O63">
        <v>296.2</v>
      </c>
      <c r="P63">
        <v>18.600000000000001</v>
      </c>
      <c r="Q63">
        <v>18.7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19.399999999999999</v>
      </c>
      <c r="AN63" s="2">
        <v>88</v>
      </c>
      <c r="AO63" s="2">
        <v>17.3</v>
      </c>
      <c r="AP63" s="2">
        <v>19.399999999999999</v>
      </c>
      <c r="AQ63" s="2">
        <v>0</v>
      </c>
      <c r="AR63" s="2">
        <v>0</v>
      </c>
      <c r="AS63" s="2">
        <v>1010.9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0</v>
      </c>
      <c r="AZ63" s="599">
        <v>296.2</v>
      </c>
      <c r="BA63">
        <v>18.600000000000001</v>
      </c>
      <c r="BB63">
        <v>18.7</v>
      </c>
      <c r="BC63" s="8">
        <v>3.7499999999999999E-2</v>
      </c>
    </row>
    <row r="64" spans="2:55">
      <c r="B64" s="2">
        <v>19.399999999999999</v>
      </c>
      <c r="C64" s="2">
        <v>88</v>
      </c>
      <c r="D64" s="2">
        <v>17.3</v>
      </c>
      <c r="E64" s="2">
        <v>19.399999999999999</v>
      </c>
      <c r="F64" s="2">
        <v>2.9</v>
      </c>
      <c r="G64" s="2">
        <v>3.6</v>
      </c>
      <c r="H64" s="2">
        <v>1010.9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0</v>
      </c>
      <c r="O64">
        <v>296.2</v>
      </c>
      <c r="P64">
        <v>18.600000000000001</v>
      </c>
      <c r="Q64">
        <v>18.7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19.399999999999999</v>
      </c>
      <c r="AN64" s="2">
        <v>88</v>
      </c>
      <c r="AO64" s="2">
        <v>17.3</v>
      </c>
      <c r="AP64" s="2">
        <v>19.399999999999999</v>
      </c>
      <c r="AQ64" s="2">
        <v>2.9</v>
      </c>
      <c r="AR64" s="2">
        <v>3.6</v>
      </c>
      <c r="AS64" s="2">
        <v>1010.9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0</v>
      </c>
      <c r="AZ64" s="599">
        <v>296.2</v>
      </c>
      <c r="BA64">
        <v>18.600000000000001</v>
      </c>
      <c r="BB64">
        <v>18.7</v>
      </c>
      <c r="BC64" s="8">
        <v>3.8194444444444399E-2</v>
      </c>
    </row>
    <row r="65" spans="2:55">
      <c r="B65" s="2">
        <v>19.399999999999999</v>
      </c>
      <c r="C65" s="2">
        <v>88</v>
      </c>
      <c r="D65" s="2">
        <v>17.3</v>
      </c>
      <c r="E65" s="2">
        <v>19.399999999999999</v>
      </c>
      <c r="F65" s="2">
        <v>0</v>
      </c>
      <c r="G65" s="2">
        <v>2.2000000000000002</v>
      </c>
      <c r="H65" s="2">
        <v>1010.9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0</v>
      </c>
      <c r="O65">
        <v>296.2</v>
      </c>
      <c r="P65">
        <v>18.5</v>
      </c>
      <c r="Q65">
        <v>18.7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19.399999999999999</v>
      </c>
      <c r="AN65" s="2">
        <v>88</v>
      </c>
      <c r="AO65" s="2">
        <v>17.3</v>
      </c>
      <c r="AP65" s="2">
        <v>19.399999999999999</v>
      </c>
      <c r="AQ65" s="2">
        <v>0</v>
      </c>
      <c r="AR65" s="2">
        <v>2.2000000000000002</v>
      </c>
      <c r="AS65" s="2">
        <v>1010.9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0</v>
      </c>
      <c r="AZ65" s="599">
        <v>296.2</v>
      </c>
      <c r="BA65">
        <v>18.5</v>
      </c>
      <c r="BB65">
        <v>18.7</v>
      </c>
      <c r="BC65" s="8">
        <v>3.8888888888888903E-2</v>
      </c>
    </row>
    <row r="66" spans="2:55">
      <c r="B66" s="2">
        <v>19.399999999999999</v>
      </c>
      <c r="C66" s="2">
        <v>88</v>
      </c>
      <c r="D66" s="2">
        <v>17.3</v>
      </c>
      <c r="E66" s="2">
        <v>19.399999999999999</v>
      </c>
      <c r="F66" s="2">
        <v>0</v>
      </c>
      <c r="G66" s="2">
        <v>0</v>
      </c>
      <c r="H66" s="2">
        <v>1010.9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0</v>
      </c>
      <c r="O66">
        <v>296.2</v>
      </c>
      <c r="P66">
        <v>18.600000000000001</v>
      </c>
      <c r="Q66">
        <v>18.7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19.399999999999999</v>
      </c>
      <c r="AN66" s="2">
        <v>88</v>
      </c>
      <c r="AO66" s="2">
        <v>17.3</v>
      </c>
      <c r="AP66" s="2">
        <v>19.399999999999999</v>
      </c>
      <c r="AQ66" s="2">
        <v>0</v>
      </c>
      <c r="AR66" s="2">
        <v>0</v>
      </c>
      <c r="AS66" s="2">
        <v>1010.9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0</v>
      </c>
      <c r="AZ66" s="599">
        <v>296.2</v>
      </c>
      <c r="BA66">
        <v>18.600000000000001</v>
      </c>
      <c r="BB66">
        <v>18.7</v>
      </c>
      <c r="BC66" s="8">
        <v>3.9583333333333297E-2</v>
      </c>
    </row>
    <row r="67" spans="2:55">
      <c r="B67" s="2">
        <v>19.399999999999999</v>
      </c>
      <c r="C67" s="2">
        <v>88</v>
      </c>
      <c r="D67" s="2">
        <v>17.3</v>
      </c>
      <c r="E67" s="2">
        <v>19.399999999999999</v>
      </c>
      <c r="F67" s="2">
        <v>2.9</v>
      </c>
      <c r="G67" s="2">
        <v>2.9</v>
      </c>
      <c r="H67" s="2">
        <v>1010.8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0</v>
      </c>
      <c r="O67">
        <v>296.2</v>
      </c>
      <c r="P67">
        <v>18.5</v>
      </c>
      <c r="Q67">
        <v>18.7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19.399999999999999</v>
      </c>
      <c r="AN67" s="2">
        <v>88</v>
      </c>
      <c r="AO67" s="2">
        <v>17.3</v>
      </c>
      <c r="AP67" s="2">
        <v>19.399999999999999</v>
      </c>
      <c r="AQ67" s="2">
        <v>2.9</v>
      </c>
      <c r="AR67" s="2">
        <v>2.9</v>
      </c>
      <c r="AS67" s="2">
        <v>1010.8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0</v>
      </c>
      <c r="AZ67" s="599">
        <v>296.2</v>
      </c>
      <c r="BA67">
        <v>18.5</v>
      </c>
      <c r="BB67">
        <v>18.7</v>
      </c>
      <c r="BC67" s="8">
        <v>4.0277777777777801E-2</v>
      </c>
    </row>
    <row r="68" spans="2:55">
      <c r="B68" s="2">
        <v>19.399999999999999</v>
      </c>
      <c r="C68" s="2">
        <v>88</v>
      </c>
      <c r="D68" s="2">
        <v>17.3</v>
      </c>
      <c r="E68" s="2">
        <v>19.399999999999999</v>
      </c>
      <c r="F68" s="2">
        <v>0</v>
      </c>
      <c r="G68" s="2">
        <v>0</v>
      </c>
      <c r="H68" s="2">
        <v>1010.9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0</v>
      </c>
      <c r="O68">
        <v>296.2</v>
      </c>
      <c r="P68">
        <v>18.5</v>
      </c>
      <c r="Q68">
        <v>18.7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19.399999999999999</v>
      </c>
      <c r="AN68" s="2">
        <v>88</v>
      </c>
      <c r="AO68" s="2">
        <v>17.3</v>
      </c>
      <c r="AP68" s="2">
        <v>19.399999999999999</v>
      </c>
      <c r="AQ68" s="2">
        <v>0</v>
      </c>
      <c r="AR68" s="2">
        <v>0</v>
      </c>
      <c r="AS68" s="2">
        <v>1010.9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0</v>
      </c>
      <c r="AZ68" s="599">
        <v>296.2</v>
      </c>
      <c r="BA68">
        <v>18.5</v>
      </c>
      <c r="BB68">
        <v>18.7</v>
      </c>
      <c r="BC68" s="8">
        <v>4.0972222222222202E-2</v>
      </c>
    </row>
    <row r="69" spans="2:55">
      <c r="B69" s="2">
        <v>19.3</v>
      </c>
      <c r="C69" s="2">
        <v>88</v>
      </c>
      <c r="D69" s="2">
        <v>17.2</v>
      </c>
      <c r="E69" s="2">
        <v>19.3</v>
      </c>
      <c r="F69" s="2">
        <v>0</v>
      </c>
      <c r="G69" s="2">
        <v>0</v>
      </c>
      <c r="H69" s="2">
        <v>1011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0</v>
      </c>
      <c r="O69">
        <v>296.2</v>
      </c>
      <c r="P69">
        <v>18.5</v>
      </c>
      <c r="Q69">
        <v>18.600000000000001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19.3</v>
      </c>
      <c r="AN69" s="2">
        <v>88</v>
      </c>
      <c r="AO69" s="2">
        <v>17.2</v>
      </c>
      <c r="AP69" s="2">
        <v>19.3</v>
      </c>
      <c r="AQ69" s="2">
        <v>0</v>
      </c>
      <c r="AR69" s="2">
        <v>0</v>
      </c>
      <c r="AS69" s="2">
        <v>1011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0</v>
      </c>
      <c r="AZ69" s="599">
        <v>296.2</v>
      </c>
      <c r="BA69">
        <v>18.5</v>
      </c>
      <c r="BB69">
        <v>18.600000000000001</v>
      </c>
      <c r="BC69" s="8">
        <v>4.1666666666666699E-2</v>
      </c>
    </row>
    <row r="70" spans="2:55">
      <c r="B70" s="2">
        <v>19.3</v>
      </c>
      <c r="C70" s="2">
        <v>88</v>
      </c>
      <c r="D70" s="2">
        <v>17.2</v>
      </c>
      <c r="E70" s="2">
        <v>19.3</v>
      </c>
      <c r="F70" s="2">
        <v>0</v>
      </c>
      <c r="G70" s="2">
        <v>0</v>
      </c>
      <c r="H70" s="2">
        <v>1010.8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0</v>
      </c>
      <c r="O70">
        <v>296.2</v>
      </c>
      <c r="P70">
        <v>18.5</v>
      </c>
      <c r="Q70">
        <v>18.600000000000001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19.3</v>
      </c>
      <c r="AN70" s="2">
        <v>88</v>
      </c>
      <c r="AO70" s="2">
        <v>17.2</v>
      </c>
      <c r="AP70" s="2">
        <v>19.3</v>
      </c>
      <c r="AQ70" s="2">
        <v>0</v>
      </c>
      <c r="AR70" s="2">
        <v>0</v>
      </c>
      <c r="AS70" s="2">
        <v>1010.8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0</v>
      </c>
      <c r="AZ70" s="599">
        <v>296.2</v>
      </c>
      <c r="BA70">
        <v>18.5</v>
      </c>
      <c r="BB70">
        <v>18.600000000000001</v>
      </c>
      <c r="BC70" s="8">
        <v>4.2361111111111099E-2</v>
      </c>
    </row>
    <row r="71" spans="2:55">
      <c r="B71" s="2">
        <v>19.3</v>
      </c>
      <c r="C71" s="2">
        <v>88</v>
      </c>
      <c r="D71" s="2">
        <v>17.2</v>
      </c>
      <c r="E71" s="2">
        <v>19.3</v>
      </c>
      <c r="F71" s="2">
        <v>0</v>
      </c>
      <c r="G71" s="2">
        <v>0</v>
      </c>
      <c r="H71" s="2">
        <v>1010.9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0</v>
      </c>
      <c r="O71">
        <v>296.2</v>
      </c>
      <c r="P71">
        <v>18.399999999999999</v>
      </c>
      <c r="Q71">
        <v>18.600000000000001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19.3</v>
      </c>
      <c r="AN71" s="2">
        <v>88</v>
      </c>
      <c r="AO71" s="2">
        <v>17.2</v>
      </c>
      <c r="AP71" s="2">
        <v>19.3</v>
      </c>
      <c r="AQ71" s="2">
        <v>0</v>
      </c>
      <c r="AR71" s="2">
        <v>0</v>
      </c>
      <c r="AS71" s="2">
        <v>1010.9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0</v>
      </c>
      <c r="AZ71" s="599">
        <v>296.2</v>
      </c>
      <c r="BA71">
        <v>18.399999999999999</v>
      </c>
      <c r="BB71">
        <v>18.600000000000001</v>
      </c>
      <c r="BC71" s="8">
        <v>4.3055555555555597E-2</v>
      </c>
    </row>
    <row r="72" spans="2:55">
      <c r="B72" s="2">
        <v>19.3</v>
      </c>
      <c r="C72" s="2">
        <v>88</v>
      </c>
      <c r="D72" s="2">
        <v>17.2</v>
      </c>
      <c r="E72" s="2">
        <v>19.3</v>
      </c>
      <c r="F72" s="2">
        <v>0</v>
      </c>
      <c r="G72" s="2">
        <v>0</v>
      </c>
      <c r="H72" s="2">
        <v>1010.6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0</v>
      </c>
      <c r="O72">
        <v>296.2</v>
      </c>
      <c r="P72">
        <v>18.399999999999999</v>
      </c>
      <c r="Q72">
        <v>18.600000000000001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19.3</v>
      </c>
      <c r="AN72" s="2">
        <v>88</v>
      </c>
      <c r="AO72" s="2">
        <v>17.2</v>
      </c>
      <c r="AP72" s="2">
        <v>19.3</v>
      </c>
      <c r="AQ72" s="2">
        <v>0</v>
      </c>
      <c r="AR72" s="2">
        <v>0</v>
      </c>
      <c r="AS72" s="2">
        <v>1010.6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0</v>
      </c>
      <c r="AZ72" s="599">
        <v>296.2</v>
      </c>
      <c r="BA72">
        <v>18.399999999999999</v>
      </c>
      <c r="BB72">
        <v>18.600000000000001</v>
      </c>
      <c r="BC72" s="8">
        <v>4.3749999999999997E-2</v>
      </c>
    </row>
    <row r="73" spans="2:55">
      <c r="B73" s="2">
        <v>19.3</v>
      </c>
      <c r="C73" s="2">
        <v>88</v>
      </c>
      <c r="D73" s="2">
        <v>17.2</v>
      </c>
      <c r="E73" s="2">
        <v>19.3</v>
      </c>
      <c r="F73" s="2">
        <v>0</v>
      </c>
      <c r="G73" s="2">
        <v>2.9</v>
      </c>
      <c r="H73" s="2">
        <v>1010.9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0</v>
      </c>
      <c r="O73">
        <v>296.2</v>
      </c>
      <c r="P73">
        <v>18.399999999999999</v>
      </c>
      <c r="Q73">
        <v>18.600000000000001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19.3</v>
      </c>
      <c r="AN73" s="2">
        <v>88</v>
      </c>
      <c r="AO73" s="2">
        <v>17.2</v>
      </c>
      <c r="AP73" s="2">
        <v>19.3</v>
      </c>
      <c r="AQ73" s="2">
        <v>0</v>
      </c>
      <c r="AR73" s="2">
        <v>2.9</v>
      </c>
      <c r="AS73" s="2">
        <v>1010.9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0</v>
      </c>
      <c r="AZ73" s="599">
        <v>296.2</v>
      </c>
      <c r="BA73">
        <v>18.399999999999999</v>
      </c>
      <c r="BB73">
        <v>18.600000000000001</v>
      </c>
      <c r="BC73" s="8">
        <v>4.4444444444444398E-2</v>
      </c>
    </row>
    <row r="74" spans="2:55">
      <c r="B74" s="2">
        <v>19.3</v>
      </c>
      <c r="C74" s="2">
        <v>89</v>
      </c>
      <c r="D74" s="2">
        <v>17.399999999999999</v>
      </c>
      <c r="E74" s="2">
        <v>19.3</v>
      </c>
      <c r="F74" s="2">
        <v>2.5</v>
      </c>
      <c r="G74" s="2">
        <v>2.5</v>
      </c>
      <c r="H74" s="2">
        <v>1010.5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0</v>
      </c>
      <c r="O74">
        <v>296.2</v>
      </c>
      <c r="P74">
        <v>18.399999999999999</v>
      </c>
      <c r="Q74">
        <v>18.600000000000001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19.3</v>
      </c>
      <c r="AN74" s="2">
        <v>89</v>
      </c>
      <c r="AO74" s="2">
        <v>17.399999999999999</v>
      </c>
      <c r="AP74" s="2">
        <v>19.3</v>
      </c>
      <c r="AQ74" s="2">
        <v>2.5</v>
      </c>
      <c r="AR74" s="2">
        <v>2.5</v>
      </c>
      <c r="AS74" s="2">
        <v>1010.5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0</v>
      </c>
      <c r="AZ74" s="599">
        <v>296.2</v>
      </c>
      <c r="BA74">
        <v>18.399999999999999</v>
      </c>
      <c r="BB74">
        <v>18.600000000000001</v>
      </c>
      <c r="BC74" s="8">
        <v>4.5138888888888902E-2</v>
      </c>
    </row>
    <row r="75" spans="2:55">
      <c r="B75" s="2">
        <v>19.3</v>
      </c>
      <c r="C75" s="2">
        <v>89</v>
      </c>
      <c r="D75" s="2">
        <v>17.399999999999999</v>
      </c>
      <c r="E75" s="2">
        <v>19.3</v>
      </c>
      <c r="F75" s="2">
        <v>0</v>
      </c>
      <c r="G75" s="2">
        <v>0</v>
      </c>
      <c r="H75" s="2">
        <v>1010.8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0</v>
      </c>
      <c r="O75">
        <v>296.2</v>
      </c>
      <c r="P75">
        <v>18.399999999999999</v>
      </c>
      <c r="Q75">
        <v>18.5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19.3</v>
      </c>
      <c r="AN75" s="2">
        <v>89</v>
      </c>
      <c r="AO75" s="2">
        <v>17.399999999999999</v>
      </c>
      <c r="AP75" s="2">
        <v>19.3</v>
      </c>
      <c r="AQ75" s="2">
        <v>0</v>
      </c>
      <c r="AR75" s="2">
        <v>0</v>
      </c>
      <c r="AS75" s="2">
        <v>1010.8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0</v>
      </c>
      <c r="AZ75" s="599">
        <v>296.2</v>
      </c>
      <c r="BA75">
        <v>18.399999999999999</v>
      </c>
      <c r="BB75">
        <v>18.5</v>
      </c>
      <c r="BC75" s="8">
        <v>4.5833333333333302E-2</v>
      </c>
    </row>
    <row r="76" spans="2:55">
      <c r="B76" s="2">
        <v>19.3</v>
      </c>
      <c r="C76" s="2">
        <v>88</v>
      </c>
      <c r="D76" s="2">
        <v>17.2</v>
      </c>
      <c r="E76" s="2">
        <v>19.3</v>
      </c>
      <c r="F76" s="2">
        <v>0</v>
      </c>
      <c r="G76" s="2">
        <v>0</v>
      </c>
      <c r="H76" s="2">
        <v>1011.1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0</v>
      </c>
      <c r="O76">
        <v>296.2</v>
      </c>
      <c r="P76">
        <v>18.399999999999999</v>
      </c>
      <c r="Q76">
        <v>18.5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19.3</v>
      </c>
      <c r="AN76" s="2">
        <v>88</v>
      </c>
      <c r="AO76" s="2">
        <v>17.2</v>
      </c>
      <c r="AP76" s="2">
        <v>19.3</v>
      </c>
      <c r="AQ76" s="2">
        <v>0</v>
      </c>
      <c r="AR76" s="2">
        <v>0</v>
      </c>
      <c r="AS76" s="2">
        <v>1011.1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0</v>
      </c>
      <c r="AZ76" s="599">
        <v>296.2</v>
      </c>
      <c r="BA76">
        <v>18.399999999999999</v>
      </c>
      <c r="BB76">
        <v>18.5</v>
      </c>
      <c r="BC76" s="8">
        <v>4.65277777777778E-2</v>
      </c>
    </row>
    <row r="77" spans="2:55">
      <c r="B77" s="2">
        <v>19.3</v>
      </c>
      <c r="C77" s="2">
        <v>88</v>
      </c>
      <c r="D77" s="2">
        <v>17.2</v>
      </c>
      <c r="E77" s="2">
        <v>19.3</v>
      </c>
      <c r="F77" s="2">
        <v>0</v>
      </c>
      <c r="G77" s="2">
        <v>0</v>
      </c>
      <c r="H77" s="2">
        <v>1010.8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0</v>
      </c>
      <c r="O77">
        <v>296.2</v>
      </c>
      <c r="P77">
        <v>18.3</v>
      </c>
      <c r="Q77">
        <v>18.5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19.3</v>
      </c>
      <c r="AN77" s="2">
        <v>88</v>
      </c>
      <c r="AO77" s="2">
        <v>17.2</v>
      </c>
      <c r="AP77" s="2">
        <v>19.3</v>
      </c>
      <c r="AQ77" s="2">
        <v>0</v>
      </c>
      <c r="AR77" s="2">
        <v>0</v>
      </c>
      <c r="AS77" s="2">
        <v>1010.8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0</v>
      </c>
      <c r="AZ77" s="599">
        <v>296.2</v>
      </c>
      <c r="BA77">
        <v>18.3</v>
      </c>
      <c r="BB77">
        <v>18.5</v>
      </c>
      <c r="BC77" s="8">
        <v>4.72222222222222E-2</v>
      </c>
    </row>
    <row r="78" spans="2:55">
      <c r="B78" s="2">
        <v>19.2</v>
      </c>
      <c r="C78" s="2">
        <v>88</v>
      </c>
      <c r="D78" s="2">
        <v>17.100000000000001</v>
      </c>
      <c r="E78" s="2">
        <v>19.2</v>
      </c>
      <c r="F78" s="2">
        <v>0</v>
      </c>
      <c r="G78" s="2">
        <v>2.2000000000000002</v>
      </c>
      <c r="H78" s="2">
        <v>1010.9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0</v>
      </c>
      <c r="O78">
        <v>296.2</v>
      </c>
      <c r="P78">
        <v>18.3</v>
      </c>
      <c r="Q78">
        <v>18.5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19.2</v>
      </c>
      <c r="AN78" s="2">
        <v>88</v>
      </c>
      <c r="AO78" s="2">
        <v>17.100000000000001</v>
      </c>
      <c r="AP78" s="2">
        <v>19.2</v>
      </c>
      <c r="AQ78" s="2">
        <v>0</v>
      </c>
      <c r="AR78" s="2">
        <v>2.2000000000000002</v>
      </c>
      <c r="AS78" s="2">
        <v>1010.9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0</v>
      </c>
      <c r="AZ78" s="599">
        <v>296.2</v>
      </c>
      <c r="BA78">
        <v>18.3</v>
      </c>
      <c r="BB78">
        <v>18.5</v>
      </c>
      <c r="BC78" s="8">
        <v>4.7916666666666698E-2</v>
      </c>
    </row>
    <row r="79" spans="2:55">
      <c r="B79" s="2">
        <v>19.3</v>
      </c>
      <c r="C79" s="2">
        <v>88</v>
      </c>
      <c r="D79" s="2">
        <v>17.2</v>
      </c>
      <c r="E79" s="2">
        <v>19.3</v>
      </c>
      <c r="F79" s="2">
        <v>0</v>
      </c>
      <c r="G79" s="2">
        <v>0</v>
      </c>
      <c r="H79" s="2">
        <v>1010.9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0</v>
      </c>
      <c r="O79">
        <v>296.2</v>
      </c>
      <c r="P79">
        <v>18.3</v>
      </c>
      <c r="Q79">
        <v>18.5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19.3</v>
      </c>
      <c r="AN79" s="2">
        <v>88</v>
      </c>
      <c r="AO79" s="2">
        <v>17.2</v>
      </c>
      <c r="AP79" s="2">
        <v>19.3</v>
      </c>
      <c r="AQ79" s="2">
        <v>0</v>
      </c>
      <c r="AR79" s="2">
        <v>0</v>
      </c>
      <c r="AS79" s="2">
        <v>1010.9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0</v>
      </c>
      <c r="AZ79" s="599">
        <v>296.2</v>
      </c>
      <c r="BA79">
        <v>18.3</v>
      </c>
      <c r="BB79">
        <v>18.5</v>
      </c>
      <c r="BC79" s="8">
        <v>4.8611111111111098E-2</v>
      </c>
    </row>
    <row r="80" spans="2:55">
      <c r="B80" s="2">
        <v>19.2</v>
      </c>
      <c r="C80" s="2">
        <v>88</v>
      </c>
      <c r="D80" s="2">
        <v>17.100000000000001</v>
      </c>
      <c r="E80" s="2">
        <v>19.2</v>
      </c>
      <c r="F80" s="2">
        <v>0</v>
      </c>
      <c r="G80" s="2">
        <v>0</v>
      </c>
      <c r="H80" s="2">
        <v>1011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0</v>
      </c>
      <c r="O80">
        <v>296.2</v>
      </c>
      <c r="P80">
        <v>18.3</v>
      </c>
      <c r="Q80">
        <v>18.5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19.2</v>
      </c>
      <c r="AN80" s="2">
        <v>88</v>
      </c>
      <c r="AO80" s="2">
        <v>17.100000000000001</v>
      </c>
      <c r="AP80" s="2">
        <v>19.2</v>
      </c>
      <c r="AQ80" s="2">
        <v>0</v>
      </c>
      <c r="AR80" s="2">
        <v>0</v>
      </c>
      <c r="AS80" s="2">
        <v>1011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0</v>
      </c>
      <c r="AZ80" s="599">
        <v>296.2</v>
      </c>
      <c r="BA80">
        <v>18.3</v>
      </c>
      <c r="BB80">
        <v>18.5</v>
      </c>
      <c r="BC80" s="8">
        <v>4.9305555555555602E-2</v>
      </c>
    </row>
    <row r="81" spans="2:55">
      <c r="B81" s="2">
        <v>19.2</v>
      </c>
      <c r="C81" s="2">
        <v>88</v>
      </c>
      <c r="D81" s="2">
        <v>17.100000000000001</v>
      </c>
      <c r="E81" s="2">
        <v>19.2</v>
      </c>
      <c r="F81" s="2">
        <v>0</v>
      </c>
      <c r="G81" s="2">
        <v>0</v>
      </c>
      <c r="H81" s="2">
        <v>1011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0</v>
      </c>
      <c r="O81">
        <v>296.2</v>
      </c>
      <c r="P81">
        <v>18.2</v>
      </c>
      <c r="Q81">
        <v>18.5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19.2</v>
      </c>
      <c r="AN81" s="2">
        <v>88</v>
      </c>
      <c r="AO81" s="2">
        <v>17.100000000000001</v>
      </c>
      <c r="AP81" s="2">
        <v>19.2</v>
      </c>
      <c r="AQ81" s="2">
        <v>0</v>
      </c>
      <c r="AR81" s="2">
        <v>0</v>
      </c>
      <c r="AS81" s="2">
        <v>1011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0</v>
      </c>
      <c r="AZ81" s="599">
        <v>296.2</v>
      </c>
      <c r="BA81">
        <v>18.2</v>
      </c>
      <c r="BB81">
        <v>18.5</v>
      </c>
      <c r="BC81" s="8">
        <v>0.05</v>
      </c>
    </row>
    <row r="82" spans="2:55">
      <c r="B82" s="2">
        <v>19.3</v>
      </c>
      <c r="C82" s="2">
        <v>89</v>
      </c>
      <c r="D82" s="2">
        <v>17.399999999999999</v>
      </c>
      <c r="E82" s="2">
        <v>19.3</v>
      </c>
      <c r="F82" s="2">
        <v>1.8</v>
      </c>
      <c r="G82" s="2">
        <v>2.5</v>
      </c>
      <c r="H82" s="2">
        <v>1011.2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0</v>
      </c>
      <c r="O82">
        <v>296.2</v>
      </c>
      <c r="P82">
        <v>18.2</v>
      </c>
      <c r="Q82">
        <v>18.5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19.3</v>
      </c>
      <c r="AN82" s="2">
        <v>89</v>
      </c>
      <c r="AO82" s="2">
        <v>17.399999999999999</v>
      </c>
      <c r="AP82" s="2">
        <v>19.3</v>
      </c>
      <c r="AQ82" s="2">
        <v>1.8</v>
      </c>
      <c r="AR82" s="2">
        <v>2.5</v>
      </c>
      <c r="AS82" s="2">
        <v>1011.2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0</v>
      </c>
      <c r="AZ82" s="599">
        <v>296.2</v>
      </c>
      <c r="BA82">
        <v>18.2</v>
      </c>
      <c r="BB82">
        <v>18.5</v>
      </c>
      <c r="BC82" s="8">
        <v>5.0694444444444403E-2</v>
      </c>
    </row>
    <row r="83" spans="2:55">
      <c r="B83" s="2">
        <v>19.3</v>
      </c>
      <c r="C83" s="2">
        <v>89</v>
      </c>
      <c r="D83" s="2">
        <v>17.399999999999999</v>
      </c>
      <c r="E83" s="2">
        <v>19.3</v>
      </c>
      <c r="F83" s="2">
        <v>0</v>
      </c>
      <c r="G83" s="2">
        <v>0</v>
      </c>
      <c r="H83" s="2">
        <v>1011.1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0</v>
      </c>
      <c r="O83">
        <v>296.2</v>
      </c>
      <c r="P83">
        <v>18.2</v>
      </c>
      <c r="Q83">
        <v>18.5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19.3</v>
      </c>
      <c r="AN83" s="2">
        <v>89</v>
      </c>
      <c r="AO83" s="2">
        <v>17.399999999999999</v>
      </c>
      <c r="AP83" s="2">
        <v>19.3</v>
      </c>
      <c r="AQ83" s="2">
        <v>0</v>
      </c>
      <c r="AR83" s="2">
        <v>0</v>
      </c>
      <c r="AS83" s="2">
        <v>1011.1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0</v>
      </c>
      <c r="AZ83" s="599">
        <v>296.2</v>
      </c>
      <c r="BA83">
        <v>18.2</v>
      </c>
      <c r="BB83">
        <v>18.5</v>
      </c>
      <c r="BC83" s="8">
        <v>5.1388888888888901E-2</v>
      </c>
    </row>
    <row r="84" spans="2:55">
      <c r="B84" s="2">
        <v>19.2</v>
      </c>
      <c r="C84" s="2">
        <v>89</v>
      </c>
      <c r="D84" s="2">
        <v>17.3</v>
      </c>
      <c r="E84" s="2">
        <v>19.2</v>
      </c>
      <c r="F84" s="2">
        <v>0</v>
      </c>
      <c r="G84" s="2">
        <v>0</v>
      </c>
      <c r="H84" s="2">
        <v>1011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0</v>
      </c>
      <c r="O84">
        <v>296.2</v>
      </c>
      <c r="P84">
        <v>18.2</v>
      </c>
      <c r="Q84">
        <v>18.399999999999999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19.2</v>
      </c>
      <c r="AN84" s="2">
        <v>89</v>
      </c>
      <c r="AO84" s="2">
        <v>17.3</v>
      </c>
      <c r="AP84" s="2">
        <v>19.2</v>
      </c>
      <c r="AQ84" s="2">
        <v>0</v>
      </c>
      <c r="AR84" s="2">
        <v>0</v>
      </c>
      <c r="AS84" s="2">
        <v>1011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0</v>
      </c>
      <c r="AZ84" s="599">
        <v>296.2</v>
      </c>
      <c r="BA84">
        <v>18.2</v>
      </c>
      <c r="BB84">
        <v>18.399999999999999</v>
      </c>
      <c r="BC84" s="8">
        <v>5.2083333333333301E-2</v>
      </c>
    </row>
    <row r="85" spans="2:55">
      <c r="B85" s="2">
        <v>19.2</v>
      </c>
      <c r="C85" s="2">
        <v>89</v>
      </c>
      <c r="D85" s="2">
        <v>17.3</v>
      </c>
      <c r="E85" s="2">
        <v>19.2</v>
      </c>
      <c r="F85" s="2">
        <v>0</v>
      </c>
      <c r="G85" s="2">
        <v>0</v>
      </c>
      <c r="H85" s="2">
        <v>1010.8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0</v>
      </c>
      <c r="O85">
        <v>296.2</v>
      </c>
      <c r="P85">
        <v>18.2</v>
      </c>
      <c r="Q85">
        <v>18.399999999999999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19.2</v>
      </c>
      <c r="AN85" s="2">
        <v>89</v>
      </c>
      <c r="AO85" s="2">
        <v>17.3</v>
      </c>
      <c r="AP85" s="2">
        <v>19.2</v>
      </c>
      <c r="AQ85" s="2">
        <v>0</v>
      </c>
      <c r="AR85" s="2">
        <v>0</v>
      </c>
      <c r="AS85" s="2">
        <v>1010.8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0</v>
      </c>
      <c r="AZ85" s="599">
        <v>296.2</v>
      </c>
      <c r="BA85">
        <v>18.2</v>
      </c>
      <c r="BB85">
        <v>18.399999999999999</v>
      </c>
      <c r="BC85" s="8">
        <v>5.2777777777777798E-2</v>
      </c>
    </row>
    <row r="86" spans="2:55">
      <c r="B86" s="2">
        <v>19.2</v>
      </c>
      <c r="C86" s="2">
        <v>88</v>
      </c>
      <c r="D86" s="2">
        <v>17.100000000000001</v>
      </c>
      <c r="E86" s="2">
        <v>19.2</v>
      </c>
      <c r="F86" s="2">
        <v>0</v>
      </c>
      <c r="G86" s="2">
        <v>0</v>
      </c>
      <c r="H86" s="2">
        <v>1011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0</v>
      </c>
      <c r="O86">
        <v>296.2</v>
      </c>
      <c r="P86">
        <v>18.2</v>
      </c>
      <c r="Q86">
        <v>18.399999999999999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19.2</v>
      </c>
      <c r="AN86" s="2">
        <v>88</v>
      </c>
      <c r="AO86" s="2">
        <v>17.100000000000001</v>
      </c>
      <c r="AP86" s="2">
        <v>19.2</v>
      </c>
      <c r="AQ86" s="2">
        <v>0</v>
      </c>
      <c r="AR86" s="2">
        <v>0</v>
      </c>
      <c r="AS86" s="2">
        <v>1011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0</v>
      </c>
      <c r="AZ86" s="599">
        <v>296.2</v>
      </c>
      <c r="BA86">
        <v>18.2</v>
      </c>
      <c r="BB86">
        <v>18.399999999999999</v>
      </c>
      <c r="BC86" s="8">
        <v>5.3472222222222199E-2</v>
      </c>
    </row>
    <row r="87" spans="2:55">
      <c r="B87" s="2">
        <v>19.100000000000001</v>
      </c>
      <c r="C87" s="2">
        <v>89</v>
      </c>
      <c r="D87" s="2">
        <v>17.2</v>
      </c>
      <c r="E87" s="2">
        <v>19.100000000000001</v>
      </c>
      <c r="F87" s="2">
        <v>0</v>
      </c>
      <c r="G87" s="2">
        <v>0</v>
      </c>
      <c r="H87" s="2">
        <v>1010.9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0</v>
      </c>
      <c r="O87">
        <v>296.2</v>
      </c>
      <c r="P87">
        <v>18.2</v>
      </c>
      <c r="Q87">
        <v>18.399999999999999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19.100000000000001</v>
      </c>
      <c r="AN87" s="2">
        <v>89</v>
      </c>
      <c r="AO87" s="2">
        <v>17.2</v>
      </c>
      <c r="AP87" s="2">
        <v>19.100000000000001</v>
      </c>
      <c r="AQ87" s="2">
        <v>0</v>
      </c>
      <c r="AR87" s="2">
        <v>0</v>
      </c>
      <c r="AS87" s="2">
        <v>1010.9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0</v>
      </c>
      <c r="AZ87" s="599">
        <v>296.2</v>
      </c>
      <c r="BA87">
        <v>18.2</v>
      </c>
      <c r="BB87">
        <v>18.399999999999999</v>
      </c>
      <c r="BC87" s="8">
        <v>5.4166666666666703E-2</v>
      </c>
    </row>
    <row r="88" spans="2:55">
      <c r="B88" s="2">
        <v>19.100000000000001</v>
      </c>
      <c r="C88" s="2">
        <v>89</v>
      </c>
      <c r="D88" s="2">
        <v>17.2</v>
      </c>
      <c r="E88" s="2">
        <v>19.100000000000001</v>
      </c>
      <c r="F88" s="2">
        <v>0</v>
      </c>
      <c r="G88" s="2">
        <v>0</v>
      </c>
      <c r="H88" s="2">
        <v>1011.1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0</v>
      </c>
      <c r="O88">
        <v>296.2</v>
      </c>
      <c r="P88">
        <v>18.2</v>
      </c>
      <c r="Q88">
        <v>18.399999999999999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19.100000000000001</v>
      </c>
      <c r="AN88" s="2">
        <v>89</v>
      </c>
      <c r="AO88" s="2">
        <v>17.2</v>
      </c>
      <c r="AP88" s="2">
        <v>19.100000000000001</v>
      </c>
      <c r="AQ88" s="2">
        <v>0</v>
      </c>
      <c r="AR88" s="2">
        <v>0</v>
      </c>
      <c r="AS88" s="2">
        <v>1011.1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0</v>
      </c>
      <c r="AZ88" s="599">
        <v>296.2</v>
      </c>
      <c r="BA88">
        <v>18.2</v>
      </c>
      <c r="BB88">
        <v>18.399999999999999</v>
      </c>
      <c r="BC88" s="8">
        <v>5.4861111111111097E-2</v>
      </c>
    </row>
    <row r="89" spans="2:55">
      <c r="B89" s="2">
        <v>19.100000000000001</v>
      </c>
      <c r="C89" s="2">
        <v>89</v>
      </c>
      <c r="D89" s="2">
        <v>17.2</v>
      </c>
      <c r="E89" s="2">
        <v>19.100000000000001</v>
      </c>
      <c r="F89" s="2">
        <v>0</v>
      </c>
      <c r="G89" s="2">
        <v>1.8</v>
      </c>
      <c r="H89" s="2">
        <v>1011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0</v>
      </c>
      <c r="O89">
        <v>296.2</v>
      </c>
      <c r="P89">
        <v>18.100000000000001</v>
      </c>
      <c r="Q89">
        <v>18.399999999999999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19.100000000000001</v>
      </c>
      <c r="AN89" s="2">
        <v>89</v>
      </c>
      <c r="AO89" s="2">
        <v>17.2</v>
      </c>
      <c r="AP89" s="2">
        <v>19.100000000000001</v>
      </c>
      <c r="AQ89" s="2">
        <v>0</v>
      </c>
      <c r="AR89" s="2">
        <v>1.8</v>
      </c>
      <c r="AS89" s="2">
        <v>1011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0</v>
      </c>
      <c r="AZ89" s="599">
        <v>296.2</v>
      </c>
      <c r="BA89">
        <v>18.100000000000001</v>
      </c>
      <c r="BB89">
        <v>18.399999999999999</v>
      </c>
      <c r="BC89" s="8">
        <v>5.5555555555555601E-2</v>
      </c>
    </row>
    <row r="90" spans="2:55">
      <c r="B90" s="2">
        <v>19.100000000000001</v>
      </c>
      <c r="C90" s="2">
        <v>89</v>
      </c>
      <c r="D90" s="2">
        <v>17.2</v>
      </c>
      <c r="E90" s="2">
        <v>19.100000000000001</v>
      </c>
      <c r="F90" s="2">
        <v>0</v>
      </c>
      <c r="G90" s="2">
        <v>1.8</v>
      </c>
      <c r="H90" s="2">
        <v>1011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0</v>
      </c>
      <c r="O90">
        <v>296.2</v>
      </c>
      <c r="P90">
        <v>18.100000000000001</v>
      </c>
      <c r="Q90">
        <v>18.3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19.100000000000001</v>
      </c>
      <c r="AN90" s="2">
        <v>89</v>
      </c>
      <c r="AO90" s="2">
        <v>17.2</v>
      </c>
      <c r="AP90" s="2">
        <v>19.100000000000001</v>
      </c>
      <c r="AQ90" s="2">
        <v>0</v>
      </c>
      <c r="AR90" s="2">
        <v>1.8</v>
      </c>
      <c r="AS90" s="2">
        <v>1011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0</v>
      </c>
      <c r="AZ90" s="599">
        <v>296.2</v>
      </c>
      <c r="BA90">
        <v>18.100000000000001</v>
      </c>
      <c r="BB90">
        <v>18.3</v>
      </c>
      <c r="BC90" s="8">
        <v>5.6250000000000001E-2</v>
      </c>
    </row>
    <row r="91" spans="2:55">
      <c r="B91" s="2">
        <v>19.100000000000001</v>
      </c>
      <c r="C91" s="2">
        <v>89</v>
      </c>
      <c r="D91" s="2">
        <v>17.2</v>
      </c>
      <c r="E91" s="2">
        <v>19.100000000000001</v>
      </c>
      <c r="F91" s="2">
        <v>2.2000000000000002</v>
      </c>
      <c r="G91" s="2">
        <v>2.5</v>
      </c>
      <c r="H91" s="2">
        <v>1011.1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0</v>
      </c>
      <c r="O91">
        <v>296.2</v>
      </c>
      <c r="P91">
        <v>18.100000000000001</v>
      </c>
      <c r="Q91">
        <v>18.399999999999999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19.100000000000001</v>
      </c>
      <c r="AN91" s="2">
        <v>89</v>
      </c>
      <c r="AO91" s="2">
        <v>17.2</v>
      </c>
      <c r="AP91" s="2">
        <v>19.100000000000001</v>
      </c>
      <c r="AQ91" s="2">
        <v>2.2000000000000002</v>
      </c>
      <c r="AR91" s="2">
        <v>2.5</v>
      </c>
      <c r="AS91" s="2">
        <v>1011.1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0</v>
      </c>
      <c r="AZ91" s="599">
        <v>296.2</v>
      </c>
      <c r="BA91">
        <v>18.100000000000001</v>
      </c>
      <c r="BB91">
        <v>18.399999999999999</v>
      </c>
      <c r="BC91" s="8">
        <v>5.6944444444444402E-2</v>
      </c>
    </row>
    <row r="92" spans="2:55">
      <c r="B92" s="2">
        <v>19.100000000000001</v>
      </c>
      <c r="C92" s="2">
        <v>89</v>
      </c>
      <c r="D92" s="2">
        <v>17.2</v>
      </c>
      <c r="E92" s="2">
        <v>19.100000000000001</v>
      </c>
      <c r="F92" s="2">
        <v>0</v>
      </c>
      <c r="G92" s="2">
        <v>0</v>
      </c>
      <c r="H92" s="2">
        <v>1011.2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0</v>
      </c>
      <c r="O92">
        <v>296.2</v>
      </c>
      <c r="P92">
        <v>18.100000000000001</v>
      </c>
      <c r="Q92">
        <v>18.3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19.100000000000001</v>
      </c>
      <c r="AN92" s="2">
        <v>89</v>
      </c>
      <c r="AO92" s="2">
        <v>17.2</v>
      </c>
      <c r="AP92" s="2">
        <v>19.100000000000001</v>
      </c>
      <c r="AQ92" s="2">
        <v>0</v>
      </c>
      <c r="AR92" s="2">
        <v>0</v>
      </c>
      <c r="AS92" s="2">
        <v>1011.2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0</v>
      </c>
      <c r="AZ92" s="599">
        <v>296.2</v>
      </c>
      <c r="BA92">
        <v>18.100000000000001</v>
      </c>
      <c r="BB92">
        <v>18.3</v>
      </c>
      <c r="BC92" s="8">
        <v>5.7638888888888899E-2</v>
      </c>
    </row>
    <row r="93" spans="2:55">
      <c r="B93" s="2">
        <v>19.100000000000001</v>
      </c>
      <c r="C93" s="2">
        <v>89</v>
      </c>
      <c r="D93" s="2">
        <v>17.2</v>
      </c>
      <c r="E93" s="2">
        <v>19.100000000000001</v>
      </c>
      <c r="F93" s="2">
        <v>2.2000000000000002</v>
      </c>
      <c r="G93" s="2">
        <v>3.2</v>
      </c>
      <c r="H93" s="2">
        <v>1011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0</v>
      </c>
      <c r="O93">
        <v>296.2</v>
      </c>
      <c r="P93">
        <v>18.100000000000001</v>
      </c>
      <c r="Q93">
        <v>18.3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19.100000000000001</v>
      </c>
      <c r="AN93" s="2">
        <v>89</v>
      </c>
      <c r="AO93" s="2">
        <v>17.2</v>
      </c>
      <c r="AP93" s="2">
        <v>19.100000000000001</v>
      </c>
      <c r="AQ93" s="2">
        <v>2.2000000000000002</v>
      </c>
      <c r="AR93" s="2">
        <v>3.2</v>
      </c>
      <c r="AS93" s="2">
        <v>1011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0</v>
      </c>
      <c r="AZ93" s="599">
        <v>296.2</v>
      </c>
      <c r="BA93">
        <v>18.100000000000001</v>
      </c>
      <c r="BB93">
        <v>18.3</v>
      </c>
      <c r="BC93" s="8">
        <v>5.83333333333333E-2</v>
      </c>
    </row>
    <row r="94" spans="2:55">
      <c r="B94" s="2">
        <v>19.100000000000001</v>
      </c>
      <c r="C94" s="2">
        <v>89</v>
      </c>
      <c r="D94" s="2">
        <v>17.2</v>
      </c>
      <c r="E94" s="2">
        <v>19.100000000000001</v>
      </c>
      <c r="F94" s="2">
        <v>0</v>
      </c>
      <c r="G94" s="2">
        <v>2.2000000000000002</v>
      </c>
      <c r="H94" s="2">
        <v>1011.2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0</v>
      </c>
      <c r="O94">
        <v>296.2</v>
      </c>
      <c r="P94">
        <v>18.100000000000001</v>
      </c>
      <c r="Q94">
        <v>18.3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19.100000000000001</v>
      </c>
      <c r="AN94" s="2">
        <v>89</v>
      </c>
      <c r="AO94" s="2">
        <v>17.2</v>
      </c>
      <c r="AP94" s="2">
        <v>19.100000000000001</v>
      </c>
      <c r="AQ94" s="2">
        <v>0</v>
      </c>
      <c r="AR94" s="2">
        <v>2.2000000000000002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0</v>
      </c>
      <c r="AZ94" s="599">
        <v>296.2</v>
      </c>
      <c r="BA94">
        <v>18.100000000000001</v>
      </c>
      <c r="BB94">
        <v>18.3</v>
      </c>
      <c r="BC94" s="8">
        <v>5.9027777777777797E-2</v>
      </c>
    </row>
    <row r="95" spans="2:55">
      <c r="B95" s="2">
        <v>19.100000000000001</v>
      </c>
      <c r="C95" s="2">
        <v>89</v>
      </c>
      <c r="D95" s="2">
        <v>17.2</v>
      </c>
      <c r="E95" s="2">
        <v>19.100000000000001</v>
      </c>
      <c r="F95" s="2">
        <v>2.5</v>
      </c>
      <c r="G95" s="2">
        <v>2.5</v>
      </c>
      <c r="H95" s="2">
        <v>1011.1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0</v>
      </c>
      <c r="O95">
        <v>296.2</v>
      </c>
      <c r="P95">
        <v>18.100000000000001</v>
      </c>
      <c r="Q95">
        <v>18.3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19.100000000000001</v>
      </c>
      <c r="AN95" s="2">
        <v>89</v>
      </c>
      <c r="AO95" s="2">
        <v>17.2</v>
      </c>
      <c r="AP95" s="2">
        <v>19.100000000000001</v>
      </c>
      <c r="AQ95" s="2">
        <v>2.5</v>
      </c>
      <c r="AR95" s="2">
        <v>2.5</v>
      </c>
      <c r="AS95" s="2">
        <v>1011.1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0</v>
      </c>
      <c r="AZ95" s="599">
        <v>296.2</v>
      </c>
      <c r="BA95">
        <v>18.100000000000001</v>
      </c>
      <c r="BB95">
        <v>18.3</v>
      </c>
      <c r="BC95" s="8">
        <v>5.9722222222222197E-2</v>
      </c>
    </row>
    <row r="96" spans="2:55">
      <c r="B96" s="2">
        <v>19.100000000000001</v>
      </c>
      <c r="C96" s="2">
        <v>89</v>
      </c>
      <c r="D96" s="2">
        <v>17.2</v>
      </c>
      <c r="E96" s="2">
        <v>19.100000000000001</v>
      </c>
      <c r="F96" s="2">
        <v>0</v>
      </c>
      <c r="G96" s="2">
        <v>0</v>
      </c>
      <c r="H96" s="2">
        <v>1011.1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0</v>
      </c>
      <c r="O96">
        <v>296.2</v>
      </c>
      <c r="P96">
        <v>18.100000000000001</v>
      </c>
      <c r="Q96">
        <v>18.3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19.100000000000001</v>
      </c>
      <c r="AN96" s="2">
        <v>89</v>
      </c>
      <c r="AO96" s="2">
        <v>17.2</v>
      </c>
      <c r="AP96" s="2">
        <v>19.100000000000001</v>
      </c>
      <c r="AQ96" s="2">
        <v>0</v>
      </c>
      <c r="AR96" s="2">
        <v>0</v>
      </c>
      <c r="AS96" s="2">
        <v>1011.1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0</v>
      </c>
      <c r="AZ96" s="599">
        <v>296.2</v>
      </c>
      <c r="BA96">
        <v>18.100000000000001</v>
      </c>
      <c r="BB96">
        <v>18.3</v>
      </c>
      <c r="BC96" s="8">
        <v>6.0416666666666702E-2</v>
      </c>
    </row>
    <row r="97" spans="2:55">
      <c r="B97" s="2">
        <v>19.100000000000001</v>
      </c>
      <c r="C97" s="2">
        <v>89</v>
      </c>
      <c r="D97" s="2">
        <v>17.2</v>
      </c>
      <c r="E97" s="2">
        <v>19.100000000000001</v>
      </c>
      <c r="F97" s="2">
        <v>0</v>
      </c>
      <c r="G97" s="2">
        <v>0</v>
      </c>
      <c r="H97" s="2">
        <v>1011.2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0</v>
      </c>
      <c r="O97">
        <v>296.2</v>
      </c>
      <c r="P97">
        <v>18.100000000000001</v>
      </c>
      <c r="Q97">
        <v>18.3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19.100000000000001</v>
      </c>
      <c r="AN97" s="2">
        <v>89</v>
      </c>
      <c r="AO97" s="2">
        <v>17.2</v>
      </c>
      <c r="AP97" s="2">
        <v>19.100000000000001</v>
      </c>
      <c r="AQ97" s="2">
        <v>0</v>
      </c>
      <c r="AR97" s="2">
        <v>0</v>
      </c>
      <c r="AS97" s="2">
        <v>1011.2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0</v>
      </c>
      <c r="AZ97" s="599">
        <v>296.2</v>
      </c>
      <c r="BA97">
        <v>18.100000000000001</v>
      </c>
      <c r="BB97">
        <v>18.3</v>
      </c>
      <c r="BC97" s="8">
        <v>6.1111111111111102E-2</v>
      </c>
    </row>
    <row r="98" spans="2:55">
      <c r="B98" s="2">
        <v>19</v>
      </c>
      <c r="C98" s="2">
        <v>89</v>
      </c>
      <c r="D98" s="2">
        <v>17.100000000000001</v>
      </c>
      <c r="E98" s="2">
        <v>19</v>
      </c>
      <c r="F98" s="2">
        <v>0</v>
      </c>
      <c r="G98" s="2">
        <v>0</v>
      </c>
      <c r="H98" s="2">
        <v>1011.3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0</v>
      </c>
      <c r="O98">
        <v>296.2</v>
      </c>
      <c r="P98">
        <v>18.100000000000001</v>
      </c>
      <c r="Q98">
        <v>18.3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19</v>
      </c>
      <c r="AN98" s="2">
        <v>89</v>
      </c>
      <c r="AO98" s="2">
        <v>17.100000000000001</v>
      </c>
      <c r="AP98" s="2">
        <v>19</v>
      </c>
      <c r="AQ98" s="2">
        <v>0</v>
      </c>
      <c r="AR98" s="2">
        <v>0</v>
      </c>
      <c r="AS98" s="2">
        <v>1011.3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0</v>
      </c>
      <c r="AZ98" s="599">
        <v>296.2</v>
      </c>
      <c r="BA98">
        <v>18.100000000000001</v>
      </c>
      <c r="BB98">
        <v>18.3</v>
      </c>
      <c r="BC98" s="8">
        <v>6.18055555555556E-2</v>
      </c>
    </row>
    <row r="99" spans="2:55">
      <c r="B99" s="2">
        <v>19.100000000000001</v>
      </c>
      <c r="C99" s="2">
        <v>89</v>
      </c>
      <c r="D99" s="2">
        <v>17.2</v>
      </c>
      <c r="E99" s="2">
        <v>19.100000000000001</v>
      </c>
      <c r="F99" s="2">
        <v>0</v>
      </c>
      <c r="G99" s="2">
        <v>0</v>
      </c>
      <c r="H99" s="2">
        <v>1011.1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0</v>
      </c>
      <c r="O99">
        <v>296.2</v>
      </c>
      <c r="P99">
        <v>18</v>
      </c>
      <c r="Q99">
        <v>18.2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19.100000000000001</v>
      </c>
      <c r="AN99" s="2">
        <v>89</v>
      </c>
      <c r="AO99" s="2">
        <v>17.2</v>
      </c>
      <c r="AP99" s="2">
        <v>19.100000000000001</v>
      </c>
      <c r="AQ99" s="2">
        <v>0</v>
      </c>
      <c r="AR99" s="2">
        <v>0</v>
      </c>
      <c r="AS99" s="2">
        <v>1011.1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0</v>
      </c>
      <c r="AZ99" s="599">
        <v>296.2</v>
      </c>
      <c r="BA99">
        <v>18</v>
      </c>
      <c r="BB99">
        <v>18.2</v>
      </c>
      <c r="BC99" s="8">
        <v>6.25E-2</v>
      </c>
    </row>
    <row r="100" spans="2:55">
      <c r="B100" s="2">
        <v>19.100000000000001</v>
      </c>
      <c r="C100" s="2">
        <v>89</v>
      </c>
      <c r="D100" s="2">
        <v>17.2</v>
      </c>
      <c r="E100" s="2">
        <v>19.100000000000001</v>
      </c>
      <c r="F100" s="2">
        <v>0</v>
      </c>
      <c r="G100" s="2">
        <v>0</v>
      </c>
      <c r="H100" s="2">
        <v>1011.6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0</v>
      </c>
      <c r="O100">
        <v>296.2</v>
      </c>
      <c r="P100">
        <v>18</v>
      </c>
      <c r="Q100">
        <v>18.2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19.100000000000001</v>
      </c>
      <c r="AN100" s="2">
        <v>89</v>
      </c>
      <c r="AO100" s="2">
        <v>17.2</v>
      </c>
      <c r="AP100" s="2">
        <v>19.100000000000001</v>
      </c>
      <c r="AQ100" s="2">
        <v>0</v>
      </c>
      <c r="AR100" s="2">
        <v>0</v>
      </c>
      <c r="AS100" s="2">
        <v>1011.6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0</v>
      </c>
      <c r="AZ100" s="599">
        <v>296.2</v>
      </c>
      <c r="BA100">
        <v>18</v>
      </c>
      <c r="BB100">
        <v>18.2</v>
      </c>
      <c r="BC100" s="8">
        <v>6.31944444444444E-2</v>
      </c>
    </row>
    <row r="101" spans="2:55">
      <c r="B101" s="2">
        <v>19.100000000000001</v>
      </c>
      <c r="C101" s="2">
        <v>89</v>
      </c>
      <c r="D101" s="2">
        <v>17.2</v>
      </c>
      <c r="E101" s="2">
        <v>19.100000000000001</v>
      </c>
      <c r="F101" s="2">
        <v>1.8</v>
      </c>
      <c r="G101" s="2">
        <v>2.9</v>
      </c>
      <c r="H101" s="2">
        <v>1011.3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0</v>
      </c>
      <c r="O101">
        <v>296.2</v>
      </c>
      <c r="P101">
        <v>18</v>
      </c>
      <c r="Q101">
        <v>18.2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19.100000000000001</v>
      </c>
      <c r="AN101" s="2">
        <v>89</v>
      </c>
      <c r="AO101" s="2">
        <v>17.2</v>
      </c>
      <c r="AP101" s="2">
        <v>19.100000000000001</v>
      </c>
      <c r="AQ101" s="2">
        <v>1.8</v>
      </c>
      <c r="AR101" s="2">
        <v>2.9</v>
      </c>
      <c r="AS101" s="2">
        <v>1011.3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0</v>
      </c>
      <c r="AZ101" s="599">
        <v>296.2</v>
      </c>
      <c r="BA101">
        <v>18</v>
      </c>
      <c r="BB101">
        <v>18.2</v>
      </c>
      <c r="BC101" s="8">
        <v>6.3888888888888898E-2</v>
      </c>
    </row>
    <row r="102" spans="2:55">
      <c r="B102" s="2">
        <v>19.100000000000001</v>
      </c>
      <c r="C102" s="2">
        <v>88</v>
      </c>
      <c r="D102" s="2">
        <v>17</v>
      </c>
      <c r="E102" s="2">
        <v>19.100000000000001</v>
      </c>
      <c r="F102" s="2">
        <v>0</v>
      </c>
      <c r="G102" s="2">
        <v>0</v>
      </c>
      <c r="H102" s="2">
        <v>1011.5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0</v>
      </c>
      <c r="O102">
        <v>296.2</v>
      </c>
      <c r="P102">
        <v>18</v>
      </c>
      <c r="Q102">
        <v>18.2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19.100000000000001</v>
      </c>
      <c r="AN102" s="2">
        <v>88</v>
      </c>
      <c r="AO102" s="2">
        <v>17</v>
      </c>
      <c r="AP102" s="2">
        <v>19.100000000000001</v>
      </c>
      <c r="AQ102" s="2">
        <v>0</v>
      </c>
      <c r="AR102" s="2">
        <v>0</v>
      </c>
      <c r="AS102" s="2">
        <v>1011.5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0</v>
      </c>
      <c r="AZ102" s="599">
        <v>296.2</v>
      </c>
      <c r="BA102">
        <v>18</v>
      </c>
      <c r="BB102">
        <v>18.2</v>
      </c>
      <c r="BC102" s="8">
        <v>6.4583333333333298E-2</v>
      </c>
    </row>
    <row r="103" spans="2:55">
      <c r="B103" s="2">
        <v>19.100000000000001</v>
      </c>
      <c r="C103" s="2">
        <v>89</v>
      </c>
      <c r="D103" s="2">
        <v>17.2</v>
      </c>
      <c r="E103" s="2">
        <v>19.100000000000001</v>
      </c>
      <c r="F103" s="2">
        <v>0</v>
      </c>
      <c r="G103" s="2">
        <v>0</v>
      </c>
      <c r="H103" s="2">
        <v>1011.8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0</v>
      </c>
      <c r="O103">
        <v>296.2</v>
      </c>
      <c r="P103">
        <v>18</v>
      </c>
      <c r="Q103">
        <v>18.2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19.100000000000001</v>
      </c>
      <c r="AN103" s="2">
        <v>89</v>
      </c>
      <c r="AO103" s="2">
        <v>17.2</v>
      </c>
      <c r="AP103" s="2">
        <v>19.100000000000001</v>
      </c>
      <c r="AQ103" s="2">
        <v>0</v>
      </c>
      <c r="AR103" s="2">
        <v>0</v>
      </c>
      <c r="AS103" s="2">
        <v>1011.8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0</v>
      </c>
      <c r="AZ103" s="599">
        <v>296.2</v>
      </c>
      <c r="BA103">
        <v>18</v>
      </c>
      <c r="BB103">
        <v>18.2</v>
      </c>
      <c r="BC103" s="8">
        <v>6.5277777777777796E-2</v>
      </c>
    </row>
    <row r="104" spans="2:55">
      <c r="B104" s="2">
        <v>19</v>
      </c>
      <c r="C104" s="2">
        <v>88</v>
      </c>
      <c r="D104" s="2">
        <v>16.899999999999999</v>
      </c>
      <c r="E104" s="2">
        <v>19</v>
      </c>
      <c r="F104" s="2">
        <v>0</v>
      </c>
      <c r="G104" s="2">
        <v>0</v>
      </c>
      <c r="H104" s="2">
        <v>1011.8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0</v>
      </c>
      <c r="O104">
        <v>296.2</v>
      </c>
      <c r="P104">
        <v>18</v>
      </c>
      <c r="Q104">
        <v>18.2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19</v>
      </c>
      <c r="AN104" s="2">
        <v>88</v>
      </c>
      <c r="AO104" s="2">
        <v>16.899999999999999</v>
      </c>
      <c r="AP104" s="2">
        <v>19</v>
      </c>
      <c r="AQ104" s="2">
        <v>0</v>
      </c>
      <c r="AR104" s="2">
        <v>0</v>
      </c>
      <c r="AS104" s="2">
        <v>1011.8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0</v>
      </c>
      <c r="AZ104" s="599">
        <v>296.2</v>
      </c>
      <c r="BA104">
        <v>18</v>
      </c>
      <c r="BB104">
        <v>18.2</v>
      </c>
      <c r="BC104" s="8">
        <v>6.5972222222222196E-2</v>
      </c>
    </row>
    <row r="105" spans="2:55">
      <c r="B105" s="2">
        <v>19</v>
      </c>
      <c r="C105" s="2">
        <v>89</v>
      </c>
      <c r="D105" s="2">
        <v>17.100000000000001</v>
      </c>
      <c r="E105" s="2">
        <v>19</v>
      </c>
      <c r="F105" s="2">
        <v>0</v>
      </c>
      <c r="G105" s="2">
        <v>0</v>
      </c>
      <c r="H105" s="2">
        <v>1011.6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0</v>
      </c>
      <c r="O105">
        <v>296.2</v>
      </c>
      <c r="P105">
        <v>18</v>
      </c>
      <c r="Q105">
        <v>18.100000000000001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19</v>
      </c>
      <c r="AN105" s="2">
        <v>89</v>
      </c>
      <c r="AO105" s="2">
        <v>17.100000000000001</v>
      </c>
      <c r="AP105" s="2">
        <v>19</v>
      </c>
      <c r="AQ105" s="2">
        <v>0</v>
      </c>
      <c r="AR105" s="2">
        <v>0</v>
      </c>
      <c r="AS105" s="2">
        <v>1011.6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0</v>
      </c>
      <c r="AZ105" s="599">
        <v>296.2</v>
      </c>
      <c r="BA105">
        <v>18</v>
      </c>
      <c r="BB105">
        <v>18.100000000000001</v>
      </c>
      <c r="BC105" s="8">
        <v>6.6666666666666693E-2</v>
      </c>
    </row>
    <row r="106" spans="2:55">
      <c r="B106" s="2">
        <v>19</v>
      </c>
      <c r="C106" s="2">
        <v>89</v>
      </c>
      <c r="D106" s="2">
        <v>17.100000000000001</v>
      </c>
      <c r="E106" s="2">
        <v>19</v>
      </c>
      <c r="F106" s="2">
        <v>0</v>
      </c>
      <c r="G106" s="2">
        <v>0</v>
      </c>
      <c r="H106" s="2">
        <v>1011.5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0</v>
      </c>
      <c r="O106">
        <v>296.2</v>
      </c>
      <c r="P106">
        <v>17.899999999999999</v>
      </c>
      <c r="Q106">
        <v>18.100000000000001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19</v>
      </c>
      <c r="AN106" s="2">
        <v>89</v>
      </c>
      <c r="AO106" s="2">
        <v>17.100000000000001</v>
      </c>
      <c r="AP106" s="2">
        <v>19</v>
      </c>
      <c r="AQ106" s="2">
        <v>0</v>
      </c>
      <c r="AR106" s="2">
        <v>0</v>
      </c>
      <c r="AS106" s="2">
        <v>1011.5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0</v>
      </c>
      <c r="AZ106" s="599">
        <v>296.2</v>
      </c>
      <c r="BA106">
        <v>17.899999999999999</v>
      </c>
      <c r="BB106">
        <v>18.100000000000001</v>
      </c>
      <c r="BC106" s="8">
        <v>6.7361111111111094E-2</v>
      </c>
    </row>
    <row r="107" spans="2:55">
      <c r="B107" s="2">
        <v>19</v>
      </c>
      <c r="C107" s="2">
        <v>89</v>
      </c>
      <c r="D107" s="2">
        <v>17.100000000000001</v>
      </c>
      <c r="E107" s="2">
        <v>19</v>
      </c>
      <c r="F107" s="2">
        <v>0</v>
      </c>
      <c r="G107" s="2">
        <v>0</v>
      </c>
      <c r="H107" s="2">
        <v>1011.5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0</v>
      </c>
      <c r="O107">
        <v>296.2</v>
      </c>
      <c r="P107">
        <v>17.899999999999999</v>
      </c>
      <c r="Q107">
        <v>18.100000000000001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19</v>
      </c>
      <c r="AN107" s="2">
        <v>89</v>
      </c>
      <c r="AO107" s="2">
        <v>17.100000000000001</v>
      </c>
      <c r="AP107" s="2">
        <v>19</v>
      </c>
      <c r="AQ107" s="2">
        <v>0</v>
      </c>
      <c r="AR107" s="2">
        <v>0</v>
      </c>
      <c r="AS107" s="2">
        <v>1011.5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0</v>
      </c>
      <c r="AZ107" s="599">
        <v>296.2</v>
      </c>
      <c r="BA107">
        <v>17.899999999999999</v>
      </c>
      <c r="BB107">
        <v>18.100000000000001</v>
      </c>
      <c r="BC107" s="8">
        <v>6.8055555555555605E-2</v>
      </c>
    </row>
    <row r="108" spans="2:55">
      <c r="B108" s="2">
        <v>18.899999999999999</v>
      </c>
      <c r="C108" s="2">
        <v>89</v>
      </c>
      <c r="D108" s="2">
        <v>17</v>
      </c>
      <c r="E108" s="2">
        <v>18.899999999999999</v>
      </c>
      <c r="F108" s="2">
        <v>0</v>
      </c>
      <c r="G108" s="2">
        <v>0</v>
      </c>
      <c r="H108" s="2">
        <v>1011.6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0</v>
      </c>
      <c r="O108">
        <v>296.2</v>
      </c>
      <c r="P108">
        <v>17.899999999999999</v>
      </c>
      <c r="Q108">
        <v>18.100000000000001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18.899999999999999</v>
      </c>
      <c r="AN108" s="2">
        <v>89</v>
      </c>
      <c r="AO108" s="2">
        <v>17</v>
      </c>
      <c r="AP108" s="2">
        <v>18.899999999999999</v>
      </c>
      <c r="AQ108" s="2">
        <v>0</v>
      </c>
      <c r="AR108" s="2">
        <v>0</v>
      </c>
      <c r="AS108" s="2">
        <v>1011.6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0</v>
      </c>
      <c r="AZ108" s="599">
        <v>296.2</v>
      </c>
      <c r="BA108">
        <v>17.899999999999999</v>
      </c>
      <c r="BB108">
        <v>18.100000000000001</v>
      </c>
      <c r="BC108" s="8">
        <v>6.8750000000000006E-2</v>
      </c>
    </row>
    <row r="109" spans="2:55">
      <c r="B109" s="2">
        <v>18.899999999999999</v>
      </c>
      <c r="C109" s="2">
        <v>89</v>
      </c>
      <c r="D109" s="2">
        <v>17</v>
      </c>
      <c r="E109" s="2">
        <v>18.899999999999999</v>
      </c>
      <c r="F109" s="2">
        <v>0</v>
      </c>
      <c r="G109" s="2">
        <v>0</v>
      </c>
      <c r="H109" s="2">
        <v>1011.6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0</v>
      </c>
      <c r="O109">
        <v>296.2</v>
      </c>
      <c r="P109">
        <v>17.899999999999999</v>
      </c>
      <c r="Q109">
        <v>18.100000000000001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18.899999999999999</v>
      </c>
      <c r="AN109" s="2">
        <v>89</v>
      </c>
      <c r="AO109" s="2">
        <v>17</v>
      </c>
      <c r="AP109" s="2">
        <v>18.899999999999999</v>
      </c>
      <c r="AQ109" s="2">
        <v>0</v>
      </c>
      <c r="AR109" s="2">
        <v>0</v>
      </c>
      <c r="AS109" s="2">
        <v>1011.6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0</v>
      </c>
      <c r="AZ109" s="599">
        <v>296.2</v>
      </c>
      <c r="BA109">
        <v>17.899999999999999</v>
      </c>
      <c r="BB109">
        <v>18.100000000000001</v>
      </c>
      <c r="BC109" s="8">
        <v>6.9444444444444406E-2</v>
      </c>
    </row>
    <row r="110" spans="2:55">
      <c r="B110" s="2">
        <v>18.899999999999999</v>
      </c>
      <c r="C110" s="2">
        <v>89</v>
      </c>
      <c r="D110" s="2">
        <v>17</v>
      </c>
      <c r="E110" s="2">
        <v>18.899999999999999</v>
      </c>
      <c r="F110" s="2">
        <v>0</v>
      </c>
      <c r="G110" s="2">
        <v>0</v>
      </c>
      <c r="H110" s="2">
        <v>1011.4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0</v>
      </c>
      <c r="O110">
        <v>296.2</v>
      </c>
      <c r="P110">
        <v>17.899999999999999</v>
      </c>
      <c r="Q110">
        <v>18.100000000000001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18.899999999999999</v>
      </c>
      <c r="AN110" s="2">
        <v>89</v>
      </c>
      <c r="AO110" s="2">
        <v>17</v>
      </c>
      <c r="AP110" s="2">
        <v>18.899999999999999</v>
      </c>
      <c r="AQ110" s="2">
        <v>0</v>
      </c>
      <c r="AR110" s="2">
        <v>0</v>
      </c>
      <c r="AS110" s="2">
        <v>1011.4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0</v>
      </c>
      <c r="AZ110" s="599">
        <v>296.2</v>
      </c>
      <c r="BA110">
        <v>17.899999999999999</v>
      </c>
      <c r="BB110">
        <v>18.100000000000001</v>
      </c>
      <c r="BC110" s="8">
        <v>7.0138888888888903E-2</v>
      </c>
    </row>
    <row r="111" spans="2:55">
      <c r="B111" s="2">
        <v>18.899999999999999</v>
      </c>
      <c r="C111" s="2">
        <v>89</v>
      </c>
      <c r="D111" s="2">
        <v>17</v>
      </c>
      <c r="E111" s="2">
        <v>18.899999999999999</v>
      </c>
      <c r="F111" s="2">
        <v>0</v>
      </c>
      <c r="G111" s="2">
        <v>0</v>
      </c>
      <c r="H111" s="2">
        <v>1011.6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0</v>
      </c>
      <c r="O111">
        <v>296.2</v>
      </c>
      <c r="P111">
        <v>17.899999999999999</v>
      </c>
      <c r="Q111">
        <v>18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18.899999999999999</v>
      </c>
      <c r="AN111" s="2">
        <v>89</v>
      </c>
      <c r="AO111" s="2">
        <v>17</v>
      </c>
      <c r="AP111" s="2">
        <v>18.899999999999999</v>
      </c>
      <c r="AQ111" s="2">
        <v>0</v>
      </c>
      <c r="AR111" s="2">
        <v>0</v>
      </c>
      <c r="AS111" s="2">
        <v>1011.6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0</v>
      </c>
      <c r="AZ111" s="599">
        <v>296.2</v>
      </c>
      <c r="BA111">
        <v>17.899999999999999</v>
      </c>
      <c r="BB111">
        <v>18</v>
      </c>
      <c r="BC111" s="8">
        <v>7.0833333333333304E-2</v>
      </c>
    </row>
    <row r="112" spans="2:55">
      <c r="B112" s="2">
        <v>18.8</v>
      </c>
      <c r="C112" s="2">
        <v>89</v>
      </c>
      <c r="D112" s="2">
        <v>16.899999999999999</v>
      </c>
      <c r="E112" s="2">
        <v>18.8</v>
      </c>
      <c r="F112" s="2">
        <v>0</v>
      </c>
      <c r="G112" s="2">
        <v>0</v>
      </c>
      <c r="H112" s="2">
        <v>1011.4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0</v>
      </c>
      <c r="O112">
        <v>296.2</v>
      </c>
      <c r="P112">
        <v>17.899999999999999</v>
      </c>
      <c r="Q112">
        <v>18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18.8</v>
      </c>
      <c r="AN112" s="2">
        <v>89</v>
      </c>
      <c r="AO112" s="2">
        <v>16.899999999999999</v>
      </c>
      <c r="AP112" s="2">
        <v>18.8</v>
      </c>
      <c r="AQ112" s="2">
        <v>0</v>
      </c>
      <c r="AR112" s="2">
        <v>0</v>
      </c>
      <c r="AS112" s="2">
        <v>1011.4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0</v>
      </c>
      <c r="AZ112" s="599">
        <v>296.2</v>
      </c>
      <c r="BA112">
        <v>17.899999999999999</v>
      </c>
      <c r="BB112">
        <v>18</v>
      </c>
      <c r="BC112" s="8">
        <v>7.1527777777777801E-2</v>
      </c>
    </row>
    <row r="113" spans="2:55">
      <c r="B113" s="2">
        <v>18.8</v>
      </c>
      <c r="C113" s="2">
        <v>89</v>
      </c>
      <c r="D113" s="2">
        <v>16.899999999999999</v>
      </c>
      <c r="E113" s="2">
        <v>18.8</v>
      </c>
      <c r="F113" s="2">
        <v>0</v>
      </c>
      <c r="G113" s="2">
        <v>0</v>
      </c>
      <c r="H113" s="2">
        <v>1011.6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0</v>
      </c>
      <c r="O113">
        <v>296.2</v>
      </c>
      <c r="P113">
        <v>17.8</v>
      </c>
      <c r="Q113">
        <v>18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18.8</v>
      </c>
      <c r="AN113" s="2">
        <v>89</v>
      </c>
      <c r="AO113" s="2">
        <v>16.899999999999999</v>
      </c>
      <c r="AP113" s="2">
        <v>18.8</v>
      </c>
      <c r="AQ113" s="2">
        <v>0</v>
      </c>
      <c r="AR113" s="2">
        <v>0</v>
      </c>
      <c r="AS113" s="2">
        <v>1011.6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0</v>
      </c>
      <c r="AZ113" s="599">
        <v>296.2</v>
      </c>
      <c r="BA113">
        <v>17.8</v>
      </c>
      <c r="BB113">
        <v>18</v>
      </c>
      <c r="BC113" s="8">
        <v>7.2222222222222202E-2</v>
      </c>
    </row>
    <row r="114" spans="2:55">
      <c r="B114" s="2">
        <v>18.7</v>
      </c>
      <c r="C114" s="2">
        <v>89</v>
      </c>
      <c r="D114" s="2">
        <v>16.8</v>
      </c>
      <c r="E114" s="2">
        <v>18.7</v>
      </c>
      <c r="F114" s="2">
        <v>0</v>
      </c>
      <c r="G114" s="2">
        <v>0</v>
      </c>
      <c r="H114" s="2">
        <v>1011.6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0</v>
      </c>
      <c r="O114">
        <v>296.2</v>
      </c>
      <c r="P114">
        <v>17.8</v>
      </c>
      <c r="Q114">
        <v>18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18.7</v>
      </c>
      <c r="AN114" s="2">
        <v>89</v>
      </c>
      <c r="AO114" s="2">
        <v>16.8</v>
      </c>
      <c r="AP114" s="2">
        <v>18.7</v>
      </c>
      <c r="AQ114" s="2">
        <v>0</v>
      </c>
      <c r="AR114" s="2">
        <v>0</v>
      </c>
      <c r="AS114" s="2">
        <v>1011.6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0</v>
      </c>
      <c r="AZ114" s="599">
        <v>296.2</v>
      </c>
      <c r="BA114">
        <v>17.8</v>
      </c>
      <c r="BB114">
        <v>18</v>
      </c>
      <c r="BC114" s="8">
        <v>7.2916666666666699E-2</v>
      </c>
    </row>
    <row r="115" spans="2:55">
      <c r="B115" s="2">
        <v>18.7</v>
      </c>
      <c r="C115" s="2">
        <v>89</v>
      </c>
      <c r="D115" s="2">
        <v>16.8</v>
      </c>
      <c r="E115" s="2">
        <v>18.7</v>
      </c>
      <c r="F115" s="2">
        <v>0</v>
      </c>
      <c r="G115" s="2">
        <v>0</v>
      </c>
      <c r="H115" s="2">
        <v>1011.5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0</v>
      </c>
      <c r="O115">
        <v>296.2</v>
      </c>
      <c r="P115">
        <v>17.8</v>
      </c>
      <c r="Q115">
        <v>17.899999999999999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18.7</v>
      </c>
      <c r="AN115" s="2">
        <v>89</v>
      </c>
      <c r="AO115" s="2">
        <v>16.8</v>
      </c>
      <c r="AP115" s="2">
        <v>18.7</v>
      </c>
      <c r="AQ115" s="2">
        <v>0</v>
      </c>
      <c r="AR115" s="2">
        <v>0</v>
      </c>
      <c r="AS115" s="2">
        <v>1011.5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0</v>
      </c>
      <c r="AZ115" s="599">
        <v>296.2</v>
      </c>
      <c r="BA115">
        <v>17.8</v>
      </c>
      <c r="BB115">
        <v>17.899999999999999</v>
      </c>
      <c r="BC115" s="8">
        <v>7.3611111111111099E-2</v>
      </c>
    </row>
    <row r="116" spans="2:55">
      <c r="B116" s="2">
        <v>18.7</v>
      </c>
      <c r="C116" s="2">
        <v>89</v>
      </c>
      <c r="D116" s="2">
        <v>16.8</v>
      </c>
      <c r="E116" s="2">
        <v>18.7</v>
      </c>
      <c r="F116" s="2">
        <v>0</v>
      </c>
      <c r="G116" s="2">
        <v>0</v>
      </c>
      <c r="H116" s="2">
        <v>1011.6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0</v>
      </c>
      <c r="O116">
        <v>296.2</v>
      </c>
      <c r="P116">
        <v>17.8</v>
      </c>
      <c r="Q116">
        <v>17.899999999999999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18.7</v>
      </c>
      <c r="AN116" s="2">
        <v>89</v>
      </c>
      <c r="AO116" s="2">
        <v>16.8</v>
      </c>
      <c r="AP116" s="2">
        <v>18.7</v>
      </c>
      <c r="AQ116" s="2">
        <v>0</v>
      </c>
      <c r="AR116" s="2">
        <v>0</v>
      </c>
      <c r="AS116" s="2">
        <v>1011.6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0</v>
      </c>
      <c r="AZ116" s="599">
        <v>296.2</v>
      </c>
      <c r="BA116">
        <v>17.8</v>
      </c>
      <c r="BB116">
        <v>17.899999999999999</v>
      </c>
      <c r="BC116" s="8">
        <v>7.4305555555555597E-2</v>
      </c>
    </row>
    <row r="117" spans="2:55">
      <c r="B117" s="2">
        <v>18.7</v>
      </c>
      <c r="C117" s="2">
        <v>89</v>
      </c>
      <c r="D117" s="2">
        <v>16.8</v>
      </c>
      <c r="E117" s="2">
        <v>18.7</v>
      </c>
      <c r="F117" s="2">
        <v>0</v>
      </c>
      <c r="G117" s="2">
        <v>0</v>
      </c>
      <c r="H117" s="2">
        <v>1011.7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0</v>
      </c>
      <c r="O117">
        <v>296.2</v>
      </c>
      <c r="P117">
        <v>17.7</v>
      </c>
      <c r="Q117">
        <v>17.899999999999999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18.7</v>
      </c>
      <c r="AN117" s="2">
        <v>89</v>
      </c>
      <c r="AO117" s="2">
        <v>16.8</v>
      </c>
      <c r="AP117" s="2">
        <v>18.7</v>
      </c>
      <c r="AQ117" s="2">
        <v>0</v>
      </c>
      <c r="AR117" s="2">
        <v>0</v>
      </c>
      <c r="AS117" s="2">
        <v>1011.7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0</v>
      </c>
      <c r="AZ117" s="599">
        <v>296.2</v>
      </c>
      <c r="BA117">
        <v>17.7</v>
      </c>
      <c r="BB117">
        <v>17.899999999999999</v>
      </c>
      <c r="BC117" s="8">
        <v>7.4999999999999997E-2</v>
      </c>
    </row>
    <row r="118" spans="2:55">
      <c r="B118" s="2">
        <v>18.7</v>
      </c>
      <c r="C118" s="2">
        <v>89</v>
      </c>
      <c r="D118" s="2">
        <v>16.8</v>
      </c>
      <c r="E118" s="2">
        <v>18.7</v>
      </c>
      <c r="F118" s="2">
        <v>0</v>
      </c>
      <c r="G118" s="2">
        <v>0</v>
      </c>
      <c r="H118" s="2">
        <v>1011.6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0</v>
      </c>
      <c r="O118">
        <v>296.2</v>
      </c>
      <c r="P118">
        <v>17.7</v>
      </c>
      <c r="Q118">
        <v>17.899999999999999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18.7</v>
      </c>
      <c r="AN118" s="2">
        <v>89</v>
      </c>
      <c r="AO118" s="2">
        <v>16.8</v>
      </c>
      <c r="AP118" s="2">
        <v>18.7</v>
      </c>
      <c r="AQ118" s="2">
        <v>0</v>
      </c>
      <c r="AR118" s="2">
        <v>0</v>
      </c>
      <c r="AS118" s="2">
        <v>1011.6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0</v>
      </c>
      <c r="AZ118" s="599">
        <v>296.2</v>
      </c>
      <c r="BA118">
        <v>17.7</v>
      </c>
      <c r="BB118">
        <v>17.899999999999999</v>
      </c>
      <c r="BC118" s="8">
        <v>7.5694444444444495E-2</v>
      </c>
    </row>
    <row r="119" spans="2:55">
      <c r="B119" s="2">
        <v>18.7</v>
      </c>
      <c r="C119" s="2">
        <v>89</v>
      </c>
      <c r="D119" s="2">
        <v>16.8</v>
      </c>
      <c r="E119" s="2">
        <v>18.7</v>
      </c>
      <c r="F119" s="2">
        <v>0</v>
      </c>
      <c r="G119" s="2">
        <v>0</v>
      </c>
      <c r="H119" s="2">
        <v>1011.7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0</v>
      </c>
      <c r="O119">
        <v>296.2</v>
      </c>
      <c r="P119">
        <v>17.7</v>
      </c>
      <c r="Q119">
        <v>17.8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18.7</v>
      </c>
      <c r="AN119" s="2">
        <v>89</v>
      </c>
      <c r="AO119" s="2">
        <v>16.8</v>
      </c>
      <c r="AP119" s="2">
        <v>18.7</v>
      </c>
      <c r="AQ119" s="2">
        <v>0</v>
      </c>
      <c r="AR119" s="2">
        <v>0</v>
      </c>
      <c r="AS119" s="2">
        <v>1011.7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0</v>
      </c>
      <c r="AZ119" s="599">
        <v>296.2</v>
      </c>
      <c r="BA119">
        <v>17.7</v>
      </c>
      <c r="BB119">
        <v>17.8</v>
      </c>
      <c r="BC119" s="8">
        <v>7.6388888888888895E-2</v>
      </c>
    </row>
    <row r="120" spans="2:55">
      <c r="B120" s="2">
        <v>18.7</v>
      </c>
      <c r="C120" s="2">
        <v>89</v>
      </c>
      <c r="D120" s="2">
        <v>16.8</v>
      </c>
      <c r="E120" s="2">
        <v>18.7</v>
      </c>
      <c r="F120" s="2">
        <v>0</v>
      </c>
      <c r="G120" s="2">
        <v>0</v>
      </c>
      <c r="H120" s="2">
        <v>1011.4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0</v>
      </c>
      <c r="O120">
        <v>296.2</v>
      </c>
      <c r="P120">
        <v>17.7</v>
      </c>
      <c r="Q120">
        <v>17.8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18.7</v>
      </c>
      <c r="AN120" s="2">
        <v>89</v>
      </c>
      <c r="AO120" s="2">
        <v>16.8</v>
      </c>
      <c r="AP120" s="2">
        <v>18.7</v>
      </c>
      <c r="AQ120" s="2">
        <v>0</v>
      </c>
      <c r="AR120" s="2">
        <v>0</v>
      </c>
      <c r="AS120" s="2">
        <v>1011.4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0</v>
      </c>
      <c r="AZ120" s="599">
        <v>296.2</v>
      </c>
      <c r="BA120">
        <v>17.7</v>
      </c>
      <c r="BB120">
        <v>17.8</v>
      </c>
      <c r="BC120" s="8">
        <v>7.7083333333333295E-2</v>
      </c>
    </row>
    <row r="121" spans="2:55">
      <c r="B121" s="2">
        <v>18.600000000000001</v>
      </c>
      <c r="C121" s="2">
        <v>89</v>
      </c>
      <c r="D121" s="2">
        <v>16.7</v>
      </c>
      <c r="E121" s="2">
        <v>18.600000000000001</v>
      </c>
      <c r="F121" s="2">
        <v>0</v>
      </c>
      <c r="G121" s="2">
        <v>0</v>
      </c>
      <c r="H121" s="2">
        <v>1011.5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0</v>
      </c>
      <c r="O121">
        <v>296.2</v>
      </c>
      <c r="P121">
        <v>17.600000000000001</v>
      </c>
      <c r="Q121">
        <v>17.8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18.600000000000001</v>
      </c>
      <c r="AN121" s="2">
        <v>89</v>
      </c>
      <c r="AO121" s="2">
        <v>16.7</v>
      </c>
      <c r="AP121" s="2">
        <v>18.600000000000001</v>
      </c>
      <c r="AQ121" s="2">
        <v>0</v>
      </c>
      <c r="AR121" s="2">
        <v>0</v>
      </c>
      <c r="AS121" s="2">
        <v>1011.5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0</v>
      </c>
      <c r="AZ121" s="599">
        <v>296.2</v>
      </c>
      <c r="BA121">
        <v>17.600000000000001</v>
      </c>
      <c r="BB121">
        <v>17.8</v>
      </c>
      <c r="BC121" s="8">
        <v>7.7777777777777807E-2</v>
      </c>
    </row>
    <row r="122" spans="2:55">
      <c r="B122" s="2">
        <v>18.600000000000001</v>
      </c>
      <c r="C122" s="2">
        <v>89</v>
      </c>
      <c r="D122" s="2">
        <v>16.7</v>
      </c>
      <c r="E122" s="2">
        <v>18.600000000000001</v>
      </c>
      <c r="F122" s="2">
        <v>0</v>
      </c>
      <c r="G122" s="2">
        <v>0</v>
      </c>
      <c r="H122" s="2">
        <v>1011.6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0</v>
      </c>
      <c r="O122">
        <v>296.2</v>
      </c>
      <c r="P122">
        <v>17.600000000000001</v>
      </c>
      <c r="Q122">
        <v>17.8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18.600000000000001</v>
      </c>
      <c r="AN122" s="2">
        <v>89</v>
      </c>
      <c r="AO122" s="2">
        <v>16.7</v>
      </c>
      <c r="AP122" s="2">
        <v>18.600000000000001</v>
      </c>
      <c r="AQ122" s="2">
        <v>0</v>
      </c>
      <c r="AR122" s="2">
        <v>0</v>
      </c>
      <c r="AS122" s="2">
        <v>1011.6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0</v>
      </c>
      <c r="AZ122" s="599">
        <v>296.2</v>
      </c>
      <c r="BA122">
        <v>17.600000000000001</v>
      </c>
      <c r="BB122">
        <v>17.8</v>
      </c>
      <c r="BC122" s="8">
        <v>7.8472222222222193E-2</v>
      </c>
    </row>
    <row r="123" spans="2:55">
      <c r="B123" s="2">
        <v>18.600000000000001</v>
      </c>
      <c r="C123" s="2">
        <v>89</v>
      </c>
      <c r="D123" s="2">
        <v>16.7</v>
      </c>
      <c r="E123" s="2">
        <v>18.600000000000001</v>
      </c>
      <c r="F123" s="2">
        <v>0</v>
      </c>
      <c r="G123" s="2">
        <v>0</v>
      </c>
      <c r="H123" s="2">
        <v>1011.6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0</v>
      </c>
      <c r="O123">
        <v>296.2</v>
      </c>
      <c r="P123">
        <v>17.600000000000001</v>
      </c>
      <c r="Q123">
        <v>17.7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18.600000000000001</v>
      </c>
      <c r="AN123" s="2">
        <v>89</v>
      </c>
      <c r="AO123" s="2">
        <v>16.7</v>
      </c>
      <c r="AP123" s="2">
        <v>18.600000000000001</v>
      </c>
      <c r="AQ123" s="2">
        <v>0</v>
      </c>
      <c r="AR123" s="2">
        <v>0</v>
      </c>
      <c r="AS123" s="2">
        <v>1011.6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0</v>
      </c>
      <c r="AZ123" s="599">
        <v>296.2</v>
      </c>
      <c r="BA123">
        <v>17.600000000000001</v>
      </c>
      <c r="BB123">
        <v>17.7</v>
      </c>
      <c r="BC123" s="8">
        <v>7.9166666666666705E-2</v>
      </c>
    </row>
    <row r="124" spans="2:55">
      <c r="B124" s="2">
        <v>18.600000000000001</v>
      </c>
      <c r="C124" s="2">
        <v>89</v>
      </c>
      <c r="D124" s="2">
        <v>16.7</v>
      </c>
      <c r="E124" s="2">
        <v>18.600000000000001</v>
      </c>
      <c r="F124" s="2">
        <v>0</v>
      </c>
      <c r="G124" s="2">
        <v>0</v>
      </c>
      <c r="H124" s="2">
        <v>1011.6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0</v>
      </c>
      <c r="O124">
        <v>296.2</v>
      </c>
      <c r="P124">
        <v>17.600000000000001</v>
      </c>
      <c r="Q124">
        <v>17.7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18.600000000000001</v>
      </c>
      <c r="AN124" s="2">
        <v>89</v>
      </c>
      <c r="AO124" s="2">
        <v>16.7</v>
      </c>
      <c r="AP124" s="2">
        <v>18.600000000000001</v>
      </c>
      <c r="AQ124" s="2">
        <v>0</v>
      </c>
      <c r="AR124" s="2">
        <v>0</v>
      </c>
      <c r="AS124" s="2">
        <v>1011.6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0</v>
      </c>
      <c r="AZ124" s="599">
        <v>296.2</v>
      </c>
      <c r="BA124">
        <v>17.600000000000001</v>
      </c>
      <c r="BB124">
        <v>17.7</v>
      </c>
      <c r="BC124" s="8">
        <v>7.9861111111111105E-2</v>
      </c>
    </row>
    <row r="125" spans="2:55">
      <c r="B125" s="2">
        <v>18.600000000000001</v>
      </c>
      <c r="C125" s="2">
        <v>89</v>
      </c>
      <c r="D125" s="2">
        <v>16.7</v>
      </c>
      <c r="E125" s="2">
        <v>18.600000000000001</v>
      </c>
      <c r="F125" s="2">
        <v>0</v>
      </c>
      <c r="G125" s="2">
        <v>0</v>
      </c>
      <c r="H125" s="2">
        <v>1011.6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0</v>
      </c>
      <c r="O125">
        <v>296.2</v>
      </c>
      <c r="P125">
        <v>17.600000000000001</v>
      </c>
      <c r="Q125">
        <v>17.7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18.600000000000001</v>
      </c>
      <c r="AN125" s="2">
        <v>89</v>
      </c>
      <c r="AO125" s="2">
        <v>16.7</v>
      </c>
      <c r="AP125" s="2">
        <v>18.600000000000001</v>
      </c>
      <c r="AQ125" s="2">
        <v>0</v>
      </c>
      <c r="AR125" s="2">
        <v>0</v>
      </c>
      <c r="AS125" s="2">
        <v>1011.6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0</v>
      </c>
      <c r="AZ125" s="599">
        <v>296.2</v>
      </c>
      <c r="BA125">
        <v>17.600000000000001</v>
      </c>
      <c r="BB125">
        <v>17.7</v>
      </c>
      <c r="BC125" s="8">
        <v>8.0555555555555602E-2</v>
      </c>
    </row>
    <row r="126" spans="2:55">
      <c r="B126" s="2">
        <v>18.600000000000001</v>
      </c>
      <c r="C126" s="2">
        <v>89</v>
      </c>
      <c r="D126" s="2">
        <v>16.7</v>
      </c>
      <c r="E126" s="2">
        <v>18.600000000000001</v>
      </c>
      <c r="F126" s="2">
        <v>0</v>
      </c>
      <c r="G126" s="2">
        <v>0</v>
      </c>
      <c r="H126" s="2">
        <v>1011.6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0</v>
      </c>
      <c r="O126">
        <v>296.2</v>
      </c>
      <c r="P126">
        <v>17.5</v>
      </c>
      <c r="Q126">
        <v>17.7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18.600000000000001</v>
      </c>
      <c r="AN126" s="2">
        <v>89</v>
      </c>
      <c r="AO126" s="2">
        <v>16.7</v>
      </c>
      <c r="AP126" s="2">
        <v>18.600000000000001</v>
      </c>
      <c r="AQ126" s="2">
        <v>0</v>
      </c>
      <c r="AR126" s="2">
        <v>0</v>
      </c>
      <c r="AS126" s="2">
        <v>1011.6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0</v>
      </c>
      <c r="AZ126" s="599">
        <v>296.2</v>
      </c>
      <c r="BA126">
        <v>17.5</v>
      </c>
      <c r="BB126">
        <v>17.7</v>
      </c>
      <c r="BC126" s="8">
        <v>8.1250000000000003E-2</v>
      </c>
    </row>
    <row r="127" spans="2:55">
      <c r="B127" s="2">
        <v>18.600000000000001</v>
      </c>
      <c r="C127" s="2">
        <v>89</v>
      </c>
      <c r="D127" s="2">
        <v>16.7</v>
      </c>
      <c r="E127" s="2">
        <v>18.600000000000001</v>
      </c>
      <c r="F127" s="2">
        <v>0</v>
      </c>
      <c r="G127" s="2">
        <v>0</v>
      </c>
      <c r="H127" s="2">
        <v>1011.5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0</v>
      </c>
      <c r="O127">
        <v>296.2</v>
      </c>
      <c r="P127">
        <v>17.5</v>
      </c>
      <c r="Q127">
        <v>17.7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18.600000000000001</v>
      </c>
      <c r="AN127" s="2">
        <v>89</v>
      </c>
      <c r="AO127" s="2">
        <v>16.7</v>
      </c>
      <c r="AP127" s="2">
        <v>18.600000000000001</v>
      </c>
      <c r="AQ127" s="2">
        <v>0</v>
      </c>
      <c r="AR127" s="2">
        <v>0</v>
      </c>
      <c r="AS127" s="2">
        <v>1011.5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0</v>
      </c>
      <c r="AZ127" s="599">
        <v>296.2</v>
      </c>
      <c r="BA127">
        <v>17.5</v>
      </c>
      <c r="BB127">
        <v>17.7</v>
      </c>
      <c r="BC127" s="8">
        <v>8.1944444444444403E-2</v>
      </c>
    </row>
    <row r="128" spans="2:55">
      <c r="B128" s="2">
        <v>18.600000000000001</v>
      </c>
      <c r="C128" s="2">
        <v>89</v>
      </c>
      <c r="D128" s="2">
        <v>16.7</v>
      </c>
      <c r="E128" s="2">
        <v>18.600000000000001</v>
      </c>
      <c r="F128" s="2">
        <v>0</v>
      </c>
      <c r="G128" s="2">
        <v>0</v>
      </c>
      <c r="H128" s="2">
        <v>1011.6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0</v>
      </c>
      <c r="O128">
        <v>296.2</v>
      </c>
      <c r="P128">
        <v>17.5</v>
      </c>
      <c r="Q128">
        <v>17.600000000000001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18.600000000000001</v>
      </c>
      <c r="AN128" s="2">
        <v>89</v>
      </c>
      <c r="AO128" s="2">
        <v>16.7</v>
      </c>
      <c r="AP128" s="2">
        <v>18.600000000000001</v>
      </c>
      <c r="AQ128" s="2">
        <v>0</v>
      </c>
      <c r="AR128" s="2">
        <v>0</v>
      </c>
      <c r="AS128" s="2">
        <v>1011.6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0</v>
      </c>
      <c r="AZ128" s="599">
        <v>296.2</v>
      </c>
      <c r="BA128">
        <v>17.5</v>
      </c>
      <c r="BB128">
        <v>17.600000000000001</v>
      </c>
      <c r="BC128" s="8">
        <v>8.2638888888888901E-2</v>
      </c>
    </row>
    <row r="129" spans="2:55">
      <c r="B129" s="2">
        <v>18.600000000000001</v>
      </c>
      <c r="C129" s="2">
        <v>89</v>
      </c>
      <c r="D129" s="2">
        <v>16.7</v>
      </c>
      <c r="E129" s="2">
        <v>18.600000000000001</v>
      </c>
      <c r="F129" s="2">
        <v>0</v>
      </c>
      <c r="G129" s="2">
        <v>0</v>
      </c>
      <c r="H129" s="2">
        <v>1011.7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0</v>
      </c>
      <c r="O129">
        <v>296.2</v>
      </c>
      <c r="P129">
        <v>17.5</v>
      </c>
      <c r="Q129">
        <v>17.600000000000001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18.600000000000001</v>
      </c>
      <c r="AN129" s="2">
        <v>89</v>
      </c>
      <c r="AO129" s="2">
        <v>16.7</v>
      </c>
      <c r="AP129" s="2">
        <v>18.600000000000001</v>
      </c>
      <c r="AQ129" s="2">
        <v>0</v>
      </c>
      <c r="AR129" s="2">
        <v>0</v>
      </c>
      <c r="AS129" s="2">
        <v>1011.7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0</v>
      </c>
      <c r="AZ129" s="599">
        <v>296.2</v>
      </c>
      <c r="BA129">
        <v>17.5</v>
      </c>
      <c r="BB129">
        <v>17.600000000000001</v>
      </c>
      <c r="BC129" s="8">
        <v>8.3333333333333301E-2</v>
      </c>
    </row>
    <row r="130" spans="2:55">
      <c r="B130" s="2">
        <v>18.600000000000001</v>
      </c>
      <c r="C130" s="2">
        <v>89</v>
      </c>
      <c r="D130" s="2">
        <v>16.7</v>
      </c>
      <c r="E130" s="2">
        <v>18.600000000000001</v>
      </c>
      <c r="F130" s="2">
        <v>0</v>
      </c>
      <c r="G130" s="2">
        <v>0</v>
      </c>
      <c r="H130" s="2">
        <v>1011.5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0</v>
      </c>
      <c r="O130">
        <v>296.2</v>
      </c>
      <c r="P130">
        <v>17.399999999999999</v>
      </c>
      <c r="Q130">
        <v>17.600000000000001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18.600000000000001</v>
      </c>
      <c r="AN130" s="2">
        <v>89</v>
      </c>
      <c r="AO130" s="2">
        <v>16.7</v>
      </c>
      <c r="AP130" s="2">
        <v>18.600000000000001</v>
      </c>
      <c r="AQ130" s="2">
        <v>0</v>
      </c>
      <c r="AR130" s="2">
        <v>0</v>
      </c>
      <c r="AS130" s="2">
        <v>1011.5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0</v>
      </c>
      <c r="AZ130" s="599">
        <v>296.2</v>
      </c>
      <c r="BA130">
        <v>17.399999999999999</v>
      </c>
      <c r="BB130">
        <v>17.600000000000001</v>
      </c>
      <c r="BC130" s="8">
        <v>8.4027777777777798E-2</v>
      </c>
    </row>
    <row r="131" spans="2:55">
      <c r="B131" s="2">
        <v>18.600000000000001</v>
      </c>
      <c r="C131" s="2">
        <v>89</v>
      </c>
      <c r="D131" s="2">
        <v>16.7</v>
      </c>
      <c r="E131" s="2">
        <v>18.600000000000001</v>
      </c>
      <c r="F131" s="2">
        <v>0</v>
      </c>
      <c r="G131" s="2">
        <v>0</v>
      </c>
      <c r="H131" s="2">
        <v>1011.6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0</v>
      </c>
      <c r="O131">
        <v>296.2</v>
      </c>
      <c r="P131">
        <v>17.399999999999999</v>
      </c>
      <c r="Q131">
        <v>17.600000000000001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18.600000000000001</v>
      </c>
      <c r="AN131" s="2">
        <v>89</v>
      </c>
      <c r="AO131" s="2">
        <v>16.7</v>
      </c>
      <c r="AP131" s="2">
        <v>18.600000000000001</v>
      </c>
      <c r="AQ131" s="2">
        <v>0</v>
      </c>
      <c r="AR131" s="2">
        <v>0</v>
      </c>
      <c r="AS131" s="2">
        <v>1011.6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0</v>
      </c>
      <c r="AZ131" s="599">
        <v>296.2</v>
      </c>
      <c r="BA131">
        <v>17.399999999999999</v>
      </c>
      <c r="BB131">
        <v>17.600000000000001</v>
      </c>
      <c r="BC131" s="8">
        <v>8.4722222222222199E-2</v>
      </c>
    </row>
    <row r="132" spans="2:55">
      <c r="B132" s="2">
        <v>18.600000000000001</v>
      </c>
      <c r="C132" s="2">
        <v>89</v>
      </c>
      <c r="D132" s="2">
        <v>16.7</v>
      </c>
      <c r="E132" s="2">
        <v>18.600000000000001</v>
      </c>
      <c r="F132" s="2">
        <v>0</v>
      </c>
      <c r="G132" s="2">
        <v>0</v>
      </c>
      <c r="H132" s="2">
        <v>1011.7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0</v>
      </c>
      <c r="O132">
        <v>296.2</v>
      </c>
      <c r="P132">
        <v>17.399999999999999</v>
      </c>
      <c r="Q132">
        <v>17.600000000000001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18.600000000000001</v>
      </c>
      <c r="AN132" s="2">
        <v>89</v>
      </c>
      <c r="AO132" s="2">
        <v>16.7</v>
      </c>
      <c r="AP132" s="2">
        <v>18.600000000000001</v>
      </c>
      <c r="AQ132" s="2">
        <v>0</v>
      </c>
      <c r="AR132" s="2">
        <v>0</v>
      </c>
      <c r="AS132" s="2">
        <v>1011.7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0</v>
      </c>
      <c r="AZ132" s="599">
        <v>296.2</v>
      </c>
      <c r="BA132">
        <v>17.399999999999999</v>
      </c>
      <c r="BB132">
        <v>17.600000000000001</v>
      </c>
      <c r="BC132" s="8">
        <v>8.5416666666666696E-2</v>
      </c>
    </row>
    <row r="133" spans="2:55">
      <c r="B133" s="2">
        <v>18.600000000000001</v>
      </c>
      <c r="C133" s="2">
        <v>89</v>
      </c>
      <c r="D133" s="2">
        <v>16.7</v>
      </c>
      <c r="E133" s="2">
        <v>18.600000000000001</v>
      </c>
      <c r="F133" s="2">
        <v>0</v>
      </c>
      <c r="G133" s="2">
        <v>0</v>
      </c>
      <c r="H133" s="2">
        <v>1011.5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0</v>
      </c>
      <c r="O133">
        <v>296.2</v>
      </c>
      <c r="P133">
        <v>17.399999999999999</v>
      </c>
      <c r="Q133">
        <v>17.600000000000001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18.600000000000001</v>
      </c>
      <c r="AN133" s="2">
        <v>89</v>
      </c>
      <c r="AO133" s="2">
        <v>16.7</v>
      </c>
      <c r="AP133" s="2">
        <v>18.600000000000001</v>
      </c>
      <c r="AQ133" s="2">
        <v>0</v>
      </c>
      <c r="AR133" s="2">
        <v>0</v>
      </c>
      <c r="AS133" s="2">
        <v>1011.5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0</v>
      </c>
      <c r="AZ133" s="599">
        <v>296.2</v>
      </c>
      <c r="BA133">
        <v>17.399999999999999</v>
      </c>
      <c r="BB133">
        <v>17.600000000000001</v>
      </c>
      <c r="BC133" s="8">
        <v>8.6111111111111097E-2</v>
      </c>
    </row>
    <row r="134" spans="2:55">
      <c r="B134" s="2">
        <v>18.5</v>
      </c>
      <c r="C134" s="2">
        <v>89</v>
      </c>
      <c r="D134" s="2">
        <v>16.600000000000001</v>
      </c>
      <c r="E134" s="2">
        <v>18.5</v>
      </c>
      <c r="F134" s="2">
        <v>0</v>
      </c>
      <c r="G134" s="2">
        <v>0</v>
      </c>
      <c r="H134" s="2">
        <v>1011.7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0</v>
      </c>
      <c r="O134">
        <v>296.2</v>
      </c>
      <c r="P134">
        <v>17.399999999999999</v>
      </c>
      <c r="Q134">
        <v>17.600000000000001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18.5</v>
      </c>
      <c r="AN134" s="2">
        <v>89</v>
      </c>
      <c r="AO134" s="2">
        <v>16.600000000000001</v>
      </c>
      <c r="AP134" s="2">
        <v>18.5</v>
      </c>
      <c r="AQ134" s="2">
        <v>0</v>
      </c>
      <c r="AR134" s="2">
        <v>0</v>
      </c>
      <c r="AS134" s="2">
        <v>1011.7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0</v>
      </c>
      <c r="AZ134" s="599">
        <v>296.2</v>
      </c>
      <c r="BA134">
        <v>17.399999999999999</v>
      </c>
      <c r="BB134">
        <v>17.600000000000001</v>
      </c>
      <c r="BC134" s="8">
        <v>8.6805555555555594E-2</v>
      </c>
    </row>
    <row r="135" spans="2:55">
      <c r="B135" s="2">
        <v>18.5</v>
      </c>
      <c r="C135" s="2">
        <v>89</v>
      </c>
      <c r="D135" s="2">
        <v>16.600000000000001</v>
      </c>
      <c r="E135" s="2">
        <v>18.5</v>
      </c>
      <c r="F135" s="2">
        <v>0</v>
      </c>
      <c r="G135" s="2">
        <v>0</v>
      </c>
      <c r="H135" s="2">
        <v>1011.6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0</v>
      </c>
      <c r="O135">
        <v>296.2</v>
      </c>
      <c r="P135">
        <v>17.399999999999999</v>
      </c>
      <c r="Q135">
        <v>17.600000000000001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18.5</v>
      </c>
      <c r="AN135" s="2">
        <v>89</v>
      </c>
      <c r="AO135" s="2">
        <v>16.600000000000001</v>
      </c>
      <c r="AP135" s="2">
        <v>18.5</v>
      </c>
      <c r="AQ135" s="2">
        <v>0</v>
      </c>
      <c r="AR135" s="2">
        <v>0</v>
      </c>
      <c r="AS135" s="2">
        <v>1011.6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0</v>
      </c>
      <c r="AZ135" s="599">
        <v>296.2</v>
      </c>
      <c r="BA135">
        <v>17.399999999999999</v>
      </c>
      <c r="BB135">
        <v>17.600000000000001</v>
      </c>
      <c r="BC135" s="8">
        <v>8.7499999999999994E-2</v>
      </c>
    </row>
    <row r="136" spans="2:55">
      <c r="B136" s="2">
        <v>18.5</v>
      </c>
      <c r="C136" s="2">
        <v>89</v>
      </c>
      <c r="D136" s="2">
        <v>16.600000000000001</v>
      </c>
      <c r="E136" s="2">
        <v>18.5</v>
      </c>
      <c r="F136" s="2">
        <v>0</v>
      </c>
      <c r="G136" s="2">
        <v>0</v>
      </c>
      <c r="H136" s="2">
        <v>1011.6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0</v>
      </c>
      <c r="O136">
        <v>296.2</v>
      </c>
      <c r="P136">
        <v>17.399999999999999</v>
      </c>
      <c r="Q136">
        <v>17.600000000000001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18.5</v>
      </c>
      <c r="AN136" s="2">
        <v>89</v>
      </c>
      <c r="AO136" s="2">
        <v>16.600000000000001</v>
      </c>
      <c r="AP136" s="2">
        <v>18.5</v>
      </c>
      <c r="AQ136" s="2">
        <v>0</v>
      </c>
      <c r="AR136" s="2">
        <v>0</v>
      </c>
      <c r="AS136" s="2">
        <v>1011.6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0</v>
      </c>
      <c r="AZ136" s="599">
        <v>296.2</v>
      </c>
      <c r="BA136">
        <v>17.399999999999999</v>
      </c>
      <c r="BB136">
        <v>17.600000000000001</v>
      </c>
      <c r="BC136" s="8">
        <v>8.8194444444444506E-2</v>
      </c>
    </row>
    <row r="137" spans="2:55">
      <c r="B137" s="2">
        <v>18.5</v>
      </c>
      <c r="C137" s="2">
        <v>89</v>
      </c>
      <c r="D137" s="2">
        <v>16.600000000000001</v>
      </c>
      <c r="E137" s="2">
        <v>18.5</v>
      </c>
      <c r="F137" s="2">
        <v>0</v>
      </c>
      <c r="G137" s="2">
        <v>0</v>
      </c>
      <c r="H137" s="2">
        <v>1011.6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0</v>
      </c>
      <c r="O137">
        <v>296.2</v>
      </c>
      <c r="P137">
        <v>17.399999999999999</v>
      </c>
      <c r="Q137">
        <v>17.5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18.5</v>
      </c>
      <c r="AN137" s="2">
        <v>89</v>
      </c>
      <c r="AO137" s="2">
        <v>16.600000000000001</v>
      </c>
      <c r="AP137" s="2">
        <v>18.5</v>
      </c>
      <c r="AQ137" s="2">
        <v>0</v>
      </c>
      <c r="AR137" s="2">
        <v>0</v>
      </c>
      <c r="AS137" s="2">
        <v>1011.6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0</v>
      </c>
      <c r="AZ137" s="599">
        <v>296.2</v>
      </c>
      <c r="BA137">
        <v>17.399999999999999</v>
      </c>
      <c r="BB137">
        <v>17.5</v>
      </c>
      <c r="BC137" s="8">
        <v>8.8888888888888906E-2</v>
      </c>
    </row>
    <row r="138" spans="2:55">
      <c r="B138" s="2">
        <v>18.600000000000001</v>
      </c>
      <c r="C138" s="2">
        <v>89</v>
      </c>
      <c r="D138" s="2">
        <v>16.7</v>
      </c>
      <c r="E138" s="2">
        <v>18.600000000000001</v>
      </c>
      <c r="F138" s="2">
        <v>0</v>
      </c>
      <c r="G138" s="2">
        <v>2.2000000000000002</v>
      </c>
      <c r="H138" s="2">
        <v>1011.6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0</v>
      </c>
      <c r="O138">
        <v>296.2</v>
      </c>
      <c r="P138">
        <v>17.399999999999999</v>
      </c>
      <c r="Q138">
        <v>17.5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18.600000000000001</v>
      </c>
      <c r="AN138" s="2">
        <v>89</v>
      </c>
      <c r="AO138" s="2">
        <v>16.7</v>
      </c>
      <c r="AP138" s="2">
        <v>18.600000000000001</v>
      </c>
      <c r="AQ138" s="2">
        <v>0</v>
      </c>
      <c r="AR138" s="2">
        <v>2.2000000000000002</v>
      </c>
      <c r="AS138" s="2">
        <v>1011.6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0</v>
      </c>
      <c r="AZ138" s="599">
        <v>296.2</v>
      </c>
      <c r="BA138">
        <v>17.399999999999999</v>
      </c>
      <c r="BB138">
        <v>17.5</v>
      </c>
      <c r="BC138" s="8">
        <v>8.9583333333333307E-2</v>
      </c>
    </row>
    <row r="139" spans="2:55">
      <c r="B139" s="2">
        <v>18.600000000000001</v>
      </c>
      <c r="C139" s="2">
        <v>89</v>
      </c>
      <c r="D139" s="2">
        <v>16.7</v>
      </c>
      <c r="E139" s="2">
        <v>18.600000000000001</v>
      </c>
      <c r="F139" s="2">
        <v>0</v>
      </c>
      <c r="G139" s="2">
        <v>0</v>
      </c>
      <c r="H139" s="2">
        <v>1011.5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0</v>
      </c>
      <c r="O139">
        <v>296.2</v>
      </c>
      <c r="P139">
        <v>17.399999999999999</v>
      </c>
      <c r="Q139">
        <v>17.5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18.600000000000001</v>
      </c>
      <c r="AN139" s="2">
        <v>89</v>
      </c>
      <c r="AO139" s="2">
        <v>16.7</v>
      </c>
      <c r="AP139" s="2">
        <v>18.600000000000001</v>
      </c>
      <c r="AQ139" s="2">
        <v>0</v>
      </c>
      <c r="AR139" s="2">
        <v>0</v>
      </c>
      <c r="AS139" s="2">
        <v>1011.5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0</v>
      </c>
      <c r="AZ139" s="599">
        <v>296.2</v>
      </c>
      <c r="BA139">
        <v>17.399999999999999</v>
      </c>
      <c r="BB139">
        <v>17.5</v>
      </c>
      <c r="BC139" s="8">
        <v>9.0277777777777804E-2</v>
      </c>
    </row>
    <row r="140" spans="2:55">
      <c r="B140" s="2">
        <v>18.600000000000001</v>
      </c>
      <c r="C140" s="2">
        <v>89</v>
      </c>
      <c r="D140" s="2">
        <v>16.7</v>
      </c>
      <c r="E140" s="2">
        <v>18.600000000000001</v>
      </c>
      <c r="F140" s="2">
        <v>0</v>
      </c>
      <c r="G140" s="2">
        <v>0</v>
      </c>
      <c r="H140" s="2">
        <v>1011.6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0</v>
      </c>
      <c r="O140">
        <v>296.2</v>
      </c>
      <c r="P140">
        <v>17.3</v>
      </c>
      <c r="Q140">
        <v>17.5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18.600000000000001</v>
      </c>
      <c r="AN140" s="2">
        <v>89</v>
      </c>
      <c r="AO140" s="2">
        <v>16.7</v>
      </c>
      <c r="AP140" s="2">
        <v>18.600000000000001</v>
      </c>
      <c r="AQ140" s="2">
        <v>0</v>
      </c>
      <c r="AR140" s="2">
        <v>0</v>
      </c>
      <c r="AS140" s="2">
        <v>1011.6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0</v>
      </c>
      <c r="AZ140" s="599">
        <v>296.2</v>
      </c>
      <c r="BA140">
        <v>17.3</v>
      </c>
      <c r="BB140">
        <v>17.5</v>
      </c>
      <c r="BC140" s="8">
        <v>9.0972222222222204E-2</v>
      </c>
    </row>
    <row r="141" spans="2:55">
      <c r="B141" s="2">
        <v>18.600000000000001</v>
      </c>
      <c r="C141" s="2">
        <v>89</v>
      </c>
      <c r="D141" s="2">
        <v>16.7</v>
      </c>
      <c r="E141" s="2">
        <v>18.600000000000001</v>
      </c>
      <c r="F141" s="2">
        <v>0</v>
      </c>
      <c r="G141" s="2">
        <v>1.8</v>
      </c>
      <c r="H141" s="2">
        <v>1011.7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0</v>
      </c>
      <c r="O141">
        <v>296.2</v>
      </c>
      <c r="P141">
        <v>17.3</v>
      </c>
      <c r="Q141">
        <v>17.5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18.600000000000001</v>
      </c>
      <c r="AN141" s="2">
        <v>89</v>
      </c>
      <c r="AO141" s="2">
        <v>16.7</v>
      </c>
      <c r="AP141" s="2">
        <v>18.600000000000001</v>
      </c>
      <c r="AQ141" s="2">
        <v>0</v>
      </c>
      <c r="AR141" s="2">
        <v>1.8</v>
      </c>
      <c r="AS141" s="2">
        <v>1011.7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0</v>
      </c>
      <c r="AZ141" s="599">
        <v>296.2</v>
      </c>
      <c r="BA141">
        <v>17.3</v>
      </c>
      <c r="BB141">
        <v>17.5</v>
      </c>
      <c r="BC141" s="8">
        <v>9.1666666666666702E-2</v>
      </c>
    </row>
    <row r="142" spans="2:55">
      <c r="B142" s="2">
        <v>18.600000000000001</v>
      </c>
      <c r="C142" s="2">
        <v>89</v>
      </c>
      <c r="D142" s="2">
        <v>16.7</v>
      </c>
      <c r="E142" s="2">
        <v>18.600000000000001</v>
      </c>
      <c r="F142" s="2">
        <v>0</v>
      </c>
      <c r="G142" s="2">
        <v>0</v>
      </c>
      <c r="H142" s="2">
        <v>1011.7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0</v>
      </c>
      <c r="O142">
        <v>296.2</v>
      </c>
      <c r="P142">
        <v>17.399999999999999</v>
      </c>
      <c r="Q142">
        <v>17.5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18.600000000000001</v>
      </c>
      <c r="AN142" s="2">
        <v>89</v>
      </c>
      <c r="AO142" s="2">
        <v>16.7</v>
      </c>
      <c r="AP142" s="2">
        <v>18.600000000000001</v>
      </c>
      <c r="AQ142" s="2">
        <v>0</v>
      </c>
      <c r="AR142" s="2">
        <v>0</v>
      </c>
      <c r="AS142" s="2">
        <v>1011.7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0</v>
      </c>
      <c r="AZ142" s="599">
        <v>296.2</v>
      </c>
      <c r="BA142">
        <v>17.399999999999999</v>
      </c>
      <c r="BB142">
        <v>17.5</v>
      </c>
      <c r="BC142" s="8">
        <v>9.2361111111111102E-2</v>
      </c>
    </row>
    <row r="143" spans="2:55">
      <c r="B143" s="2">
        <v>18.5</v>
      </c>
      <c r="C143" s="2">
        <v>89</v>
      </c>
      <c r="D143" s="2">
        <v>16.600000000000001</v>
      </c>
      <c r="E143" s="2">
        <v>18.5</v>
      </c>
      <c r="F143" s="2">
        <v>0</v>
      </c>
      <c r="G143" s="2">
        <v>0</v>
      </c>
      <c r="H143" s="2">
        <v>1011.6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0</v>
      </c>
      <c r="O143">
        <v>296.2</v>
      </c>
      <c r="P143">
        <v>17.399999999999999</v>
      </c>
      <c r="Q143">
        <v>17.5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18.5</v>
      </c>
      <c r="AN143" s="2">
        <v>89</v>
      </c>
      <c r="AO143" s="2">
        <v>16.600000000000001</v>
      </c>
      <c r="AP143" s="2">
        <v>18.5</v>
      </c>
      <c r="AQ143" s="2">
        <v>0</v>
      </c>
      <c r="AR143" s="2">
        <v>0</v>
      </c>
      <c r="AS143" s="2">
        <v>1011.6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0</v>
      </c>
      <c r="AZ143" s="599">
        <v>296.2</v>
      </c>
      <c r="BA143">
        <v>17.399999999999999</v>
      </c>
      <c r="BB143">
        <v>17.5</v>
      </c>
      <c r="BC143" s="8">
        <v>9.30555555555556E-2</v>
      </c>
    </row>
    <row r="144" spans="2:55">
      <c r="B144" s="2">
        <v>18.5</v>
      </c>
      <c r="C144" s="2">
        <v>89</v>
      </c>
      <c r="D144" s="2">
        <v>16.600000000000001</v>
      </c>
      <c r="E144" s="2">
        <v>18.5</v>
      </c>
      <c r="F144" s="2">
        <v>0</v>
      </c>
      <c r="G144" s="2">
        <v>0</v>
      </c>
      <c r="H144" s="2">
        <v>1011.4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0</v>
      </c>
      <c r="O144">
        <v>296.2</v>
      </c>
      <c r="P144">
        <v>17.399999999999999</v>
      </c>
      <c r="Q144">
        <v>17.5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18.5</v>
      </c>
      <c r="AN144" s="2">
        <v>89</v>
      </c>
      <c r="AO144" s="2">
        <v>16.600000000000001</v>
      </c>
      <c r="AP144" s="2">
        <v>18.5</v>
      </c>
      <c r="AQ144" s="2">
        <v>0</v>
      </c>
      <c r="AR144" s="2">
        <v>0</v>
      </c>
      <c r="AS144" s="2">
        <v>1011.4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0</v>
      </c>
      <c r="AZ144" s="599">
        <v>296.2</v>
      </c>
      <c r="BA144">
        <v>17.399999999999999</v>
      </c>
      <c r="BB144">
        <v>17.5</v>
      </c>
      <c r="BC144" s="8">
        <v>9.375E-2</v>
      </c>
    </row>
    <row r="145" spans="2:55">
      <c r="B145" s="2">
        <v>18.5</v>
      </c>
      <c r="C145" s="2">
        <v>89</v>
      </c>
      <c r="D145" s="2">
        <v>16.600000000000001</v>
      </c>
      <c r="E145" s="2">
        <v>18.5</v>
      </c>
      <c r="F145" s="2">
        <v>0</v>
      </c>
      <c r="G145" s="2">
        <v>2.5</v>
      </c>
      <c r="H145" s="2">
        <v>1011.5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0</v>
      </c>
      <c r="O145">
        <v>296.2</v>
      </c>
      <c r="P145">
        <v>17.399999999999999</v>
      </c>
      <c r="Q145">
        <v>17.5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18.5</v>
      </c>
      <c r="AN145" s="2">
        <v>89</v>
      </c>
      <c r="AO145" s="2">
        <v>16.600000000000001</v>
      </c>
      <c r="AP145" s="2">
        <v>18.5</v>
      </c>
      <c r="AQ145" s="2">
        <v>0</v>
      </c>
      <c r="AR145" s="2">
        <v>2.5</v>
      </c>
      <c r="AS145" s="2">
        <v>1011.5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0</v>
      </c>
      <c r="AZ145" s="599">
        <v>296.2</v>
      </c>
      <c r="BA145">
        <v>17.399999999999999</v>
      </c>
      <c r="BB145">
        <v>17.5</v>
      </c>
      <c r="BC145" s="8">
        <v>9.44444444444444E-2</v>
      </c>
    </row>
    <row r="146" spans="2:55">
      <c r="B146" s="2">
        <v>18.600000000000001</v>
      </c>
      <c r="C146" s="2">
        <v>89</v>
      </c>
      <c r="D146" s="2">
        <v>16.7</v>
      </c>
      <c r="E146" s="2">
        <v>18.600000000000001</v>
      </c>
      <c r="F146" s="2">
        <v>0</v>
      </c>
      <c r="G146" s="2">
        <v>0</v>
      </c>
      <c r="H146" s="2">
        <v>1011.6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0</v>
      </c>
      <c r="O146">
        <v>296.2</v>
      </c>
      <c r="P146">
        <v>17.399999999999999</v>
      </c>
      <c r="Q146">
        <v>17.5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18.600000000000001</v>
      </c>
      <c r="AN146" s="2">
        <v>89</v>
      </c>
      <c r="AO146" s="2">
        <v>16.7</v>
      </c>
      <c r="AP146" s="2">
        <v>18.600000000000001</v>
      </c>
      <c r="AQ146" s="2">
        <v>0</v>
      </c>
      <c r="AR146" s="2">
        <v>0</v>
      </c>
      <c r="AS146" s="2">
        <v>1011.6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0</v>
      </c>
      <c r="AZ146" s="599">
        <v>296.2</v>
      </c>
      <c r="BA146">
        <v>17.399999999999999</v>
      </c>
      <c r="BB146">
        <v>17.5</v>
      </c>
      <c r="BC146" s="8">
        <v>9.5138888888888898E-2</v>
      </c>
    </row>
    <row r="147" spans="2:55">
      <c r="B147" s="2">
        <v>18.7</v>
      </c>
      <c r="C147" s="2">
        <v>89</v>
      </c>
      <c r="D147" s="2">
        <v>16.8</v>
      </c>
      <c r="E147" s="2">
        <v>18.7</v>
      </c>
      <c r="F147" s="2">
        <v>2.5</v>
      </c>
      <c r="G147" s="2">
        <v>2.5</v>
      </c>
      <c r="H147" s="2">
        <v>1011.6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0</v>
      </c>
      <c r="O147">
        <v>296.2</v>
      </c>
      <c r="P147">
        <v>17.399999999999999</v>
      </c>
      <c r="Q147">
        <v>17.600000000000001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18.7</v>
      </c>
      <c r="AN147" s="2">
        <v>89</v>
      </c>
      <c r="AO147" s="2">
        <v>16.8</v>
      </c>
      <c r="AP147" s="2">
        <v>18.7</v>
      </c>
      <c r="AQ147" s="2">
        <v>2.5</v>
      </c>
      <c r="AR147" s="2">
        <v>2.5</v>
      </c>
      <c r="AS147" s="2">
        <v>1011.6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0</v>
      </c>
      <c r="AZ147" s="599">
        <v>296.2</v>
      </c>
      <c r="BA147">
        <v>17.399999999999999</v>
      </c>
      <c r="BB147">
        <v>17.600000000000001</v>
      </c>
      <c r="BC147" s="8">
        <v>9.5833333333333298E-2</v>
      </c>
    </row>
    <row r="148" spans="2:55">
      <c r="B148" s="2">
        <v>18.7</v>
      </c>
      <c r="C148" s="2">
        <v>89</v>
      </c>
      <c r="D148" s="2">
        <v>16.8</v>
      </c>
      <c r="E148" s="2">
        <v>18.7</v>
      </c>
      <c r="F148" s="2">
        <v>2.5</v>
      </c>
      <c r="G148" s="2">
        <v>3.6</v>
      </c>
      <c r="H148" s="2">
        <v>1011.4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0</v>
      </c>
      <c r="O148">
        <v>296.2</v>
      </c>
      <c r="P148">
        <v>17.399999999999999</v>
      </c>
      <c r="Q148">
        <v>17.5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18.7</v>
      </c>
      <c r="AN148" s="2">
        <v>89</v>
      </c>
      <c r="AO148" s="2">
        <v>16.8</v>
      </c>
      <c r="AP148" s="2">
        <v>18.7</v>
      </c>
      <c r="AQ148" s="2">
        <v>2.5</v>
      </c>
      <c r="AR148" s="2">
        <v>3.6</v>
      </c>
      <c r="AS148" s="2">
        <v>1011.4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0</v>
      </c>
      <c r="AZ148" s="599">
        <v>296.2</v>
      </c>
      <c r="BA148">
        <v>17.399999999999999</v>
      </c>
      <c r="BB148">
        <v>17.5</v>
      </c>
      <c r="BC148" s="8">
        <v>9.6527777777777796E-2</v>
      </c>
    </row>
    <row r="149" spans="2:55">
      <c r="B149" s="2">
        <v>18.7</v>
      </c>
      <c r="C149" s="2">
        <v>89</v>
      </c>
      <c r="D149" s="2">
        <v>16.8</v>
      </c>
      <c r="E149" s="2">
        <v>18.7</v>
      </c>
      <c r="F149" s="2">
        <v>2.2000000000000002</v>
      </c>
      <c r="G149" s="2">
        <v>3.2</v>
      </c>
      <c r="H149" s="2">
        <v>1011.4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0</v>
      </c>
      <c r="O149">
        <v>296.2</v>
      </c>
      <c r="P149">
        <v>17.399999999999999</v>
      </c>
      <c r="Q149">
        <v>17.600000000000001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18.7</v>
      </c>
      <c r="AN149" s="2">
        <v>89</v>
      </c>
      <c r="AO149" s="2">
        <v>16.8</v>
      </c>
      <c r="AP149" s="2">
        <v>18.7</v>
      </c>
      <c r="AQ149" s="2">
        <v>2.2000000000000002</v>
      </c>
      <c r="AR149" s="2">
        <v>3.2</v>
      </c>
      <c r="AS149" s="2">
        <v>1011.4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0</v>
      </c>
      <c r="AZ149" s="599">
        <v>296.2</v>
      </c>
      <c r="BA149">
        <v>17.399999999999999</v>
      </c>
      <c r="BB149">
        <v>17.600000000000001</v>
      </c>
      <c r="BC149" s="8">
        <v>9.7222222222222196E-2</v>
      </c>
    </row>
    <row r="150" spans="2:55">
      <c r="B150" s="2">
        <v>18.7</v>
      </c>
      <c r="C150" s="2">
        <v>89</v>
      </c>
      <c r="D150" s="2">
        <v>16.8</v>
      </c>
      <c r="E150" s="2">
        <v>18.7</v>
      </c>
      <c r="F150" s="2">
        <v>3.6</v>
      </c>
      <c r="G150" s="2">
        <v>5.8</v>
      </c>
      <c r="H150" s="2">
        <v>1011.6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0</v>
      </c>
      <c r="O150">
        <v>296.2</v>
      </c>
      <c r="P150">
        <v>17.399999999999999</v>
      </c>
      <c r="Q150">
        <v>17.600000000000001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18.7</v>
      </c>
      <c r="AN150" s="2">
        <v>89</v>
      </c>
      <c r="AO150" s="2">
        <v>16.8</v>
      </c>
      <c r="AP150" s="2">
        <v>18.7</v>
      </c>
      <c r="AQ150" s="2">
        <v>3.6</v>
      </c>
      <c r="AR150" s="2">
        <v>5.8</v>
      </c>
      <c r="AS150" s="2">
        <v>1011.6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0</v>
      </c>
      <c r="AZ150" s="599">
        <v>296.2</v>
      </c>
      <c r="BA150">
        <v>17.399999999999999</v>
      </c>
      <c r="BB150">
        <v>17.600000000000001</v>
      </c>
      <c r="BC150" s="8">
        <v>9.7916666666666693E-2</v>
      </c>
    </row>
    <row r="151" spans="2:55">
      <c r="B151" s="2">
        <v>18.8</v>
      </c>
      <c r="C151" s="2">
        <v>89</v>
      </c>
      <c r="D151" s="2">
        <v>16.899999999999999</v>
      </c>
      <c r="E151" s="2">
        <v>18.8</v>
      </c>
      <c r="F151" s="2">
        <v>4.3</v>
      </c>
      <c r="G151" s="2">
        <v>4.3</v>
      </c>
      <c r="H151" s="2">
        <v>1011.5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0</v>
      </c>
      <c r="O151">
        <v>296.2</v>
      </c>
      <c r="P151">
        <v>17.5</v>
      </c>
      <c r="Q151">
        <v>17.600000000000001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18.8</v>
      </c>
      <c r="AN151" s="2">
        <v>89</v>
      </c>
      <c r="AO151" s="2">
        <v>16.899999999999999</v>
      </c>
      <c r="AP151" s="2">
        <v>18.8</v>
      </c>
      <c r="AQ151" s="2">
        <v>4.3</v>
      </c>
      <c r="AR151" s="2">
        <v>4.3</v>
      </c>
      <c r="AS151" s="2">
        <v>1011.5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0</v>
      </c>
      <c r="AZ151" s="599">
        <v>296.2</v>
      </c>
      <c r="BA151">
        <v>17.5</v>
      </c>
      <c r="BB151">
        <v>17.600000000000001</v>
      </c>
      <c r="BC151" s="8">
        <v>9.8611111111111094E-2</v>
      </c>
    </row>
    <row r="152" spans="2:55">
      <c r="B152" s="2">
        <v>18.8</v>
      </c>
      <c r="C152" s="2">
        <v>89</v>
      </c>
      <c r="D152" s="2">
        <v>16.899999999999999</v>
      </c>
      <c r="E152" s="2">
        <v>18.8</v>
      </c>
      <c r="F152" s="2">
        <v>2.5</v>
      </c>
      <c r="G152" s="2">
        <v>5.8</v>
      </c>
      <c r="H152" s="2">
        <v>1011.5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0</v>
      </c>
      <c r="O152">
        <v>296.2</v>
      </c>
      <c r="P152">
        <v>17.5</v>
      </c>
      <c r="Q152">
        <v>17.600000000000001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18.8</v>
      </c>
      <c r="AN152" s="2">
        <v>89</v>
      </c>
      <c r="AO152" s="2">
        <v>16.899999999999999</v>
      </c>
      <c r="AP152" s="2">
        <v>18.8</v>
      </c>
      <c r="AQ152" s="2">
        <v>2.5</v>
      </c>
      <c r="AR152" s="2">
        <v>5.8</v>
      </c>
      <c r="AS152" s="2">
        <v>1011.5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0</v>
      </c>
      <c r="AZ152" s="599">
        <v>296.2</v>
      </c>
      <c r="BA152">
        <v>17.5</v>
      </c>
      <c r="BB152">
        <v>17.600000000000001</v>
      </c>
      <c r="BC152" s="8">
        <v>9.9305555555555605E-2</v>
      </c>
    </row>
    <row r="153" spans="2:55">
      <c r="B153" s="2">
        <v>18.8</v>
      </c>
      <c r="C153" s="2">
        <v>89</v>
      </c>
      <c r="D153" s="2">
        <v>16.899999999999999</v>
      </c>
      <c r="E153" s="2">
        <v>18.8</v>
      </c>
      <c r="F153" s="2">
        <v>3.6</v>
      </c>
      <c r="G153" s="2">
        <v>5</v>
      </c>
      <c r="H153" s="2">
        <v>1011.4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0</v>
      </c>
      <c r="O153">
        <v>296.2</v>
      </c>
      <c r="P153">
        <v>17.5</v>
      </c>
      <c r="Q153">
        <v>17.600000000000001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18.8</v>
      </c>
      <c r="AN153" s="2">
        <v>89</v>
      </c>
      <c r="AO153" s="2">
        <v>16.899999999999999</v>
      </c>
      <c r="AP153" s="2">
        <v>18.8</v>
      </c>
      <c r="AQ153" s="2">
        <v>3.6</v>
      </c>
      <c r="AR153" s="2">
        <v>5</v>
      </c>
      <c r="AS153" s="2">
        <v>1011.4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0</v>
      </c>
      <c r="AZ153" s="599">
        <v>296.2</v>
      </c>
      <c r="BA153">
        <v>17.5</v>
      </c>
      <c r="BB153">
        <v>17.600000000000001</v>
      </c>
      <c r="BC153" s="8">
        <v>0.1</v>
      </c>
    </row>
    <row r="154" spans="2:55">
      <c r="B154" s="2">
        <v>18.8</v>
      </c>
      <c r="C154" s="2">
        <v>89</v>
      </c>
      <c r="D154" s="2">
        <v>16.899999999999999</v>
      </c>
      <c r="E154" s="2">
        <v>18.8</v>
      </c>
      <c r="F154" s="2">
        <v>5</v>
      </c>
      <c r="G154" s="2">
        <v>6.8</v>
      </c>
      <c r="H154" s="2">
        <v>1011.5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0</v>
      </c>
      <c r="O154">
        <v>296.2</v>
      </c>
      <c r="P154">
        <v>17.600000000000001</v>
      </c>
      <c r="Q154">
        <v>17.600000000000001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18.8</v>
      </c>
      <c r="AN154" s="2">
        <v>89</v>
      </c>
      <c r="AO154" s="2">
        <v>16.899999999999999</v>
      </c>
      <c r="AP154" s="2">
        <v>18.8</v>
      </c>
      <c r="AQ154" s="2">
        <v>5</v>
      </c>
      <c r="AR154" s="2">
        <v>6.8</v>
      </c>
      <c r="AS154" s="2">
        <v>1011.5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0</v>
      </c>
      <c r="AZ154" s="599">
        <v>296.2</v>
      </c>
      <c r="BA154">
        <v>17.600000000000001</v>
      </c>
      <c r="BB154">
        <v>17.600000000000001</v>
      </c>
      <c r="BC154" s="8">
        <v>0.100694444444444</v>
      </c>
    </row>
    <row r="155" spans="2:55">
      <c r="B155" s="2">
        <v>18.8</v>
      </c>
      <c r="C155" s="2">
        <v>89</v>
      </c>
      <c r="D155" s="2">
        <v>16.899999999999999</v>
      </c>
      <c r="E155" s="2">
        <v>18.8</v>
      </c>
      <c r="F155" s="2">
        <v>2.2000000000000002</v>
      </c>
      <c r="G155" s="2">
        <v>4</v>
      </c>
      <c r="H155" s="2">
        <v>1011.4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0</v>
      </c>
      <c r="O155">
        <v>296.2</v>
      </c>
      <c r="P155">
        <v>17.600000000000001</v>
      </c>
      <c r="Q155">
        <v>17.7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18.8</v>
      </c>
      <c r="AN155" s="2">
        <v>89</v>
      </c>
      <c r="AO155" s="2">
        <v>16.899999999999999</v>
      </c>
      <c r="AP155" s="2">
        <v>18.8</v>
      </c>
      <c r="AQ155" s="2">
        <v>2.2000000000000002</v>
      </c>
      <c r="AR155" s="2">
        <v>4</v>
      </c>
      <c r="AS155" s="2">
        <v>1011.4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0</v>
      </c>
      <c r="AZ155" s="599">
        <v>296.2</v>
      </c>
      <c r="BA155">
        <v>17.600000000000001</v>
      </c>
      <c r="BB155">
        <v>17.7</v>
      </c>
      <c r="BC155" s="8">
        <v>0.101388888888889</v>
      </c>
    </row>
    <row r="156" spans="2:55">
      <c r="B156" s="2">
        <v>18.8</v>
      </c>
      <c r="C156" s="2">
        <v>89</v>
      </c>
      <c r="D156" s="2">
        <v>16.899999999999999</v>
      </c>
      <c r="E156" s="2">
        <v>18.8</v>
      </c>
      <c r="F156" s="2">
        <v>2.5</v>
      </c>
      <c r="G156" s="2">
        <v>3.6</v>
      </c>
      <c r="H156" s="2">
        <v>1011.5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0</v>
      </c>
      <c r="O156">
        <v>296.2</v>
      </c>
      <c r="P156">
        <v>17.600000000000001</v>
      </c>
      <c r="Q156">
        <v>17.7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18.8</v>
      </c>
      <c r="AN156" s="2">
        <v>89</v>
      </c>
      <c r="AO156" s="2">
        <v>16.899999999999999</v>
      </c>
      <c r="AP156" s="2">
        <v>18.8</v>
      </c>
      <c r="AQ156" s="2">
        <v>2.5</v>
      </c>
      <c r="AR156" s="2">
        <v>3.6</v>
      </c>
      <c r="AS156" s="2">
        <v>1011.5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0</v>
      </c>
      <c r="AZ156" s="599">
        <v>296.2</v>
      </c>
      <c r="BA156">
        <v>17.600000000000001</v>
      </c>
      <c r="BB156">
        <v>17.7</v>
      </c>
      <c r="BC156" s="8">
        <v>0.102083333333333</v>
      </c>
    </row>
    <row r="157" spans="2:55">
      <c r="B157" s="2">
        <v>18.8</v>
      </c>
      <c r="C157" s="2">
        <v>89</v>
      </c>
      <c r="D157" s="2">
        <v>16.899999999999999</v>
      </c>
      <c r="E157" s="2">
        <v>18.8</v>
      </c>
      <c r="F157" s="2">
        <v>2.9</v>
      </c>
      <c r="G157" s="2">
        <v>4</v>
      </c>
      <c r="H157" s="2">
        <v>1011.4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0</v>
      </c>
      <c r="O157">
        <v>296.2</v>
      </c>
      <c r="P157">
        <v>17.7</v>
      </c>
      <c r="Q157">
        <v>17.7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18.8</v>
      </c>
      <c r="AN157" s="2">
        <v>89</v>
      </c>
      <c r="AO157" s="2">
        <v>16.899999999999999</v>
      </c>
      <c r="AP157" s="2">
        <v>18.8</v>
      </c>
      <c r="AQ157" s="2">
        <v>2.9</v>
      </c>
      <c r="AR157" s="2">
        <v>4</v>
      </c>
      <c r="AS157" s="2">
        <v>1011.4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0</v>
      </c>
      <c r="AZ157" s="599">
        <v>296.2</v>
      </c>
      <c r="BA157">
        <v>17.7</v>
      </c>
      <c r="BB157">
        <v>17.7</v>
      </c>
      <c r="BC157" s="8">
        <v>0.102777777777778</v>
      </c>
    </row>
    <row r="158" spans="2:55">
      <c r="B158" s="2">
        <v>18.8</v>
      </c>
      <c r="C158" s="2">
        <v>89</v>
      </c>
      <c r="D158" s="2">
        <v>16.899999999999999</v>
      </c>
      <c r="E158" s="2">
        <v>18.8</v>
      </c>
      <c r="F158" s="2">
        <v>2.5</v>
      </c>
      <c r="G158" s="2">
        <v>2.9</v>
      </c>
      <c r="H158" s="2">
        <v>1011.6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0</v>
      </c>
      <c r="O158">
        <v>296.2</v>
      </c>
      <c r="P158">
        <v>17.7</v>
      </c>
      <c r="Q158">
        <v>17.8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18.8</v>
      </c>
      <c r="AN158" s="2">
        <v>89</v>
      </c>
      <c r="AO158" s="2">
        <v>16.899999999999999</v>
      </c>
      <c r="AP158" s="2">
        <v>18.8</v>
      </c>
      <c r="AQ158" s="2">
        <v>2.5</v>
      </c>
      <c r="AR158" s="2">
        <v>2.9</v>
      </c>
      <c r="AS158" s="2">
        <v>1011.6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0</v>
      </c>
      <c r="AZ158" s="599">
        <v>296.2</v>
      </c>
      <c r="BA158">
        <v>17.7</v>
      </c>
      <c r="BB158">
        <v>17.8</v>
      </c>
      <c r="BC158" s="8">
        <v>0.10347222222222199</v>
      </c>
    </row>
    <row r="159" spans="2:55">
      <c r="B159" s="2">
        <v>18.8</v>
      </c>
      <c r="C159" s="2">
        <v>89</v>
      </c>
      <c r="D159" s="2">
        <v>16.899999999999999</v>
      </c>
      <c r="E159" s="2">
        <v>18.8</v>
      </c>
      <c r="F159" s="2">
        <v>0</v>
      </c>
      <c r="G159" s="2">
        <v>3.6</v>
      </c>
      <c r="H159" s="2">
        <v>1011.6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0</v>
      </c>
      <c r="O159">
        <v>296.2</v>
      </c>
      <c r="P159">
        <v>17.7</v>
      </c>
      <c r="Q159">
        <v>17.8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18.8</v>
      </c>
      <c r="AN159" s="2">
        <v>89</v>
      </c>
      <c r="AO159" s="2">
        <v>16.899999999999999</v>
      </c>
      <c r="AP159" s="2">
        <v>18.8</v>
      </c>
      <c r="AQ159" s="2">
        <v>0</v>
      </c>
      <c r="AR159" s="2">
        <v>3.6</v>
      </c>
      <c r="AS159" s="2">
        <v>1011.6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0</v>
      </c>
      <c r="AZ159" s="599">
        <v>296.2</v>
      </c>
      <c r="BA159">
        <v>17.7</v>
      </c>
      <c r="BB159">
        <v>17.8</v>
      </c>
      <c r="BC159" s="8">
        <v>0.104166666666667</v>
      </c>
    </row>
    <row r="160" spans="2:55">
      <c r="B160" s="2">
        <v>18.8</v>
      </c>
      <c r="C160" s="2">
        <v>89</v>
      </c>
      <c r="D160" s="2">
        <v>16.899999999999999</v>
      </c>
      <c r="E160" s="2">
        <v>18.8</v>
      </c>
      <c r="F160" s="2">
        <v>2.9</v>
      </c>
      <c r="G160" s="2">
        <v>2.9</v>
      </c>
      <c r="H160" s="2">
        <v>1011.4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0</v>
      </c>
      <c r="O160">
        <v>296.2</v>
      </c>
      <c r="P160">
        <v>17.7</v>
      </c>
      <c r="Q160">
        <v>17.8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18.8</v>
      </c>
      <c r="AN160" s="2">
        <v>89</v>
      </c>
      <c r="AO160" s="2">
        <v>16.899999999999999</v>
      </c>
      <c r="AP160" s="2">
        <v>18.8</v>
      </c>
      <c r="AQ160" s="2">
        <v>2.9</v>
      </c>
      <c r="AR160" s="2">
        <v>2.9</v>
      </c>
      <c r="AS160" s="2">
        <v>1011.4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0</v>
      </c>
      <c r="AZ160" s="599">
        <v>296.2</v>
      </c>
      <c r="BA160">
        <v>17.7</v>
      </c>
      <c r="BB160">
        <v>17.8</v>
      </c>
      <c r="BC160" s="8">
        <v>0.104861111111111</v>
      </c>
    </row>
    <row r="161" spans="2:55">
      <c r="B161" s="2">
        <v>18.8</v>
      </c>
      <c r="C161" s="2">
        <v>89</v>
      </c>
      <c r="D161" s="2">
        <v>16.899999999999999</v>
      </c>
      <c r="E161" s="2">
        <v>18.8</v>
      </c>
      <c r="F161" s="2">
        <v>2.9</v>
      </c>
      <c r="G161" s="2">
        <v>4.7</v>
      </c>
      <c r="H161" s="2">
        <v>1011.3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0</v>
      </c>
      <c r="O161">
        <v>296.2</v>
      </c>
      <c r="P161">
        <v>17.7</v>
      </c>
      <c r="Q161">
        <v>17.8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18.8</v>
      </c>
      <c r="AN161" s="2">
        <v>89</v>
      </c>
      <c r="AO161" s="2">
        <v>16.899999999999999</v>
      </c>
      <c r="AP161" s="2">
        <v>18.8</v>
      </c>
      <c r="AQ161" s="2">
        <v>2.9</v>
      </c>
      <c r="AR161" s="2">
        <v>4.7</v>
      </c>
      <c r="AS161" s="2">
        <v>1011.3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0</v>
      </c>
      <c r="AZ161" s="599">
        <v>296.2</v>
      </c>
      <c r="BA161">
        <v>17.7</v>
      </c>
      <c r="BB161">
        <v>17.8</v>
      </c>
      <c r="BC161" s="8">
        <v>0.105555555555556</v>
      </c>
    </row>
    <row r="162" spans="2:55">
      <c r="B162" s="2">
        <v>18.899999999999999</v>
      </c>
      <c r="C162" s="2">
        <v>89</v>
      </c>
      <c r="D162" s="2">
        <v>17</v>
      </c>
      <c r="E162" s="2">
        <v>18.899999999999999</v>
      </c>
      <c r="F162" s="2">
        <v>5</v>
      </c>
      <c r="G162" s="2">
        <v>9</v>
      </c>
      <c r="H162" s="2">
        <v>1011.5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0</v>
      </c>
      <c r="O162">
        <v>296.2</v>
      </c>
      <c r="P162">
        <v>17.7</v>
      </c>
      <c r="Q162">
        <v>17.8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18.899999999999999</v>
      </c>
      <c r="AN162" s="2">
        <v>89</v>
      </c>
      <c r="AO162" s="2">
        <v>17</v>
      </c>
      <c r="AP162" s="2">
        <v>18.899999999999999</v>
      </c>
      <c r="AQ162" s="2">
        <v>5</v>
      </c>
      <c r="AR162" s="2">
        <v>9</v>
      </c>
      <c r="AS162" s="2">
        <v>1011.5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0</v>
      </c>
      <c r="AZ162" s="599">
        <v>296.2</v>
      </c>
      <c r="BA162">
        <v>17.7</v>
      </c>
      <c r="BB162">
        <v>17.8</v>
      </c>
      <c r="BC162" s="8">
        <v>0.10625</v>
      </c>
    </row>
    <row r="163" spans="2:55">
      <c r="B163" s="2">
        <v>19</v>
      </c>
      <c r="C163" s="2">
        <v>89</v>
      </c>
      <c r="D163" s="2">
        <v>17.100000000000001</v>
      </c>
      <c r="E163" s="2">
        <v>19</v>
      </c>
      <c r="F163" s="2">
        <v>2.9</v>
      </c>
      <c r="G163" s="2">
        <v>4.3</v>
      </c>
      <c r="H163" s="2">
        <v>1011.4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0</v>
      </c>
      <c r="O163">
        <v>296.2</v>
      </c>
      <c r="P163">
        <v>17.7</v>
      </c>
      <c r="Q163">
        <v>17.8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19</v>
      </c>
      <c r="AN163" s="2">
        <v>89</v>
      </c>
      <c r="AO163" s="2">
        <v>17.100000000000001</v>
      </c>
      <c r="AP163" s="2">
        <v>19</v>
      </c>
      <c r="AQ163" s="2">
        <v>2.9</v>
      </c>
      <c r="AR163" s="2">
        <v>4.3</v>
      </c>
      <c r="AS163" s="2">
        <v>1011.4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0</v>
      </c>
      <c r="AZ163" s="599">
        <v>296.2</v>
      </c>
      <c r="BA163">
        <v>17.7</v>
      </c>
      <c r="BB163">
        <v>17.8</v>
      </c>
      <c r="BC163" s="8">
        <v>0.106944444444444</v>
      </c>
    </row>
    <row r="164" spans="2:55">
      <c r="B164" s="2">
        <v>18.899999999999999</v>
      </c>
      <c r="C164" s="2">
        <v>89</v>
      </c>
      <c r="D164" s="2">
        <v>17</v>
      </c>
      <c r="E164" s="2">
        <v>18.899999999999999</v>
      </c>
      <c r="F164" s="2">
        <v>2.9</v>
      </c>
      <c r="G164" s="2">
        <v>3.6</v>
      </c>
      <c r="H164" s="2">
        <v>1011.3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0</v>
      </c>
      <c r="O164">
        <v>296.2</v>
      </c>
      <c r="P164">
        <v>17.8</v>
      </c>
      <c r="Q164">
        <v>17.8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18.899999999999999</v>
      </c>
      <c r="AN164" s="2">
        <v>89</v>
      </c>
      <c r="AO164" s="2">
        <v>17</v>
      </c>
      <c r="AP164" s="2">
        <v>18.899999999999999</v>
      </c>
      <c r="AQ164" s="2">
        <v>2.9</v>
      </c>
      <c r="AR164" s="2">
        <v>3.6</v>
      </c>
      <c r="AS164" s="2">
        <v>1011.3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0</v>
      </c>
      <c r="AZ164" s="599">
        <v>296.2</v>
      </c>
      <c r="BA164">
        <v>17.8</v>
      </c>
      <c r="BB164">
        <v>17.8</v>
      </c>
      <c r="BC164" s="8">
        <v>0.10763888888888901</v>
      </c>
    </row>
    <row r="165" spans="2:55">
      <c r="B165" s="2">
        <v>19</v>
      </c>
      <c r="C165" s="2">
        <v>89</v>
      </c>
      <c r="D165" s="2">
        <v>17.100000000000001</v>
      </c>
      <c r="E165" s="2">
        <v>19</v>
      </c>
      <c r="F165" s="2">
        <v>1.8</v>
      </c>
      <c r="G165" s="2">
        <v>3.2</v>
      </c>
      <c r="H165" s="2">
        <v>1011.5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0</v>
      </c>
      <c r="O165">
        <v>296.2</v>
      </c>
      <c r="P165">
        <v>17.8</v>
      </c>
      <c r="Q165">
        <v>17.899999999999999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19</v>
      </c>
      <c r="AN165" s="2">
        <v>89</v>
      </c>
      <c r="AO165" s="2">
        <v>17.100000000000001</v>
      </c>
      <c r="AP165" s="2">
        <v>19</v>
      </c>
      <c r="AQ165" s="2">
        <v>1.8</v>
      </c>
      <c r="AR165" s="2">
        <v>3.2</v>
      </c>
      <c r="AS165" s="2">
        <v>1011.5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0</v>
      </c>
      <c r="AZ165" s="599">
        <v>296.2</v>
      </c>
      <c r="BA165">
        <v>17.8</v>
      </c>
      <c r="BB165">
        <v>17.899999999999999</v>
      </c>
      <c r="BC165" s="8">
        <v>0.108333333333333</v>
      </c>
    </row>
    <row r="166" spans="2:55">
      <c r="B166" s="2">
        <v>18.899999999999999</v>
      </c>
      <c r="C166" s="2">
        <v>89</v>
      </c>
      <c r="D166" s="2">
        <v>17</v>
      </c>
      <c r="E166" s="2">
        <v>18.899999999999999</v>
      </c>
      <c r="F166" s="2">
        <v>2.2000000000000002</v>
      </c>
      <c r="G166" s="2">
        <v>3.2</v>
      </c>
      <c r="H166" s="2">
        <v>1011.5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0</v>
      </c>
      <c r="O166">
        <v>296.2</v>
      </c>
      <c r="P166">
        <v>17.8</v>
      </c>
      <c r="Q166">
        <v>17.899999999999999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18.899999999999999</v>
      </c>
      <c r="AN166" s="2">
        <v>89</v>
      </c>
      <c r="AO166" s="2">
        <v>17</v>
      </c>
      <c r="AP166" s="2">
        <v>18.899999999999999</v>
      </c>
      <c r="AQ166" s="2">
        <v>2.2000000000000002</v>
      </c>
      <c r="AR166" s="2">
        <v>3.2</v>
      </c>
      <c r="AS166" s="2">
        <v>1011.5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0</v>
      </c>
      <c r="AZ166" s="599">
        <v>296.2</v>
      </c>
      <c r="BA166">
        <v>17.8</v>
      </c>
      <c r="BB166">
        <v>17.899999999999999</v>
      </c>
      <c r="BC166" s="8">
        <v>0.109027777777778</v>
      </c>
    </row>
    <row r="167" spans="2:55">
      <c r="B167" s="2">
        <v>18.899999999999999</v>
      </c>
      <c r="C167" s="2">
        <v>88</v>
      </c>
      <c r="D167" s="2">
        <v>16.8</v>
      </c>
      <c r="E167" s="2">
        <v>18.899999999999999</v>
      </c>
      <c r="F167" s="2">
        <v>0</v>
      </c>
      <c r="G167" s="2">
        <v>1.8</v>
      </c>
      <c r="H167" s="2">
        <v>1011.4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0</v>
      </c>
      <c r="O167">
        <v>296.2</v>
      </c>
      <c r="P167">
        <v>17.8</v>
      </c>
      <c r="Q167">
        <v>17.8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18.899999999999999</v>
      </c>
      <c r="AN167" s="2">
        <v>88</v>
      </c>
      <c r="AO167" s="2">
        <v>16.8</v>
      </c>
      <c r="AP167" s="2">
        <v>18.899999999999999</v>
      </c>
      <c r="AQ167" s="2">
        <v>0</v>
      </c>
      <c r="AR167" s="2">
        <v>1.8</v>
      </c>
      <c r="AS167" s="2">
        <v>1011.4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0</v>
      </c>
      <c r="AZ167" s="599">
        <v>296.2</v>
      </c>
      <c r="BA167">
        <v>17.8</v>
      </c>
      <c r="BB167">
        <v>17.8</v>
      </c>
      <c r="BC167" s="8">
        <v>0.109722222222222</v>
      </c>
    </row>
    <row r="168" spans="2:55">
      <c r="B168" s="2">
        <v>19</v>
      </c>
      <c r="C168" s="2">
        <v>89</v>
      </c>
      <c r="D168" s="2">
        <v>17.100000000000001</v>
      </c>
      <c r="E168" s="2">
        <v>19</v>
      </c>
      <c r="F168" s="2">
        <v>0</v>
      </c>
      <c r="G168" s="2">
        <v>0</v>
      </c>
      <c r="H168" s="2">
        <v>1011.4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0</v>
      </c>
      <c r="O168">
        <v>296.2</v>
      </c>
      <c r="P168">
        <v>17.8</v>
      </c>
      <c r="Q168">
        <v>17.899999999999999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19</v>
      </c>
      <c r="AN168" s="2">
        <v>89</v>
      </c>
      <c r="AO168" s="2">
        <v>17.100000000000001</v>
      </c>
      <c r="AP168" s="2">
        <v>19</v>
      </c>
      <c r="AQ168" s="2">
        <v>0</v>
      </c>
      <c r="AR168" s="2">
        <v>0</v>
      </c>
      <c r="AS168" s="2">
        <v>1011.4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0</v>
      </c>
      <c r="AZ168" s="599">
        <v>296.2</v>
      </c>
      <c r="BA168">
        <v>17.8</v>
      </c>
      <c r="BB168">
        <v>17.899999999999999</v>
      </c>
      <c r="BC168" s="8">
        <v>0.110416666666667</v>
      </c>
    </row>
    <row r="169" spans="2:55">
      <c r="B169" s="2">
        <v>19</v>
      </c>
      <c r="C169" s="2">
        <v>89</v>
      </c>
      <c r="D169" s="2">
        <v>17.100000000000001</v>
      </c>
      <c r="E169" s="2">
        <v>19</v>
      </c>
      <c r="F169" s="2">
        <v>1.8</v>
      </c>
      <c r="G169" s="2">
        <v>3.2</v>
      </c>
      <c r="H169" s="2">
        <v>1011.6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0</v>
      </c>
      <c r="O169">
        <v>296.2</v>
      </c>
      <c r="P169">
        <v>17.8</v>
      </c>
      <c r="Q169">
        <v>17.899999999999999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19</v>
      </c>
      <c r="AN169" s="2">
        <v>89</v>
      </c>
      <c r="AO169" s="2">
        <v>17.100000000000001</v>
      </c>
      <c r="AP169" s="2">
        <v>19</v>
      </c>
      <c r="AQ169" s="2">
        <v>1.8</v>
      </c>
      <c r="AR169" s="2">
        <v>3.2</v>
      </c>
      <c r="AS169" s="2">
        <v>1011.6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0</v>
      </c>
      <c r="AZ169" s="599">
        <v>296.2</v>
      </c>
      <c r="BA169">
        <v>17.8</v>
      </c>
      <c r="BB169">
        <v>17.899999999999999</v>
      </c>
      <c r="BC169" s="8">
        <v>0.11111111111111099</v>
      </c>
    </row>
    <row r="170" spans="2:55">
      <c r="B170" s="2">
        <v>19</v>
      </c>
      <c r="C170" s="2">
        <v>88</v>
      </c>
      <c r="D170" s="2">
        <v>16.899999999999999</v>
      </c>
      <c r="E170" s="2">
        <v>19</v>
      </c>
      <c r="F170" s="2">
        <v>0</v>
      </c>
      <c r="G170" s="2">
        <v>2.5</v>
      </c>
      <c r="H170" s="2">
        <v>1011.5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0</v>
      </c>
      <c r="O170">
        <v>296.2</v>
      </c>
      <c r="P170">
        <v>17.8</v>
      </c>
      <c r="Q170">
        <v>17.899999999999999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19</v>
      </c>
      <c r="AN170" s="2">
        <v>88</v>
      </c>
      <c r="AO170" s="2">
        <v>16.899999999999999</v>
      </c>
      <c r="AP170" s="2">
        <v>19</v>
      </c>
      <c r="AQ170" s="2">
        <v>0</v>
      </c>
      <c r="AR170" s="2">
        <v>2.5</v>
      </c>
      <c r="AS170" s="2">
        <v>1011.5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0</v>
      </c>
      <c r="AZ170" s="599">
        <v>296.2</v>
      </c>
      <c r="BA170">
        <v>17.8</v>
      </c>
      <c r="BB170">
        <v>17.899999999999999</v>
      </c>
      <c r="BC170" s="8">
        <v>0.111805555555556</v>
      </c>
    </row>
    <row r="171" spans="2:55">
      <c r="B171" s="2">
        <v>19</v>
      </c>
      <c r="C171" s="2">
        <v>89</v>
      </c>
      <c r="D171" s="2">
        <v>17.100000000000001</v>
      </c>
      <c r="E171" s="2">
        <v>19</v>
      </c>
      <c r="F171" s="2">
        <v>2.9</v>
      </c>
      <c r="G171" s="2">
        <v>2.9</v>
      </c>
      <c r="H171" s="2">
        <v>1011.5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0</v>
      </c>
      <c r="O171">
        <v>296.2</v>
      </c>
      <c r="P171">
        <v>17.8</v>
      </c>
      <c r="Q171">
        <v>17.899999999999999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19</v>
      </c>
      <c r="AN171" s="2">
        <v>89</v>
      </c>
      <c r="AO171" s="2">
        <v>17.100000000000001</v>
      </c>
      <c r="AP171" s="2">
        <v>19</v>
      </c>
      <c r="AQ171" s="2">
        <v>2.9</v>
      </c>
      <c r="AR171" s="2">
        <v>2.9</v>
      </c>
      <c r="AS171" s="2">
        <v>1011.5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0</v>
      </c>
      <c r="AZ171" s="599">
        <v>296.2</v>
      </c>
      <c r="BA171">
        <v>17.8</v>
      </c>
      <c r="BB171">
        <v>17.899999999999999</v>
      </c>
      <c r="BC171" s="8">
        <v>0.1125</v>
      </c>
    </row>
    <row r="172" spans="2:55">
      <c r="B172" s="2">
        <v>19</v>
      </c>
      <c r="C172" s="2">
        <v>89</v>
      </c>
      <c r="D172" s="2">
        <v>17.100000000000001</v>
      </c>
      <c r="E172" s="2">
        <v>19</v>
      </c>
      <c r="F172" s="2">
        <v>0</v>
      </c>
      <c r="G172" s="2">
        <v>0</v>
      </c>
      <c r="H172" s="2">
        <v>1011.6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0</v>
      </c>
      <c r="O172">
        <v>296.2</v>
      </c>
      <c r="P172">
        <v>17.8</v>
      </c>
      <c r="Q172">
        <v>17.899999999999999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19</v>
      </c>
      <c r="AN172" s="2">
        <v>89</v>
      </c>
      <c r="AO172" s="2">
        <v>17.100000000000001</v>
      </c>
      <c r="AP172" s="2">
        <v>19</v>
      </c>
      <c r="AQ172" s="2">
        <v>0</v>
      </c>
      <c r="AR172" s="2">
        <v>0</v>
      </c>
      <c r="AS172" s="2">
        <v>1011.6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0</v>
      </c>
      <c r="AZ172" s="599">
        <v>296.2</v>
      </c>
      <c r="BA172">
        <v>17.8</v>
      </c>
      <c r="BB172">
        <v>17.899999999999999</v>
      </c>
      <c r="BC172" s="8">
        <v>0.113194444444444</v>
      </c>
    </row>
    <row r="173" spans="2:55">
      <c r="B173" s="2">
        <v>18.899999999999999</v>
      </c>
      <c r="C173" s="2">
        <v>89</v>
      </c>
      <c r="D173" s="2">
        <v>17</v>
      </c>
      <c r="E173" s="2">
        <v>18.899999999999999</v>
      </c>
      <c r="F173" s="2">
        <v>0</v>
      </c>
      <c r="G173" s="2">
        <v>0</v>
      </c>
      <c r="H173" s="2">
        <v>1011.7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0</v>
      </c>
      <c r="O173">
        <v>296.2</v>
      </c>
      <c r="P173">
        <v>17.8</v>
      </c>
      <c r="Q173">
        <v>17.899999999999999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18.899999999999999</v>
      </c>
      <c r="AN173" s="2">
        <v>89</v>
      </c>
      <c r="AO173" s="2">
        <v>17</v>
      </c>
      <c r="AP173" s="2">
        <v>18.899999999999999</v>
      </c>
      <c r="AQ173" s="2">
        <v>0</v>
      </c>
      <c r="AR173" s="2">
        <v>0</v>
      </c>
      <c r="AS173" s="2">
        <v>1011.7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0</v>
      </c>
      <c r="AZ173" s="599">
        <v>296.2</v>
      </c>
      <c r="BA173">
        <v>17.8</v>
      </c>
      <c r="BB173">
        <v>17.899999999999999</v>
      </c>
      <c r="BC173" s="8">
        <v>0.113888888888889</v>
      </c>
    </row>
    <row r="174" spans="2:55">
      <c r="B174" s="2">
        <v>18.899999999999999</v>
      </c>
      <c r="C174" s="2">
        <v>89</v>
      </c>
      <c r="D174" s="2">
        <v>17</v>
      </c>
      <c r="E174" s="2">
        <v>18.899999999999999</v>
      </c>
      <c r="F174" s="2">
        <v>0</v>
      </c>
      <c r="G174" s="2">
        <v>2.5</v>
      </c>
      <c r="H174" s="2">
        <v>1011.4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0</v>
      </c>
      <c r="O174">
        <v>296.2</v>
      </c>
      <c r="P174">
        <v>17.8</v>
      </c>
      <c r="Q174">
        <v>17.899999999999999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18.899999999999999</v>
      </c>
      <c r="AN174" s="2">
        <v>89</v>
      </c>
      <c r="AO174" s="2">
        <v>17</v>
      </c>
      <c r="AP174" s="2">
        <v>18.899999999999999</v>
      </c>
      <c r="AQ174" s="2">
        <v>0</v>
      </c>
      <c r="AR174" s="2">
        <v>2.5</v>
      </c>
      <c r="AS174" s="2">
        <v>1011.4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0</v>
      </c>
      <c r="AZ174" s="599">
        <v>296.2</v>
      </c>
      <c r="BA174">
        <v>17.8</v>
      </c>
      <c r="BB174">
        <v>17.899999999999999</v>
      </c>
      <c r="BC174" s="8">
        <v>0.114583333333333</v>
      </c>
    </row>
    <row r="175" spans="2:55">
      <c r="B175" s="2">
        <v>19</v>
      </c>
      <c r="C175" s="2">
        <v>89</v>
      </c>
      <c r="D175" s="2">
        <v>17.100000000000001</v>
      </c>
      <c r="E175" s="2">
        <v>19</v>
      </c>
      <c r="F175" s="2">
        <v>0</v>
      </c>
      <c r="G175" s="2">
        <v>0</v>
      </c>
      <c r="H175" s="2">
        <v>1011.5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0</v>
      </c>
      <c r="O175">
        <v>296.2</v>
      </c>
      <c r="P175">
        <v>17.8</v>
      </c>
      <c r="Q175">
        <v>17.8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19</v>
      </c>
      <c r="AN175" s="2">
        <v>89</v>
      </c>
      <c r="AO175" s="2">
        <v>17.100000000000001</v>
      </c>
      <c r="AP175" s="2">
        <v>19</v>
      </c>
      <c r="AQ175" s="2">
        <v>0</v>
      </c>
      <c r="AR175" s="2">
        <v>0</v>
      </c>
      <c r="AS175" s="2">
        <v>1011.5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0</v>
      </c>
      <c r="AZ175" s="599">
        <v>296.2</v>
      </c>
      <c r="BA175">
        <v>17.8</v>
      </c>
      <c r="BB175">
        <v>17.8</v>
      </c>
      <c r="BC175" s="8">
        <v>0.11527777777777801</v>
      </c>
    </row>
    <row r="176" spans="2:55">
      <c r="B176" s="2">
        <v>19</v>
      </c>
      <c r="C176" s="2">
        <v>89</v>
      </c>
      <c r="D176" s="2">
        <v>17.100000000000001</v>
      </c>
      <c r="E176" s="2">
        <v>19</v>
      </c>
      <c r="F176" s="2">
        <v>0</v>
      </c>
      <c r="G176" s="2">
        <v>0</v>
      </c>
      <c r="H176" s="2">
        <v>1011.6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0</v>
      </c>
      <c r="O176">
        <v>296.2</v>
      </c>
      <c r="P176">
        <v>17.8</v>
      </c>
      <c r="Q176">
        <v>17.8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19</v>
      </c>
      <c r="AN176" s="2">
        <v>89</v>
      </c>
      <c r="AO176" s="2">
        <v>17.100000000000001</v>
      </c>
      <c r="AP176" s="2">
        <v>19</v>
      </c>
      <c r="AQ176" s="2">
        <v>0</v>
      </c>
      <c r="AR176" s="2">
        <v>0</v>
      </c>
      <c r="AS176" s="2">
        <v>1011.6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0</v>
      </c>
      <c r="AZ176" s="599">
        <v>296.2</v>
      </c>
      <c r="BA176">
        <v>17.8</v>
      </c>
      <c r="BB176">
        <v>17.8</v>
      </c>
      <c r="BC176" s="8">
        <v>0.115972222222222</v>
      </c>
    </row>
    <row r="177" spans="2:55">
      <c r="B177" s="2">
        <v>18.899999999999999</v>
      </c>
      <c r="C177" s="2">
        <v>89</v>
      </c>
      <c r="D177" s="2">
        <v>17</v>
      </c>
      <c r="E177" s="2">
        <v>18.899999999999999</v>
      </c>
      <c r="F177" s="2">
        <v>0</v>
      </c>
      <c r="G177" s="2">
        <v>0</v>
      </c>
      <c r="H177" s="2">
        <v>1011.5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0</v>
      </c>
      <c r="O177">
        <v>296.2</v>
      </c>
      <c r="P177">
        <v>17.8</v>
      </c>
      <c r="Q177">
        <v>17.899999999999999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18.899999999999999</v>
      </c>
      <c r="AN177" s="2">
        <v>89</v>
      </c>
      <c r="AO177" s="2">
        <v>17</v>
      </c>
      <c r="AP177" s="2">
        <v>18.899999999999999</v>
      </c>
      <c r="AQ177" s="2">
        <v>0</v>
      </c>
      <c r="AR177" s="2">
        <v>0</v>
      </c>
      <c r="AS177" s="2">
        <v>1011.5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0</v>
      </c>
      <c r="AZ177" s="599">
        <v>296.2</v>
      </c>
      <c r="BA177">
        <v>17.8</v>
      </c>
      <c r="BB177">
        <v>17.899999999999999</v>
      </c>
      <c r="BC177" s="8">
        <v>0.116666666666667</v>
      </c>
    </row>
    <row r="178" spans="2:55">
      <c r="B178" s="2">
        <v>18.899999999999999</v>
      </c>
      <c r="C178" s="2">
        <v>89</v>
      </c>
      <c r="D178" s="2">
        <v>17</v>
      </c>
      <c r="E178" s="2">
        <v>18.899999999999999</v>
      </c>
      <c r="F178" s="2">
        <v>0</v>
      </c>
      <c r="G178" s="2">
        <v>0</v>
      </c>
      <c r="H178" s="2">
        <v>1011.6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0</v>
      </c>
      <c r="O178">
        <v>296.2</v>
      </c>
      <c r="P178">
        <v>17.8</v>
      </c>
      <c r="Q178">
        <v>17.899999999999999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18.899999999999999</v>
      </c>
      <c r="AN178" s="2">
        <v>89</v>
      </c>
      <c r="AO178" s="2">
        <v>17</v>
      </c>
      <c r="AP178" s="2">
        <v>18.899999999999999</v>
      </c>
      <c r="AQ178" s="2">
        <v>0</v>
      </c>
      <c r="AR178" s="2">
        <v>0</v>
      </c>
      <c r="AS178" s="2">
        <v>1011.6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0</v>
      </c>
      <c r="AZ178" s="599">
        <v>296.2</v>
      </c>
      <c r="BA178">
        <v>17.8</v>
      </c>
      <c r="BB178">
        <v>17.899999999999999</v>
      </c>
      <c r="BC178" s="8">
        <v>0.117361111111111</v>
      </c>
    </row>
    <row r="179" spans="2:55">
      <c r="B179" s="2">
        <v>18.899999999999999</v>
      </c>
      <c r="C179" s="2">
        <v>89</v>
      </c>
      <c r="D179" s="2">
        <v>17</v>
      </c>
      <c r="E179" s="2">
        <v>18.899999999999999</v>
      </c>
      <c r="F179" s="2">
        <v>0</v>
      </c>
      <c r="G179" s="2">
        <v>0</v>
      </c>
      <c r="H179" s="2">
        <v>1011.8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0</v>
      </c>
      <c r="O179">
        <v>296.2</v>
      </c>
      <c r="P179">
        <v>17.7</v>
      </c>
      <c r="Q179">
        <v>17.8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18.899999999999999</v>
      </c>
      <c r="AN179" s="2">
        <v>89</v>
      </c>
      <c r="AO179" s="2">
        <v>17</v>
      </c>
      <c r="AP179" s="2">
        <v>18.899999999999999</v>
      </c>
      <c r="AQ179" s="2">
        <v>0</v>
      </c>
      <c r="AR179" s="2">
        <v>0</v>
      </c>
      <c r="AS179" s="2">
        <v>1011.8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0</v>
      </c>
      <c r="AZ179" s="599">
        <v>296.2</v>
      </c>
      <c r="BA179">
        <v>17.7</v>
      </c>
      <c r="BB179">
        <v>17.8</v>
      </c>
      <c r="BC179" s="8">
        <v>0.118055555555556</v>
      </c>
    </row>
    <row r="180" spans="2:55">
      <c r="B180" s="2">
        <v>18.899999999999999</v>
      </c>
      <c r="C180" s="2">
        <v>89</v>
      </c>
      <c r="D180" s="2">
        <v>17</v>
      </c>
      <c r="E180" s="2">
        <v>18.899999999999999</v>
      </c>
      <c r="F180" s="2">
        <v>0</v>
      </c>
      <c r="G180" s="2">
        <v>0</v>
      </c>
      <c r="H180" s="2">
        <v>1011.6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0</v>
      </c>
      <c r="O180">
        <v>296.2</v>
      </c>
      <c r="P180">
        <v>17.7</v>
      </c>
      <c r="Q180">
        <v>17.8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18.899999999999999</v>
      </c>
      <c r="AN180" s="2">
        <v>89</v>
      </c>
      <c r="AO180" s="2">
        <v>17</v>
      </c>
      <c r="AP180" s="2">
        <v>18.899999999999999</v>
      </c>
      <c r="AQ180" s="2">
        <v>0</v>
      </c>
      <c r="AR180" s="2">
        <v>0</v>
      </c>
      <c r="AS180" s="2">
        <v>1011.6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0</v>
      </c>
      <c r="AZ180" s="599">
        <v>296.2</v>
      </c>
      <c r="BA180">
        <v>17.7</v>
      </c>
      <c r="BB180">
        <v>17.8</v>
      </c>
      <c r="BC180" s="8">
        <v>0.11874999999999999</v>
      </c>
    </row>
    <row r="181" spans="2:55">
      <c r="B181" s="2">
        <v>18.899999999999999</v>
      </c>
      <c r="C181" s="2">
        <v>89</v>
      </c>
      <c r="D181" s="2">
        <v>17</v>
      </c>
      <c r="E181" s="2">
        <v>18.899999999999999</v>
      </c>
      <c r="F181" s="2">
        <v>0</v>
      </c>
      <c r="G181" s="2">
        <v>0</v>
      </c>
      <c r="H181" s="2">
        <v>1011.7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0</v>
      </c>
      <c r="O181">
        <v>296.2</v>
      </c>
      <c r="P181">
        <v>17.7</v>
      </c>
      <c r="Q181">
        <v>17.8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18.899999999999999</v>
      </c>
      <c r="AN181" s="2">
        <v>89</v>
      </c>
      <c r="AO181" s="2">
        <v>17</v>
      </c>
      <c r="AP181" s="2">
        <v>18.899999999999999</v>
      </c>
      <c r="AQ181" s="2">
        <v>0</v>
      </c>
      <c r="AR181" s="2">
        <v>0</v>
      </c>
      <c r="AS181" s="2">
        <v>1011.7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0</v>
      </c>
      <c r="AZ181" s="599">
        <v>296.2</v>
      </c>
      <c r="BA181">
        <v>17.7</v>
      </c>
      <c r="BB181">
        <v>17.8</v>
      </c>
      <c r="BC181" s="8">
        <v>0.11944444444444401</v>
      </c>
    </row>
    <row r="182" spans="2:55">
      <c r="B182" s="2">
        <v>18.8</v>
      </c>
      <c r="C182" s="2">
        <v>89</v>
      </c>
      <c r="D182" s="2">
        <v>16.899999999999999</v>
      </c>
      <c r="E182" s="2">
        <v>18.8</v>
      </c>
      <c r="F182" s="2">
        <v>0</v>
      </c>
      <c r="G182" s="2">
        <v>0</v>
      </c>
      <c r="H182" s="2">
        <v>1011.7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0</v>
      </c>
      <c r="O182">
        <v>296.2</v>
      </c>
      <c r="P182">
        <v>17.7</v>
      </c>
      <c r="Q182">
        <v>17.8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18.8</v>
      </c>
      <c r="AN182" s="2">
        <v>89</v>
      </c>
      <c r="AO182" s="2">
        <v>16.899999999999999</v>
      </c>
      <c r="AP182" s="2">
        <v>18.8</v>
      </c>
      <c r="AQ182" s="2">
        <v>0</v>
      </c>
      <c r="AR182" s="2">
        <v>0</v>
      </c>
      <c r="AS182" s="2">
        <v>1011.7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0</v>
      </c>
      <c r="AZ182" s="599">
        <v>296.2</v>
      </c>
      <c r="BA182">
        <v>17.7</v>
      </c>
      <c r="BB182">
        <v>17.8</v>
      </c>
      <c r="BC182" s="8">
        <v>0.120138888888889</v>
      </c>
    </row>
    <row r="183" spans="2:55">
      <c r="B183" s="2">
        <v>18.8</v>
      </c>
      <c r="C183" s="2">
        <v>89</v>
      </c>
      <c r="D183" s="2">
        <v>16.899999999999999</v>
      </c>
      <c r="E183" s="2">
        <v>18.8</v>
      </c>
      <c r="F183" s="2">
        <v>0</v>
      </c>
      <c r="G183" s="2">
        <v>0</v>
      </c>
      <c r="H183" s="2">
        <v>1011.7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0</v>
      </c>
      <c r="O183">
        <v>296.2</v>
      </c>
      <c r="P183">
        <v>17.7</v>
      </c>
      <c r="Q183">
        <v>17.8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18.8</v>
      </c>
      <c r="AN183" s="2">
        <v>89</v>
      </c>
      <c r="AO183" s="2">
        <v>16.899999999999999</v>
      </c>
      <c r="AP183" s="2">
        <v>18.8</v>
      </c>
      <c r="AQ183" s="2">
        <v>0</v>
      </c>
      <c r="AR183" s="2">
        <v>0</v>
      </c>
      <c r="AS183" s="2">
        <v>1011.7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0</v>
      </c>
      <c r="AZ183" s="599">
        <v>296.2</v>
      </c>
      <c r="BA183">
        <v>17.7</v>
      </c>
      <c r="BB183">
        <v>17.8</v>
      </c>
      <c r="BC183" s="8">
        <v>0.120833333333333</v>
      </c>
    </row>
    <row r="184" spans="2:55">
      <c r="B184" s="2">
        <v>18.8</v>
      </c>
      <c r="C184" s="2">
        <v>89</v>
      </c>
      <c r="D184" s="2">
        <v>16.899999999999999</v>
      </c>
      <c r="E184" s="2">
        <v>18.8</v>
      </c>
      <c r="F184" s="2">
        <v>0</v>
      </c>
      <c r="G184" s="2">
        <v>0</v>
      </c>
      <c r="H184" s="2">
        <v>1011.7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0</v>
      </c>
      <c r="O184">
        <v>296.2</v>
      </c>
      <c r="P184">
        <v>17.7</v>
      </c>
      <c r="Q184">
        <v>17.8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18.8</v>
      </c>
      <c r="AN184" s="2">
        <v>89</v>
      </c>
      <c r="AO184" s="2">
        <v>16.899999999999999</v>
      </c>
      <c r="AP184" s="2">
        <v>18.8</v>
      </c>
      <c r="AQ184" s="2">
        <v>0</v>
      </c>
      <c r="AR184" s="2">
        <v>0</v>
      </c>
      <c r="AS184" s="2">
        <v>1011.7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0</v>
      </c>
      <c r="AZ184" s="599">
        <v>296.2</v>
      </c>
      <c r="BA184">
        <v>17.7</v>
      </c>
      <c r="BB184">
        <v>17.8</v>
      </c>
      <c r="BC184" s="8">
        <v>0.121527777777778</v>
      </c>
    </row>
    <row r="185" spans="2:55">
      <c r="B185" s="2">
        <v>18.8</v>
      </c>
      <c r="C185" s="2">
        <v>89</v>
      </c>
      <c r="D185" s="2">
        <v>16.899999999999999</v>
      </c>
      <c r="E185" s="2">
        <v>18.8</v>
      </c>
      <c r="F185" s="2">
        <v>0</v>
      </c>
      <c r="G185" s="2">
        <v>0</v>
      </c>
      <c r="H185" s="2">
        <v>1011.5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0</v>
      </c>
      <c r="O185">
        <v>296.2</v>
      </c>
      <c r="P185">
        <v>17.7</v>
      </c>
      <c r="Q185">
        <v>17.8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18.8</v>
      </c>
      <c r="AN185" s="2">
        <v>89</v>
      </c>
      <c r="AO185" s="2">
        <v>16.899999999999999</v>
      </c>
      <c r="AP185" s="2">
        <v>18.8</v>
      </c>
      <c r="AQ185" s="2">
        <v>0</v>
      </c>
      <c r="AR185" s="2">
        <v>0</v>
      </c>
      <c r="AS185" s="2">
        <v>1011.5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0</v>
      </c>
      <c r="AZ185" s="599">
        <v>296.2</v>
      </c>
      <c r="BA185">
        <v>17.7</v>
      </c>
      <c r="BB185">
        <v>17.8</v>
      </c>
      <c r="BC185" s="8">
        <v>0.122222222222222</v>
      </c>
    </row>
    <row r="186" spans="2:55">
      <c r="B186" s="2">
        <v>18.8</v>
      </c>
      <c r="C186" s="2">
        <v>89</v>
      </c>
      <c r="D186" s="2">
        <v>16.899999999999999</v>
      </c>
      <c r="E186" s="2">
        <v>18.8</v>
      </c>
      <c r="F186" s="2">
        <v>0</v>
      </c>
      <c r="G186" s="2">
        <v>0</v>
      </c>
      <c r="H186" s="2">
        <v>1011.6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0</v>
      </c>
      <c r="O186">
        <v>296.2</v>
      </c>
      <c r="P186">
        <v>17.7</v>
      </c>
      <c r="Q186">
        <v>17.7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18.8</v>
      </c>
      <c r="AN186" s="2">
        <v>89</v>
      </c>
      <c r="AO186" s="2">
        <v>16.899999999999999</v>
      </c>
      <c r="AP186" s="2">
        <v>18.8</v>
      </c>
      <c r="AQ186" s="2">
        <v>0</v>
      </c>
      <c r="AR186" s="2">
        <v>0</v>
      </c>
      <c r="AS186" s="2">
        <v>1011.6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0</v>
      </c>
      <c r="AZ186" s="599">
        <v>296.2</v>
      </c>
      <c r="BA186">
        <v>17.7</v>
      </c>
      <c r="BB186">
        <v>17.7</v>
      </c>
      <c r="BC186" s="8">
        <v>0.12291666666666699</v>
      </c>
    </row>
    <row r="187" spans="2:55">
      <c r="B187" s="2">
        <v>18.8</v>
      </c>
      <c r="C187" s="2">
        <v>89</v>
      </c>
      <c r="D187" s="2">
        <v>16.899999999999999</v>
      </c>
      <c r="E187" s="2">
        <v>18.8</v>
      </c>
      <c r="F187" s="2">
        <v>0</v>
      </c>
      <c r="G187" s="2">
        <v>0</v>
      </c>
      <c r="H187" s="2">
        <v>1011.6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0</v>
      </c>
      <c r="O187">
        <v>296.2</v>
      </c>
      <c r="P187">
        <v>17.600000000000001</v>
      </c>
      <c r="Q187">
        <v>17.7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18.8</v>
      </c>
      <c r="AN187" s="2">
        <v>89</v>
      </c>
      <c r="AO187" s="2">
        <v>16.899999999999999</v>
      </c>
      <c r="AP187" s="2">
        <v>18.8</v>
      </c>
      <c r="AQ187" s="2">
        <v>0</v>
      </c>
      <c r="AR187" s="2">
        <v>0</v>
      </c>
      <c r="AS187" s="2">
        <v>1011.6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0</v>
      </c>
      <c r="AZ187" s="599">
        <v>296.2</v>
      </c>
      <c r="BA187">
        <v>17.600000000000001</v>
      </c>
      <c r="BB187">
        <v>17.7</v>
      </c>
      <c r="BC187" s="8">
        <v>0.12361111111111101</v>
      </c>
    </row>
    <row r="188" spans="2:55">
      <c r="B188" s="2">
        <v>18.8</v>
      </c>
      <c r="C188" s="2">
        <v>89</v>
      </c>
      <c r="D188" s="2">
        <v>16.899999999999999</v>
      </c>
      <c r="E188" s="2">
        <v>18.8</v>
      </c>
      <c r="F188" s="2">
        <v>0</v>
      </c>
      <c r="G188" s="2">
        <v>0</v>
      </c>
      <c r="H188" s="2">
        <v>1011.8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0</v>
      </c>
      <c r="O188">
        <v>296.2</v>
      </c>
      <c r="P188">
        <v>17.600000000000001</v>
      </c>
      <c r="Q188">
        <v>17.7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18.8</v>
      </c>
      <c r="AN188" s="2">
        <v>89</v>
      </c>
      <c r="AO188" s="2">
        <v>16.899999999999999</v>
      </c>
      <c r="AP188" s="2">
        <v>18.8</v>
      </c>
      <c r="AQ188" s="2">
        <v>0</v>
      </c>
      <c r="AR188" s="2">
        <v>0</v>
      </c>
      <c r="AS188" s="2">
        <v>1011.8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0</v>
      </c>
      <c r="AZ188" s="599">
        <v>296.2</v>
      </c>
      <c r="BA188">
        <v>17.600000000000001</v>
      </c>
      <c r="BB188">
        <v>17.7</v>
      </c>
      <c r="BC188" s="8">
        <v>0.124305555555556</v>
      </c>
    </row>
    <row r="189" spans="2:55">
      <c r="B189" s="2">
        <v>18.8</v>
      </c>
      <c r="C189" s="2">
        <v>89</v>
      </c>
      <c r="D189" s="2">
        <v>16.899999999999999</v>
      </c>
      <c r="E189" s="2">
        <v>18.8</v>
      </c>
      <c r="F189" s="2">
        <v>0</v>
      </c>
      <c r="G189" s="2">
        <v>0</v>
      </c>
      <c r="H189" s="2">
        <v>1011.6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0</v>
      </c>
      <c r="O189">
        <v>296.2</v>
      </c>
      <c r="P189">
        <v>17.600000000000001</v>
      </c>
      <c r="Q189">
        <v>17.7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18.8</v>
      </c>
      <c r="AN189" s="2">
        <v>89</v>
      </c>
      <c r="AO189" s="2">
        <v>16.899999999999999</v>
      </c>
      <c r="AP189" s="2">
        <v>18.8</v>
      </c>
      <c r="AQ189" s="2">
        <v>0</v>
      </c>
      <c r="AR189" s="2">
        <v>0</v>
      </c>
      <c r="AS189" s="2">
        <v>1011.6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0</v>
      </c>
      <c r="AZ189" s="599">
        <v>296.2</v>
      </c>
      <c r="BA189">
        <v>17.600000000000001</v>
      </c>
      <c r="BB189">
        <v>17.7</v>
      </c>
      <c r="BC189" s="8">
        <v>0.125</v>
      </c>
    </row>
    <row r="190" spans="2:55">
      <c r="B190" s="2">
        <v>18.7</v>
      </c>
      <c r="C190" s="2">
        <v>89</v>
      </c>
      <c r="D190" s="2">
        <v>16.8</v>
      </c>
      <c r="E190" s="2">
        <v>18.7</v>
      </c>
      <c r="F190" s="2">
        <v>0</v>
      </c>
      <c r="G190" s="2">
        <v>0</v>
      </c>
      <c r="H190" s="2">
        <v>1011.7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0</v>
      </c>
      <c r="O190">
        <v>296.2</v>
      </c>
      <c r="P190">
        <v>17.600000000000001</v>
      </c>
      <c r="Q190">
        <v>17.7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18.7</v>
      </c>
      <c r="AN190" s="2">
        <v>89</v>
      </c>
      <c r="AO190" s="2">
        <v>16.8</v>
      </c>
      <c r="AP190" s="2">
        <v>18.7</v>
      </c>
      <c r="AQ190" s="2">
        <v>0</v>
      </c>
      <c r="AR190" s="2">
        <v>0</v>
      </c>
      <c r="AS190" s="2">
        <v>1011.7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0</v>
      </c>
      <c r="AZ190" s="599">
        <v>296.2</v>
      </c>
      <c r="BA190">
        <v>17.600000000000001</v>
      </c>
      <c r="BB190">
        <v>17.7</v>
      </c>
      <c r="BC190" s="8">
        <v>0.125694444444444</v>
      </c>
    </row>
    <row r="191" spans="2:55">
      <c r="B191" s="2">
        <v>18.8</v>
      </c>
      <c r="C191" s="2">
        <v>89</v>
      </c>
      <c r="D191" s="2">
        <v>16.899999999999999</v>
      </c>
      <c r="E191" s="2">
        <v>18.8</v>
      </c>
      <c r="F191" s="2">
        <v>0</v>
      </c>
      <c r="G191" s="2">
        <v>0</v>
      </c>
      <c r="H191" s="2">
        <v>1011.8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0</v>
      </c>
      <c r="O191">
        <v>296.2</v>
      </c>
      <c r="P191">
        <v>17.600000000000001</v>
      </c>
      <c r="Q191">
        <v>17.7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18.8</v>
      </c>
      <c r="AN191" s="2">
        <v>89</v>
      </c>
      <c r="AO191" s="2">
        <v>16.899999999999999</v>
      </c>
      <c r="AP191" s="2">
        <v>18.8</v>
      </c>
      <c r="AQ191" s="2">
        <v>0</v>
      </c>
      <c r="AR191" s="2">
        <v>0</v>
      </c>
      <c r="AS191" s="2">
        <v>1011.8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0</v>
      </c>
      <c r="AZ191" s="599">
        <v>296.2</v>
      </c>
      <c r="BA191">
        <v>17.600000000000001</v>
      </c>
      <c r="BB191">
        <v>17.7</v>
      </c>
      <c r="BC191" s="8">
        <v>0.12638888888888899</v>
      </c>
    </row>
    <row r="192" spans="2:55">
      <c r="B192" s="2">
        <v>18.8</v>
      </c>
      <c r="C192" s="2">
        <v>89</v>
      </c>
      <c r="D192" s="2">
        <v>16.899999999999999</v>
      </c>
      <c r="E192" s="2">
        <v>18.8</v>
      </c>
      <c r="F192" s="2">
        <v>0</v>
      </c>
      <c r="G192" s="2">
        <v>0</v>
      </c>
      <c r="H192" s="2">
        <v>1011.6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0</v>
      </c>
      <c r="O192">
        <v>296.2</v>
      </c>
      <c r="P192">
        <v>17.600000000000001</v>
      </c>
      <c r="Q192">
        <v>17.600000000000001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18.8</v>
      </c>
      <c r="AN192" s="2">
        <v>89</v>
      </c>
      <c r="AO192" s="2">
        <v>16.899999999999999</v>
      </c>
      <c r="AP192" s="2">
        <v>18.8</v>
      </c>
      <c r="AQ192" s="2">
        <v>0</v>
      </c>
      <c r="AR192" s="2">
        <v>0</v>
      </c>
      <c r="AS192" s="2">
        <v>1011.6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0</v>
      </c>
      <c r="AZ192" s="599">
        <v>296.2</v>
      </c>
      <c r="BA192">
        <v>17.600000000000001</v>
      </c>
      <c r="BB192">
        <v>17.600000000000001</v>
      </c>
      <c r="BC192" s="8">
        <v>0.12708333333333299</v>
      </c>
    </row>
    <row r="193" spans="2:55">
      <c r="B193" s="2">
        <v>18.7</v>
      </c>
      <c r="C193" s="2">
        <v>89</v>
      </c>
      <c r="D193" s="2">
        <v>16.8</v>
      </c>
      <c r="E193" s="2">
        <v>18.7</v>
      </c>
      <c r="F193" s="2">
        <v>0</v>
      </c>
      <c r="G193" s="2">
        <v>0</v>
      </c>
      <c r="H193" s="2">
        <v>1011.6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0</v>
      </c>
      <c r="O193">
        <v>296.2</v>
      </c>
      <c r="P193">
        <v>17.5</v>
      </c>
      <c r="Q193">
        <v>17.600000000000001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18.7</v>
      </c>
      <c r="AN193" s="2">
        <v>89</v>
      </c>
      <c r="AO193" s="2">
        <v>16.8</v>
      </c>
      <c r="AP193" s="2">
        <v>18.7</v>
      </c>
      <c r="AQ193" s="2">
        <v>0</v>
      </c>
      <c r="AR193" s="2">
        <v>0</v>
      </c>
      <c r="AS193" s="2">
        <v>1011.6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0</v>
      </c>
      <c r="AZ193" s="599">
        <v>296.2</v>
      </c>
      <c r="BA193">
        <v>17.5</v>
      </c>
      <c r="BB193">
        <v>17.600000000000001</v>
      </c>
      <c r="BC193" s="8">
        <v>0.12777777777777799</v>
      </c>
    </row>
    <row r="194" spans="2:55">
      <c r="B194" s="2">
        <v>18.7</v>
      </c>
      <c r="C194" s="2">
        <v>89</v>
      </c>
      <c r="D194" s="2">
        <v>16.8</v>
      </c>
      <c r="E194" s="2">
        <v>18.7</v>
      </c>
      <c r="F194" s="2">
        <v>0</v>
      </c>
      <c r="G194" s="2">
        <v>0</v>
      </c>
      <c r="H194" s="2">
        <v>1011.5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0</v>
      </c>
      <c r="O194">
        <v>296.2</v>
      </c>
      <c r="P194">
        <v>17.5</v>
      </c>
      <c r="Q194">
        <v>17.600000000000001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18.7</v>
      </c>
      <c r="AN194" s="2">
        <v>89</v>
      </c>
      <c r="AO194" s="2">
        <v>16.8</v>
      </c>
      <c r="AP194" s="2">
        <v>18.7</v>
      </c>
      <c r="AQ194" s="2">
        <v>0</v>
      </c>
      <c r="AR194" s="2">
        <v>0</v>
      </c>
      <c r="AS194" s="2">
        <v>1011.5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0</v>
      </c>
      <c r="AZ194" s="599">
        <v>296.2</v>
      </c>
      <c r="BA194">
        <v>17.5</v>
      </c>
      <c r="BB194">
        <v>17.600000000000001</v>
      </c>
      <c r="BC194" s="8">
        <v>0.12847222222222199</v>
      </c>
    </row>
    <row r="195" spans="2:55">
      <c r="B195" s="2">
        <v>18.7</v>
      </c>
      <c r="C195" s="2">
        <v>89</v>
      </c>
      <c r="D195" s="2">
        <v>16.8</v>
      </c>
      <c r="E195" s="2">
        <v>18.7</v>
      </c>
      <c r="F195" s="2">
        <v>0</v>
      </c>
      <c r="G195" s="2">
        <v>0</v>
      </c>
      <c r="H195" s="2">
        <v>1011.7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0</v>
      </c>
      <c r="O195">
        <v>296.2</v>
      </c>
      <c r="P195">
        <v>17.5</v>
      </c>
      <c r="Q195">
        <v>17.600000000000001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18.7</v>
      </c>
      <c r="AN195" s="2">
        <v>89</v>
      </c>
      <c r="AO195" s="2">
        <v>16.8</v>
      </c>
      <c r="AP195" s="2">
        <v>18.7</v>
      </c>
      <c r="AQ195" s="2">
        <v>0</v>
      </c>
      <c r="AR195" s="2">
        <v>0</v>
      </c>
      <c r="AS195" s="2">
        <v>1011.7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0</v>
      </c>
      <c r="AZ195" s="599">
        <v>296.2</v>
      </c>
      <c r="BA195">
        <v>17.5</v>
      </c>
      <c r="BB195">
        <v>17.600000000000001</v>
      </c>
      <c r="BC195" s="8">
        <v>0.12916666666666701</v>
      </c>
    </row>
    <row r="196" spans="2:55">
      <c r="B196" s="2">
        <v>18.7</v>
      </c>
      <c r="C196" s="2">
        <v>89</v>
      </c>
      <c r="D196" s="2">
        <v>16.8</v>
      </c>
      <c r="E196" s="2">
        <v>18.7</v>
      </c>
      <c r="F196" s="2">
        <v>0</v>
      </c>
      <c r="G196" s="2">
        <v>0</v>
      </c>
      <c r="H196" s="2">
        <v>1011.6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0</v>
      </c>
      <c r="O196">
        <v>296.2</v>
      </c>
      <c r="P196">
        <v>17.5</v>
      </c>
      <c r="Q196">
        <v>17.600000000000001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18.7</v>
      </c>
      <c r="AN196" s="2">
        <v>89</v>
      </c>
      <c r="AO196" s="2">
        <v>16.8</v>
      </c>
      <c r="AP196" s="2">
        <v>18.7</v>
      </c>
      <c r="AQ196" s="2">
        <v>0</v>
      </c>
      <c r="AR196" s="2">
        <v>0</v>
      </c>
      <c r="AS196" s="2">
        <v>1011.6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0</v>
      </c>
      <c r="AZ196" s="599">
        <v>296.2</v>
      </c>
      <c r="BA196">
        <v>17.5</v>
      </c>
      <c r="BB196">
        <v>17.600000000000001</v>
      </c>
      <c r="BC196" s="8">
        <v>0.12986111111111101</v>
      </c>
    </row>
    <row r="197" spans="2:55">
      <c r="B197" s="2">
        <v>18.600000000000001</v>
      </c>
      <c r="C197" s="2">
        <v>89</v>
      </c>
      <c r="D197" s="2">
        <v>16.7</v>
      </c>
      <c r="E197" s="2">
        <v>18.600000000000001</v>
      </c>
      <c r="F197" s="2">
        <v>0</v>
      </c>
      <c r="G197" s="2">
        <v>0</v>
      </c>
      <c r="H197" s="2">
        <v>1011.7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0</v>
      </c>
      <c r="O197">
        <v>296.2</v>
      </c>
      <c r="P197">
        <v>17.5</v>
      </c>
      <c r="Q197">
        <v>17.600000000000001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18.600000000000001</v>
      </c>
      <c r="AN197" s="2">
        <v>89</v>
      </c>
      <c r="AO197" s="2">
        <v>16.7</v>
      </c>
      <c r="AP197" s="2">
        <v>18.600000000000001</v>
      </c>
      <c r="AQ197" s="2">
        <v>0</v>
      </c>
      <c r="AR197" s="2">
        <v>0</v>
      </c>
      <c r="AS197" s="2">
        <v>1011.7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0</v>
      </c>
      <c r="AZ197" s="599">
        <v>296.2</v>
      </c>
      <c r="BA197">
        <v>17.5</v>
      </c>
      <c r="BB197">
        <v>17.600000000000001</v>
      </c>
      <c r="BC197" s="8">
        <v>0.13055555555555601</v>
      </c>
    </row>
    <row r="198" spans="2:55">
      <c r="B198" s="2">
        <v>18.7</v>
      </c>
      <c r="C198" s="2">
        <v>89</v>
      </c>
      <c r="D198" s="2">
        <v>16.8</v>
      </c>
      <c r="E198" s="2">
        <v>18.7</v>
      </c>
      <c r="F198" s="2">
        <v>0</v>
      </c>
      <c r="G198" s="2">
        <v>0</v>
      </c>
      <c r="H198" s="2">
        <v>1011.7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0</v>
      </c>
      <c r="O198">
        <v>296.2</v>
      </c>
      <c r="P198">
        <v>17.5</v>
      </c>
      <c r="Q198">
        <v>17.600000000000001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18.7</v>
      </c>
      <c r="AN198" s="2">
        <v>89</v>
      </c>
      <c r="AO198" s="2">
        <v>16.8</v>
      </c>
      <c r="AP198" s="2">
        <v>18.7</v>
      </c>
      <c r="AQ198" s="2">
        <v>0</v>
      </c>
      <c r="AR198" s="2">
        <v>0</v>
      </c>
      <c r="AS198" s="2">
        <v>1011.7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0</v>
      </c>
      <c r="AZ198" s="599">
        <v>296.2</v>
      </c>
      <c r="BA198">
        <v>17.5</v>
      </c>
      <c r="BB198">
        <v>17.600000000000001</v>
      </c>
      <c r="BC198" s="8">
        <v>0.13125000000000001</v>
      </c>
    </row>
    <row r="199" spans="2:55">
      <c r="B199" s="2">
        <v>18.7</v>
      </c>
      <c r="C199" s="2">
        <v>89</v>
      </c>
      <c r="D199" s="2">
        <v>16.8</v>
      </c>
      <c r="E199" s="2">
        <v>18.7</v>
      </c>
      <c r="F199" s="2">
        <v>0</v>
      </c>
      <c r="G199" s="2">
        <v>0</v>
      </c>
      <c r="H199" s="2">
        <v>1011.5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0</v>
      </c>
      <c r="O199">
        <v>296.2</v>
      </c>
      <c r="P199">
        <v>17.5</v>
      </c>
      <c r="Q199">
        <v>17.600000000000001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18.7</v>
      </c>
      <c r="AN199" s="2">
        <v>89</v>
      </c>
      <c r="AO199" s="2">
        <v>16.8</v>
      </c>
      <c r="AP199" s="2">
        <v>18.7</v>
      </c>
      <c r="AQ199" s="2">
        <v>0</v>
      </c>
      <c r="AR199" s="2">
        <v>0</v>
      </c>
      <c r="AS199" s="2">
        <v>1011.5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0</v>
      </c>
      <c r="AZ199" s="599">
        <v>296.2</v>
      </c>
      <c r="BA199">
        <v>17.5</v>
      </c>
      <c r="BB199">
        <v>17.600000000000001</v>
      </c>
      <c r="BC199" s="8">
        <v>0.131944444444444</v>
      </c>
    </row>
    <row r="200" spans="2:55">
      <c r="B200" s="2">
        <v>18.600000000000001</v>
      </c>
      <c r="C200" s="2">
        <v>89</v>
      </c>
      <c r="D200" s="2">
        <v>16.7</v>
      </c>
      <c r="E200" s="2">
        <v>18.600000000000001</v>
      </c>
      <c r="F200" s="2">
        <v>0</v>
      </c>
      <c r="G200" s="2">
        <v>0</v>
      </c>
      <c r="H200" s="2">
        <v>1011.6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0</v>
      </c>
      <c r="O200">
        <v>296.2</v>
      </c>
      <c r="P200">
        <v>17.5</v>
      </c>
      <c r="Q200">
        <v>17.600000000000001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18.600000000000001</v>
      </c>
      <c r="AN200" s="2">
        <v>89</v>
      </c>
      <c r="AO200" s="2">
        <v>16.7</v>
      </c>
      <c r="AP200" s="2">
        <v>18.600000000000001</v>
      </c>
      <c r="AQ200" s="2">
        <v>0</v>
      </c>
      <c r="AR200" s="2">
        <v>0</v>
      </c>
      <c r="AS200" s="2">
        <v>1011.6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0</v>
      </c>
      <c r="AZ200" s="599">
        <v>296.2</v>
      </c>
      <c r="BA200">
        <v>17.5</v>
      </c>
      <c r="BB200">
        <v>17.600000000000001</v>
      </c>
      <c r="BC200" s="8">
        <v>0.132638888888889</v>
      </c>
    </row>
    <row r="201" spans="2:55">
      <c r="B201" s="2">
        <v>18.7</v>
      </c>
      <c r="C201" s="2">
        <v>89</v>
      </c>
      <c r="D201" s="2">
        <v>16.8</v>
      </c>
      <c r="E201" s="2">
        <v>18.7</v>
      </c>
      <c r="F201" s="2">
        <v>0</v>
      </c>
      <c r="G201" s="2">
        <v>0</v>
      </c>
      <c r="H201" s="2">
        <v>1011.6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0</v>
      </c>
      <c r="O201">
        <v>296.2</v>
      </c>
      <c r="P201">
        <v>17.5</v>
      </c>
      <c r="Q201">
        <v>17.600000000000001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18.7</v>
      </c>
      <c r="AN201" s="2">
        <v>89</v>
      </c>
      <c r="AO201" s="2">
        <v>16.8</v>
      </c>
      <c r="AP201" s="2">
        <v>18.7</v>
      </c>
      <c r="AQ201" s="2">
        <v>0</v>
      </c>
      <c r="AR201" s="2">
        <v>0</v>
      </c>
      <c r="AS201" s="2">
        <v>1011.6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0</v>
      </c>
      <c r="AZ201" s="599">
        <v>296.2</v>
      </c>
      <c r="BA201">
        <v>17.5</v>
      </c>
      <c r="BB201">
        <v>17.600000000000001</v>
      </c>
      <c r="BC201" s="8">
        <v>0.133333333333333</v>
      </c>
    </row>
    <row r="202" spans="2:55">
      <c r="B202" s="2">
        <v>18.600000000000001</v>
      </c>
      <c r="C202" s="2">
        <v>89</v>
      </c>
      <c r="D202" s="2">
        <v>16.7</v>
      </c>
      <c r="E202" s="2">
        <v>18.600000000000001</v>
      </c>
      <c r="F202" s="2">
        <v>0</v>
      </c>
      <c r="G202" s="2">
        <v>0</v>
      </c>
      <c r="H202" s="2">
        <v>1011.5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0</v>
      </c>
      <c r="O202">
        <v>296.2</v>
      </c>
      <c r="P202">
        <v>17.5</v>
      </c>
      <c r="Q202">
        <v>17.600000000000001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18.600000000000001</v>
      </c>
      <c r="AN202" s="2">
        <v>89</v>
      </c>
      <c r="AO202" s="2">
        <v>16.7</v>
      </c>
      <c r="AP202" s="2">
        <v>18.600000000000001</v>
      </c>
      <c r="AQ202" s="2">
        <v>0</v>
      </c>
      <c r="AR202" s="2">
        <v>0</v>
      </c>
      <c r="AS202" s="2">
        <v>1011.5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0</v>
      </c>
      <c r="AZ202" s="599">
        <v>296.2</v>
      </c>
      <c r="BA202">
        <v>17.5</v>
      </c>
      <c r="BB202">
        <v>17.600000000000001</v>
      </c>
      <c r="BC202" s="8">
        <v>0.134027777777778</v>
      </c>
    </row>
    <row r="203" spans="2:55">
      <c r="B203" s="2">
        <v>18.600000000000001</v>
      </c>
      <c r="C203" s="2">
        <v>89</v>
      </c>
      <c r="D203" s="2">
        <v>16.7</v>
      </c>
      <c r="E203" s="2">
        <v>18.600000000000001</v>
      </c>
      <c r="F203" s="2">
        <v>0</v>
      </c>
      <c r="G203" s="2">
        <v>0</v>
      </c>
      <c r="H203" s="2">
        <v>1011.5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0</v>
      </c>
      <c r="O203">
        <v>296.2</v>
      </c>
      <c r="P203">
        <v>17.5</v>
      </c>
      <c r="Q203">
        <v>17.600000000000001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18.600000000000001</v>
      </c>
      <c r="AN203" s="2">
        <v>89</v>
      </c>
      <c r="AO203" s="2">
        <v>16.7</v>
      </c>
      <c r="AP203" s="2">
        <v>18.600000000000001</v>
      </c>
      <c r="AQ203" s="2">
        <v>0</v>
      </c>
      <c r="AR203" s="2">
        <v>0</v>
      </c>
      <c r="AS203" s="2">
        <v>1011.5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0</v>
      </c>
      <c r="AZ203" s="599">
        <v>296.2</v>
      </c>
      <c r="BA203">
        <v>17.5</v>
      </c>
      <c r="BB203">
        <v>17.600000000000001</v>
      </c>
      <c r="BC203" s="8">
        <v>0.13472222222222199</v>
      </c>
    </row>
    <row r="204" spans="2:55">
      <c r="B204" s="2">
        <v>18.600000000000001</v>
      </c>
      <c r="C204" s="2">
        <v>89</v>
      </c>
      <c r="D204" s="2">
        <v>16.7</v>
      </c>
      <c r="E204" s="2">
        <v>18.600000000000001</v>
      </c>
      <c r="F204" s="2">
        <v>0</v>
      </c>
      <c r="G204" s="2">
        <v>0</v>
      </c>
      <c r="H204" s="2">
        <v>1011.5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0</v>
      </c>
      <c r="O204">
        <v>296.2</v>
      </c>
      <c r="P204">
        <v>17.5</v>
      </c>
      <c r="Q204">
        <v>17.600000000000001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18.600000000000001</v>
      </c>
      <c r="AN204" s="2">
        <v>89</v>
      </c>
      <c r="AO204" s="2">
        <v>16.7</v>
      </c>
      <c r="AP204" s="2">
        <v>18.600000000000001</v>
      </c>
      <c r="AQ204" s="2">
        <v>0</v>
      </c>
      <c r="AR204" s="2">
        <v>0</v>
      </c>
      <c r="AS204" s="2">
        <v>1011.5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0</v>
      </c>
      <c r="AZ204" s="599">
        <v>296.2</v>
      </c>
      <c r="BA204">
        <v>17.5</v>
      </c>
      <c r="BB204">
        <v>17.600000000000001</v>
      </c>
      <c r="BC204" s="8">
        <v>0.13541666666666699</v>
      </c>
    </row>
    <row r="205" spans="2:55">
      <c r="B205" s="2">
        <v>18.600000000000001</v>
      </c>
      <c r="C205" s="2">
        <v>89</v>
      </c>
      <c r="D205" s="2">
        <v>16.7</v>
      </c>
      <c r="E205" s="2">
        <v>18.600000000000001</v>
      </c>
      <c r="F205" s="2">
        <v>0</v>
      </c>
      <c r="G205" s="2">
        <v>0</v>
      </c>
      <c r="H205" s="2">
        <v>1011.4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0</v>
      </c>
      <c r="O205">
        <v>296.2</v>
      </c>
      <c r="P205">
        <v>17.5</v>
      </c>
      <c r="Q205">
        <v>17.600000000000001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18.600000000000001</v>
      </c>
      <c r="AN205" s="2">
        <v>89</v>
      </c>
      <c r="AO205" s="2">
        <v>16.7</v>
      </c>
      <c r="AP205" s="2">
        <v>18.600000000000001</v>
      </c>
      <c r="AQ205" s="2">
        <v>0</v>
      </c>
      <c r="AR205" s="2">
        <v>0</v>
      </c>
      <c r="AS205" s="2">
        <v>1011.4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0</v>
      </c>
      <c r="AZ205" s="599">
        <v>296.2</v>
      </c>
      <c r="BA205">
        <v>17.5</v>
      </c>
      <c r="BB205">
        <v>17.600000000000001</v>
      </c>
      <c r="BC205" s="8">
        <v>0.13611111111111099</v>
      </c>
    </row>
    <row r="206" spans="2:55">
      <c r="B206" s="2">
        <v>18.600000000000001</v>
      </c>
      <c r="C206" s="2">
        <v>90</v>
      </c>
      <c r="D206" s="2">
        <v>16.899999999999999</v>
      </c>
      <c r="E206" s="2">
        <v>18.600000000000001</v>
      </c>
      <c r="F206" s="2">
        <v>0</v>
      </c>
      <c r="G206" s="2">
        <v>0</v>
      </c>
      <c r="H206" s="2">
        <v>1011.5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0</v>
      </c>
      <c r="O206">
        <v>296.2</v>
      </c>
      <c r="P206">
        <v>17.5</v>
      </c>
      <c r="Q206">
        <v>17.5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18.600000000000001</v>
      </c>
      <c r="AN206" s="2">
        <v>90</v>
      </c>
      <c r="AO206" s="2">
        <v>16.899999999999999</v>
      </c>
      <c r="AP206" s="2">
        <v>18.600000000000001</v>
      </c>
      <c r="AQ206" s="2">
        <v>0</v>
      </c>
      <c r="AR206" s="2">
        <v>0</v>
      </c>
      <c r="AS206" s="2">
        <v>1011.5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0</v>
      </c>
      <c r="AZ206" s="599">
        <v>296.2</v>
      </c>
      <c r="BA206">
        <v>17.5</v>
      </c>
      <c r="BB206">
        <v>17.5</v>
      </c>
      <c r="BC206" s="8">
        <v>0.13680555555555601</v>
      </c>
    </row>
    <row r="207" spans="2:55">
      <c r="B207" s="2">
        <v>18.600000000000001</v>
      </c>
      <c r="C207" s="2">
        <v>89</v>
      </c>
      <c r="D207" s="2">
        <v>16.7</v>
      </c>
      <c r="E207" s="2">
        <v>18.600000000000001</v>
      </c>
      <c r="F207" s="2">
        <v>0</v>
      </c>
      <c r="G207" s="2">
        <v>0</v>
      </c>
      <c r="H207" s="2">
        <v>1011.4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0</v>
      </c>
      <c r="O207">
        <v>296.2</v>
      </c>
      <c r="P207">
        <v>17.399999999999999</v>
      </c>
      <c r="Q207">
        <v>17.600000000000001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18.600000000000001</v>
      </c>
      <c r="AN207" s="2">
        <v>89</v>
      </c>
      <c r="AO207" s="2">
        <v>16.7</v>
      </c>
      <c r="AP207" s="2">
        <v>18.600000000000001</v>
      </c>
      <c r="AQ207" s="2">
        <v>0</v>
      </c>
      <c r="AR207" s="2">
        <v>0</v>
      </c>
      <c r="AS207" s="2">
        <v>1011.4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0</v>
      </c>
      <c r="AZ207" s="599">
        <v>296.2</v>
      </c>
      <c r="BA207">
        <v>17.399999999999999</v>
      </c>
      <c r="BB207">
        <v>17.600000000000001</v>
      </c>
      <c r="BC207" s="8">
        <v>0.13750000000000001</v>
      </c>
    </row>
    <row r="208" spans="2:55">
      <c r="B208" s="2">
        <v>18.600000000000001</v>
      </c>
      <c r="C208" s="2">
        <v>89</v>
      </c>
      <c r="D208" s="2">
        <v>16.7</v>
      </c>
      <c r="E208" s="2">
        <v>18.600000000000001</v>
      </c>
      <c r="F208" s="2">
        <v>0</v>
      </c>
      <c r="G208" s="2">
        <v>0</v>
      </c>
      <c r="H208" s="2">
        <v>1011.6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0</v>
      </c>
      <c r="O208">
        <v>296.2</v>
      </c>
      <c r="P208">
        <v>17.399999999999999</v>
      </c>
      <c r="Q208">
        <v>17.5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18.600000000000001</v>
      </c>
      <c r="AN208" s="2">
        <v>89</v>
      </c>
      <c r="AO208" s="2">
        <v>16.7</v>
      </c>
      <c r="AP208" s="2">
        <v>18.600000000000001</v>
      </c>
      <c r="AQ208" s="2">
        <v>0</v>
      </c>
      <c r="AR208" s="2">
        <v>0</v>
      </c>
      <c r="AS208" s="2">
        <v>1011.6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0</v>
      </c>
      <c r="AZ208" s="599">
        <v>296.2</v>
      </c>
      <c r="BA208">
        <v>17.399999999999999</v>
      </c>
      <c r="BB208">
        <v>17.5</v>
      </c>
      <c r="BC208" s="8">
        <v>0.13819444444444401</v>
      </c>
    </row>
    <row r="209" spans="2:55">
      <c r="B209" s="2">
        <v>18.5</v>
      </c>
      <c r="C209" s="2">
        <v>89</v>
      </c>
      <c r="D209" s="2">
        <v>16.600000000000001</v>
      </c>
      <c r="E209" s="2">
        <v>18.5</v>
      </c>
      <c r="F209" s="2">
        <v>0</v>
      </c>
      <c r="G209" s="2">
        <v>0</v>
      </c>
      <c r="H209" s="2">
        <v>1011.4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0</v>
      </c>
      <c r="O209">
        <v>296.2</v>
      </c>
      <c r="P209">
        <v>17.399999999999999</v>
      </c>
      <c r="Q209">
        <v>17.5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18.5</v>
      </c>
      <c r="AN209" s="2">
        <v>89</v>
      </c>
      <c r="AO209" s="2">
        <v>16.600000000000001</v>
      </c>
      <c r="AP209" s="2">
        <v>18.5</v>
      </c>
      <c r="AQ209" s="2">
        <v>0</v>
      </c>
      <c r="AR209" s="2">
        <v>0</v>
      </c>
      <c r="AS209" s="2">
        <v>1011.4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0</v>
      </c>
      <c r="AZ209" s="599">
        <v>296.2</v>
      </c>
      <c r="BA209">
        <v>17.399999999999999</v>
      </c>
      <c r="BB209">
        <v>17.5</v>
      </c>
      <c r="BC209" s="8">
        <v>0.13888888888888901</v>
      </c>
    </row>
    <row r="210" spans="2:55">
      <c r="B210" s="2">
        <v>18.5</v>
      </c>
      <c r="C210" s="2">
        <v>89</v>
      </c>
      <c r="D210" s="2">
        <v>16.600000000000001</v>
      </c>
      <c r="E210" s="2">
        <v>18.5</v>
      </c>
      <c r="F210" s="2">
        <v>0</v>
      </c>
      <c r="G210" s="2">
        <v>0</v>
      </c>
      <c r="H210" s="2">
        <v>1011.4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0</v>
      </c>
      <c r="O210">
        <v>296.2</v>
      </c>
      <c r="P210">
        <v>17.399999999999999</v>
      </c>
      <c r="Q210">
        <v>17.5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18.5</v>
      </c>
      <c r="AN210" s="2">
        <v>89</v>
      </c>
      <c r="AO210" s="2">
        <v>16.600000000000001</v>
      </c>
      <c r="AP210" s="2">
        <v>18.5</v>
      </c>
      <c r="AQ210" s="2">
        <v>0</v>
      </c>
      <c r="AR210" s="2">
        <v>0</v>
      </c>
      <c r="AS210" s="2">
        <v>1011.4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0</v>
      </c>
      <c r="AZ210" s="599">
        <v>296.2</v>
      </c>
      <c r="BA210">
        <v>17.399999999999999</v>
      </c>
      <c r="BB210">
        <v>17.5</v>
      </c>
      <c r="BC210" s="8">
        <v>0.139583333333333</v>
      </c>
    </row>
    <row r="211" spans="2:55">
      <c r="B211" s="2">
        <v>18.399999999999999</v>
      </c>
      <c r="C211" s="2">
        <v>89</v>
      </c>
      <c r="D211" s="2">
        <v>16.5</v>
      </c>
      <c r="E211" s="2">
        <v>18.399999999999999</v>
      </c>
      <c r="F211" s="2">
        <v>0</v>
      </c>
      <c r="G211" s="2">
        <v>0</v>
      </c>
      <c r="H211" s="2">
        <v>1011.5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0</v>
      </c>
      <c r="O211">
        <v>296.2</v>
      </c>
      <c r="P211">
        <v>17.399999999999999</v>
      </c>
      <c r="Q211">
        <v>17.5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18.399999999999999</v>
      </c>
      <c r="AN211" s="2">
        <v>89</v>
      </c>
      <c r="AO211" s="2">
        <v>16.5</v>
      </c>
      <c r="AP211" s="2">
        <v>18.399999999999999</v>
      </c>
      <c r="AQ211" s="2">
        <v>0</v>
      </c>
      <c r="AR211" s="2">
        <v>0</v>
      </c>
      <c r="AS211" s="2">
        <v>1011.5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0</v>
      </c>
      <c r="AZ211" s="599">
        <v>296.2</v>
      </c>
      <c r="BA211">
        <v>17.399999999999999</v>
      </c>
      <c r="BB211">
        <v>17.5</v>
      </c>
      <c r="BC211" s="8">
        <v>0.140277777777778</v>
      </c>
    </row>
    <row r="212" spans="2:55">
      <c r="B212" s="2">
        <v>18.5</v>
      </c>
      <c r="C212" s="2">
        <v>90</v>
      </c>
      <c r="D212" s="2">
        <v>16.8</v>
      </c>
      <c r="E212" s="2">
        <v>18.5</v>
      </c>
      <c r="F212" s="2">
        <v>0</v>
      </c>
      <c r="G212" s="2">
        <v>0</v>
      </c>
      <c r="H212" s="2">
        <v>1011.5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0</v>
      </c>
      <c r="O212">
        <v>296.2</v>
      </c>
      <c r="P212">
        <v>17.399999999999999</v>
      </c>
      <c r="Q212">
        <v>17.5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18.5</v>
      </c>
      <c r="AN212" s="2">
        <v>90</v>
      </c>
      <c r="AO212" s="2">
        <v>16.8</v>
      </c>
      <c r="AP212" s="2">
        <v>18.5</v>
      </c>
      <c r="AQ212" s="2">
        <v>0</v>
      </c>
      <c r="AR212" s="2">
        <v>0</v>
      </c>
      <c r="AS212" s="2">
        <v>1011.5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0</v>
      </c>
      <c r="AZ212" s="599">
        <v>296.2</v>
      </c>
      <c r="BA212">
        <v>17.399999999999999</v>
      </c>
      <c r="BB212">
        <v>17.5</v>
      </c>
      <c r="BC212" s="8">
        <v>0.140972222222222</v>
      </c>
    </row>
    <row r="213" spans="2:55">
      <c r="B213" s="2">
        <v>18.600000000000001</v>
      </c>
      <c r="C213" s="2">
        <v>90</v>
      </c>
      <c r="D213" s="2">
        <v>16.899999999999999</v>
      </c>
      <c r="E213" s="2">
        <v>18.600000000000001</v>
      </c>
      <c r="F213" s="2">
        <v>0</v>
      </c>
      <c r="G213" s="2">
        <v>0</v>
      </c>
      <c r="H213" s="2">
        <v>1011.4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0</v>
      </c>
      <c r="O213">
        <v>296.2</v>
      </c>
      <c r="P213">
        <v>17.399999999999999</v>
      </c>
      <c r="Q213">
        <v>17.5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18.600000000000001</v>
      </c>
      <c r="AN213" s="2">
        <v>90</v>
      </c>
      <c r="AO213" s="2">
        <v>16.899999999999999</v>
      </c>
      <c r="AP213" s="2">
        <v>18.600000000000001</v>
      </c>
      <c r="AQ213" s="2">
        <v>0</v>
      </c>
      <c r="AR213" s="2">
        <v>0</v>
      </c>
      <c r="AS213" s="2">
        <v>1011.4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0</v>
      </c>
      <c r="AZ213" s="599">
        <v>296.2</v>
      </c>
      <c r="BA213">
        <v>17.399999999999999</v>
      </c>
      <c r="BB213">
        <v>17.5</v>
      </c>
      <c r="BC213" s="8">
        <v>0.141666666666667</v>
      </c>
    </row>
    <row r="214" spans="2:55">
      <c r="B214" s="2">
        <v>18.600000000000001</v>
      </c>
      <c r="C214" s="2">
        <v>89</v>
      </c>
      <c r="D214" s="2">
        <v>16.7</v>
      </c>
      <c r="E214" s="2">
        <v>18.600000000000001</v>
      </c>
      <c r="F214" s="2">
        <v>0</v>
      </c>
      <c r="G214" s="2">
        <v>0</v>
      </c>
      <c r="H214" s="2">
        <v>1011.6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0</v>
      </c>
      <c r="O214">
        <v>296.2</v>
      </c>
      <c r="P214">
        <v>17.399999999999999</v>
      </c>
      <c r="Q214">
        <v>17.5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18.600000000000001</v>
      </c>
      <c r="AN214" s="2">
        <v>89</v>
      </c>
      <c r="AO214" s="2">
        <v>16.7</v>
      </c>
      <c r="AP214" s="2">
        <v>18.600000000000001</v>
      </c>
      <c r="AQ214" s="2">
        <v>0</v>
      </c>
      <c r="AR214" s="2">
        <v>0</v>
      </c>
      <c r="AS214" s="2">
        <v>1011.6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0</v>
      </c>
      <c r="AZ214" s="599">
        <v>296.2</v>
      </c>
      <c r="BA214">
        <v>17.399999999999999</v>
      </c>
      <c r="BB214">
        <v>17.5</v>
      </c>
      <c r="BC214" s="8">
        <v>0.14236111111111099</v>
      </c>
    </row>
    <row r="215" spans="2:55">
      <c r="B215" s="2">
        <v>18.5</v>
      </c>
      <c r="C215" s="2">
        <v>90</v>
      </c>
      <c r="D215" s="2">
        <v>16.8</v>
      </c>
      <c r="E215" s="2">
        <v>18.5</v>
      </c>
      <c r="F215" s="2">
        <v>0</v>
      </c>
      <c r="G215" s="2">
        <v>0</v>
      </c>
      <c r="H215" s="2">
        <v>1011.5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0</v>
      </c>
      <c r="O215">
        <v>296.2</v>
      </c>
      <c r="P215">
        <v>17.399999999999999</v>
      </c>
      <c r="Q215">
        <v>17.5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18.5</v>
      </c>
      <c r="AN215" s="2">
        <v>90</v>
      </c>
      <c r="AO215" s="2">
        <v>16.8</v>
      </c>
      <c r="AP215" s="2">
        <v>18.5</v>
      </c>
      <c r="AQ215" s="2">
        <v>0</v>
      </c>
      <c r="AR215" s="2">
        <v>0</v>
      </c>
      <c r="AS215" s="2">
        <v>1011.5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0</v>
      </c>
      <c r="AZ215" s="599">
        <v>296.2</v>
      </c>
      <c r="BA215">
        <v>17.399999999999999</v>
      </c>
      <c r="BB215">
        <v>17.5</v>
      </c>
      <c r="BC215" s="8">
        <v>0.14305555555555599</v>
      </c>
    </row>
    <row r="216" spans="2:55">
      <c r="B216" s="2">
        <v>18.600000000000001</v>
      </c>
      <c r="C216" s="2">
        <v>90</v>
      </c>
      <c r="D216" s="2">
        <v>16.899999999999999</v>
      </c>
      <c r="E216" s="2">
        <v>18.600000000000001</v>
      </c>
      <c r="F216" s="2">
        <v>0</v>
      </c>
      <c r="G216" s="2">
        <v>0</v>
      </c>
      <c r="H216" s="2">
        <v>1011.6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0</v>
      </c>
      <c r="O216">
        <v>296.2</v>
      </c>
      <c r="P216">
        <v>17.399999999999999</v>
      </c>
      <c r="Q216">
        <v>17.5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18.600000000000001</v>
      </c>
      <c r="AN216" s="2">
        <v>90</v>
      </c>
      <c r="AO216" s="2">
        <v>16.899999999999999</v>
      </c>
      <c r="AP216" s="2">
        <v>18.600000000000001</v>
      </c>
      <c r="AQ216" s="2">
        <v>0</v>
      </c>
      <c r="AR216" s="2">
        <v>0</v>
      </c>
      <c r="AS216" s="2">
        <v>1011.6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0</v>
      </c>
      <c r="AZ216" s="599">
        <v>296.2</v>
      </c>
      <c r="BA216">
        <v>17.399999999999999</v>
      </c>
      <c r="BB216">
        <v>17.5</v>
      </c>
      <c r="BC216" s="8">
        <v>0.14374999999999999</v>
      </c>
    </row>
    <row r="217" spans="2:55">
      <c r="B217" s="2">
        <v>18.600000000000001</v>
      </c>
      <c r="C217" s="2">
        <v>90</v>
      </c>
      <c r="D217" s="2">
        <v>16.899999999999999</v>
      </c>
      <c r="E217" s="2">
        <v>18.600000000000001</v>
      </c>
      <c r="F217" s="2">
        <v>0</v>
      </c>
      <c r="G217" s="2">
        <v>0</v>
      </c>
      <c r="H217" s="2">
        <v>1011.6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0</v>
      </c>
      <c r="O217">
        <v>296.2</v>
      </c>
      <c r="P217">
        <v>17.399999999999999</v>
      </c>
      <c r="Q217">
        <v>17.5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18.600000000000001</v>
      </c>
      <c r="AN217" s="2">
        <v>90</v>
      </c>
      <c r="AO217" s="2">
        <v>16.899999999999999</v>
      </c>
      <c r="AP217" s="2">
        <v>18.600000000000001</v>
      </c>
      <c r="AQ217" s="2">
        <v>0</v>
      </c>
      <c r="AR217" s="2">
        <v>0</v>
      </c>
      <c r="AS217" s="2">
        <v>1011.6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0</v>
      </c>
      <c r="AZ217" s="599">
        <v>296.2</v>
      </c>
      <c r="BA217">
        <v>17.399999999999999</v>
      </c>
      <c r="BB217">
        <v>17.5</v>
      </c>
      <c r="BC217" s="8">
        <v>0.14444444444444399</v>
      </c>
    </row>
    <row r="218" spans="2:55">
      <c r="B218" s="2">
        <v>18.600000000000001</v>
      </c>
      <c r="C218" s="2">
        <v>90</v>
      </c>
      <c r="D218" s="2">
        <v>16.899999999999999</v>
      </c>
      <c r="E218" s="2">
        <v>18.600000000000001</v>
      </c>
      <c r="F218" s="2">
        <v>0</v>
      </c>
      <c r="G218" s="2">
        <v>0</v>
      </c>
      <c r="H218" s="2">
        <v>1011.6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0</v>
      </c>
      <c r="O218">
        <v>296.2</v>
      </c>
      <c r="P218">
        <v>17.399999999999999</v>
      </c>
      <c r="Q218">
        <v>17.5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18.600000000000001</v>
      </c>
      <c r="AN218" s="2">
        <v>90</v>
      </c>
      <c r="AO218" s="2">
        <v>16.899999999999999</v>
      </c>
      <c r="AP218" s="2">
        <v>18.600000000000001</v>
      </c>
      <c r="AQ218" s="2">
        <v>0</v>
      </c>
      <c r="AR218" s="2">
        <v>0</v>
      </c>
      <c r="AS218" s="2">
        <v>1011.6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0</v>
      </c>
      <c r="AZ218" s="599">
        <v>296.2</v>
      </c>
      <c r="BA218">
        <v>17.399999999999999</v>
      </c>
      <c r="BB218">
        <v>17.5</v>
      </c>
      <c r="BC218" s="8">
        <v>0.14513888888888901</v>
      </c>
    </row>
    <row r="219" spans="2:55">
      <c r="B219" s="2">
        <v>18.600000000000001</v>
      </c>
      <c r="C219" s="2">
        <v>90</v>
      </c>
      <c r="D219" s="2">
        <v>16.899999999999999</v>
      </c>
      <c r="E219" s="2">
        <v>18.600000000000001</v>
      </c>
      <c r="F219" s="2">
        <v>0</v>
      </c>
      <c r="G219" s="2">
        <v>0</v>
      </c>
      <c r="H219" s="2">
        <v>1011.6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0</v>
      </c>
      <c r="O219">
        <v>296.2</v>
      </c>
      <c r="P219">
        <v>17.399999999999999</v>
      </c>
      <c r="Q219">
        <v>17.5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18.600000000000001</v>
      </c>
      <c r="AN219" s="2">
        <v>90</v>
      </c>
      <c r="AO219" s="2">
        <v>16.899999999999999</v>
      </c>
      <c r="AP219" s="2">
        <v>18.600000000000001</v>
      </c>
      <c r="AQ219" s="2">
        <v>0</v>
      </c>
      <c r="AR219" s="2">
        <v>0</v>
      </c>
      <c r="AS219" s="2">
        <v>1011.6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0</v>
      </c>
      <c r="AZ219" s="599">
        <v>296.2</v>
      </c>
      <c r="BA219">
        <v>17.399999999999999</v>
      </c>
      <c r="BB219">
        <v>17.5</v>
      </c>
      <c r="BC219" s="8">
        <v>0.14583333333333301</v>
      </c>
    </row>
    <row r="220" spans="2:55">
      <c r="B220" s="2">
        <v>18.600000000000001</v>
      </c>
      <c r="C220" s="2">
        <v>90</v>
      </c>
      <c r="D220" s="2">
        <v>16.899999999999999</v>
      </c>
      <c r="E220" s="2">
        <v>18.600000000000001</v>
      </c>
      <c r="F220" s="2">
        <v>0</v>
      </c>
      <c r="G220" s="2">
        <v>0</v>
      </c>
      <c r="H220" s="2">
        <v>1011.6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0</v>
      </c>
      <c r="O220">
        <v>296.2</v>
      </c>
      <c r="P220">
        <v>17.399999999999999</v>
      </c>
      <c r="Q220">
        <v>17.5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18.600000000000001</v>
      </c>
      <c r="AN220" s="2">
        <v>90</v>
      </c>
      <c r="AO220" s="2">
        <v>16.899999999999999</v>
      </c>
      <c r="AP220" s="2">
        <v>18.600000000000001</v>
      </c>
      <c r="AQ220" s="2">
        <v>0</v>
      </c>
      <c r="AR220" s="2">
        <v>0</v>
      </c>
      <c r="AS220" s="2">
        <v>1011.6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0</v>
      </c>
      <c r="AZ220" s="599">
        <v>296.2</v>
      </c>
      <c r="BA220">
        <v>17.399999999999999</v>
      </c>
      <c r="BB220">
        <v>17.5</v>
      </c>
      <c r="BC220" s="8">
        <v>0.14652777777777801</v>
      </c>
    </row>
    <row r="221" spans="2:55">
      <c r="B221" s="2">
        <v>18.600000000000001</v>
      </c>
      <c r="C221" s="2">
        <v>90</v>
      </c>
      <c r="D221" s="2">
        <v>16.899999999999999</v>
      </c>
      <c r="E221" s="2">
        <v>18.600000000000001</v>
      </c>
      <c r="F221" s="2">
        <v>0</v>
      </c>
      <c r="G221" s="2">
        <v>0</v>
      </c>
      <c r="H221" s="2">
        <v>1011.7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0</v>
      </c>
      <c r="O221">
        <v>296.2</v>
      </c>
      <c r="P221">
        <v>17.399999999999999</v>
      </c>
      <c r="Q221">
        <v>17.5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18.600000000000001</v>
      </c>
      <c r="AN221" s="2">
        <v>90</v>
      </c>
      <c r="AO221" s="2">
        <v>16.899999999999999</v>
      </c>
      <c r="AP221" s="2">
        <v>18.600000000000001</v>
      </c>
      <c r="AQ221" s="2">
        <v>0</v>
      </c>
      <c r="AR221" s="2">
        <v>0</v>
      </c>
      <c r="AS221" s="2">
        <v>1011.7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0</v>
      </c>
      <c r="AZ221" s="599">
        <v>296.2</v>
      </c>
      <c r="BA221">
        <v>17.399999999999999</v>
      </c>
      <c r="BB221">
        <v>17.5</v>
      </c>
      <c r="BC221" s="8">
        <v>0.147222222222222</v>
      </c>
    </row>
    <row r="222" spans="2:55">
      <c r="B222" s="2">
        <v>18.5</v>
      </c>
      <c r="C222" s="2">
        <v>90</v>
      </c>
      <c r="D222" s="2">
        <v>16.8</v>
      </c>
      <c r="E222" s="2">
        <v>18.5</v>
      </c>
      <c r="F222" s="2">
        <v>0</v>
      </c>
      <c r="G222" s="2">
        <v>0</v>
      </c>
      <c r="H222" s="2">
        <v>1011.6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0</v>
      </c>
      <c r="O222">
        <v>296.2</v>
      </c>
      <c r="P222">
        <v>17.399999999999999</v>
      </c>
      <c r="Q222">
        <v>17.5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18.5</v>
      </c>
      <c r="AN222" s="2">
        <v>90</v>
      </c>
      <c r="AO222" s="2">
        <v>16.8</v>
      </c>
      <c r="AP222" s="2">
        <v>18.5</v>
      </c>
      <c r="AQ222" s="2">
        <v>0</v>
      </c>
      <c r="AR222" s="2">
        <v>0</v>
      </c>
      <c r="AS222" s="2">
        <v>1011.6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0</v>
      </c>
      <c r="AZ222" s="599">
        <v>296.2</v>
      </c>
      <c r="BA222">
        <v>17.399999999999999</v>
      </c>
      <c r="BB222">
        <v>17.5</v>
      </c>
      <c r="BC222" s="8">
        <v>0.147916666666667</v>
      </c>
    </row>
    <row r="223" spans="2:55">
      <c r="B223" s="2">
        <v>18.5</v>
      </c>
      <c r="C223" s="2">
        <v>90</v>
      </c>
      <c r="D223" s="2">
        <v>16.8</v>
      </c>
      <c r="E223" s="2">
        <v>18.5</v>
      </c>
      <c r="F223" s="2">
        <v>0</v>
      </c>
      <c r="G223" s="2">
        <v>0</v>
      </c>
      <c r="H223" s="2">
        <v>1011.5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0</v>
      </c>
      <c r="O223">
        <v>296.2</v>
      </c>
      <c r="P223">
        <v>17.399999999999999</v>
      </c>
      <c r="Q223">
        <v>17.5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18.5</v>
      </c>
      <c r="AN223" s="2">
        <v>90</v>
      </c>
      <c r="AO223" s="2">
        <v>16.8</v>
      </c>
      <c r="AP223" s="2">
        <v>18.5</v>
      </c>
      <c r="AQ223" s="2">
        <v>0</v>
      </c>
      <c r="AR223" s="2">
        <v>0</v>
      </c>
      <c r="AS223" s="2">
        <v>1011.5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0</v>
      </c>
      <c r="AZ223" s="599">
        <v>296.2</v>
      </c>
      <c r="BA223">
        <v>17.399999999999999</v>
      </c>
      <c r="BB223">
        <v>17.5</v>
      </c>
      <c r="BC223" s="8">
        <v>0.148611111111111</v>
      </c>
    </row>
    <row r="224" spans="2:55">
      <c r="B224" s="2">
        <v>18.399999999999999</v>
      </c>
      <c r="C224" s="2">
        <v>90</v>
      </c>
      <c r="D224" s="2">
        <v>16.7</v>
      </c>
      <c r="E224" s="2">
        <v>18.399999999999999</v>
      </c>
      <c r="F224" s="2">
        <v>0</v>
      </c>
      <c r="G224" s="2">
        <v>0</v>
      </c>
      <c r="H224" s="2">
        <v>1011.7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0</v>
      </c>
      <c r="O224">
        <v>296.2</v>
      </c>
      <c r="P224">
        <v>17.3</v>
      </c>
      <c r="Q224">
        <v>17.5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18.399999999999999</v>
      </c>
      <c r="AN224" s="2">
        <v>90</v>
      </c>
      <c r="AO224" s="2">
        <v>16.7</v>
      </c>
      <c r="AP224" s="2">
        <v>18.399999999999999</v>
      </c>
      <c r="AQ224" s="2">
        <v>0</v>
      </c>
      <c r="AR224" s="2">
        <v>0</v>
      </c>
      <c r="AS224" s="2">
        <v>1011.7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0</v>
      </c>
      <c r="AZ224" s="599">
        <v>296.2</v>
      </c>
      <c r="BA224">
        <v>17.3</v>
      </c>
      <c r="BB224">
        <v>17.5</v>
      </c>
      <c r="BC224" s="8">
        <v>0.149305555555556</v>
      </c>
    </row>
    <row r="225" spans="2:55">
      <c r="B225" s="2">
        <v>18.5</v>
      </c>
      <c r="C225" s="2">
        <v>90</v>
      </c>
      <c r="D225" s="2">
        <v>16.8</v>
      </c>
      <c r="E225" s="2">
        <v>18.5</v>
      </c>
      <c r="F225" s="2">
        <v>0</v>
      </c>
      <c r="G225" s="2">
        <v>0</v>
      </c>
      <c r="H225" s="2">
        <v>1011.4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0</v>
      </c>
      <c r="O225">
        <v>296.2</v>
      </c>
      <c r="P225">
        <v>17.3</v>
      </c>
      <c r="Q225">
        <v>17.5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18.5</v>
      </c>
      <c r="AN225" s="2">
        <v>90</v>
      </c>
      <c r="AO225" s="2">
        <v>16.8</v>
      </c>
      <c r="AP225" s="2">
        <v>18.5</v>
      </c>
      <c r="AQ225" s="2">
        <v>0</v>
      </c>
      <c r="AR225" s="2">
        <v>0</v>
      </c>
      <c r="AS225" s="2">
        <v>1011.4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0</v>
      </c>
      <c r="AZ225" s="599">
        <v>296.2</v>
      </c>
      <c r="BA225">
        <v>17.3</v>
      </c>
      <c r="BB225">
        <v>17.5</v>
      </c>
      <c r="BC225" s="8">
        <v>0.15</v>
      </c>
    </row>
    <row r="226" spans="2:55">
      <c r="B226" s="2">
        <v>18.5</v>
      </c>
      <c r="C226" s="2">
        <v>90</v>
      </c>
      <c r="D226" s="2">
        <v>16.8</v>
      </c>
      <c r="E226" s="2">
        <v>18.5</v>
      </c>
      <c r="F226" s="2">
        <v>0</v>
      </c>
      <c r="G226" s="2">
        <v>1.8</v>
      </c>
      <c r="H226" s="2">
        <v>1011.5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0</v>
      </c>
      <c r="O226">
        <v>296.2</v>
      </c>
      <c r="P226">
        <v>17.3</v>
      </c>
      <c r="Q226">
        <v>17.5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18.5</v>
      </c>
      <c r="AN226" s="2">
        <v>90</v>
      </c>
      <c r="AO226" s="2">
        <v>16.8</v>
      </c>
      <c r="AP226" s="2">
        <v>18.5</v>
      </c>
      <c r="AQ226" s="2">
        <v>0</v>
      </c>
      <c r="AR226" s="2">
        <v>1.8</v>
      </c>
      <c r="AS226" s="2">
        <v>1011.5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0</v>
      </c>
      <c r="AZ226" s="599">
        <v>296.2</v>
      </c>
      <c r="BA226">
        <v>17.3</v>
      </c>
      <c r="BB226">
        <v>17.5</v>
      </c>
      <c r="BC226" s="8">
        <v>0.15069444444444399</v>
      </c>
    </row>
    <row r="227" spans="2:55">
      <c r="B227" s="2">
        <v>18.600000000000001</v>
      </c>
      <c r="C227" s="2">
        <v>90</v>
      </c>
      <c r="D227" s="2">
        <v>16.899999999999999</v>
      </c>
      <c r="E227" s="2">
        <v>18.600000000000001</v>
      </c>
      <c r="F227" s="2">
        <v>0</v>
      </c>
      <c r="G227" s="2">
        <v>0</v>
      </c>
      <c r="H227" s="2">
        <v>1011.4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0</v>
      </c>
      <c r="O227">
        <v>296.2</v>
      </c>
      <c r="P227">
        <v>17.3</v>
      </c>
      <c r="Q227">
        <v>17.5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18.600000000000001</v>
      </c>
      <c r="AN227" s="2">
        <v>90</v>
      </c>
      <c r="AO227" s="2">
        <v>16.899999999999999</v>
      </c>
      <c r="AP227" s="2">
        <v>18.600000000000001</v>
      </c>
      <c r="AQ227" s="2">
        <v>0</v>
      </c>
      <c r="AR227" s="2">
        <v>0</v>
      </c>
      <c r="AS227" s="2">
        <v>1011.4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0</v>
      </c>
      <c r="AZ227" s="599">
        <v>296.2</v>
      </c>
      <c r="BA227">
        <v>17.3</v>
      </c>
      <c r="BB227">
        <v>17.5</v>
      </c>
      <c r="BC227" s="8">
        <v>0.15138888888888899</v>
      </c>
    </row>
    <row r="228" spans="2:55">
      <c r="B228" s="2">
        <v>18.600000000000001</v>
      </c>
      <c r="C228" s="2">
        <v>90</v>
      </c>
      <c r="D228" s="2">
        <v>16.899999999999999</v>
      </c>
      <c r="E228" s="2">
        <v>18.600000000000001</v>
      </c>
      <c r="F228" s="2">
        <v>0</v>
      </c>
      <c r="G228" s="2">
        <v>0</v>
      </c>
      <c r="H228" s="2">
        <v>1011.6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0</v>
      </c>
      <c r="O228">
        <v>296.2</v>
      </c>
      <c r="P228">
        <v>17.399999999999999</v>
      </c>
      <c r="Q228">
        <v>17.5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18.600000000000001</v>
      </c>
      <c r="AN228" s="2">
        <v>90</v>
      </c>
      <c r="AO228" s="2">
        <v>16.899999999999999</v>
      </c>
      <c r="AP228" s="2">
        <v>18.600000000000001</v>
      </c>
      <c r="AQ228" s="2">
        <v>0</v>
      </c>
      <c r="AR228" s="2">
        <v>0</v>
      </c>
      <c r="AS228" s="2">
        <v>1011.6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0</v>
      </c>
      <c r="AZ228" s="599">
        <v>296.2</v>
      </c>
      <c r="BA228">
        <v>17.399999999999999</v>
      </c>
      <c r="BB228">
        <v>17.5</v>
      </c>
      <c r="BC228" s="8">
        <v>0.15208333333333299</v>
      </c>
    </row>
    <row r="229" spans="2:55">
      <c r="B229" s="2">
        <v>18.600000000000001</v>
      </c>
      <c r="C229" s="2">
        <v>90</v>
      </c>
      <c r="D229" s="2">
        <v>16.899999999999999</v>
      </c>
      <c r="E229" s="2">
        <v>18.600000000000001</v>
      </c>
      <c r="F229" s="2">
        <v>0</v>
      </c>
      <c r="G229" s="2">
        <v>0</v>
      </c>
      <c r="H229" s="2">
        <v>1011.5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0</v>
      </c>
      <c r="O229">
        <v>296.2</v>
      </c>
      <c r="P229">
        <v>17.399999999999999</v>
      </c>
      <c r="Q229">
        <v>17.5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18.600000000000001</v>
      </c>
      <c r="AN229" s="2">
        <v>90</v>
      </c>
      <c r="AO229" s="2">
        <v>16.899999999999999</v>
      </c>
      <c r="AP229" s="2">
        <v>18.600000000000001</v>
      </c>
      <c r="AQ229" s="2">
        <v>0</v>
      </c>
      <c r="AR229" s="2">
        <v>0</v>
      </c>
      <c r="AS229" s="2">
        <v>1011.5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0</v>
      </c>
      <c r="AZ229" s="599">
        <v>296.2</v>
      </c>
      <c r="BA229">
        <v>17.399999999999999</v>
      </c>
      <c r="BB229">
        <v>17.5</v>
      </c>
      <c r="BC229" s="8">
        <v>0.15277777777777801</v>
      </c>
    </row>
    <row r="230" spans="2:55">
      <c r="B230" s="2">
        <v>18.5</v>
      </c>
      <c r="C230" s="2">
        <v>90</v>
      </c>
      <c r="D230" s="2">
        <v>16.8</v>
      </c>
      <c r="E230" s="2">
        <v>18.5</v>
      </c>
      <c r="F230" s="2">
        <v>0</v>
      </c>
      <c r="G230" s="2">
        <v>0</v>
      </c>
      <c r="H230" s="2">
        <v>1011.6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0</v>
      </c>
      <c r="O230">
        <v>296.2</v>
      </c>
      <c r="P230">
        <v>17.399999999999999</v>
      </c>
      <c r="Q230">
        <v>17.399999999999999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18.5</v>
      </c>
      <c r="AN230" s="2">
        <v>90</v>
      </c>
      <c r="AO230" s="2">
        <v>16.8</v>
      </c>
      <c r="AP230" s="2">
        <v>18.5</v>
      </c>
      <c r="AQ230" s="2">
        <v>0</v>
      </c>
      <c r="AR230" s="2">
        <v>0</v>
      </c>
      <c r="AS230" s="2">
        <v>1011.6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0</v>
      </c>
      <c r="AZ230" s="599">
        <v>296.2</v>
      </c>
      <c r="BA230">
        <v>17.399999999999999</v>
      </c>
      <c r="BB230">
        <v>17.399999999999999</v>
      </c>
      <c r="BC230" s="8">
        <v>0.15347222222222201</v>
      </c>
    </row>
    <row r="231" spans="2:55">
      <c r="B231" s="2">
        <v>18.5</v>
      </c>
      <c r="C231" s="2">
        <v>90</v>
      </c>
      <c r="D231" s="2">
        <v>16.8</v>
      </c>
      <c r="E231" s="2">
        <v>18.5</v>
      </c>
      <c r="F231" s="2">
        <v>0</v>
      </c>
      <c r="G231" s="2">
        <v>0</v>
      </c>
      <c r="H231" s="2">
        <v>1011.7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0</v>
      </c>
      <c r="O231">
        <v>296.2</v>
      </c>
      <c r="P231">
        <v>17.3</v>
      </c>
      <c r="Q231">
        <v>17.399999999999999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18.5</v>
      </c>
      <c r="AN231" s="2">
        <v>90</v>
      </c>
      <c r="AO231" s="2">
        <v>16.8</v>
      </c>
      <c r="AP231" s="2">
        <v>18.5</v>
      </c>
      <c r="AQ231" s="2">
        <v>0</v>
      </c>
      <c r="AR231" s="2">
        <v>0</v>
      </c>
      <c r="AS231" s="2">
        <v>1011.7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0</v>
      </c>
      <c r="AZ231" s="599">
        <v>296.2</v>
      </c>
      <c r="BA231">
        <v>17.3</v>
      </c>
      <c r="BB231">
        <v>17.399999999999999</v>
      </c>
      <c r="BC231" s="8">
        <v>0.15416666666666701</v>
      </c>
    </row>
    <row r="232" spans="2:55">
      <c r="B232" s="2">
        <v>18.5</v>
      </c>
      <c r="C232" s="2">
        <v>90</v>
      </c>
      <c r="D232" s="2">
        <v>16.8</v>
      </c>
      <c r="E232" s="2">
        <v>18.5</v>
      </c>
      <c r="F232" s="2">
        <v>0</v>
      </c>
      <c r="G232" s="2">
        <v>1.8</v>
      </c>
      <c r="H232" s="2">
        <v>1011.7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0</v>
      </c>
      <c r="O232">
        <v>296.2</v>
      </c>
      <c r="P232">
        <v>17.399999999999999</v>
      </c>
      <c r="Q232">
        <v>17.399999999999999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18.5</v>
      </c>
      <c r="AN232" s="2">
        <v>90</v>
      </c>
      <c r="AO232" s="2">
        <v>16.8</v>
      </c>
      <c r="AP232" s="2">
        <v>18.5</v>
      </c>
      <c r="AQ232" s="2">
        <v>0</v>
      </c>
      <c r="AR232" s="2">
        <v>1.8</v>
      </c>
      <c r="AS232" s="2">
        <v>1011.7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0</v>
      </c>
      <c r="AZ232" s="599">
        <v>296.2</v>
      </c>
      <c r="BA232">
        <v>17.399999999999999</v>
      </c>
      <c r="BB232">
        <v>17.399999999999999</v>
      </c>
      <c r="BC232" s="8">
        <v>0.15486111111111101</v>
      </c>
    </row>
    <row r="233" spans="2:55">
      <c r="B233" s="2">
        <v>18.600000000000001</v>
      </c>
      <c r="C233" s="2">
        <v>90</v>
      </c>
      <c r="D233" s="2">
        <v>16.899999999999999</v>
      </c>
      <c r="E233" s="2">
        <v>18.600000000000001</v>
      </c>
      <c r="F233" s="2">
        <v>0</v>
      </c>
      <c r="G233" s="2">
        <v>0</v>
      </c>
      <c r="H233" s="2">
        <v>1011.7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0</v>
      </c>
      <c r="O233">
        <v>296.2</v>
      </c>
      <c r="P233">
        <v>17.3</v>
      </c>
      <c r="Q233">
        <v>17.399999999999999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18.600000000000001</v>
      </c>
      <c r="AN233" s="2">
        <v>90</v>
      </c>
      <c r="AO233" s="2">
        <v>16.899999999999999</v>
      </c>
      <c r="AP233" s="2">
        <v>18.600000000000001</v>
      </c>
      <c r="AQ233" s="2">
        <v>0</v>
      </c>
      <c r="AR233" s="2">
        <v>0</v>
      </c>
      <c r="AS233" s="2">
        <v>1011.7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0</v>
      </c>
      <c r="AZ233" s="599">
        <v>296.2</v>
      </c>
      <c r="BA233">
        <v>17.3</v>
      </c>
      <c r="BB233">
        <v>17.399999999999999</v>
      </c>
      <c r="BC233" s="8">
        <v>0.155555555555556</v>
      </c>
    </row>
    <row r="234" spans="2:55">
      <c r="B234" s="2">
        <v>18.5</v>
      </c>
      <c r="C234" s="2">
        <v>90</v>
      </c>
      <c r="D234" s="2">
        <v>16.8</v>
      </c>
      <c r="E234" s="2">
        <v>18.5</v>
      </c>
      <c r="F234" s="2">
        <v>0</v>
      </c>
      <c r="G234" s="2">
        <v>0</v>
      </c>
      <c r="H234" s="2">
        <v>1011.8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0</v>
      </c>
      <c r="O234">
        <v>296.2</v>
      </c>
      <c r="P234">
        <v>17.3</v>
      </c>
      <c r="Q234">
        <v>17.5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18.5</v>
      </c>
      <c r="AN234" s="2">
        <v>90</v>
      </c>
      <c r="AO234" s="2">
        <v>16.8</v>
      </c>
      <c r="AP234" s="2">
        <v>18.5</v>
      </c>
      <c r="AQ234" s="2">
        <v>0</v>
      </c>
      <c r="AR234" s="2">
        <v>0</v>
      </c>
      <c r="AS234" s="2">
        <v>1011.8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0</v>
      </c>
      <c r="AZ234" s="599">
        <v>296.2</v>
      </c>
      <c r="BA234">
        <v>17.3</v>
      </c>
      <c r="BB234">
        <v>17.5</v>
      </c>
      <c r="BC234" s="8">
        <v>0.15625</v>
      </c>
    </row>
    <row r="235" spans="2:55">
      <c r="B235" s="2">
        <v>18.5</v>
      </c>
      <c r="C235" s="2">
        <v>90</v>
      </c>
      <c r="D235" s="2">
        <v>16.8</v>
      </c>
      <c r="E235" s="2">
        <v>18.5</v>
      </c>
      <c r="F235" s="2">
        <v>0</v>
      </c>
      <c r="G235" s="2">
        <v>0</v>
      </c>
      <c r="H235" s="2">
        <v>1011.6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0</v>
      </c>
      <c r="O235">
        <v>296.2</v>
      </c>
      <c r="P235">
        <v>17.3</v>
      </c>
      <c r="Q235">
        <v>17.399999999999999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18.5</v>
      </c>
      <c r="AN235" s="2">
        <v>90</v>
      </c>
      <c r="AO235" s="2">
        <v>16.8</v>
      </c>
      <c r="AP235" s="2">
        <v>18.5</v>
      </c>
      <c r="AQ235" s="2">
        <v>0</v>
      </c>
      <c r="AR235" s="2">
        <v>0</v>
      </c>
      <c r="AS235" s="2">
        <v>1011.6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0</v>
      </c>
      <c r="AZ235" s="599">
        <v>296.2</v>
      </c>
      <c r="BA235">
        <v>17.3</v>
      </c>
      <c r="BB235">
        <v>17.399999999999999</v>
      </c>
      <c r="BC235" s="8">
        <v>0.156944444444444</v>
      </c>
    </row>
    <row r="236" spans="2:55">
      <c r="B236" s="2">
        <v>18.399999999999999</v>
      </c>
      <c r="C236" s="2">
        <v>90</v>
      </c>
      <c r="D236" s="2">
        <v>16.7</v>
      </c>
      <c r="E236" s="2">
        <v>18.399999999999999</v>
      </c>
      <c r="F236" s="2">
        <v>0</v>
      </c>
      <c r="G236" s="2">
        <v>0</v>
      </c>
      <c r="H236" s="2">
        <v>1011.8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0</v>
      </c>
      <c r="O236">
        <v>296.2</v>
      </c>
      <c r="P236">
        <v>17.3</v>
      </c>
      <c r="Q236">
        <v>17.399999999999999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18.399999999999999</v>
      </c>
      <c r="AN236" s="2">
        <v>90</v>
      </c>
      <c r="AO236" s="2">
        <v>16.7</v>
      </c>
      <c r="AP236" s="2">
        <v>18.399999999999999</v>
      </c>
      <c r="AQ236" s="2">
        <v>0</v>
      </c>
      <c r="AR236" s="2">
        <v>0</v>
      </c>
      <c r="AS236" s="2">
        <v>1011.8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0</v>
      </c>
      <c r="AZ236" s="599">
        <v>296.2</v>
      </c>
      <c r="BA236">
        <v>17.3</v>
      </c>
      <c r="BB236">
        <v>17.399999999999999</v>
      </c>
      <c r="BC236" s="8">
        <v>0.15763888888888899</v>
      </c>
    </row>
    <row r="237" spans="2:55">
      <c r="B237" s="2">
        <v>18.399999999999999</v>
      </c>
      <c r="C237" s="2">
        <v>90</v>
      </c>
      <c r="D237" s="2">
        <v>16.7</v>
      </c>
      <c r="E237" s="2">
        <v>18.399999999999999</v>
      </c>
      <c r="F237" s="2">
        <v>0</v>
      </c>
      <c r="G237" s="2">
        <v>0</v>
      </c>
      <c r="H237" s="2">
        <v>1011.7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0</v>
      </c>
      <c r="O237">
        <v>296.2</v>
      </c>
      <c r="P237">
        <v>17.3</v>
      </c>
      <c r="Q237">
        <v>17.399999999999999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18.399999999999999</v>
      </c>
      <c r="AN237" s="2">
        <v>90</v>
      </c>
      <c r="AO237" s="2">
        <v>16.7</v>
      </c>
      <c r="AP237" s="2">
        <v>18.399999999999999</v>
      </c>
      <c r="AQ237" s="2">
        <v>0</v>
      </c>
      <c r="AR237" s="2">
        <v>0</v>
      </c>
      <c r="AS237" s="2">
        <v>1011.7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0</v>
      </c>
      <c r="AZ237" s="599">
        <v>296.2</v>
      </c>
      <c r="BA237">
        <v>17.3</v>
      </c>
      <c r="BB237">
        <v>17.399999999999999</v>
      </c>
      <c r="BC237" s="8">
        <v>0.15833333333333299</v>
      </c>
    </row>
    <row r="238" spans="2:55">
      <c r="B238" s="2">
        <v>18.5</v>
      </c>
      <c r="C238" s="2">
        <v>90</v>
      </c>
      <c r="D238" s="2">
        <v>16.8</v>
      </c>
      <c r="E238" s="2">
        <v>18.5</v>
      </c>
      <c r="F238" s="2">
        <v>0</v>
      </c>
      <c r="G238" s="2">
        <v>0</v>
      </c>
      <c r="H238" s="2">
        <v>1011.7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0</v>
      </c>
      <c r="O238">
        <v>296.2</v>
      </c>
      <c r="P238">
        <v>17.3</v>
      </c>
      <c r="Q238">
        <v>17.399999999999999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18.5</v>
      </c>
      <c r="AN238" s="2">
        <v>90</v>
      </c>
      <c r="AO238" s="2">
        <v>16.8</v>
      </c>
      <c r="AP238" s="2">
        <v>18.5</v>
      </c>
      <c r="AQ238" s="2">
        <v>0</v>
      </c>
      <c r="AR238" s="2">
        <v>0</v>
      </c>
      <c r="AS238" s="2">
        <v>1011.7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0</v>
      </c>
      <c r="AZ238" s="599">
        <v>296.2</v>
      </c>
      <c r="BA238">
        <v>17.3</v>
      </c>
      <c r="BB238">
        <v>17.399999999999999</v>
      </c>
      <c r="BC238" s="8">
        <v>0.15902777777777799</v>
      </c>
    </row>
    <row r="239" spans="2:55">
      <c r="B239" s="2">
        <v>18.5</v>
      </c>
      <c r="C239" s="2">
        <v>90</v>
      </c>
      <c r="D239" s="2">
        <v>16.8</v>
      </c>
      <c r="E239" s="2">
        <v>18.5</v>
      </c>
      <c r="F239" s="2">
        <v>0</v>
      </c>
      <c r="G239" s="2">
        <v>0</v>
      </c>
      <c r="H239" s="2">
        <v>1011.9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0</v>
      </c>
      <c r="O239">
        <v>296.2</v>
      </c>
      <c r="P239">
        <v>17.3</v>
      </c>
      <c r="Q239">
        <v>17.5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18.5</v>
      </c>
      <c r="AN239" s="2">
        <v>90</v>
      </c>
      <c r="AO239" s="2">
        <v>16.8</v>
      </c>
      <c r="AP239" s="2">
        <v>18.5</v>
      </c>
      <c r="AQ239" s="2">
        <v>0</v>
      </c>
      <c r="AR239" s="2">
        <v>0</v>
      </c>
      <c r="AS239" s="2">
        <v>1011.9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0</v>
      </c>
      <c r="AZ239" s="599">
        <v>296.2</v>
      </c>
      <c r="BA239">
        <v>17.3</v>
      </c>
      <c r="BB239">
        <v>17.5</v>
      </c>
      <c r="BC239" s="8">
        <v>0.15972222222222199</v>
      </c>
    </row>
    <row r="240" spans="2:55">
      <c r="B240" s="2">
        <v>18.5</v>
      </c>
      <c r="C240" s="2">
        <v>90</v>
      </c>
      <c r="D240" s="2">
        <v>16.8</v>
      </c>
      <c r="E240" s="2">
        <v>18.5</v>
      </c>
      <c r="F240" s="2">
        <v>0</v>
      </c>
      <c r="G240" s="2">
        <v>0</v>
      </c>
      <c r="H240" s="2">
        <v>1011.7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0</v>
      </c>
      <c r="O240">
        <v>296.2</v>
      </c>
      <c r="P240">
        <v>17.3</v>
      </c>
      <c r="Q240">
        <v>17.5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18.5</v>
      </c>
      <c r="AN240" s="2">
        <v>90</v>
      </c>
      <c r="AO240" s="2">
        <v>16.8</v>
      </c>
      <c r="AP240" s="2">
        <v>18.5</v>
      </c>
      <c r="AQ240" s="2">
        <v>0</v>
      </c>
      <c r="AR240" s="2">
        <v>0</v>
      </c>
      <c r="AS240" s="2">
        <v>1011.7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0</v>
      </c>
      <c r="AZ240" s="599">
        <v>296.2</v>
      </c>
      <c r="BA240">
        <v>17.3</v>
      </c>
      <c r="BB240">
        <v>17.5</v>
      </c>
      <c r="BC240" s="8">
        <v>0.16041666666666701</v>
      </c>
    </row>
    <row r="241" spans="2:55">
      <c r="B241" s="2">
        <v>18.5</v>
      </c>
      <c r="C241" s="2">
        <v>90</v>
      </c>
      <c r="D241" s="2">
        <v>16.8</v>
      </c>
      <c r="E241" s="2">
        <v>18.5</v>
      </c>
      <c r="F241" s="2">
        <v>0</v>
      </c>
      <c r="G241" s="2">
        <v>0</v>
      </c>
      <c r="H241" s="2">
        <v>1011.8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0</v>
      </c>
      <c r="O241">
        <v>296.2</v>
      </c>
      <c r="P241">
        <v>17.3</v>
      </c>
      <c r="Q241">
        <v>17.5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18.5</v>
      </c>
      <c r="AN241" s="2">
        <v>90</v>
      </c>
      <c r="AO241" s="2">
        <v>16.8</v>
      </c>
      <c r="AP241" s="2">
        <v>18.5</v>
      </c>
      <c r="AQ241" s="2">
        <v>0</v>
      </c>
      <c r="AR241" s="2">
        <v>0</v>
      </c>
      <c r="AS241" s="2">
        <v>1011.8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0</v>
      </c>
      <c r="AZ241" s="599">
        <v>296.2</v>
      </c>
      <c r="BA241">
        <v>17.3</v>
      </c>
      <c r="BB241">
        <v>17.5</v>
      </c>
      <c r="BC241" s="8">
        <v>0.16111111111111101</v>
      </c>
    </row>
    <row r="242" spans="2:55">
      <c r="B242" s="2">
        <v>18.399999999999999</v>
      </c>
      <c r="C242" s="2">
        <v>90</v>
      </c>
      <c r="D242" s="2">
        <v>16.7</v>
      </c>
      <c r="E242" s="2">
        <v>18.399999999999999</v>
      </c>
      <c r="F242" s="2">
        <v>0</v>
      </c>
      <c r="G242" s="2">
        <v>1.8</v>
      </c>
      <c r="H242" s="2">
        <v>1011.6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0</v>
      </c>
      <c r="O242">
        <v>296.2</v>
      </c>
      <c r="P242">
        <v>17.3</v>
      </c>
      <c r="Q242">
        <v>17.5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18.399999999999999</v>
      </c>
      <c r="AN242" s="2">
        <v>90</v>
      </c>
      <c r="AO242" s="2">
        <v>16.7</v>
      </c>
      <c r="AP242" s="2">
        <v>18.399999999999999</v>
      </c>
      <c r="AQ242" s="2">
        <v>0</v>
      </c>
      <c r="AR242" s="2">
        <v>1.8</v>
      </c>
      <c r="AS242" s="2">
        <v>1011.6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0</v>
      </c>
      <c r="AZ242" s="599">
        <v>296.2</v>
      </c>
      <c r="BA242">
        <v>17.3</v>
      </c>
      <c r="BB242">
        <v>17.5</v>
      </c>
      <c r="BC242" s="8">
        <v>0.16180555555555601</v>
      </c>
    </row>
    <row r="243" spans="2:55">
      <c r="B243" s="2">
        <v>18.5</v>
      </c>
      <c r="C243" s="2">
        <v>90</v>
      </c>
      <c r="D243" s="2">
        <v>16.8</v>
      </c>
      <c r="E243" s="2">
        <v>18.5</v>
      </c>
      <c r="F243" s="2">
        <v>0</v>
      </c>
      <c r="G243" s="2">
        <v>0</v>
      </c>
      <c r="H243" s="2">
        <v>1011.6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0</v>
      </c>
      <c r="O243">
        <v>296.2</v>
      </c>
      <c r="P243">
        <v>17.3</v>
      </c>
      <c r="Q243">
        <v>17.5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18.5</v>
      </c>
      <c r="AN243" s="2">
        <v>90</v>
      </c>
      <c r="AO243" s="2">
        <v>16.8</v>
      </c>
      <c r="AP243" s="2">
        <v>18.5</v>
      </c>
      <c r="AQ243" s="2">
        <v>0</v>
      </c>
      <c r="AR243" s="2">
        <v>0</v>
      </c>
      <c r="AS243" s="2">
        <v>1011.6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0</v>
      </c>
      <c r="AZ243" s="599">
        <v>296.2</v>
      </c>
      <c r="BA243">
        <v>17.3</v>
      </c>
      <c r="BB243">
        <v>17.5</v>
      </c>
      <c r="BC243" s="8">
        <v>0.16250000000000001</v>
      </c>
    </row>
    <row r="244" spans="2:55">
      <c r="B244" s="2">
        <v>18.399999999999999</v>
      </c>
      <c r="C244" s="2">
        <v>90</v>
      </c>
      <c r="D244" s="2">
        <v>16.7</v>
      </c>
      <c r="E244" s="2">
        <v>18.399999999999999</v>
      </c>
      <c r="F244" s="2">
        <v>0</v>
      </c>
      <c r="G244" s="2">
        <v>0</v>
      </c>
      <c r="H244" s="2">
        <v>1011.8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0</v>
      </c>
      <c r="O244">
        <v>296.2</v>
      </c>
      <c r="P244">
        <v>17.3</v>
      </c>
      <c r="Q244">
        <v>17.5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18.399999999999999</v>
      </c>
      <c r="AN244" s="2">
        <v>90</v>
      </c>
      <c r="AO244" s="2">
        <v>16.7</v>
      </c>
      <c r="AP244" s="2">
        <v>18.399999999999999</v>
      </c>
      <c r="AQ244" s="2">
        <v>0</v>
      </c>
      <c r="AR244" s="2">
        <v>0</v>
      </c>
      <c r="AS244" s="2">
        <v>1011.8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0</v>
      </c>
      <c r="AZ244" s="599">
        <v>296.2</v>
      </c>
      <c r="BA244">
        <v>17.3</v>
      </c>
      <c r="BB244">
        <v>17.5</v>
      </c>
      <c r="BC244" s="8">
        <v>0.163194444444444</v>
      </c>
    </row>
    <row r="245" spans="2:55">
      <c r="B245" s="2">
        <v>18.5</v>
      </c>
      <c r="C245" s="2">
        <v>90</v>
      </c>
      <c r="D245" s="2">
        <v>16.8</v>
      </c>
      <c r="E245" s="2">
        <v>18.5</v>
      </c>
      <c r="F245" s="2">
        <v>0</v>
      </c>
      <c r="G245" s="2">
        <v>0</v>
      </c>
      <c r="H245" s="2">
        <v>1011.8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0</v>
      </c>
      <c r="O245">
        <v>296.2</v>
      </c>
      <c r="P245">
        <v>17.3</v>
      </c>
      <c r="Q245">
        <v>17.399999999999999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18.5</v>
      </c>
      <c r="AN245" s="2">
        <v>90</v>
      </c>
      <c r="AO245" s="2">
        <v>16.8</v>
      </c>
      <c r="AP245" s="2">
        <v>18.5</v>
      </c>
      <c r="AQ245" s="2">
        <v>0</v>
      </c>
      <c r="AR245" s="2">
        <v>0</v>
      </c>
      <c r="AS245" s="2">
        <v>1011.8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0</v>
      </c>
      <c r="AZ245" s="599">
        <v>296.2</v>
      </c>
      <c r="BA245">
        <v>17.3</v>
      </c>
      <c r="BB245">
        <v>17.399999999999999</v>
      </c>
      <c r="BC245" s="8">
        <v>0.163888888888889</v>
      </c>
    </row>
    <row r="246" spans="2:55">
      <c r="B246" s="2">
        <v>18.5</v>
      </c>
      <c r="C246" s="2">
        <v>90</v>
      </c>
      <c r="D246" s="2">
        <v>16.8</v>
      </c>
      <c r="E246" s="2">
        <v>18.5</v>
      </c>
      <c r="F246" s="2">
        <v>0</v>
      </c>
      <c r="G246" s="2">
        <v>0</v>
      </c>
      <c r="H246" s="2">
        <v>1011.7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0</v>
      </c>
      <c r="O246">
        <v>296.2</v>
      </c>
      <c r="P246">
        <v>17.3</v>
      </c>
      <c r="Q246">
        <v>17.5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18.5</v>
      </c>
      <c r="AN246" s="2">
        <v>90</v>
      </c>
      <c r="AO246" s="2">
        <v>16.8</v>
      </c>
      <c r="AP246" s="2">
        <v>18.5</v>
      </c>
      <c r="AQ246" s="2">
        <v>0</v>
      </c>
      <c r="AR246" s="2">
        <v>0</v>
      </c>
      <c r="AS246" s="2">
        <v>1011.7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0</v>
      </c>
      <c r="AZ246" s="599">
        <v>296.2</v>
      </c>
      <c r="BA246">
        <v>17.3</v>
      </c>
      <c r="BB246">
        <v>17.5</v>
      </c>
      <c r="BC246" s="8">
        <v>0.164583333333333</v>
      </c>
    </row>
    <row r="247" spans="2:55">
      <c r="B247" s="2">
        <v>18.5</v>
      </c>
      <c r="C247" s="2">
        <v>90</v>
      </c>
      <c r="D247" s="2">
        <v>16.8</v>
      </c>
      <c r="E247" s="2">
        <v>18.5</v>
      </c>
      <c r="F247" s="2">
        <v>0</v>
      </c>
      <c r="G247" s="2">
        <v>0</v>
      </c>
      <c r="H247" s="2">
        <v>1011.8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0</v>
      </c>
      <c r="O247">
        <v>296.2</v>
      </c>
      <c r="P247">
        <v>17.399999999999999</v>
      </c>
      <c r="Q247">
        <v>17.5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18.5</v>
      </c>
      <c r="AN247" s="2">
        <v>90</v>
      </c>
      <c r="AO247" s="2">
        <v>16.8</v>
      </c>
      <c r="AP247" s="2">
        <v>18.5</v>
      </c>
      <c r="AQ247" s="2">
        <v>0</v>
      </c>
      <c r="AR247" s="2">
        <v>0</v>
      </c>
      <c r="AS247" s="2">
        <v>1011.8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0</v>
      </c>
      <c r="AZ247" s="599">
        <v>296.2</v>
      </c>
      <c r="BA247">
        <v>17.399999999999999</v>
      </c>
      <c r="BB247">
        <v>17.5</v>
      </c>
      <c r="BC247" s="8">
        <v>0.165277777777778</v>
      </c>
    </row>
    <row r="248" spans="2:55">
      <c r="B248" s="2">
        <v>18.399999999999999</v>
      </c>
      <c r="C248" s="2">
        <v>90</v>
      </c>
      <c r="D248" s="2">
        <v>16.7</v>
      </c>
      <c r="E248" s="2">
        <v>18.399999999999999</v>
      </c>
      <c r="F248" s="2">
        <v>0</v>
      </c>
      <c r="G248" s="2">
        <v>0</v>
      </c>
      <c r="H248" s="2">
        <v>1011.8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0</v>
      </c>
      <c r="O248">
        <v>296.2</v>
      </c>
      <c r="P248">
        <v>17.3</v>
      </c>
      <c r="Q248">
        <v>17.399999999999999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18.399999999999999</v>
      </c>
      <c r="AN248" s="2">
        <v>90</v>
      </c>
      <c r="AO248" s="2">
        <v>16.7</v>
      </c>
      <c r="AP248" s="2">
        <v>18.399999999999999</v>
      </c>
      <c r="AQ248" s="2">
        <v>0</v>
      </c>
      <c r="AR248" s="2">
        <v>0</v>
      </c>
      <c r="AS248" s="2">
        <v>1011.8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0</v>
      </c>
      <c r="AZ248" s="599">
        <v>296.2</v>
      </c>
      <c r="BA248">
        <v>17.3</v>
      </c>
      <c r="BB248">
        <v>17.399999999999999</v>
      </c>
      <c r="BC248" s="8">
        <v>0.16597222222222199</v>
      </c>
    </row>
    <row r="249" spans="2:55">
      <c r="B249" s="2">
        <v>18.399999999999999</v>
      </c>
      <c r="C249" s="2">
        <v>90</v>
      </c>
      <c r="D249" s="2">
        <v>16.7</v>
      </c>
      <c r="E249" s="2">
        <v>18.399999999999999</v>
      </c>
      <c r="F249" s="2">
        <v>0</v>
      </c>
      <c r="G249" s="2">
        <v>0</v>
      </c>
      <c r="H249" s="2">
        <v>1011.8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0</v>
      </c>
      <c r="O249">
        <v>296.2</v>
      </c>
      <c r="P249">
        <v>17.3</v>
      </c>
      <c r="Q249">
        <v>17.5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18.399999999999999</v>
      </c>
      <c r="AN249" s="2">
        <v>90</v>
      </c>
      <c r="AO249" s="2">
        <v>16.7</v>
      </c>
      <c r="AP249" s="2">
        <v>18.399999999999999</v>
      </c>
      <c r="AQ249" s="2">
        <v>0</v>
      </c>
      <c r="AR249" s="2">
        <v>0</v>
      </c>
      <c r="AS249" s="2">
        <v>1011.8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0</v>
      </c>
      <c r="AZ249" s="599">
        <v>296.2</v>
      </c>
      <c r="BA249">
        <v>17.3</v>
      </c>
      <c r="BB249">
        <v>17.5</v>
      </c>
      <c r="BC249" s="8">
        <v>0.16666666666666699</v>
      </c>
    </row>
    <row r="250" spans="2:55">
      <c r="B250" s="2">
        <v>18.5</v>
      </c>
      <c r="C250" s="2">
        <v>90</v>
      </c>
      <c r="D250" s="2">
        <v>16.8</v>
      </c>
      <c r="E250" s="2">
        <v>18.5</v>
      </c>
      <c r="F250" s="2">
        <v>0</v>
      </c>
      <c r="G250" s="2">
        <v>0</v>
      </c>
      <c r="H250" s="2">
        <v>1011.8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0</v>
      </c>
      <c r="O250">
        <v>296.2</v>
      </c>
      <c r="P250">
        <v>17.3</v>
      </c>
      <c r="Q250">
        <v>17.5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18.5</v>
      </c>
      <c r="AN250" s="2">
        <v>90</v>
      </c>
      <c r="AO250" s="2">
        <v>16.8</v>
      </c>
      <c r="AP250" s="2">
        <v>18.5</v>
      </c>
      <c r="AQ250" s="2">
        <v>0</v>
      </c>
      <c r="AR250" s="2">
        <v>0</v>
      </c>
      <c r="AS250" s="2">
        <v>1011.8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0</v>
      </c>
      <c r="AZ250" s="599">
        <v>296.2</v>
      </c>
      <c r="BA250">
        <v>17.3</v>
      </c>
      <c r="BB250">
        <v>17.5</v>
      </c>
      <c r="BC250" s="8">
        <v>0.16736111111111099</v>
      </c>
    </row>
    <row r="251" spans="2:55">
      <c r="B251" s="2">
        <v>18.5</v>
      </c>
      <c r="C251" s="2">
        <v>90</v>
      </c>
      <c r="D251" s="2">
        <v>16.8</v>
      </c>
      <c r="E251" s="2">
        <v>18.5</v>
      </c>
      <c r="F251" s="2">
        <v>0</v>
      </c>
      <c r="G251" s="2">
        <v>0</v>
      </c>
      <c r="H251" s="2">
        <v>1011.8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0</v>
      </c>
      <c r="O251">
        <v>296.2</v>
      </c>
      <c r="P251">
        <v>17.3</v>
      </c>
      <c r="Q251">
        <v>17.399999999999999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18.5</v>
      </c>
      <c r="AN251" s="2">
        <v>90</v>
      </c>
      <c r="AO251" s="2">
        <v>16.8</v>
      </c>
      <c r="AP251" s="2">
        <v>18.5</v>
      </c>
      <c r="AQ251" s="2">
        <v>0</v>
      </c>
      <c r="AR251" s="2">
        <v>0</v>
      </c>
      <c r="AS251" s="2">
        <v>1011.8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0</v>
      </c>
      <c r="AZ251" s="599">
        <v>296.2</v>
      </c>
      <c r="BA251">
        <v>17.3</v>
      </c>
      <c r="BB251">
        <v>17.399999999999999</v>
      </c>
      <c r="BC251" s="8">
        <v>0.16805555555555601</v>
      </c>
    </row>
    <row r="252" spans="2:55">
      <c r="B252" s="2">
        <v>18.5</v>
      </c>
      <c r="C252" s="2">
        <v>90</v>
      </c>
      <c r="D252" s="2">
        <v>16.8</v>
      </c>
      <c r="E252" s="2">
        <v>18.5</v>
      </c>
      <c r="F252" s="2">
        <v>0</v>
      </c>
      <c r="G252" s="2">
        <v>0</v>
      </c>
      <c r="H252" s="2">
        <v>1011.9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0</v>
      </c>
      <c r="O252">
        <v>296.2</v>
      </c>
      <c r="P252">
        <v>17.399999999999999</v>
      </c>
      <c r="Q252">
        <v>17.5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18.5</v>
      </c>
      <c r="AN252" s="2">
        <v>90</v>
      </c>
      <c r="AO252" s="2">
        <v>16.8</v>
      </c>
      <c r="AP252" s="2">
        <v>18.5</v>
      </c>
      <c r="AQ252" s="2">
        <v>0</v>
      </c>
      <c r="AR252" s="2">
        <v>0</v>
      </c>
      <c r="AS252" s="2">
        <v>1011.9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0</v>
      </c>
      <c r="AZ252" s="599">
        <v>296.2</v>
      </c>
      <c r="BA252">
        <v>17.399999999999999</v>
      </c>
      <c r="BB252">
        <v>17.5</v>
      </c>
      <c r="BC252" s="8">
        <v>0.16875000000000001</v>
      </c>
    </row>
    <row r="253" spans="2:55">
      <c r="B253" s="2">
        <v>18.5</v>
      </c>
      <c r="C253" s="2">
        <v>90</v>
      </c>
      <c r="D253" s="2">
        <v>16.8</v>
      </c>
      <c r="E253" s="2">
        <v>18.5</v>
      </c>
      <c r="F253" s="2">
        <v>0</v>
      </c>
      <c r="G253" s="2">
        <v>0</v>
      </c>
      <c r="H253" s="2">
        <v>1011.9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0</v>
      </c>
      <c r="O253">
        <v>296.2</v>
      </c>
      <c r="P253">
        <v>17.3</v>
      </c>
      <c r="Q253">
        <v>17.399999999999999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18.5</v>
      </c>
      <c r="AN253" s="2">
        <v>90</v>
      </c>
      <c r="AO253" s="2">
        <v>16.8</v>
      </c>
      <c r="AP253" s="2">
        <v>18.5</v>
      </c>
      <c r="AQ253" s="2">
        <v>0</v>
      </c>
      <c r="AR253" s="2">
        <v>0</v>
      </c>
      <c r="AS253" s="2">
        <v>1011.9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0</v>
      </c>
      <c r="AZ253" s="599">
        <v>296.2</v>
      </c>
      <c r="BA253">
        <v>17.3</v>
      </c>
      <c r="BB253">
        <v>17.399999999999999</v>
      </c>
      <c r="BC253" s="8">
        <v>0.16944444444444401</v>
      </c>
    </row>
    <row r="254" spans="2:55">
      <c r="B254" s="2">
        <v>18.5</v>
      </c>
      <c r="C254" s="2">
        <v>90</v>
      </c>
      <c r="D254" s="2">
        <v>16.8</v>
      </c>
      <c r="E254" s="2">
        <v>18.5</v>
      </c>
      <c r="F254" s="2">
        <v>0</v>
      </c>
      <c r="G254" s="2">
        <v>0</v>
      </c>
      <c r="H254" s="2">
        <v>1011.7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0</v>
      </c>
      <c r="O254">
        <v>296.2</v>
      </c>
      <c r="P254">
        <v>17.3</v>
      </c>
      <c r="Q254">
        <v>17.399999999999999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18.5</v>
      </c>
      <c r="AN254" s="2">
        <v>90</v>
      </c>
      <c r="AO254" s="2">
        <v>16.8</v>
      </c>
      <c r="AP254" s="2">
        <v>18.5</v>
      </c>
      <c r="AQ254" s="2">
        <v>0</v>
      </c>
      <c r="AR254" s="2">
        <v>0</v>
      </c>
      <c r="AS254" s="2">
        <v>1011.7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0</v>
      </c>
      <c r="AZ254" s="599">
        <v>296.2</v>
      </c>
      <c r="BA254">
        <v>17.3</v>
      </c>
      <c r="BB254">
        <v>17.399999999999999</v>
      </c>
      <c r="BC254" s="8">
        <v>0.17013888888888901</v>
      </c>
    </row>
    <row r="255" spans="2:55">
      <c r="B255" s="2">
        <v>18.5</v>
      </c>
      <c r="C255" s="2">
        <v>91</v>
      </c>
      <c r="D255" s="2">
        <v>17</v>
      </c>
      <c r="E255" s="2">
        <v>18.5</v>
      </c>
      <c r="F255" s="2">
        <v>0</v>
      </c>
      <c r="G255" s="2">
        <v>1.8</v>
      </c>
      <c r="H255" s="2">
        <v>1012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0</v>
      </c>
      <c r="O255">
        <v>296.2</v>
      </c>
      <c r="P255">
        <v>17.3</v>
      </c>
      <c r="Q255">
        <v>17.399999999999999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18.5</v>
      </c>
      <c r="AN255" s="2">
        <v>91</v>
      </c>
      <c r="AO255" s="2">
        <v>17</v>
      </c>
      <c r="AP255" s="2">
        <v>18.5</v>
      </c>
      <c r="AQ255" s="2">
        <v>0</v>
      </c>
      <c r="AR255" s="2">
        <v>1.8</v>
      </c>
      <c r="AS255" s="2">
        <v>1012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0</v>
      </c>
      <c r="AZ255" s="599">
        <v>296.2</v>
      </c>
      <c r="BA255">
        <v>17.3</v>
      </c>
      <c r="BB255">
        <v>17.399999999999999</v>
      </c>
      <c r="BC255" s="8">
        <v>0.170833333333333</v>
      </c>
    </row>
    <row r="256" spans="2:55">
      <c r="B256" s="2">
        <v>18.5</v>
      </c>
      <c r="C256" s="2">
        <v>90</v>
      </c>
      <c r="D256" s="2">
        <v>16.8</v>
      </c>
      <c r="E256" s="2">
        <v>18.5</v>
      </c>
      <c r="F256" s="2">
        <v>0</v>
      </c>
      <c r="G256" s="2">
        <v>0</v>
      </c>
      <c r="H256" s="2">
        <v>1011.5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0</v>
      </c>
      <c r="O256">
        <v>296.2</v>
      </c>
      <c r="P256">
        <v>17.3</v>
      </c>
      <c r="Q256">
        <v>17.399999999999999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18.5</v>
      </c>
      <c r="AN256" s="2">
        <v>90</v>
      </c>
      <c r="AO256" s="2">
        <v>16.8</v>
      </c>
      <c r="AP256" s="2">
        <v>18.5</v>
      </c>
      <c r="AQ256" s="2">
        <v>0</v>
      </c>
      <c r="AR256" s="2">
        <v>0</v>
      </c>
      <c r="AS256" s="2">
        <v>1011.5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0</v>
      </c>
      <c r="AZ256" s="599">
        <v>296.2</v>
      </c>
      <c r="BA256">
        <v>17.3</v>
      </c>
      <c r="BB256">
        <v>17.399999999999999</v>
      </c>
      <c r="BC256" s="8">
        <v>0.171527777777778</v>
      </c>
    </row>
    <row r="257" spans="2:55">
      <c r="B257" s="2">
        <v>18.5</v>
      </c>
      <c r="C257" s="2">
        <v>91</v>
      </c>
      <c r="D257" s="2">
        <v>17</v>
      </c>
      <c r="E257" s="2">
        <v>18.5</v>
      </c>
      <c r="F257" s="2">
        <v>2.9</v>
      </c>
      <c r="G257" s="2">
        <v>4.3</v>
      </c>
      <c r="H257" s="2">
        <v>1011.7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0</v>
      </c>
      <c r="O257">
        <v>296.2</v>
      </c>
      <c r="P257">
        <v>17.3</v>
      </c>
      <c r="Q257">
        <v>17.399999999999999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18.5</v>
      </c>
      <c r="AN257" s="2">
        <v>91</v>
      </c>
      <c r="AO257" s="2">
        <v>17</v>
      </c>
      <c r="AP257" s="2">
        <v>18.5</v>
      </c>
      <c r="AQ257" s="2">
        <v>2.9</v>
      </c>
      <c r="AR257" s="2">
        <v>4.3</v>
      </c>
      <c r="AS257" s="2">
        <v>1011.7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0</v>
      </c>
      <c r="AZ257" s="599">
        <v>296.2</v>
      </c>
      <c r="BA257">
        <v>17.3</v>
      </c>
      <c r="BB257">
        <v>17.399999999999999</v>
      </c>
      <c r="BC257" s="8">
        <v>0.172222222222222</v>
      </c>
    </row>
    <row r="258" spans="2:55">
      <c r="B258" s="2">
        <v>18.600000000000001</v>
      </c>
      <c r="C258" s="2">
        <v>90</v>
      </c>
      <c r="D258" s="2">
        <v>16.899999999999999</v>
      </c>
      <c r="E258" s="2">
        <v>18.600000000000001</v>
      </c>
      <c r="F258" s="2">
        <v>0</v>
      </c>
      <c r="G258" s="2">
        <v>0</v>
      </c>
      <c r="H258" s="2">
        <v>1011.8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0</v>
      </c>
      <c r="O258">
        <v>296.2</v>
      </c>
      <c r="P258">
        <v>17.399999999999999</v>
      </c>
      <c r="Q258">
        <v>17.399999999999999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18.600000000000001</v>
      </c>
      <c r="AN258" s="2">
        <v>90</v>
      </c>
      <c r="AO258" s="2">
        <v>16.899999999999999</v>
      </c>
      <c r="AP258" s="2">
        <v>18.600000000000001</v>
      </c>
      <c r="AQ258" s="2">
        <v>0</v>
      </c>
      <c r="AR258" s="2">
        <v>0</v>
      </c>
      <c r="AS258" s="2">
        <v>1011.8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0</v>
      </c>
      <c r="AZ258" s="599">
        <v>296.2</v>
      </c>
      <c r="BA258">
        <v>17.399999999999999</v>
      </c>
      <c r="BB258">
        <v>17.399999999999999</v>
      </c>
      <c r="BC258" s="8">
        <v>0.172916666666667</v>
      </c>
    </row>
    <row r="259" spans="2:55">
      <c r="B259" s="2">
        <v>18.600000000000001</v>
      </c>
      <c r="C259" s="2">
        <v>91</v>
      </c>
      <c r="D259" s="2">
        <v>17.100000000000001</v>
      </c>
      <c r="E259" s="2">
        <v>18.600000000000001</v>
      </c>
      <c r="F259" s="2">
        <v>0</v>
      </c>
      <c r="G259" s="2">
        <v>0</v>
      </c>
      <c r="H259" s="2">
        <v>1011.7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0</v>
      </c>
      <c r="O259">
        <v>296.2</v>
      </c>
      <c r="P259">
        <v>17.399999999999999</v>
      </c>
      <c r="Q259">
        <v>17.399999999999999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18.600000000000001</v>
      </c>
      <c r="AN259" s="2">
        <v>91</v>
      </c>
      <c r="AO259" s="2">
        <v>17.100000000000001</v>
      </c>
      <c r="AP259" s="2">
        <v>18.600000000000001</v>
      </c>
      <c r="AQ259" s="2">
        <v>0</v>
      </c>
      <c r="AR259" s="2">
        <v>0</v>
      </c>
      <c r="AS259" s="2">
        <v>1011.7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0</v>
      </c>
      <c r="AZ259" s="599">
        <v>296.2</v>
      </c>
      <c r="BA259">
        <v>17.399999999999999</v>
      </c>
      <c r="BB259">
        <v>17.399999999999999</v>
      </c>
      <c r="BC259" s="8">
        <v>0.17361111111111099</v>
      </c>
    </row>
    <row r="260" spans="2:55">
      <c r="B260" s="2">
        <v>18.7</v>
      </c>
      <c r="C260" s="2">
        <v>91</v>
      </c>
      <c r="D260" s="2">
        <v>17.2</v>
      </c>
      <c r="E260" s="2">
        <v>18.7</v>
      </c>
      <c r="F260" s="2">
        <v>0</v>
      </c>
      <c r="G260" s="2">
        <v>1.8</v>
      </c>
      <c r="H260" s="2">
        <v>1011.7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0</v>
      </c>
      <c r="O260">
        <v>296.2</v>
      </c>
      <c r="P260">
        <v>17.399999999999999</v>
      </c>
      <c r="Q260">
        <v>17.399999999999999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18.7</v>
      </c>
      <c r="AN260" s="2">
        <v>91</v>
      </c>
      <c r="AO260" s="2">
        <v>17.2</v>
      </c>
      <c r="AP260" s="2">
        <v>18.7</v>
      </c>
      <c r="AQ260" s="2">
        <v>0</v>
      </c>
      <c r="AR260" s="2">
        <v>1.8</v>
      </c>
      <c r="AS260" s="2">
        <v>1011.7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0</v>
      </c>
      <c r="AZ260" s="599">
        <v>296.2</v>
      </c>
      <c r="BA260">
        <v>17.399999999999999</v>
      </c>
      <c r="BB260">
        <v>17.399999999999999</v>
      </c>
      <c r="BC260" s="8">
        <v>0.17430555555555599</v>
      </c>
    </row>
    <row r="261" spans="2:55">
      <c r="B261" s="2">
        <v>18.7</v>
      </c>
      <c r="C261" s="2">
        <v>91</v>
      </c>
      <c r="D261" s="2">
        <v>17.2</v>
      </c>
      <c r="E261" s="2">
        <v>18.7</v>
      </c>
      <c r="F261" s="2">
        <v>0</v>
      </c>
      <c r="G261" s="2">
        <v>0</v>
      </c>
      <c r="H261" s="2">
        <v>1011.7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0</v>
      </c>
      <c r="O261">
        <v>296.2</v>
      </c>
      <c r="P261">
        <v>17.399999999999999</v>
      </c>
      <c r="Q261">
        <v>17.399999999999999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18.7</v>
      </c>
      <c r="AN261" s="2">
        <v>91</v>
      </c>
      <c r="AO261" s="2">
        <v>17.2</v>
      </c>
      <c r="AP261" s="2">
        <v>18.7</v>
      </c>
      <c r="AQ261" s="2">
        <v>0</v>
      </c>
      <c r="AR261" s="2">
        <v>0</v>
      </c>
      <c r="AS261" s="2">
        <v>1011.7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0</v>
      </c>
      <c r="AZ261" s="599">
        <v>296.2</v>
      </c>
      <c r="BA261">
        <v>17.399999999999999</v>
      </c>
      <c r="BB261">
        <v>17.399999999999999</v>
      </c>
      <c r="BC261" s="8">
        <v>0.17499999999999999</v>
      </c>
    </row>
    <row r="262" spans="2:55">
      <c r="B262" s="2">
        <v>18.7</v>
      </c>
      <c r="C262" s="2">
        <v>91</v>
      </c>
      <c r="D262" s="2">
        <v>17.2</v>
      </c>
      <c r="E262" s="2">
        <v>18.7</v>
      </c>
      <c r="F262" s="2">
        <v>0</v>
      </c>
      <c r="G262" s="2">
        <v>0</v>
      </c>
      <c r="H262" s="2">
        <v>1011.6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0</v>
      </c>
      <c r="O262">
        <v>296.2</v>
      </c>
      <c r="P262">
        <v>17.5</v>
      </c>
      <c r="Q262">
        <v>17.5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18.7</v>
      </c>
      <c r="AN262" s="2">
        <v>91</v>
      </c>
      <c r="AO262" s="2">
        <v>17.2</v>
      </c>
      <c r="AP262" s="2">
        <v>18.7</v>
      </c>
      <c r="AQ262" s="2">
        <v>0</v>
      </c>
      <c r="AR262" s="2">
        <v>0</v>
      </c>
      <c r="AS262" s="2">
        <v>1011.6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0</v>
      </c>
      <c r="AZ262" s="599">
        <v>296.2</v>
      </c>
      <c r="BA262">
        <v>17.5</v>
      </c>
      <c r="BB262">
        <v>17.5</v>
      </c>
      <c r="BC262" s="8">
        <v>0.17569444444444399</v>
      </c>
    </row>
    <row r="263" spans="2:55">
      <c r="B263" s="2">
        <v>18.600000000000001</v>
      </c>
      <c r="C263" s="2">
        <v>90</v>
      </c>
      <c r="D263" s="2">
        <v>16.899999999999999</v>
      </c>
      <c r="E263" s="2">
        <v>18.600000000000001</v>
      </c>
      <c r="F263" s="2">
        <v>0</v>
      </c>
      <c r="G263" s="2">
        <v>0</v>
      </c>
      <c r="H263" s="2">
        <v>1011.8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0</v>
      </c>
      <c r="O263">
        <v>296.2</v>
      </c>
      <c r="P263">
        <v>17.5</v>
      </c>
      <c r="Q263">
        <v>17.5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18.600000000000001</v>
      </c>
      <c r="AN263" s="2">
        <v>90</v>
      </c>
      <c r="AO263" s="2">
        <v>16.899999999999999</v>
      </c>
      <c r="AP263" s="2">
        <v>18.600000000000001</v>
      </c>
      <c r="AQ263" s="2">
        <v>0</v>
      </c>
      <c r="AR263" s="2">
        <v>0</v>
      </c>
      <c r="AS263" s="2">
        <v>1011.8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0</v>
      </c>
      <c r="AZ263" s="599">
        <v>296.2</v>
      </c>
      <c r="BA263">
        <v>17.5</v>
      </c>
      <c r="BB263">
        <v>17.5</v>
      </c>
      <c r="BC263" s="8">
        <v>0.17638888888888901</v>
      </c>
    </row>
    <row r="264" spans="2:55">
      <c r="B264" s="2">
        <v>18.7</v>
      </c>
      <c r="C264" s="2">
        <v>91</v>
      </c>
      <c r="D264" s="2">
        <v>17.2</v>
      </c>
      <c r="E264" s="2">
        <v>18.7</v>
      </c>
      <c r="F264" s="2">
        <v>0</v>
      </c>
      <c r="G264" s="2">
        <v>0</v>
      </c>
      <c r="H264" s="2">
        <v>1011.8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0</v>
      </c>
      <c r="O264">
        <v>296.2</v>
      </c>
      <c r="P264">
        <v>17.399999999999999</v>
      </c>
      <c r="Q264">
        <v>17.5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18.7</v>
      </c>
      <c r="AN264" s="2">
        <v>91</v>
      </c>
      <c r="AO264" s="2">
        <v>17.2</v>
      </c>
      <c r="AP264" s="2">
        <v>18.7</v>
      </c>
      <c r="AQ264" s="2">
        <v>0</v>
      </c>
      <c r="AR264" s="2">
        <v>0</v>
      </c>
      <c r="AS264" s="2">
        <v>1011.8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0</v>
      </c>
      <c r="AZ264" s="599">
        <v>296.2</v>
      </c>
      <c r="BA264">
        <v>17.399999999999999</v>
      </c>
      <c r="BB264">
        <v>17.5</v>
      </c>
      <c r="BC264" s="8">
        <v>0.17708333333333301</v>
      </c>
    </row>
    <row r="265" spans="2:55">
      <c r="B265" s="2">
        <v>18.600000000000001</v>
      </c>
      <c r="C265" s="2">
        <v>90</v>
      </c>
      <c r="D265" s="2">
        <v>16.899999999999999</v>
      </c>
      <c r="E265" s="2">
        <v>18.600000000000001</v>
      </c>
      <c r="F265" s="2">
        <v>0</v>
      </c>
      <c r="G265" s="2">
        <v>0</v>
      </c>
      <c r="H265" s="2">
        <v>1011.7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0</v>
      </c>
      <c r="O265">
        <v>296.2</v>
      </c>
      <c r="P265">
        <v>17.5</v>
      </c>
      <c r="Q265">
        <v>17.5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18.600000000000001</v>
      </c>
      <c r="AN265" s="2">
        <v>90</v>
      </c>
      <c r="AO265" s="2">
        <v>16.899999999999999</v>
      </c>
      <c r="AP265" s="2">
        <v>18.600000000000001</v>
      </c>
      <c r="AQ265" s="2">
        <v>0</v>
      </c>
      <c r="AR265" s="2">
        <v>0</v>
      </c>
      <c r="AS265" s="2">
        <v>1011.7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0</v>
      </c>
      <c r="AZ265" s="599">
        <v>296.2</v>
      </c>
      <c r="BA265">
        <v>17.5</v>
      </c>
      <c r="BB265">
        <v>17.5</v>
      </c>
      <c r="BC265" s="8">
        <v>0.17777777777777801</v>
      </c>
    </row>
    <row r="266" spans="2:55">
      <c r="B266" s="2">
        <v>18.5</v>
      </c>
      <c r="C266" s="2">
        <v>91</v>
      </c>
      <c r="D266" s="2">
        <v>17</v>
      </c>
      <c r="E266" s="2">
        <v>18.5</v>
      </c>
      <c r="F266" s="2">
        <v>0</v>
      </c>
      <c r="G266" s="2">
        <v>0</v>
      </c>
      <c r="H266" s="2">
        <v>1011.7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0</v>
      </c>
      <c r="O266">
        <v>296.2</v>
      </c>
      <c r="P266">
        <v>17.5</v>
      </c>
      <c r="Q266">
        <v>17.5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18.5</v>
      </c>
      <c r="AN266" s="2">
        <v>91</v>
      </c>
      <c r="AO266" s="2">
        <v>17</v>
      </c>
      <c r="AP266" s="2">
        <v>18.5</v>
      </c>
      <c r="AQ266" s="2">
        <v>0</v>
      </c>
      <c r="AR266" s="2">
        <v>0</v>
      </c>
      <c r="AS266" s="2">
        <v>1011.7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0</v>
      </c>
      <c r="AZ266" s="599">
        <v>296.2</v>
      </c>
      <c r="BA266">
        <v>17.5</v>
      </c>
      <c r="BB266">
        <v>17.5</v>
      </c>
      <c r="BC266" s="8">
        <v>0.178472222222222</v>
      </c>
    </row>
    <row r="267" spans="2:55">
      <c r="B267" s="2">
        <v>18.399999999999999</v>
      </c>
      <c r="C267" s="2">
        <v>90</v>
      </c>
      <c r="D267" s="2">
        <v>16.7</v>
      </c>
      <c r="E267" s="2">
        <v>18.399999999999999</v>
      </c>
      <c r="F267" s="2">
        <v>0</v>
      </c>
      <c r="G267" s="2">
        <v>0</v>
      </c>
      <c r="H267" s="2">
        <v>1011.7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0</v>
      </c>
      <c r="O267">
        <v>296.2</v>
      </c>
      <c r="P267">
        <v>17.5</v>
      </c>
      <c r="Q267">
        <v>17.5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18.399999999999999</v>
      </c>
      <c r="AN267" s="2">
        <v>90</v>
      </c>
      <c r="AO267" s="2">
        <v>16.7</v>
      </c>
      <c r="AP267" s="2">
        <v>18.399999999999999</v>
      </c>
      <c r="AQ267" s="2">
        <v>0</v>
      </c>
      <c r="AR267" s="2">
        <v>0</v>
      </c>
      <c r="AS267" s="2">
        <v>1011.7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0</v>
      </c>
      <c r="AZ267" s="599">
        <v>296.2</v>
      </c>
      <c r="BA267">
        <v>17.5</v>
      </c>
      <c r="BB267">
        <v>17.5</v>
      </c>
      <c r="BC267" s="8">
        <v>0.179166666666667</v>
      </c>
    </row>
    <row r="268" spans="2:55">
      <c r="B268" s="2">
        <v>18.399999999999999</v>
      </c>
      <c r="C268" s="2">
        <v>91</v>
      </c>
      <c r="D268" s="2">
        <v>16.899999999999999</v>
      </c>
      <c r="E268" s="2">
        <v>18.399999999999999</v>
      </c>
      <c r="F268" s="2">
        <v>0</v>
      </c>
      <c r="G268" s="2">
        <v>0</v>
      </c>
      <c r="H268" s="2">
        <v>1011.5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0</v>
      </c>
      <c r="O268">
        <v>296.2</v>
      </c>
      <c r="P268">
        <v>17.5</v>
      </c>
      <c r="Q268">
        <v>17.5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18.399999999999999</v>
      </c>
      <c r="AN268" s="2">
        <v>91</v>
      </c>
      <c r="AO268" s="2">
        <v>16.899999999999999</v>
      </c>
      <c r="AP268" s="2">
        <v>18.399999999999999</v>
      </c>
      <c r="AQ268" s="2">
        <v>0</v>
      </c>
      <c r="AR268" s="2">
        <v>0</v>
      </c>
      <c r="AS268" s="2">
        <v>1011.5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0</v>
      </c>
      <c r="AZ268" s="599">
        <v>296.2</v>
      </c>
      <c r="BA268">
        <v>17.5</v>
      </c>
      <c r="BB268">
        <v>17.5</v>
      </c>
      <c r="BC268" s="8">
        <v>0.179861111111111</v>
      </c>
    </row>
    <row r="269" spans="2:55">
      <c r="B269" s="2">
        <v>18.399999999999999</v>
      </c>
      <c r="C269" s="2">
        <v>91</v>
      </c>
      <c r="D269" s="2">
        <v>16.899999999999999</v>
      </c>
      <c r="E269" s="2">
        <v>18.399999999999999</v>
      </c>
      <c r="F269" s="2">
        <v>0</v>
      </c>
      <c r="G269" s="2">
        <v>0</v>
      </c>
      <c r="H269" s="2">
        <v>1011.7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0</v>
      </c>
      <c r="O269">
        <v>296.2</v>
      </c>
      <c r="P269">
        <v>17.399999999999999</v>
      </c>
      <c r="Q269">
        <v>17.5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18.399999999999999</v>
      </c>
      <c r="AN269" s="2">
        <v>91</v>
      </c>
      <c r="AO269" s="2">
        <v>16.899999999999999</v>
      </c>
      <c r="AP269" s="2">
        <v>18.399999999999999</v>
      </c>
      <c r="AQ269" s="2">
        <v>0</v>
      </c>
      <c r="AR269" s="2">
        <v>0</v>
      </c>
      <c r="AS269" s="2">
        <v>1011.7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0</v>
      </c>
      <c r="AZ269" s="599">
        <v>296.2</v>
      </c>
      <c r="BA269">
        <v>17.399999999999999</v>
      </c>
      <c r="BB269">
        <v>17.5</v>
      </c>
      <c r="BC269" s="8">
        <v>0.180555555555556</v>
      </c>
    </row>
    <row r="270" spans="2:55">
      <c r="B270" s="2">
        <v>18.399999999999999</v>
      </c>
      <c r="C270" s="2">
        <v>91</v>
      </c>
      <c r="D270" s="2">
        <v>16.899999999999999</v>
      </c>
      <c r="E270" s="2">
        <v>18.399999999999999</v>
      </c>
      <c r="F270" s="2">
        <v>0</v>
      </c>
      <c r="G270" s="2">
        <v>0</v>
      </c>
      <c r="H270" s="2">
        <v>1011.7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0</v>
      </c>
      <c r="O270">
        <v>296.2</v>
      </c>
      <c r="P270">
        <v>17.399999999999999</v>
      </c>
      <c r="Q270">
        <v>17.5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18.399999999999999</v>
      </c>
      <c r="AN270" s="2">
        <v>91</v>
      </c>
      <c r="AO270" s="2">
        <v>16.899999999999999</v>
      </c>
      <c r="AP270" s="2">
        <v>18.399999999999999</v>
      </c>
      <c r="AQ270" s="2">
        <v>0</v>
      </c>
      <c r="AR270" s="2">
        <v>0</v>
      </c>
      <c r="AS270" s="2">
        <v>1011.7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0</v>
      </c>
      <c r="AZ270" s="599">
        <v>296.2</v>
      </c>
      <c r="BA270">
        <v>17.399999999999999</v>
      </c>
      <c r="BB270">
        <v>17.5</v>
      </c>
      <c r="BC270" s="8">
        <v>0.18124999999999999</v>
      </c>
    </row>
    <row r="271" spans="2:55">
      <c r="B271" s="2">
        <v>18.5</v>
      </c>
      <c r="C271" s="2">
        <v>91</v>
      </c>
      <c r="D271" s="2">
        <v>17</v>
      </c>
      <c r="E271" s="2">
        <v>18.5</v>
      </c>
      <c r="F271" s="2">
        <v>0</v>
      </c>
      <c r="G271" s="2">
        <v>0</v>
      </c>
      <c r="H271" s="2">
        <v>1011.8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0</v>
      </c>
      <c r="O271">
        <v>296.2</v>
      </c>
      <c r="P271">
        <v>17.399999999999999</v>
      </c>
      <c r="Q271">
        <v>17.5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18.5</v>
      </c>
      <c r="AN271" s="2">
        <v>91</v>
      </c>
      <c r="AO271" s="2">
        <v>17</v>
      </c>
      <c r="AP271" s="2">
        <v>18.5</v>
      </c>
      <c r="AQ271" s="2">
        <v>0</v>
      </c>
      <c r="AR271" s="2">
        <v>0</v>
      </c>
      <c r="AS271" s="2">
        <v>1011.8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0</v>
      </c>
      <c r="AZ271" s="599">
        <v>296.2</v>
      </c>
      <c r="BA271">
        <v>17.399999999999999</v>
      </c>
      <c r="BB271">
        <v>17.5</v>
      </c>
      <c r="BC271" s="8">
        <v>0.18194444444444399</v>
      </c>
    </row>
    <row r="272" spans="2:55">
      <c r="B272" s="2">
        <v>18.5</v>
      </c>
      <c r="C272" s="2">
        <v>91</v>
      </c>
      <c r="D272" s="2">
        <v>17</v>
      </c>
      <c r="E272" s="2">
        <v>18.5</v>
      </c>
      <c r="F272" s="2">
        <v>1.8</v>
      </c>
      <c r="G272" s="2">
        <v>2.2000000000000002</v>
      </c>
      <c r="H272" s="2">
        <v>1011.8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0</v>
      </c>
      <c r="O272">
        <v>296.2</v>
      </c>
      <c r="P272">
        <v>17.399999999999999</v>
      </c>
      <c r="Q272">
        <v>17.5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18.5</v>
      </c>
      <c r="AN272" s="2">
        <v>91</v>
      </c>
      <c r="AO272" s="2">
        <v>17</v>
      </c>
      <c r="AP272" s="2">
        <v>18.5</v>
      </c>
      <c r="AQ272" s="2">
        <v>1.8</v>
      </c>
      <c r="AR272" s="2">
        <v>2.2000000000000002</v>
      </c>
      <c r="AS272" s="2">
        <v>1011.8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0</v>
      </c>
      <c r="AZ272" s="599">
        <v>296.2</v>
      </c>
      <c r="BA272">
        <v>17.399999999999999</v>
      </c>
      <c r="BB272">
        <v>17.5</v>
      </c>
      <c r="BC272" s="8">
        <v>0.18263888888888899</v>
      </c>
    </row>
    <row r="273" spans="2:55">
      <c r="B273" s="2">
        <v>18.5</v>
      </c>
      <c r="C273" s="2">
        <v>91</v>
      </c>
      <c r="D273" s="2">
        <v>17</v>
      </c>
      <c r="E273" s="2">
        <v>18.5</v>
      </c>
      <c r="F273" s="2">
        <v>0</v>
      </c>
      <c r="G273" s="2">
        <v>0</v>
      </c>
      <c r="H273" s="2">
        <v>1011.7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0</v>
      </c>
      <c r="O273">
        <v>296.2</v>
      </c>
      <c r="P273">
        <v>17.399999999999999</v>
      </c>
      <c r="Q273">
        <v>17.5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18.5</v>
      </c>
      <c r="AN273" s="2">
        <v>91</v>
      </c>
      <c r="AO273" s="2">
        <v>17</v>
      </c>
      <c r="AP273" s="2">
        <v>18.5</v>
      </c>
      <c r="AQ273" s="2">
        <v>0</v>
      </c>
      <c r="AR273" s="2">
        <v>0</v>
      </c>
      <c r="AS273" s="2">
        <v>1011.7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0</v>
      </c>
      <c r="AZ273" s="599">
        <v>296.2</v>
      </c>
      <c r="BA273">
        <v>17.399999999999999</v>
      </c>
      <c r="BB273">
        <v>17.5</v>
      </c>
      <c r="BC273" s="8">
        <v>0.18333333333333299</v>
      </c>
    </row>
    <row r="274" spans="2:55">
      <c r="B274" s="2">
        <v>18.5</v>
      </c>
      <c r="C274" s="2">
        <v>91</v>
      </c>
      <c r="D274" s="2">
        <v>17</v>
      </c>
      <c r="E274" s="2">
        <v>18.5</v>
      </c>
      <c r="F274" s="2">
        <v>0</v>
      </c>
      <c r="G274" s="2">
        <v>0</v>
      </c>
      <c r="H274" s="2">
        <v>1011.4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0</v>
      </c>
      <c r="O274">
        <v>296.2</v>
      </c>
      <c r="P274">
        <v>17.399999999999999</v>
      </c>
      <c r="Q274">
        <v>17.5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18.5</v>
      </c>
      <c r="AN274" s="2">
        <v>91</v>
      </c>
      <c r="AO274" s="2">
        <v>17</v>
      </c>
      <c r="AP274" s="2">
        <v>18.5</v>
      </c>
      <c r="AQ274" s="2">
        <v>0</v>
      </c>
      <c r="AR274" s="2">
        <v>0</v>
      </c>
      <c r="AS274" s="2">
        <v>1011.4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0</v>
      </c>
      <c r="AZ274" s="599">
        <v>296.2</v>
      </c>
      <c r="BA274">
        <v>17.399999999999999</v>
      </c>
      <c r="BB274">
        <v>17.5</v>
      </c>
      <c r="BC274" s="8">
        <v>0.18402777777777801</v>
      </c>
    </row>
    <row r="275" spans="2:55">
      <c r="B275" s="2">
        <v>18.5</v>
      </c>
      <c r="C275" s="2">
        <v>91</v>
      </c>
      <c r="D275" s="2">
        <v>17</v>
      </c>
      <c r="E275" s="2">
        <v>18.5</v>
      </c>
      <c r="F275" s="2">
        <v>0</v>
      </c>
      <c r="G275" s="2">
        <v>0</v>
      </c>
      <c r="H275" s="2">
        <v>1011.6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0</v>
      </c>
      <c r="O275">
        <v>296.2</v>
      </c>
      <c r="P275">
        <v>17.399999999999999</v>
      </c>
      <c r="Q275">
        <v>17.5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18.5</v>
      </c>
      <c r="AN275" s="2">
        <v>91</v>
      </c>
      <c r="AO275" s="2">
        <v>17</v>
      </c>
      <c r="AP275" s="2">
        <v>18.5</v>
      </c>
      <c r="AQ275" s="2">
        <v>0</v>
      </c>
      <c r="AR275" s="2">
        <v>0</v>
      </c>
      <c r="AS275" s="2">
        <v>1011.6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0</v>
      </c>
      <c r="AZ275" s="599">
        <v>296.2</v>
      </c>
      <c r="BA275">
        <v>17.399999999999999</v>
      </c>
      <c r="BB275">
        <v>17.5</v>
      </c>
      <c r="BC275" s="8">
        <v>0.18472222222222201</v>
      </c>
    </row>
    <row r="276" spans="2:55">
      <c r="B276" s="2">
        <v>18.5</v>
      </c>
      <c r="C276" s="2">
        <v>91</v>
      </c>
      <c r="D276" s="2">
        <v>17</v>
      </c>
      <c r="E276" s="2">
        <v>18.5</v>
      </c>
      <c r="F276" s="2">
        <v>0</v>
      </c>
      <c r="G276" s="2">
        <v>2.2000000000000002</v>
      </c>
      <c r="H276" s="2">
        <v>1011.6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0</v>
      </c>
      <c r="O276">
        <v>296.2</v>
      </c>
      <c r="P276">
        <v>17.399999999999999</v>
      </c>
      <c r="Q276">
        <v>17.5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18.5</v>
      </c>
      <c r="AN276" s="2">
        <v>91</v>
      </c>
      <c r="AO276" s="2">
        <v>17</v>
      </c>
      <c r="AP276" s="2">
        <v>18.5</v>
      </c>
      <c r="AQ276" s="2">
        <v>0</v>
      </c>
      <c r="AR276" s="2">
        <v>2.2000000000000002</v>
      </c>
      <c r="AS276" s="2">
        <v>1011.6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0</v>
      </c>
      <c r="AZ276" s="599">
        <v>296.2</v>
      </c>
      <c r="BA276">
        <v>17.399999999999999</v>
      </c>
      <c r="BB276">
        <v>17.5</v>
      </c>
      <c r="BC276" s="8">
        <v>0.18541666666666701</v>
      </c>
    </row>
    <row r="277" spans="2:55">
      <c r="B277" s="2">
        <v>18.5</v>
      </c>
      <c r="C277" s="2">
        <v>91</v>
      </c>
      <c r="D277" s="2">
        <v>17</v>
      </c>
      <c r="E277" s="2">
        <v>18.5</v>
      </c>
      <c r="F277" s="2">
        <v>0</v>
      </c>
      <c r="G277" s="2">
        <v>0</v>
      </c>
      <c r="H277" s="2">
        <v>1011.7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0</v>
      </c>
      <c r="O277">
        <v>296.2</v>
      </c>
      <c r="P277">
        <v>17.399999999999999</v>
      </c>
      <c r="Q277">
        <v>17.5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18.5</v>
      </c>
      <c r="AN277" s="2">
        <v>91</v>
      </c>
      <c r="AO277" s="2">
        <v>17</v>
      </c>
      <c r="AP277" s="2">
        <v>18.5</v>
      </c>
      <c r="AQ277" s="2">
        <v>0</v>
      </c>
      <c r="AR277" s="2">
        <v>0</v>
      </c>
      <c r="AS277" s="2">
        <v>1011.7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0</v>
      </c>
      <c r="AZ277" s="599">
        <v>296.2</v>
      </c>
      <c r="BA277">
        <v>17.399999999999999</v>
      </c>
      <c r="BB277">
        <v>17.5</v>
      </c>
      <c r="BC277" s="8">
        <v>0.18611111111111101</v>
      </c>
    </row>
    <row r="278" spans="2:55">
      <c r="B278" s="2">
        <v>18.399999999999999</v>
      </c>
      <c r="C278" s="2">
        <v>91</v>
      </c>
      <c r="D278" s="2">
        <v>16.899999999999999</v>
      </c>
      <c r="E278" s="2">
        <v>18.399999999999999</v>
      </c>
      <c r="F278" s="2">
        <v>0</v>
      </c>
      <c r="G278" s="2">
        <v>0</v>
      </c>
      <c r="H278" s="2">
        <v>1011.5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0</v>
      </c>
      <c r="O278">
        <v>296.2</v>
      </c>
      <c r="P278">
        <v>17.399999999999999</v>
      </c>
      <c r="Q278">
        <v>17.5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18.399999999999999</v>
      </c>
      <c r="AN278" s="2">
        <v>91</v>
      </c>
      <c r="AO278" s="2">
        <v>16.899999999999999</v>
      </c>
      <c r="AP278" s="2">
        <v>18.399999999999999</v>
      </c>
      <c r="AQ278" s="2">
        <v>0</v>
      </c>
      <c r="AR278" s="2">
        <v>0</v>
      </c>
      <c r="AS278" s="2">
        <v>1011.5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0</v>
      </c>
      <c r="AZ278" s="599">
        <v>296.2</v>
      </c>
      <c r="BA278">
        <v>17.399999999999999</v>
      </c>
      <c r="BB278">
        <v>17.5</v>
      </c>
      <c r="BC278" s="8">
        <v>0.186805555555556</v>
      </c>
    </row>
    <row r="279" spans="2:55">
      <c r="B279" s="2">
        <v>18.5</v>
      </c>
      <c r="C279" s="2">
        <v>91</v>
      </c>
      <c r="D279" s="2">
        <v>17</v>
      </c>
      <c r="E279" s="2">
        <v>18.5</v>
      </c>
      <c r="F279" s="2">
        <v>0</v>
      </c>
      <c r="G279" s="2">
        <v>0</v>
      </c>
      <c r="H279" s="2">
        <v>1011.5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0</v>
      </c>
      <c r="O279">
        <v>296.2</v>
      </c>
      <c r="P279">
        <v>17.399999999999999</v>
      </c>
      <c r="Q279">
        <v>17.5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18.5</v>
      </c>
      <c r="AN279" s="2">
        <v>91</v>
      </c>
      <c r="AO279" s="2">
        <v>17</v>
      </c>
      <c r="AP279" s="2">
        <v>18.5</v>
      </c>
      <c r="AQ279" s="2">
        <v>0</v>
      </c>
      <c r="AR279" s="2">
        <v>0</v>
      </c>
      <c r="AS279" s="2">
        <v>1011.5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0</v>
      </c>
      <c r="AZ279" s="599">
        <v>296.2</v>
      </c>
      <c r="BA279">
        <v>17.399999999999999</v>
      </c>
      <c r="BB279">
        <v>17.5</v>
      </c>
      <c r="BC279" s="8">
        <v>0.1875</v>
      </c>
    </row>
    <row r="280" spans="2:55">
      <c r="B280" s="2">
        <v>18.5</v>
      </c>
      <c r="C280" s="2">
        <v>91</v>
      </c>
      <c r="D280" s="2">
        <v>17</v>
      </c>
      <c r="E280" s="2">
        <v>18.5</v>
      </c>
      <c r="F280" s="2">
        <v>0</v>
      </c>
      <c r="G280" s="2">
        <v>0</v>
      </c>
      <c r="H280" s="2">
        <v>1011.5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0</v>
      </c>
      <c r="O280">
        <v>296.2</v>
      </c>
      <c r="P280">
        <v>17.399999999999999</v>
      </c>
      <c r="Q280">
        <v>17.5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18.5</v>
      </c>
      <c r="AN280" s="2">
        <v>91</v>
      </c>
      <c r="AO280" s="2">
        <v>17</v>
      </c>
      <c r="AP280" s="2">
        <v>18.5</v>
      </c>
      <c r="AQ280" s="2">
        <v>0</v>
      </c>
      <c r="AR280" s="2">
        <v>0</v>
      </c>
      <c r="AS280" s="2">
        <v>1011.5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0</v>
      </c>
      <c r="AZ280" s="599">
        <v>296.2</v>
      </c>
      <c r="BA280">
        <v>17.399999999999999</v>
      </c>
      <c r="BB280">
        <v>17.5</v>
      </c>
      <c r="BC280" s="8">
        <v>0.188194444444444</v>
      </c>
    </row>
    <row r="281" spans="2:55">
      <c r="B281" s="2">
        <v>18.5</v>
      </c>
      <c r="C281" s="2">
        <v>91</v>
      </c>
      <c r="D281" s="2">
        <v>17</v>
      </c>
      <c r="E281" s="2">
        <v>18.5</v>
      </c>
      <c r="F281" s="2">
        <v>0</v>
      </c>
      <c r="G281" s="2">
        <v>0</v>
      </c>
      <c r="H281" s="2">
        <v>1011.5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0</v>
      </c>
      <c r="O281">
        <v>296.2</v>
      </c>
      <c r="P281">
        <v>17.399999999999999</v>
      </c>
      <c r="Q281">
        <v>17.5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18.5</v>
      </c>
      <c r="AN281" s="2">
        <v>91</v>
      </c>
      <c r="AO281" s="2">
        <v>17</v>
      </c>
      <c r="AP281" s="2">
        <v>18.5</v>
      </c>
      <c r="AQ281" s="2">
        <v>0</v>
      </c>
      <c r="AR281" s="2">
        <v>0</v>
      </c>
      <c r="AS281" s="2">
        <v>1011.5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0</v>
      </c>
      <c r="AZ281" s="599">
        <v>296.2</v>
      </c>
      <c r="BA281">
        <v>17.399999999999999</v>
      </c>
      <c r="BB281">
        <v>17.5</v>
      </c>
      <c r="BC281" s="8">
        <v>0.18888888888888899</v>
      </c>
    </row>
    <row r="282" spans="2:55">
      <c r="B282" s="2">
        <v>18.5</v>
      </c>
      <c r="C282" s="2">
        <v>91</v>
      </c>
      <c r="D282" s="2">
        <v>17</v>
      </c>
      <c r="E282" s="2">
        <v>18.5</v>
      </c>
      <c r="F282" s="2">
        <v>0</v>
      </c>
      <c r="G282" s="2">
        <v>0</v>
      </c>
      <c r="H282" s="2">
        <v>1011.6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0</v>
      </c>
      <c r="O282">
        <v>296.2</v>
      </c>
      <c r="P282">
        <v>17.399999999999999</v>
      </c>
      <c r="Q282">
        <v>17.5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18.5</v>
      </c>
      <c r="AN282" s="2">
        <v>91</v>
      </c>
      <c r="AO282" s="2">
        <v>17</v>
      </c>
      <c r="AP282" s="2">
        <v>18.5</v>
      </c>
      <c r="AQ282" s="2">
        <v>0</v>
      </c>
      <c r="AR282" s="2">
        <v>0</v>
      </c>
      <c r="AS282" s="2">
        <v>1011.6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0</v>
      </c>
      <c r="AZ282" s="599">
        <v>296.2</v>
      </c>
      <c r="BA282">
        <v>17.399999999999999</v>
      </c>
      <c r="BB282">
        <v>17.5</v>
      </c>
      <c r="BC282" s="8">
        <v>0.18958333333333299</v>
      </c>
    </row>
    <row r="283" spans="2:55">
      <c r="B283" s="2">
        <v>18.5</v>
      </c>
      <c r="C283" s="2">
        <v>91</v>
      </c>
      <c r="D283" s="2">
        <v>17</v>
      </c>
      <c r="E283" s="2">
        <v>18.5</v>
      </c>
      <c r="F283" s="2">
        <v>0</v>
      </c>
      <c r="G283" s="2">
        <v>0</v>
      </c>
      <c r="H283" s="2">
        <v>1011.4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0</v>
      </c>
      <c r="O283">
        <v>296.2</v>
      </c>
      <c r="P283">
        <v>17.399999999999999</v>
      </c>
      <c r="Q283">
        <v>17.5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18.5</v>
      </c>
      <c r="AN283" s="2">
        <v>91</v>
      </c>
      <c r="AO283" s="2">
        <v>17</v>
      </c>
      <c r="AP283" s="2">
        <v>18.5</v>
      </c>
      <c r="AQ283" s="2">
        <v>0</v>
      </c>
      <c r="AR283" s="2">
        <v>0</v>
      </c>
      <c r="AS283" s="2">
        <v>1011.4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0</v>
      </c>
      <c r="AZ283" s="599">
        <v>296.2</v>
      </c>
      <c r="BA283">
        <v>17.399999999999999</v>
      </c>
      <c r="BB283">
        <v>17.5</v>
      </c>
      <c r="BC283" s="8">
        <v>0.19027777777777799</v>
      </c>
    </row>
    <row r="284" spans="2:55">
      <c r="B284" s="2">
        <v>18.399999999999999</v>
      </c>
      <c r="C284" s="2">
        <v>91</v>
      </c>
      <c r="D284" s="2">
        <v>16.899999999999999</v>
      </c>
      <c r="E284" s="2">
        <v>18.399999999999999</v>
      </c>
      <c r="F284" s="2">
        <v>0</v>
      </c>
      <c r="G284" s="2">
        <v>0</v>
      </c>
      <c r="H284" s="2">
        <v>1011.5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0</v>
      </c>
      <c r="O284">
        <v>296.2</v>
      </c>
      <c r="P284">
        <v>17.399999999999999</v>
      </c>
      <c r="Q284">
        <v>17.5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18.399999999999999</v>
      </c>
      <c r="AN284" s="2">
        <v>91</v>
      </c>
      <c r="AO284" s="2">
        <v>16.899999999999999</v>
      </c>
      <c r="AP284" s="2">
        <v>18.399999999999999</v>
      </c>
      <c r="AQ284" s="2">
        <v>0</v>
      </c>
      <c r="AR284" s="2">
        <v>0</v>
      </c>
      <c r="AS284" s="2">
        <v>1011.5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0</v>
      </c>
      <c r="AZ284" s="599">
        <v>296.2</v>
      </c>
      <c r="BA284">
        <v>17.399999999999999</v>
      </c>
      <c r="BB284">
        <v>17.5</v>
      </c>
      <c r="BC284" s="8">
        <v>0.19097222222222199</v>
      </c>
    </row>
    <row r="285" spans="2:55">
      <c r="B285" s="2">
        <v>18.399999999999999</v>
      </c>
      <c r="C285" s="2">
        <v>91</v>
      </c>
      <c r="D285" s="2">
        <v>16.899999999999999</v>
      </c>
      <c r="E285" s="2">
        <v>18.399999999999999</v>
      </c>
      <c r="F285" s="2">
        <v>0</v>
      </c>
      <c r="G285" s="2">
        <v>0</v>
      </c>
      <c r="H285" s="2">
        <v>1011.4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0</v>
      </c>
      <c r="O285">
        <v>296.2</v>
      </c>
      <c r="P285">
        <v>17.399999999999999</v>
      </c>
      <c r="Q285">
        <v>17.5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18.399999999999999</v>
      </c>
      <c r="AN285" s="2">
        <v>91</v>
      </c>
      <c r="AO285" s="2">
        <v>16.899999999999999</v>
      </c>
      <c r="AP285" s="2">
        <v>18.399999999999999</v>
      </c>
      <c r="AQ285" s="2">
        <v>0</v>
      </c>
      <c r="AR285" s="2">
        <v>0</v>
      </c>
      <c r="AS285" s="2">
        <v>1011.4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0</v>
      </c>
      <c r="AZ285" s="599">
        <v>296.2</v>
      </c>
      <c r="BA285">
        <v>17.399999999999999</v>
      </c>
      <c r="BB285">
        <v>17.5</v>
      </c>
      <c r="BC285" s="8">
        <v>0.19166666666666701</v>
      </c>
    </row>
    <row r="286" spans="2:55">
      <c r="B286" s="2">
        <v>18.399999999999999</v>
      </c>
      <c r="C286" s="2">
        <v>91</v>
      </c>
      <c r="D286" s="2">
        <v>16.899999999999999</v>
      </c>
      <c r="E286" s="2">
        <v>18.399999999999999</v>
      </c>
      <c r="F286" s="2">
        <v>0</v>
      </c>
      <c r="G286" s="2">
        <v>0</v>
      </c>
      <c r="H286" s="2">
        <v>1011.5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0</v>
      </c>
      <c r="O286">
        <v>296.2</v>
      </c>
      <c r="P286">
        <v>17.399999999999999</v>
      </c>
      <c r="Q286">
        <v>17.5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18.399999999999999</v>
      </c>
      <c r="AN286" s="2">
        <v>91</v>
      </c>
      <c r="AO286" s="2">
        <v>16.899999999999999</v>
      </c>
      <c r="AP286" s="2">
        <v>18.399999999999999</v>
      </c>
      <c r="AQ286" s="2">
        <v>0</v>
      </c>
      <c r="AR286" s="2">
        <v>0</v>
      </c>
      <c r="AS286" s="2">
        <v>1011.5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0</v>
      </c>
      <c r="AZ286" s="599">
        <v>296.2</v>
      </c>
      <c r="BA286">
        <v>17.399999999999999</v>
      </c>
      <c r="BB286">
        <v>17.5</v>
      </c>
      <c r="BC286" s="8">
        <v>0.19236111111111101</v>
      </c>
    </row>
    <row r="287" spans="2:55">
      <c r="B287" s="2">
        <v>18.399999999999999</v>
      </c>
      <c r="C287" s="2">
        <v>91</v>
      </c>
      <c r="D287" s="2">
        <v>16.899999999999999</v>
      </c>
      <c r="E287" s="2">
        <v>18.399999999999999</v>
      </c>
      <c r="F287" s="2">
        <v>0</v>
      </c>
      <c r="G287" s="2">
        <v>0</v>
      </c>
      <c r="H287" s="2">
        <v>1011.6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0</v>
      </c>
      <c r="O287">
        <v>296.2</v>
      </c>
      <c r="P287">
        <v>17.399999999999999</v>
      </c>
      <c r="Q287">
        <v>17.5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18.399999999999999</v>
      </c>
      <c r="AN287" s="2">
        <v>91</v>
      </c>
      <c r="AO287" s="2">
        <v>16.899999999999999</v>
      </c>
      <c r="AP287" s="2">
        <v>18.399999999999999</v>
      </c>
      <c r="AQ287" s="2">
        <v>0</v>
      </c>
      <c r="AR287" s="2">
        <v>0</v>
      </c>
      <c r="AS287" s="2">
        <v>1011.6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0</v>
      </c>
      <c r="AZ287" s="599">
        <v>296.2</v>
      </c>
      <c r="BA287">
        <v>17.399999999999999</v>
      </c>
      <c r="BB287">
        <v>17.5</v>
      </c>
      <c r="BC287" s="8">
        <v>0.19305555555555601</v>
      </c>
    </row>
    <row r="288" spans="2:55">
      <c r="B288" s="2">
        <v>18.3</v>
      </c>
      <c r="C288" s="2">
        <v>91</v>
      </c>
      <c r="D288" s="2">
        <v>16.8</v>
      </c>
      <c r="E288" s="2">
        <v>18.3</v>
      </c>
      <c r="F288" s="2">
        <v>0</v>
      </c>
      <c r="G288" s="2">
        <v>1.8</v>
      </c>
      <c r="H288" s="2">
        <v>1011.5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0</v>
      </c>
      <c r="O288">
        <v>296.2</v>
      </c>
      <c r="P288">
        <v>17.399999999999999</v>
      </c>
      <c r="Q288">
        <v>17.5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18.3</v>
      </c>
      <c r="AN288" s="2">
        <v>91</v>
      </c>
      <c r="AO288" s="2">
        <v>16.8</v>
      </c>
      <c r="AP288" s="2">
        <v>18.3</v>
      </c>
      <c r="AQ288" s="2">
        <v>0</v>
      </c>
      <c r="AR288" s="2">
        <v>1.8</v>
      </c>
      <c r="AS288" s="2">
        <v>1011.5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0</v>
      </c>
      <c r="AZ288" s="599">
        <v>296.2</v>
      </c>
      <c r="BA288">
        <v>17.399999999999999</v>
      </c>
      <c r="BB288">
        <v>17.5</v>
      </c>
      <c r="BC288" s="8">
        <v>0.19375000000000001</v>
      </c>
    </row>
    <row r="289" spans="2:55">
      <c r="B289" s="2">
        <v>18.399999999999999</v>
      </c>
      <c r="C289" s="2">
        <v>91</v>
      </c>
      <c r="D289" s="2">
        <v>16.899999999999999</v>
      </c>
      <c r="E289" s="2">
        <v>18.399999999999999</v>
      </c>
      <c r="F289" s="2">
        <v>0</v>
      </c>
      <c r="G289" s="2">
        <v>0</v>
      </c>
      <c r="H289" s="2">
        <v>1011.5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0</v>
      </c>
      <c r="O289">
        <v>296.2</v>
      </c>
      <c r="P289">
        <v>17.3</v>
      </c>
      <c r="Q289">
        <v>17.5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18.399999999999999</v>
      </c>
      <c r="AN289" s="2">
        <v>91</v>
      </c>
      <c r="AO289" s="2">
        <v>16.899999999999999</v>
      </c>
      <c r="AP289" s="2">
        <v>18.399999999999999</v>
      </c>
      <c r="AQ289" s="2">
        <v>0</v>
      </c>
      <c r="AR289" s="2">
        <v>0</v>
      </c>
      <c r="AS289" s="2">
        <v>1011.5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0</v>
      </c>
      <c r="AZ289" s="599">
        <v>296.2</v>
      </c>
      <c r="BA289">
        <v>17.3</v>
      </c>
      <c r="BB289">
        <v>17.5</v>
      </c>
      <c r="BC289" s="8">
        <v>0.194444444444444</v>
      </c>
    </row>
    <row r="290" spans="2:55">
      <c r="B290" s="2">
        <v>18.399999999999999</v>
      </c>
      <c r="C290" s="2">
        <v>91</v>
      </c>
      <c r="D290" s="2">
        <v>16.899999999999999</v>
      </c>
      <c r="E290" s="2">
        <v>18.399999999999999</v>
      </c>
      <c r="F290" s="2">
        <v>0</v>
      </c>
      <c r="G290" s="2">
        <v>0</v>
      </c>
      <c r="H290" s="2">
        <v>1011.7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0</v>
      </c>
      <c r="O290">
        <v>296.2</v>
      </c>
      <c r="P290">
        <v>17.3</v>
      </c>
      <c r="Q290">
        <v>17.5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18.399999999999999</v>
      </c>
      <c r="AN290" s="2">
        <v>91</v>
      </c>
      <c r="AO290" s="2">
        <v>16.899999999999999</v>
      </c>
      <c r="AP290" s="2">
        <v>18.399999999999999</v>
      </c>
      <c r="AQ290" s="2">
        <v>0</v>
      </c>
      <c r="AR290" s="2">
        <v>0</v>
      </c>
      <c r="AS290" s="2">
        <v>1011.7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0</v>
      </c>
      <c r="AZ290" s="599">
        <v>296.2</v>
      </c>
      <c r="BA290">
        <v>17.3</v>
      </c>
      <c r="BB290">
        <v>17.5</v>
      </c>
      <c r="BC290" s="8">
        <v>0.195138888888889</v>
      </c>
    </row>
    <row r="291" spans="2:55">
      <c r="B291" s="2">
        <v>18.3</v>
      </c>
      <c r="C291" s="2">
        <v>91</v>
      </c>
      <c r="D291" s="2">
        <v>16.8</v>
      </c>
      <c r="E291" s="2">
        <v>18.3</v>
      </c>
      <c r="F291" s="2">
        <v>0</v>
      </c>
      <c r="G291" s="2">
        <v>0</v>
      </c>
      <c r="H291" s="2">
        <v>1011.6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0</v>
      </c>
      <c r="O291">
        <v>296.2</v>
      </c>
      <c r="P291">
        <v>17.3</v>
      </c>
      <c r="Q291">
        <v>17.5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18.3</v>
      </c>
      <c r="AN291" s="2">
        <v>91</v>
      </c>
      <c r="AO291" s="2">
        <v>16.8</v>
      </c>
      <c r="AP291" s="2">
        <v>18.3</v>
      </c>
      <c r="AQ291" s="2">
        <v>0</v>
      </c>
      <c r="AR291" s="2">
        <v>0</v>
      </c>
      <c r="AS291" s="2">
        <v>1011.6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0</v>
      </c>
      <c r="AZ291" s="599">
        <v>296.2</v>
      </c>
      <c r="BA291">
        <v>17.3</v>
      </c>
      <c r="BB291">
        <v>17.5</v>
      </c>
      <c r="BC291" s="8">
        <v>0.195833333333333</v>
      </c>
    </row>
    <row r="292" spans="2:55">
      <c r="B292" s="2">
        <v>18.399999999999999</v>
      </c>
      <c r="C292" s="2">
        <v>91</v>
      </c>
      <c r="D292" s="2">
        <v>16.899999999999999</v>
      </c>
      <c r="E292" s="2">
        <v>18.399999999999999</v>
      </c>
      <c r="F292" s="2">
        <v>0</v>
      </c>
      <c r="G292" s="2">
        <v>0</v>
      </c>
      <c r="H292" s="2">
        <v>1011.3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0</v>
      </c>
      <c r="O292">
        <v>296.2</v>
      </c>
      <c r="P292">
        <v>17.3</v>
      </c>
      <c r="Q292">
        <v>17.5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18.399999999999999</v>
      </c>
      <c r="AN292" s="2">
        <v>91</v>
      </c>
      <c r="AO292" s="2">
        <v>16.899999999999999</v>
      </c>
      <c r="AP292" s="2">
        <v>18.399999999999999</v>
      </c>
      <c r="AQ292" s="2">
        <v>0</v>
      </c>
      <c r="AR292" s="2">
        <v>0</v>
      </c>
      <c r="AS292" s="2">
        <v>1011.3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0</v>
      </c>
      <c r="AZ292" s="599">
        <v>296.2</v>
      </c>
      <c r="BA292">
        <v>17.3</v>
      </c>
      <c r="BB292">
        <v>17.5</v>
      </c>
      <c r="BC292" s="8">
        <v>0.196527777777778</v>
      </c>
    </row>
    <row r="293" spans="2:55">
      <c r="B293" s="2">
        <v>18.399999999999999</v>
      </c>
      <c r="C293" s="2">
        <v>91</v>
      </c>
      <c r="D293" s="2">
        <v>16.899999999999999</v>
      </c>
      <c r="E293" s="2">
        <v>18.399999999999999</v>
      </c>
      <c r="F293" s="2">
        <v>0</v>
      </c>
      <c r="G293" s="2">
        <v>0</v>
      </c>
      <c r="H293" s="2">
        <v>1011.5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0</v>
      </c>
      <c r="O293">
        <v>296.2</v>
      </c>
      <c r="P293">
        <v>17.3</v>
      </c>
      <c r="Q293">
        <v>17.5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18.399999999999999</v>
      </c>
      <c r="AN293" s="2">
        <v>91</v>
      </c>
      <c r="AO293" s="2">
        <v>16.899999999999999</v>
      </c>
      <c r="AP293" s="2">
        <v>18.399999999999999</v>
      </c>
      <c r="AQ293" s="2">
        <v>0</v>
      </c>
      <c r="AR293" s="2">
        <v>0</v>
      </c>
      <c r="AS293" s="2">
        <v>1011.5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0</v>
      </c>
      <c r="AZ293" s="599">
        <v>296.2</v>
      </c>
      <c r="BA293">
        <v>17.3</v>
      </c>
      <c r="BB293">
        <v>17.5</v>
      </c>
      <c r="BC293" s="8">
        <v>0.19722222222222199</v>
      </c>
    </row>
    <row r="294" spans="2:55">
      <c r="B294" s="2">
        <v>18.399999999999999</v>
      </c>
      <c r="C294" s="2">
        <v>91</v>
      </c>
      <c r="D294" s="2">
        <v>16.899999999999999</v>
      </c>
      <c r="E294" s="2">
        <v>18.399999999999999</v>
      </c>
      <c r="F294" s="2">
        <v>0</v>
      </c>
      <c r="G294" s="2">
        <v>0</v>
      </c>
      <c r="H294" s="2">
        <v>1011.7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0</v>
      </c>
      <c r="O294">
        <v>296.2</v>
      </c>
      <c r="P294">
        <v>17.3</v>
      </c>
      <c r="Q294">
        <v>17.5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18.399999999999999</v>
      </c>
      <c r="AN294" s="2">
        <v>91</v>
      </c>
      <c r="AO294" s="2">
        <v>16.899999999999999</v>
      </c>
      <c r="AP294" s="2">
        <v>18.399999999999999</v>
      </c>
      <c r="AQ294" s="2">
        <v>0</v>
      </c>
      <c r="AR294" s="2">
        <v>0</v>
      </c>
      <c r="AS294" s="2">
        <v>1011.7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0</v>
      </c>
      <c r="AZ294" s="599">
        <v>296.2</v>
      </c>
      <c r="BA294">
        <v>17.3</v>
      </c>
      <c r="BB294">
        <v>17.5</v>
      </c>
      <c r="BC294" s="8">
        <v>0.19791666666666699</v>
      </c>
    </row>
    <row r="295" spans="2:55">
      <c r="B295" s="2">
        <v>18.399999999999999</v>
      </c>
      <c r="C295" s="2">
        <v>91</v>
      </c>
      <c r="D295" s="2">
        <v>16.899999999999999</v>
      </c>
      <c r="E295" s="2">
        <v>18.399999999999999</v>
      </c>
      <c r="F295" s="2">
        <v>0</v>
      </c>
      <c r="G295" s="2">
        <v>0</v>
      </c>
      <c r="H295" s="2">
        <v>1011.5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0</v>
      </c>
      <c r="O295">
        <v>296.2</v>
      </c>
      <c r="P295">
        <v>17.3</v>
      </c>
      <c r="Q295">
        <v>17.5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18.399999999999999</v>
      </c>
      <c r="AN295" s="2">
        <v>91</v>
      </c>
      <c r="AO295" s="2">
        <v>16.899999999999999</v>
      </c>
      <c r="AP295" s="2">
        <v>18.399999999999999</v>
      </c>
      <c r="AQ295" s="2">
        <v>0</v>
      </c>
      <c r="AR295" s="2">
        <v>0</v>
      </c>
      <c r="AS295" s="2">
        <v>1011.5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0</v>
      </c>
      <c r="AZ295" s="599">
        <v>296.2</v>
      </c>
      <c r="BA295">
        <v>17.3</v>
      </c>
      <c r="BB295">
        <v>17.5</v>
      </c>
      <c r="BC295" s="8">
        <v>0.19861111111111099</v>
      </c>
    </row>
    <row r="296" spans="2:55">
      <c r="B296" s="2">
        <v>18.399999999999999</v>
      </c>
      <c r="C296" s="2">
        <v>91</v>
      </c>
      <c r="D296" s="2">
        <v>16.899999999999999</v>
      </c>
      <c r="E296" s="2">
        <v>18.399999999999999</v>
      </c>
      <c r="F296" s="2">
        <v>0</v>
      </c>
      <c r="G296" s="2">
        <v>0</v>
      </c>
      <c r="H296" s="2">
        <v>1011.5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0</v>
      </c>
      <c r="O296">
        <v>296.2</v>
      </c>
      <c r="P296">
        <v>17.399999999999999</v>
      </c>
      <c r="Q296">
        <v>17.399999999999999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18.399999999999999</v>
      </c>
      <c r="AN296" s="2">
        <v>91</v>
      </c>
      <c r="AO296" s="2">
        <v>16.899999999999999</v>
      </c>
      <c r="AP296" s="2">
        <v>18.399999999999999</v>
      </c>
      <c r="AQ296" s="2">
        <v>0</v>
      </c>
      <c r="AR296" s="2">
        <v>0</v>
      </c>
      <c r="AS296" s="2">
        <v>1011.5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0</v>
      </c>
      <c r="AZ296" s="599">
        <v>296.2</v>
      </c>
      <c r="BA296">
        <v>17.399999999999999</v>
      </c>
      <c r="BB296">
        <v>17.399999999999999</v>
      </c>
      <c r="BC296" s="8">
        <v>0.19930555555555601</v>
      </c>
    </row>
    <row r="297" spans="2:55">
      <c r="B297" s="2">
        <v>18.399999999999999</v>
      </c>
      <c r="C297" s="2">
        <v>91</v>
      </c>
      <c r="D297" s="2">
        <v>16.899999999999999</v>
      </c>
      <c r="E297" s="2">
        <v>18.399999999999999</v>
      </c>
      <c r="F297" s="2">
        <v>0</v>
      </c>
      <c r="G297" s="2">
        <v>0</v>
      </c>
      <c r="H297" s="2">
        <v>1011.5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0</v>
      </c>
      <c r="O297">
        <v>296.2</v>
      </c>
      <c r="P297">
        <v>17.3</v>
      </c>
      <c r="Q297">
        <v>17.5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18.399999999999999</v>
      </c>
      <c r="AN297" s="2">
        <v>91</v>
      </c>
      <c r="AO297" s="2">
        <v>16.899999999999999</v>
      </c>
      <c r="AP297" s="2">
        <v>18.399999999999999</v>
      </c>
      <c r="AQ297" s="2">
        <v>0</v>
      </c>
      <c r="AR297" s="2">
        <v>0</v>
      </c>
      <c r="AS297" s="2">
        <v>1011.5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0</v>
      </c>
      <c r="AZ297" s="599">
        <v>296.2</v>
      </c>
      <c r="BA297">
        <v>17.3</v>
      </c>
      <c r="BB297">
        <v>17.5</v>
      </c>
      <c r="BC297" s="8">
        <v>0.2</v>
      </c>
    </row>
    <row r="298" spans="2:55">
      <c r="B298" s="2">
        <v>18.399999999999999</v>
      </c>
      <c r="C298" s="2">
        <v>91</v>
      </c>
      <c r="D298" s="2">
        <v>16.899999999999999</v>
      </c>
      <c r="E298" s="2">
        <v>18.399999999999999</v>
      </c>
      <c r="F298" s="2">
        <v>0</v>
      </c>
      <c r="G298" s="2">
        <v>0</v>
      </c>
      <c r="H298" s="2">
        <v>1011.5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0</v>
      </c>
      <c r="O298">
        <v>296.2</v>
      </c>
      <c r="P298">
        <v>17.3</v>
      </c>
      <c r="Q298">
        <v>17.399999999999999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18.399999999999999</v>
      </c>
      <c r="AN298" s="2">
        <v>91</v>
      </c>
      <c r="AO298" s="2">
        <v>16.899999999999999</v>
      </c>
      <c r="AP298" s="2">
        <v>18.399999999999999</v>
      </c>
      <c r="AQ298" s="2">
        <v>0</v>
      </c>
      <c r="AR298" s="2">
        <v>0</v>
      </c>
      <c r="AS298" s="2">
        <v>1011.5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0</v>
      </c>
      <c r="AZ298" s="599">
        <v>296.2</v>
      </c>
      <c r="BA298">
        <v>17.3</v>
      </c>
      <c r="BB298">
        <v>17.399999999999999</v>
      </c>
      <c r="BC298" s="8">
        <v>0.20069444444444401</v>
      </c>
    </row>
    <row r="299" spans="2:55">
      <c r="B299" s="2">
        <v>18.399999999999999</v>
      </c>
      <c r="C299" s="2">
        <v>91</v>
      </c>
      <c r="D299" s="2">
        <v>16.899999999999999</v>
      </c>
      <c r="E299" s="2">
        <v>18.399999999999999</v>
      </c>
      <c r="F299" s="2">
        <v>0</v>
      </c>
      <c r="G299" s="2">
        <v>0</v>
      </c>
      <c r="H299" s="2">
        <v>1011.5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0</v>
      </c>
      <c r="O299">
        <v>296.2</v>
      </c>
      <c r="P299">
        <v>17.3</v>
      </c>
      <c r="Q299">
        <v>17.399999999999999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18.399999999999999</v>
      </c>
      <c r="AN299" s="2">
        <v>91</v>
      </c>
      <c r="AO299" s="2">
        <v>16.899999999999999</v>
      </c>
      <c r="AP299" s="2">
        <v>18.399999999999999</v>
      </c>
      <c r="AQ299" s="2">
        <v>0</v>
      </c>
      <c r="AR299" s="2">
        <v>0</v>
      </c>
      <c r="AS299" s="2">
        <v>1011.5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0</v>
      </c>
      <c r="AZ299" s="599">
        <v>296.2</v>
      </c>
      <c r="BA299">
        <v>17.3</v>
      </c>
      <c r="BB299">
        <v>17.399999999999999</v>
      </c>
      <c r="BC299" s="8">
        <v>0.20138888888888901</v>
      </c>
    </row>
    <row r="300" spans="2:55">
      <c r="B300" s="2">
        <v>18.5</v>
      </c>
      <c r="C300" s="2">
        <v>91</v>
      </c>
      <c r="D300" s="2">
        <v>17</v>
      </c>
      <c r="E300" s="2">
        <v>18.5</v>
      </c>
      <c r="F300" s="2">
        <v>0</v>
      </c>
      <c r="G300" s="2">
        <v>0</v>
      </c>
      <c r="H300" s="2">
        <v>1011.5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0</v>
      </c>
      <c r="O300">
        <v>296.2</v>
      </c>
      <c r="P300">
        <v>17.3</v>
      </c>
      <c r="Q300">
        <v>17.399999999999999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18.5</v>
      </c>
      <c r="AN300" s="2">
        <v>91</v>
      </c>
      <c r="AO300" s="2">
        <v>17</v>
      </c>
      <c r="AP300" s="2">
        <v>18.5</v>
      </c>
      <c r="AQ300" s="2">
        <v>0</v>
      </c>
      <c r="AR300" s="2">
        <v>0</v>
      </c>
      <c r="AS300" s="2">
        <v>1011.5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0</v>
      </c>
      <c r="AZ300" s="599">
        <v>296.2</v>
      </c>
      <c r="BA300">
        <v>17.3</v>
      </c>
      <c r="BB300">
        <v>17.399999999999999</v>
      </c>
      <c r="BC300" s="8">
        <v>0.202083333333333</v>
      </c>
    </row>
    <row r="301" spans="2:55">
      <c r="B301" s="2">
        <v>18.399999999999999</v>
      </c>
      <c r="C301" s="2">
        <v>91</v>
      </c>
      <c r="D301" s="2">
        <v>16.899999999999999</v>
      </c>
      <c r="E301" s="2">
        <v>18.399999999999999</v>
      </c>
      <c r="F301" s="2">
        <v>0</v>
      </c>
      <c r="G301" s="2">
        <v>0</v>
      </c>
      <c r="H301" s="2">
        <v>1011.5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0</v>
      </c>
      <c r="O301">
        <v>296.2</v>
      </c>
      <c r="P301">
        <v>17.3</v>
      </c>
      <c r="Q301">
        <v>17.399999999999999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18.399999999999999</v>
      </c>
      <c r="AN301" s="2">
        <v>91</v>
      </c>
      <c r="AO301" s="2">
        <v>16.899999999999999</v>
      </c>
      <c r="AP301" s="2">
        <v>18.399999999999999</v>
      </c>
      <c r="AQ301" s="2">
        <v>0</v>
      </c>
      <c r="AR301" s="2">
        <v>0</v>
      </c>
      <c r="AS301" s="2">
        <v>1011.5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0</v>
      </c>
      <c r="AZ301" s="599">
        <v>296.2</v>
      </c>
      <c r="BA301">
        <v>17.3</v>
      </c>
      <c r="BB301">
        <v>17.399999999999999</v>
      </c>
      <c r="BC301" s="8">
        <v>0.202777777777778</v>
      </c>
    </row>
    <row r="302" spans="2:55">
      <c r="B302" s="2">
        <v>18.399999999999999</v>
      </c>
      <c r="C302" s="2">
        <v>91</v>
      </c>
      <c r="D302" s="2">
        <v>16.899999999999999</v>
      </c>
      <c r="E302" s="2">
        <v>18.399999999999999</v>
      </c>
      <c r="F302" s="2">
        <v>0</v>
      </c>
      <c r="G302" s="2">
        <v>0</v>
      </c>
      <c r="H302" s="2">
        <v>1011.5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0</v>
      </c>
      <c r="O302">
        <v>296.2</v>
      </c>
      <c r="P302">
        <v>17.3</v>
      </c>
      <c r="Q302">
        <v>17.399999999999999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18.399999999999999</v>
      </c>
      <c r="AN302" s="2">
        <v>91</v>
      </c>
      <c r="AO302" s="2">
        <v>16.899999999999999</v>
      </c>
      <c r="AP302" s="2">
        <v>18.399999999999999</v>
      </c>
      <c r="AQ302" s="2">
        <v>0</v>
      </c>
      <c r="AR302" s="2">
        <v>0</v>
      </c>
      <c r="AS302" s="2">
        <v>1011.5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0</v>
      </c>
      <c r="AZ302" s="599">
        <v>296.2</v>
      </c>
      <c r="BA302">
        <v>17.3</v>
      </c>
      <c r="BB302">
        <v>17.399999999999999</v>
      </c>
      <c r="BC302" s="8">
        <v>0.203472222222222</v>
      </c>
    </row>
    <row r="303" spans="2:55">
      <c r="B303" s="2">
        <v>18.399999999999999</v>
      </c>
      <c r="C303" s="2">
        <v>91</v>
      </c>
      <c r="D303" s="2">
        <v>16.899999999999999</v>
      </c>
      <c r="E303" s="2">
        <v>18.399999999999999</v>
      </c>
      <c r="F303" s="2">
        <v>0</v>
      </c>
      <c r="G303" s="2">
        <v>0</v>
      </c>
      <c r="H303" s="2">
        <v>1011.6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0</v>
      </c>
      <c r="O303">
        <v>296.2</v>
      </c>
      <c r="P303">
        <v>17.3</v>
      </c>
      <c r="Q303">
        <v>17.399999999999999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18.399999999999999</v>
      </c>
      <c r="AN303" s="2">
        <v>91</v>
      </c>
      <c r="AO303" s="2">
        <v>16.899999999999999</v>
      </c>
      <c r="AP303" s="2">
        <v>18.399999999999999</v>
      </c>
      <c r="AQ303" s="2">
        <v>0</v>
      </c>
      <c r="AR303" s="2">
        <v>0</v>
      </c>
      <c r="AS303" s="2">
        <v>1011.6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0</v>
      </c>
      <c r="AZ303" s="599">
        <v>296.2</v>
      </c>
      <c r="BA303">
        <v>17.3</v>
      </c>
      <c r="BB303">
        <v>17.399999999999999</v>
      </c>
      <c r="BC303" s="8">
        <v>0.204166666666667</v>
      </c>
    </row>
    <row r="304" spans="2:55" ht="12.75" customHeight="1">
      <c r="B304" s="2">
        <v>18.399999999999999</v>
      </c>
      <c r="C304" s="2">
        <v>91</v>
      </c>
      <c r="D304" s="2">
        <v>16.899999999999999</v>
      </c>
      <c r="E304" s="2">
        <v>18.399999999999999</v>
      </c>
      <c r="F304" s="2">
        <v>0</v>
      </c>
      <c r="G304" s="2">
        <v>0</v>
      </c>
      <c r="H304" s="2">
        <v>1011.5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0</v>
      </c>
      <c r="O304">
        <v>296.2</v>
      </c>
      <c r="P304">
        <v>17.3</v>
      </c>
      <c r="Q304">
        <v>17.5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18.399999999999999</v>
      </c>
      <c r="AN304" s="2">
        <v>91</v>
      </c>
      <c r="AO304" s="2">
        <v>16.899999999999999</v>
      </c>
      <c r="AP304" s="2">
        <v>18.399999999999999</v>
      </c>
      <c r="AQ304" s="2">
        <v>0</v>
      </c>
      <c r="AR304" s="2">
        <v>0</v>
      </c>
      <c r="AS304" s="2">
        <v>1011.5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0</v>
      </c>
      <c r="AZ304" s="599">
        <v>296.2</v>
      </c>
      <c r="BA304">
        <v>17.3</v>
      </c>
      <c r="BB304">
        <v>17.5</v>
      </c>
      <c r="BC304" s="8">
        <v>0.20486111111111099</v>
      </c>
    </row>
    <row r="305" spans="2:55">
      <c r="B305" s="2">
        <v>18.399999999999999</v>
      </c>
      <c r="C305" s="2">
        <v>91</v>
      </c>
      <c r="D305" s="2">
        <v>16.899999999999999</v>
      </c>
      <c r="E305" s="2">
        <v>18.399999999999999</v>
      </c>
      <c r="F305" s="2">
        <v>0</v>
      </c>
      <c r="G305" s="2">
        <v>0</v>
      </c>
      <c r="H305" s="2">
        <v>1011.4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0</v>
      </c>
      <c r="O305">
        <v>296.2</v>
      </c>
      <c r="P305">
        <v>17.3</v>
      </c>
      <c r="Q305">
        <v>17.5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18.399999999999999</v>
      </c>
      <c r="AN305" s="2">
        <v>91</v>
      </c>
      <c r="AO305" s="2">
        <v>16.899999999999999</v>
      </c>
      <c r="AP305" s="2">
        <v>18.399999999999999</v>
      </c>
      <c r="AQ305" s="2">
        <v>0</v>
      </c>
      <c r="AR305" s="2">
        <v>0</v>
      </c>
      <c r="AS305" s="2">
        <v>1011.4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0</v>
      </c>
      <c r="AZ305" s="599">
        <v>296.2</v>
      </c>
      <c r="BA305">
        <v>17.3</v>
      </c>
      <c r="BB305">
        <v>17.5</v>
      </c>
      <c r="BC305" s="8">
        <v>0.20555555555555599</v>
      </c>
    </row>
    <row r="306" spans="2:55">
      <c r="B306" s="2">
        <v>18.399999999999999</v>
      </c>
      <c r="C306" s="2">
        <v>91</v>
      </c>
      <c r="D306" s="2">
        <v>16.899999999999999</v>
      </c>
      <c r="E306" s="2">
        <v>18.399999999999999</v>
      </c>
      <c r="F306" s="2">
        <v>0</v>
      </c>
      <c r="G306" s="2">
        <v>0</v>
      </c>
      <c r="H306" s="2">
        <v>1011.7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0</v>
      </c>
      <c r="O306">
        <v>296.2</v>
      </c>
      <c r="P306">
        <v>17.3</v>
      </c>
      <c r="Q306">
        <v>17.399999999999999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18.399999999999999</v>
      </c>
      <c r="AN306" s="2">
        <v>91</v>
      </c>
      <c r="AO306" s="2">
        <v>16.899999999999999</v>
      </c>
      <c r="AP306" s="2">
        <v>18.399999999999999</v>
      </c>
      <c r="AQ306" s="2">
        <v>0</v>
      </c>
      <c r="AR306" s="2">
        <v>0</v>
      </c>
      <c r="AS306" s="2">
        <v>1011.7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0</v>
      </c>
      <c r="AZ306" s="599">
        <v>296.2</v>
      </c>
      <c r="BA306">
        <v>17.3</v>
      </c>
      <c r="BB306">
        <v>17.399999999999999</v>
      </c>
      <c r="BC306" s="8">
        <v>0.20624999999999999</v>
      </c>
    </row>
    <row r="307" spans="2:55">
      <c r="B307" s="2">
        <v>18.399999999999999</v>
      </c>
      <c r="C307" s="2">
        <v>91</v>
      </c>
      <c r="D307" s="2">
        <v>16.899999999999999</v>
      </c>
      <c r="E307" s="2">
        <v>18.399999999999999</v>
      </c>
      <c r="F307" s="2">
        <v>0</v>
      </c>
      <c r="G307" s="2">
        <v>0</v>
      </c>
      <c r="H307" s="2">
        <v>1011.5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0</v>
      </c>
      <c r="O307">
        <v>296.2</v>
      </c>
      <c r="P307">
        <v>17.3</v>
      </c>
      <c r="Q307">
        <v>17.399999999999999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18.399999999999999</v>
      </c>
      <c r="AN307" s="2">
        <v>91</v>
      </c>
      <c r="AO307" s="2">
        <v>16.899999999999999</v>
      </c>
      <c r="AP307" s="2">
        <v>18.399999999999999</v>
      </c>
      <c r="AQ307" s="2">
        <v>0</v>
      </c>
      <c r="AR307" s="2">
        <v>0</v>
      </c>
      <c r="AS307" s="2">
        <v>1011.5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0</v>
      </c>
      <c r="AZ307" s="599">
        <v>296.2</v>
      </c>
      <c r="BA307">
        <v>17.3</v>
      </c>
      <c r="BB307">
        <v>17.399999999999999</v>
      </c>
      <c r="BC307" s="8">
        <v>0.20694444444444399</v>
      </c>
    </row>
    <row r="308" spans="2:55">
      <c r="B308" s="2">
        <v>18.399999999999999</v>
      </c>
      <c r="C308" s="2">
        <v>92</v>
      </c>
      <c r="D308" s="2">
        <v>17.100000000000001</v>
      </c>
      <c r="E308" s="2">
        <v>18.399999999999999</v>
      </c>
      <c r="F308" s="2">
        <v>0</v>
      </c>
      <c r="G308" s="2">
        <v>0</v>
      </c>
      <c r="H308" s="2">
        <v>1011.6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0</v>
      </c>
      <c r="O308">
        <v>296.2</v>
      </c>
      <c r="P308">
        <v>17.3</v>
      </c>
      <c r="Q308">
        <v>17.399999999999999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18.399999999999999</v>
      </c>
      <c r="AN308" s="2">
        <v>92</v>
      </c>
      <c r="AO308" s="2">
        <v>17.100000000000001</v>
      </c>
      <c r="AP308" s="2">
        <v>18.399999999999999</v>
      </c>
      <c r="AQ308" s="2">
        <v>0</v>
      </c>
      <c r="AR308" s="2">
        <v>0</v>
      </c>
      <c r="AS308" s="2">
        <v>1011.6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0</v>
      </c>
      <c r="AZ308" s="599">
        <v>296.2</v>
      </c>
      <c r="BA308">
        <v>17.3</v>
      </c>
      <c r="BB308">
        <v>17.399999999999999</v>
      </c>
      <c r="BC308" s="8">
        <v>0.20763888888888901</v>
      </c>
    </row>
    <row r="309" spans="2:55">
      <c r="B309" s="2">
        <v>18.5</v>
      </c>
      <c r="C309" s="2">
        <v>91</v>
      </c>
      <c r="D309" s="2">
        <v>17</v>
      </c>
      <c r="E309" s="2">
        <v>18.5</v>
      </c>
      <c r="F309" s="2">
        <v>0</v>
      </c>
      <c r="G309" s="2">
        <v>0</v>
      </c>
      <c r="H309" s="2">
        <v>1011.5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0</v>
      </c>
      <c r="O309">
        <v>296.2</v>
      </c>
      <c r="P309">
        <v>17.3</v>
      </c>
      <c r="Q309">
        <v>17.5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18.5</v>
      </c>
      <c r="AN309" s="2">
        <v>91</v>
      </c>
      <c r="AO309" s="2">
        <v>17</v>
      </c>
      <c r="AP309" s="2">
        <v>18.5</v>
      </c>
      <c r="AQ309" s="2">
        <v>0</v>
      </c>
      <c r="AR309" s="2">
        <v>0</v>
      </c>
      <c r="AS309" s="2">
        <v>1011.5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0</v>
      </c>
      <c r="AZ309" s="599">
        <v>296.2</v>
      </c>
      <c r="BA309">
        <v>17.3</v>
      </c>
      <c r="BB309">
        <v>17.5</v>
      </c>
      <c r="BC309" s="8">
        <v>0.20833333333333301</v>
      </c>
    </row>
    <row r="310" spans="2:55">
      <c r="B310" s="2">
        <v>18.399999999999999</v>
      </c>
      <c r="C310" s="2">
        <v>91</v>
      </c>
      <c r="D310" s="2">
        <v>16.899999999999999</v>
      </c>
      <c r="E310" s="2">
        <v>18.399999999999999</v>
      </c>
      <c r="F310" s="2">
        <v>0</v>
      </c>
      <c r="G310" s="2">
        <v>0</v>
      </c>
      <c r="H310" s="2">
        <v>1011.5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0</v>
      </c>
      <c r="O310">
        <v>296.2</v>
      </c>
      <c r="P310">
        <v>17.3</v>
      </c>
      <c r="Q310">
        <v>17.5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18.399999999999999</v>
      </c>
      <c r="AN310" s="2">
        <v>91</v>
      </c>
      <c r="AO310" s="2">
        <v>16.899999999999999</v>
      </c>
      <c r="AP310" s="2">
        <v>18.399999999999999</v>
      </c>
      <c r="AQ310" s="2">
        <v>0</v>
      </c>
      <c r="AR310" s="2">
        <v>0</v>
      </c>
      <c r="AS310" s="2">
        <v>1011.5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0</v>
      </c>
      <c r="AZ310" s="599">
        <v>296.2</v>
      </c>
      <c r="BA310">
        <v>17.3</v>
      </c>
      <c r="BB310">
        <v>17.5</v>
      </c>
      <c r="BC310" s="8">
        <v>0.20902777777777801</v>
      </c>
    </row>
    <row r="311" spans="2:55">
      <c r="B311" s="2">
        <v>18.399999999999999</v>
      </c>
      <c r="C311" s="2">
        <v>91</v>
      </c>
      <c r="D311" s="2">
        <v>16.899999999999999</v>
      </c>
      <c r="E311" s="2">
        <v>18.399999999999999</v>
      </c>
      <c r="F311" s="2">
        <v>0</v>
      </c>
      <c r="G311" s="2">
        <v>0</v>
      </c>
      <c r="H311" s="2">
        <v>1011.6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0</v>
      </c>
      <c r="O311">
        <v>296.2</v>
      </c>
      <c r="P311">
        <v>17.3</v>
      </c>
      <c r="Q311">
        <v>17.5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18.399999999999999</v>
      </c>
      <c r="AN311" s="2">
        <v>91</v>
      </c>
      <c r="AO311" s="2">
        <v>16.899999999999999</v>
      </c>
      <c r="AP311" s="2">
        <v>18.399999999999999</v>
      </c>
      <c r="AQ311" s="2">
        <v>0</v>
      </c>
      <c r="AR311" s="2">
        <v>0</v>
      </c>
      <c r="AS311" s="2">
        <v>1011.6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0</v>
      </c>
      <c r="AZ311" s="599">
        <v>296.2</v>
      </c>
      <c r="BA311">
        <v>17.3</v>
      </c>
      <c r="BB311">
        <v>17.5</v>
      </c>
      <c r="BC311" s="8">
        <v>0.209722222222222</v>
      </c>
    </row>
    <row r="312" spans="2:55">
      <c r="B312" s="2">
        <v>18.3</v>
      </c>
      <c r="C312" s="2">
        <v>91</v>
      </c>
      <c r="D312" s="2">
        <v>16.8</v>
      </c>
      <c r="E312" s="2">
        <v>18.3</v>
      </c>
      <c r="F312" s="2">
        <v>0</v>
      </c>
      <c r="G312" s="2">
        <v>0</v>
      </c>
      <c r="H312" s="2">
        <v>1011.3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0</v>
      </c>
      <c r="O312">
        <v>296.2</v>
      </c>
      <c r="P312">
        <v>17.3</v>
      </c>
      <c r="Q312">
        <v>17.5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18.3</v>
      </c>
      <c r="AN312" s="2">
        <v>91</v>
      </c>
      <c r="AO312" s="2">
        <v>16.8</v>
      </c>
      <c r="AP312" s="2">
        <v>18.3</v>
      </c>
      <c r="AQ312" s="2">
        <v>0</v>
      </c>
      <c r="AR312" s="2">
        <v>0</v>
      </c>
      <c r="AS312" s="2">
        <v>1011.3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0</v>
      </c>
      <c r="AZ312" s="599">
        <v>296.2</v>
      </c>
      <c r="BA312">
        <v>17.3</v>
      </c>
      <c r="BB312">
        <v>17.5</v>
      </c>
      <c r="BC312" s="8">
        <v>0.210416666666667</v>
      </c>
    </row>
    <row r="313" spans="2:55">
      <c r="B313" s="2">
        <v>18.399999999999999</v>
      </c>
      <c r="C313" s="2">
        <v>92</v>
      </c>
      <c r="D313" s="2">
        <v>17.100000000000001</v>
      </c>
      <c r="E313" s="2">
        <v>18.399999999999999</v>
      </c>
      <c r="F313" s="2">
        <v>0</v>
      </c>
      <c r="G313" s="2">
        <v>0</v>
      </c>
      <c r="H313" s="2">
        <v>1011.5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0</v>
      </c>
      <c r="O313">
        <v>296.2</v>
      </c>
      <c r="P313">
        <v>17.3</v>
      </c>
      <c r="Q313">
        <v>17.5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18.399999999999999</v>
      </c>
      <c r="AN313" s="2">
        <v>92</v>
      </c>
      <c r="AO313" s="2">
        <v>17.100000000000001</v>
      </c>
      <c r="AP313" s="2">
        <v>18.399999999999999</v>
      </c>
      <c r="AQ313" s="2">
        <v>0</v>
      </c>
      <c r="AR313" s="2">
        <v>0</v>
      </c>
      <c r="AS313" s="2">
        <v>1011.5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0</v>
      </c>
      <c r="AZ313" s="599">
        <v>296.2</v>
      </c>
      <c r="BA313">
        <v>17.3</v>
      </c>
      <c r="BB313">
        <v>17.5</v>
      </c>
      <c r="BC313" s="8">
        <v>0.211111111111111</v>
      </c>
    </row>
    <row r="314" spans="2:55">
      <c r="B314" s="2">
        <v>18.399999999999999</v>
      </c>
      <c r="C314" s="2">
        <v>91</v>
      </c>
      <c r="D314" s="2">
        <v>16.899999999999999</v>
      </c>
      <c r="E314" s="2">
        <v>18.399999999999999</v>
      </c>
      <c r="F314" s="2">
        <v>0</v>
      </c>
      <c r="G314" s="2">
        <v>0</v>
      </c>
      <c r="H314" s="2">
        <v>1011.5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0</v>
      </c>
      <c r="O314">
        <v>296.2</v>
      </c>
      <c r="P314">
        <v>17.3</v>
      </c>
      <c r="Q314">
        <v>17.5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18.399999999999999</v>
      </c>
      <c r="AN314" s="2">
        <v>91</v>
      </c>
      <c r="AO314" s="2">
        <v>16.899999999999999</v>
      </c>
      <c r="AP314" s="2">
        <v>18.399999999999999</v>
      </c>
      <c r="AQ314" s="2">
        <v>0</v>
      </c>
      <c r="AR314" s="2">
        <v>0</v>
      </c>
      <c r="AS314" s="2">
        <v>1011.5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0</v>
      </c>
      <c r="AZ314" s="599">
        <v>296.2</v>
      </c>
      <c r="BA314">
        <v>17.3</v>
      </c>
      <c r="BB314">
        <v>17.5</v>
      </c>
      <c r="BC314" s="8">
        <v>0.211805555555556</v>
      </c>
    </row>
    <row r="315" spans="2:55">
      <c r="B315" s="2">
        <v>18.399999999999999</v>
      </c>
      <c r="C315" s="2">
        <v>91</v>
      </c>
      <c r="D315" s="2">
        <v>16.899999999999999</v>
      </c>
      <c r="E315" s="2">
        <v>18.399999999999999</v>
      </c>
      <c r="F315" s="2">
        <v>0</v>
      </c>
      <c r="G315" s="2">
        <v>0</v>
      </c>
      <c r="H315" s="2">
        <v>1011.4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0</v>
      </c>
      <c r="O315">
        <v>296.2</v>
      </c>
      <c r="P315">
        <v>17.3</v>
      </c>
      <c r="Q315">
        <v>17.5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18.399999999999999</v>
      </c>
      <c r="AN315" s="2">
        <v>91</v>
      </c>
      <c r="AO315" s="2">
        <v>16.899999999999999</v>
      </c>
      <c r="AP315" s="2">
        <v>18.399999999999999</v>
      </c>
      <c r="AQ315" s="2">
        <v>0</v>
      </c>
      <c r="AR315" s="2">
        <v>0</v>
      </c>
      <c r="AS315" s="2">
        <v>1011.4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0</v>
      </c>
      <c r="AZ315" s="599">
        <v>296.2</v>
      </c>
      <c r="BA315">
        <v>17.3</v>
      </c>
      <c r="BB315">
        <v>17.5</v>
      </c>
      <c r="BC315" s="8">
        <v>0.21249999999999999</v>
      </c>
    </row>
    <row r="316" spans="2:55">
      <c r="B316" s="2">
        <v>18.5</v>
      </c>
      <c r="C316" s="2">
        <v>91</v>
      </c>
      <c r="D316" s="2">
        <v>17</v>
      </c>
      <c r="E316" s="2">
        <v>18.5</v>
      </c>
      <c r="F316" s="2">
        <v>0</v>
      </c>
      <c r="G316" s="2">
        <v>0</v>
      </c>
      <c r="H316" s="2">
        <v>1011.5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0</v>
      </c>
      <c r="O316">
        <v>296.2</v>
      </c>
      <c r="P316">
        <v>17.3</v>
      </c>
      <c r="Q316">
        <v>17.5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91</v>
      </c>
      <c r="AO316" s="2">
        <v>17</v>
      </c>
      <c r="AP316" s="2">
        <v>18.5</v>
      </c>
      <c r="AQ316" s="2">
        <v>0</v>
      </c>
      <c r="AR316" s="2">
        <v>0</v>
      </c>
      <c r="AS316" s="2">
        <v>1011.5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0</v>
      </c>
      <c r="AZ316" s="599">
        <v>296.2</v>
      </c>
      <c r="BA316">
        <v>17.3</v>
      </c>
      <c r="BB316">
        <v>17.5</v>
      </c>
      <c r="BC316" s="8">
        <v>0.21319444444444399</v>
      </c>
    </row>
    <row r="317" spans="2:55">
      <c r="B317" s="2">
        <v>18.600000000000001</v>
      </c>
      <c r="C317" s="2">
        <v>92</v>
      </c>
      <c r="D317" s="2">
        <v>17.3</v>
      </c>
      <c r="E317" s="2">
        <v>18.600000000000001</v>
      </c>
      <c r="F317" s="2">
        <v>0</v>
      </c>
      <c r="G317" s="2">
        <v>0</v>
      </c>
      <c r="H317" s="2">
        <v>1011.6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0</v>
      </c>
      <c r="O317">
        <v>296.2</v>
      </c>
      <c r="P317">
        <v>17.3</v>
      </c>
      <c r="Q317">
        <v>17.5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18.600000000000001</v>
      </c>
      <c r="AN317" s="2">
        <v>92</v>
      </c>
      <c r="AO317" s="2">
        <v>17.3</v>
      </c>
      <c r="AP317" s="2">
        <v>18.600000000000001</v>
      </c>
      <c r="AQ317" s="2">
        <v>0</v>
      </c>
      <c r="AR317" s="2">
        <v>0</v>
      </c>
      <c r="AS317" s="2">
        <v>1011.6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0</v>
      </c>
      <c r="AZ317" s="599">
        <v>296.2</v>
      </c>
      <c r="BA317">
        <v>17.3</v>
      </c>
      <c r="BB317">
        <v>17.5</v>
      </c>
      <c r="BC317" s="8">
        <v>0.21388888888888899</v>
      </c>
    </row>
    <row r="318" spans="2:55">
      <c r="B318" s="2">
        <v>18.7</v>
      </c>
      <c r="C318" s="2">
        <v>91</v>
      </c>
      <c r="D318" s="2">
        <v>17.2</v>
      </c>
      <c r="E318" s="2">
        <v>18.7</v>
      </c>
      <c r="F318" s="2">
        <v>0</v>
      </c>
      <c r="G318" s="2">
        <v>0</v>
      </c>
      <c r="H318" s="2">
        <v>1011.5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0</v>
      </c>
      <c r="O318">
        <v>296.2</v>
      </c>
      <c r="P318">
        <v>17.399999999999999</v>
      </c>
      <c r="Q318">
        <v>17.399999999999999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18.7</v>
      </c>
      <c r="AN318" s="2">
        <v>91</v>
      </c>
      <c r="AO318" s="2">
        <v>17.2</v>
      </c>
      <c r="AP318" s="2">
        <v>18.7</v>
      </c>
      <c r="AQ318" s="2">
        <v>0</v>
      </c>
      <c r="AR318" s="2">
        <v>0</v>
      </c>
      <c r="AS318" s="2">
        <v>1011.5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0</v>
      </c>
      <c r="AZ318" s="599">
        <v>296.2</v>
      </c>
      <c r="BA318">
        <v>17.399999999999999</v>
      </c>
      <c r="BB318">
        <v>17.399999999999999</v>
      </c>
      <c r="BC318" s="8">
        <v>0.21458333333333299</v>
      </c>
    </row>
    <row r="319" spans="2:55">
      <c r="B319" s="2">
        <v>18.600000000000001</v>
      </c>
      <c r="C319" s="2">
        <v>91</v>
      </c>
      <c r="D319" s="2">
        <v>17.100000000000001</v>
      </c>
      <c r="E319" s="2">
        <v>18.600000000000001</v>
      </c>
      <c r="F319" s="2">
        <v>0</v>
      </c>
      <c r="G319" s="2">
        <v>0</v>
      </c>
      <c r="H319" s="2">
        <v>1011.5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0</v>
      </c>
      <c r="O319">
        <v>296.2</v>
      </c>
      <c r="P319">
        <v>17.3</v>
      </c>
      <c r="Q319">
        <v>17.399999999999999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18.600000000000001</v>
      </c>
      <c r="AN319" s="2">
        <v>91</v>
      </c>
      <c r="AO319" s="2">
        <v>17.100000000000001</v>
      </c>
      <c r="AP319" s="2">
        <v>18.600000000000001</v>
      </c>
      <c r="AQ319" s="2">
        <v>0</v>
      </c>
      <c r="AR319" s="2">
        <v>0</v>
      </c>
      <c r="AS319" s="2">
        <v>1011.5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0</v>
      </c>
      <c r="AZ319" s="599">
        <v>296.2</v>
      </c>
      <c r="BA319">
        <v>17.3</v>
      </c>
      <c r="BB319">
        <v>17.399999999999999</v>
      </c>
      <c r="BC319" s="8">
        <v>0.21527777777777801</v>
      </c>
    </row>
    <row r="320" spans="2:55">
      <c r="B320" s="2">
        <v>18.7</v>
      </c>
      <c r="C320" s="2">
        <v>91</v>
      </c>
      <c r="D320" s="2">
        <v>17.2</v>
      </c>
      <c r="E320" s="2">
        <v>18.7</v>
      </c>
      <c r="F320" s="2">
        <v>0</v>
      </c>
      <c r="G320" s="2">
        <v>0</v>
      </c>
      <c r="H320" s="2">
        <v>1011.5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0</v>
      </c>
      <c r="O320">
        <v>296.2</v>
      </c>
      <c r="P320">
        <v>17.399999999999999</v>
      </c>
      <c r="Q320">
        <v>17.399999999999999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18.7</v>
      </c>
      <c r="AN320" s="2">
        <v>91</v>
      </c>
      <c r="AO320" s="2">
        <v>17.2</v>
      </c>
      <c r="AP320" s="2">
        <v>18.7</v>
      </c>
      <c r="AQ320" s="2">
        <v>0</v>
      </c>
      <c r="AR320" s="2">
        <v>0</v>
      </c>
      <c r="AS320" s="2">
        <v>1011.5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0</v>
      </c>
      <c r="AZ320" s="599">
        <v>296.2</v>
      </c>
      <c r="BA320">
        <v>17.399999999999999</v>
      </c>
      <c r="BB320">
        <v>17.399999999999999</v>
      </c>
      <c r="BC320" s="8">
        <v>0.21597222222222201</v>
      </c>
    </row>
    <row r="321" spans="2:55">
      <c r="B321" s="2">
        <v>18.600000000000001</v>
      </c>
      <c r="C321" s="2">
        <v>92</v>
      </c>
      <c r="D321" s="2">
        <v>17.3</v>
      </c>
      <c r="E321" s="2">
        <v>18.600000000000001</v>
      </c>
      <c r="F321" s="2">
        <v>0</v>
      </c>
      <c r="G321" s="2">
        <v>0</v>
      </c>
      <c r="H321" s="2">
        <v>1011.7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0</v>
      </c>
      <c r="O321">
        <v>296.2</v>
      </c>
      <c r="P321">
        <v>17.399999999999999</v>
      </c>
      <c r="Q321">
        <v>17.399999999999999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18.600000000000001</v>
      </c>
      <c r="AN321" s="2">
        <v>92</v>
      </c>
      <c r="AO321" s="2">
        <v>17.3</v>
      </c>
      <c r="AP321" s="2">
        <v>18.600000000000001</v>
      </c>
      <c r="AQ321" s="2">
        <v>0</v>
      </c>
      <c r="AR321" s="2">
        <v>0</v>
      </c>
      <c r="AS321" s="2">
        <v>1011.7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0</v>
      </c>
      <c r="AZ321" s="599">
        <v>296.2</v>
      </c>
      <c r="BA321">
        <v>17.399999999999999</v>
      </c>
      <c r="BB321">
        <v>17.399999999999999</v>
      </c>
      <c r="BC321" s="8">
        <v>0.21666666666666701</v>
      </c>
    </row>
    <row r="322" spans="2:55">
      <c r="B322" s="2">
        <v>18.7</v>
      </c>
      <c r="C322" s="2">
        <v>92</v>
      </c>
      <c r="D322" s="2">
        <v>17.399999999999999</v>
      </c>
      <c r="E322" s="2">
        <v>18.7</v>
      </c>
      <c r="F322" s="2">
        <v>0</v>
      </c>
      <c r="G322" s="2">
        <v>0</v>
      </c>
      <c r="H322" s="2">
        <v>1011.5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0</v>
      </c>
      <c r="O322">
        <v>296.2</v>
      </c>
      <c r="P322">
        <v>17.399999999999999</v>
      </c>
      <c r="Q322">
        <v>17.399999999999999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18.7</v>
      </c>
      <c r="AN322" s="2">
        <v>92</v>
      </c>
      <c r="AO322" s="2">
        <v>17.399999999999999</v>
      </c>
      <c r="AP322" s="2">
        <v>18.7</v>
      </c>
      <c r="AQ322" s="2">
        <v>0</v>
      </c>
      <c r="AR322" s="2">
        <v>0</v>
      </c>
      <c r="AS322" s="2">
        <v>1011.5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0</v>
      </c>
      <c r="AZ322" s="599">
        <v>296.2</v>
      </c>
      <c r="BA322">
        <v>17.399999999999999</v>
      </c>
      <c r="BB322">
        <v>17.399999999999999</v>
      </c>
      <c r="BC322" s="8">
        <v>0.21736111111111101</v>
      </c>
    </row>
    <row r="323" spans="2:55">
      <c r="B323" s="2">
        <v>18.600000000000001</v>
      </c>
      <c r="C323" s="2">
        <v>92</v>
      </c>
      <c r="D323" s="2">
        <v>17.3</v>
      </c>
      <c r="E323" s="2">
        <v>18.600000000000001</v>
      </c>
      <c r="F323" s="2">
        <v>0</v>
      </c>
      <c r="G323" s="2">
        <v>0</v>
      </c>
      <c r="H323" s="2">
        <v>1011.6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0</v>
      </c>
      <c r="O323">
        <v>296.2</v>
      </c>
      <c r="P323">
        <v>17.399999999999999</v>
      </c>
      <c r="Q323">
        <v>17.399999999999999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18.600000000000001</v>
      </c>
      <c r="AN323" s="2">
        <v>92</v>
      </c>
      <c r="AO323" s="2">
        <v>17.3</v>
      </c>
      <c r="AP323" s="2">
        <v>18.600000000000001</v>
      </c>
      <c r="AQ323" s="2">
        <v>0</v>
      </c>
      <c r="AR323" s="2">
        <v>0</v>
      </c>
      <c r="AS323" s="2">
        <v>1011.6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0</v>
      </c>
      <c r="AZ323" s="599">
        <v>296.2</v>
      </c>
      <c r="BA323">
        <v>17.399999999999999</v>
      </c>
      <c r="BB323">
        <v>17.399999999999999</v>
      </c>
      <c r="BC323" s="8">
        <v>0.218055555555556</v>
      </c>
    </row>
    <row r="324" spans="2:55">
      <c r="B324" s="2">
        <v>18.600000000000001</v>
      </c>
      <c r="C324" s="2">
        <v>92</v>
      </c>
      <c r="D324" s="2">
        <v>17.3</v>
      </c>
      <c r="E324" s="2">
        <v>18.600000000000001</v>
      </c>
      <c r="F324" s="2">
        <v>0</v>
      </c>
      <c r="G324" s="2">
        <v>0</v>
      </c>
      <c r="H324" s="2">
        <v>1011.9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0</v>
      </c>
      <c r="O324">
        <v>296.2</v>
      </c>
      <c r="P324">
        <v>17.399999999999999</v>
      </c>
      <c r="Q324">
        <v>17.399999999999999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18.600000000000001</v>
      </c>
      <c r="AN324" s="2">
        <v>92</v>
      </c>
      <c r="AO324" s="2">
        <v>17.3</v>
      </c>
      <c r="AP324" s="2">
        <v>18.600000000000001</v>
      </c>
      <c r="AQ324" s="2">
        <v>0</v>
      </c>
      <c r="AR324" s="2">
        <v>0</v>
      </c>
      <c r="AS324" s="2">
        <v>1011.9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0</v>
      </c>
      <c r="AZ324" s="599">
        <v>296.2</v>
      </c>
      <c r="BA324">
        <v>17.399999999999999</v>
      </c>
      <c r="BB324">
        <v>17.399999999999999</v>
      </c>
      <c r="BC324" s="8">
        <v>0.21875</v>
      </c>
    </row>
    <row r="325" spans="2:55">
      <c r="B325" s="2">
        <v>18.5</v>
      </c>
      <c r="C325" s="2">
        <v>92</v>
      </c>
      <c r="D325" s="2">
        <v>17.2</v>
      </c>
      <c r="E325" s="2">
        <v>18.5</v>
      </c>
      <c r="F325" s="2">
        <v>0</v>
      </c>
      <c r="G325" s="2">
        <v>0</v>
      </c>
      <c r="H325" s="2">
        <v>1011.8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0</v>
      </c>
      <c r="O325">
        <v>296.2</v>
      </c>
      <c r="P325">
        <v>17.5</v>
      </c>
      <c r="Q325">
        <v>17.399999999999999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18.5</v>
      </c>
      <c r="AN325" s="2">
        <v>92</v>
      </c>
      <c r="AO325" s="2">
        <v>17.2</v>
      </c>
      <c r="AP325" s="2">
        <v>18.5</v>
      </c>
      <c r="AQ325" s="2">
        <v>0</v>
      </c>
      <c r="AR325" s="2">
        <v>0</v>
      </c>
      <c r="AS325" s="2">
        <v>1011.8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0</v>
      </c>
      <c r="AZ325" s="599">
        <v>296.2</v>
      </c>
      <c r="BA325">
        <v>17.5</v>
      </c>
      <c r="BB325">
        <v>17.399999999999999</v>
      </c>
      <c r="BC325" s="8">
        <v>0.219444444444444</v>
      </c>
    </row>
    <row r="326" spans="2:55">
      <c r="B326" s="2">
        <v>18.5</v>
      </c>
      <c r="C326" s="2">
        <v>91</v>
      </c>
      <c r="D326" s="2">
        <v>17</v>
      </c>
      <c r="E326" s="2">
        <v>18.5</v>
      </c>
      <c r="F326" s="2">
        <v>0</v>
      </c>
      <c r="G326" s="2">
        <v>0</v>
      </c>
      <c r="H326" s="2">
        <v>1011.5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0</v>
      </c>
      <c r="O326">
        <v>296.2</v>
      </c>
      <c r="P326">
        <v>17.5</v>
      </c>
      <c r="Q326">
        <v>17.5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18.5</v>
      </c>
      <c r="AN326" s="2">
        <v>91</v>
      </c>
      <c r="AO326" s="2">
        <v>17</v>
      </c>
      <c r="AP326" s="2">
        <v>18.5</v>
      </c>
      <c r="AQ326" s="2">
        <v>0</v>
      </c>
      <c r="AR326" s="2">
        <v>0</v>
      </c>
      <c r="AS326" s="2">
        <v>1011.5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0</v>
      </c>
      <c r="AZ326" s="599">
        <v>296.2</v>
      </c>
      <c r="BA326">
        <v>17.5</v>
      </c>
      <c r="BB326">
        <v>17.5</v>
      </c>
      <c r="BC326" s="8">
        <v>0.22013888888888899</v>
      </c>
    </row>
    <row r="327" spans="2:55">
      <c r="B327" s="2">
        <v>18.399999999999999</v>
      </c>
      <c r="C327" s="2">
        <v>92</v>
      </c>
      <c r="D327" s="2">
        <v>17.100000000000001</v>
      </c>
      <c r="E327" s="2">
        <v>18.399999999999999</v>
      </c>
      <c r="F327" s="2">
        <v>0</v>
      </c>
      <c r="G327" s="2">
        <v>0</v>
      </c>
      <c r="H327" s="2">
        <v>1011.5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0</v>
      </c>
      <c r="O327">
        <v>296.2</v>
      </c>
      <c r="P327">
        <v>17.5</v>
      </c>
      <c r="Q327">
        <v>17.5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18.399999999999999</v>
      </c>
      <c r="AN327" s="2">
        <v>92</v>
      </c>
      <c r="AO327" s="2">
        <v>17.100000000000001</v>
      </c>
      <c r="AP327" s="2">
        <v>18.399999999999999</v>
      </c>
      <c r="AQ327" s="2">
        <v>0</v>
      </c>
      <c r="AR327" s="2">
        <v>0</v>
      </c>
      <c r="AS327" s="2">
        <v>1011.5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0</v>
      </c>
      <c r="AZ327" s="599">
        <v>296.2</v>
      </c>
      <c r="BA327">
        <v>17.5</v>
      </c>
      <c r="BB327">
        <v>17.5</v>
      </c>
      <c r="BC327" s="8">
        <v>0.22083333333333299</v>
      </c>
    </row>
    <row r="328" spans="2:55">
      <c r="B328" s="2">
        <v>18.399999999999999</v>
      </c>
      <c r="C328" s="2">
        <v>92</v>
      </c>
      <c r="D328" s="2">
        <v>17.100000000000001</v>
      </c>
      <c r="E328" s="2">
        <v>18.399999999999999</v>
      </c>
      <c r="F328" s="2">
        <v>0</v>
      </c>
      <c r="G328" s="2">
        <v>0</v>
      </c>
      <c r="H328" s="2">
        <v>1011.6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0</v>
      </c>
      <c r="O328">
        <v>296.2</v>
      </c>
      <c r="P328">
        <v>17.399999999999999</v>
      </c>
      <c r="Q328">
        <v>17.5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18.399999999999999</v>
      </c>
      <c r="AN328" s="2">
        <v>92</v>
      </c>
      <c r="AO328" s="2">
        <v>17.100000000000001</v>
      </c>
      <c r="AP328" s="2">
        <v>18.399999999999999</v>
      </c>
      <c r="AQ328" s="2">
        <v>0</v>
      </c>
      <c r="AR328" s="2">
        <v>0</v>
      </c>
      <c r="AS328" s="2">
        <v>1011.6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0</v>
      </c>
      <c r="AZ328" s="599">
        <v>296.2</v>
      </c>
      <c r="BA328">
        <v>17.399999999999999</v>
      </c>
      <c r="BB328">
        <v>17.5</v>
      </c>
      <c r="BC328" s="8">
        <v>0.22152777777777799</v>
      </c>
    </row>
    <row r="329" spans="2:55">
      <c r="B329" s="2">
        <v>18.5</v>
      </c>
      <c r="C329" s="2">
        <v>91</v>
      </c>
      <c r="D329" s="2">
        <v>17</v>
      </c>
      <c r="E329" s="2">
        <v>18.5</v>
      </c>
      <c r="F329" s="2">
        <v>0</v>
      </c>
      <c r="G329" s="2">
        <v>0</v>
      </c>
      <c r="H329" s="2">
        <v>1011.8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0</v>
      </c>
      <c r="O329">
        <v>296.2</v>
      </c>
      <c r="P329">
        <v>17.399999999999999</v>
      </c>
      <c r="Q329">
        <v>17.5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18.5</v>
      </c>
      <c r="AN329" s="2">
        <v>91</v>
      </c>
      <c r="AO329" s="2">
        <v>17</v>
      </c>
      <c r="AP329" s="2">
        <v>18.5</v>
      </c>
      <c r="AQ329" s="2">
        <v>0</v>
      </c>
      <c r="AR329" s="2">
        <v>0</v>
      </c>
      <c r="AS329" s="2">
        <v>1011.8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0</v>
      </c>
      <c r="AZ329" s="599">
        <v>296.2</v>
      </c>
      <c r="BA329">
        <v>17.399999999999999</v>
      </c>
      <c r="BB329">
        <v>17.5</v>
      </c>
      <c r="BC329" s="8">
        <v>0.22222222222222199</v>
      </c>
    </row>
    <row r="330" spans="2:55">
      <c r="B330" s="2">
        <v>18.399999999999999</v>
      </c>
      <c r="C330" s="2">
        <v>91</v>
      </c>
      <c r="D330" s="2">
        <v>16.899999999999999</v>
      </c>
      <c r="E330" s="2">
        <v>18.399999999999999</v>
      </c>
      <c r="F330" s="2">
        <v>0</v>
      </c>
      <c r="G330" s="2">
        <v>0</v>
      </c>
      <c r="H330" s="2">
        <v>1011.7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0</v>
      </c>
      <c r="O330">
        <v>296.2</v>
      </c>
      <c r="P330">
        <v>17.399999999999999</v>
      </c>
      <c r="Q330">
        <v>17.5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18.399999999999999</v>
      </c>
      <c r="AN330" s="2">
        <v>91</v>
      </c>
      <c r="AO330" s="2">
        <v>16.899999999999999</v>
      </c>
      <c r="AP330" s="2">
        <v>18.399999999999999</v>
      </c>
      <c r="AQ330" s="2">
        <v>0</v>
      </c>
      <c r="AR330" s="2">
        <v>0</v>
      </c>
      <c r="AS330" s="2">
        <v>1011.7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0</v>
      </c>
      <c r="AZ330" s="599">
        <v>296.2</v>
      </c>
      <c r="BA330">
        <v>17.399999999999999</v>
      </c>
      <c r="BB330">
        <v>17.5</v>
      </c>
      <c r="BC330" s="8">
        <v>0.22291666666666701</v>
      </c>
    </row>
    <row r="331" spans="2:55">
      <c r="B331" s="2">
        <v>18.399999999999999</v>
      </c>
      <c r="C331" s="2">
        <v>92</v>
      </c>
      <c r="D331" s="2">
        <v>17.100000000000001</v>
      </c>
      <c r="E331" s="2">
        <v>18.399999999999999</v>
      </c>
      <c r="F331" s="2">
        <v>0</v>
      </c>
      <c r="G331" s="2">
        <v>0</v>
      </c>
      <c r="H331" s="2">
        <v>1011.5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0</v>
      </c>
      <c r="O331">
        <v>296.2</v>
      </c>
      <c r="P331">
        <v>17.399999999999999</v>
      </c>
      <c r="Q331">
        <v>17.5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18.399999999999999</v>
      </c>
      <c r="AN331" s="2">
        <v>92</v>
      </c>
      <c r="AO331" s="2">
        <v>17.100000000000001</v>
      </c>
      <c r="AP331" s="2">
        <v>18.399999999999999</v>
      </c>
      <c r="AQ331" s="2">
        <v>0</v>
      </c>
      <c r="AR331" s="2">
        <v>0</v>
      </c>
      <c r="AS331" s="2">
        <v>1011.5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0</v>
      </c>
      <c r="AZ331" s="599">
        <v>296.2</v>
      </c>
      <c r="BA331">
        <v>17.399999999999999</v>
      </c>
      <c r="BB331">
        <v>17.5</v>
      </c>
      <c r="BC331" s="8">
        <v>0.22361111111111101</v>
      </c>
    </row>
    <row r="332" spans="2:55">
      <c r="B332" s="2">
        <v>18.3</v>
      </c>
      <c r="C332" s="2">
        <v>92</v>
      </c>
      <c r="D332" s="2">
        <v>17</v>
      </c>
      <c r="E332" s="2">
        <v>18.3</v>
      </c>
      <c r="F332" s="2">
        <v>0</v>
      </c>
      <c r="G332" s="2">
        <v>0</v>
      </c>
      <c r="H332" s="2">
        <v>1011.4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0</v>
      </c>
      <c r="O332">
        <v>296.2</v>
      </c>
      <c r="P332">
        <v>17.399999999999999</v>
      </c>
      <c r="Q332">
        <v>17.5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18.3</v>
      </c>
      <c r="AN332" s="2">
        <v>92</v>
      </c>
      <c r="AO332" s="2">
        <v>17</v>
      </c>
      <c r="AP332" s="2">
        <v>18.3</v>
      </c>
      <c r="AQ332" s="2">
        <v>0</v>
      </c>
      <c r="AR332" s="2">
        <v>0</v>
      </c>
      <c r="AS332" s="2">
        <v>1011.4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0</v>
      </c>
      <c r="AZ332" s="599">
        <v>296.2</v>
      </c>
      <c r="BA332">
        <v>17.399999999999999</v>
      </c>
      <c r="BB332">
        <v>17.5</v>
      </c>
      <c r="BC332" s="8">
        <v>0.22430555555555601</v>
      </c>
    </row>
    <row r="333" spans="2:55">
      <c r="B333" s="2">
        <v>18.3</v>
      </c>
      <c r="C333" s="2">
        <v>92</v>
      </c>
      <c r="D333" s="2">
        <v>17</v>
      </c>
      <c r="E333" s="2">
        <v>18.3</v>
      </c>
      <c r="F333" s="2">
        <v>0</v>
      </c>
      <c r="G333" s="2">
        <v>0</v>
      </c>
      <c r="H333" s="2">
        <v>1011.8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0</v>
      </c>
      <c r="O333">
        <v>296.2</v>
      </c>
      <c r="P333">
        <v>17.399999999999999</v>
      </c>
      <c r="Q333">
        <v>17.5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18.3</v>
      </c>
      <c r="AN333" s="2">
        <v>92</v>
      </c>
      <c r="AO333" s="2">
        <v>17</v>
      </c>
      <c r="AP333" s="2">
        <v>18.3</v>
      </c>
      <c r="AQ333" s="2">
        <v>0</v>
      </c>
      <c r="AR333" s="2">
        <v>0</v>
      </c>
      <c r="AS333" s="2">
        <v>1011.8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0</v>
      </c>
      <c r="AZ333" s="599">
        <v>296.2</v>
      </c>
      <c r="BA333">
        <v>17.399999999999999</v>
      </c>
      <c r="BB333">
        <v>17.5</v>
      </c>
      <c r="BC333" s="8">
        <v>0.22500000000000001</v>
      </c>
    </row>
    <row r="334" spans="2:55">
      <c r="B334" s="2">
        <v>18.5</v>
      </c>
      <c r="C334" s="2">
        <v>92</v>
      </c>
      <c r="D334" s="2">
        <v>17.2</v>
      </c>
      <c r="E334" s="2">
        <v>18.5</v>
      </c>
      <c r="F334" s="2">
        <v>0</v>
      </c>
      <c r="G334" s="2">
        <v>0</v>
      </c>
      <c r="H334" s="2">
        <v>1011.8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0</v>
      </c>
      <c r="O334">
        <v>296.2</v>
      </c>
      <c r="P334">
        <v>17.399999999999999</v>
      </c>
      <c r="Q334">
        <v>17.5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18.5</v>
      </c>
      <c r="AN334" s="2">
        <v>92</v>
      </c>
      <c r="AO334" s="2">
        <v>17.2</v>
      </c>
      <c r="AP334" s="2">
        <v>18.5</v>
      </c>
      <c r="AQ334" s="2">
        <v>0</v>
      </c>
      <c r="AR334" s="2">
        <v>0</v>
      </c>
      <c r="AS334" s="2">
        <v>1011.8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0</v>
      </c>
      <c r="AZ334" s="599">
        <v>296.2</v>
      </c>
      <c r="BA334">
        <v>17.399999999999999</v>
      </c>
      <c r="BB334">
        <v>17.5</v>
      </c>
      <c r="BC334" s="8">
        <v>0.225694444444444</v>
      </c>
    </row>
    <row r="335" spans="2:55">
      <c r="B335" s="2">
        <v>18.399999999999999</v>
      </c>
      <c r="C335" s="2">
        <v>92</v>
      </c>
      <c r="D335" s="2">
        <v>17.100000000000001</v>
      </c>
      <c r="E335" s="2">
        <v>18.399999999999999</v>
      </c>
      <c r="F335" s="2">
        <v>0</v>
      </c>
      <c r="G335" s="2">
        <v>0</v>
      </c>
      <c r="H335" s="2">
        <v>1011.7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0</v>
      </c>
      <c r="O335">
        <v>296.2</v>
      </c>
      <c r="P335">
        <v>17.399999999999999</v>
      </c>
      <c r="Q335">
        <v>17.399999999999999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18.399999999999999</v>
      </c>
      <c r="AN335" s="2">
        <v>92</v>
      </c>
      <c r="AO335" s="2">
        <v>17.100000000000001</v>
      </c>
      <c r="AP335" s="2">
        <v>18.399999999999999</v>
      </c>
      <c r="AQ335" s="2">
        <v>0</v>
      </c>
      <c r="AR335" s="2">
        <v>0</v>
      </c>
      <c r="AS335" s="2">
        <v>1011.7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0</v>
      </c>
      <c r="AZ335" s="599">
        <v>296.2</v>
      </c>
      <c r="BA335">
        <v>17.399999999999999</v>
      </c>
      <c r="BB335">
        <v>17.399999999999999</v>
      </c>
      <c r="BC335" s="8">
        <v>0.226388888888889</v>
      </c>
    </row>
    <row r="336" spans="2:55">
      <c r="B336" s="2">
        <v>18.399999999999999</v>
      </c>
      <c r="C336" s="2">
        <v>91</v>
      </c>
      <c r="D336" s="2">
        <v>16.899999999999999</v>
      </c>
      <c r="E336" s="2">
        <v>18.399999999999999</v>
      </c>
      <c r="F336" s="2">
        <v>0</v>
      </c>
      <c r="G336" s="2">
        <v>0</v>
      </c>
      <c r="H336" s="2">
        <v>1011.6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0</v>
      </c>
      <c r="O336">
        <v>296.2</v>
      </c>
      <c r="P336">
        <v>17.399999999999999</v>
      </c>
      <c r="Q336">
        <v>17.5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18.399999999999999</v>
      </c>
      <c r="AN336" s="2">
        <v>91</v>
      </c>
      <c r="AO336" s="2">
        <v>16.899999999999999</v>
      </c>
      <c r="AP336" s="2">
        <v>18.399999999999999</v>
      </c>
      <c r="AQ336" s="2">
        <v>0</v>
      </c>
      <c r="AR336" s="2">
        <v>0</v>
      </c>
      <c r="AS336" s="2">
        <v>1011.6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0</v>
      </c>
      <c r="AZ336" s="599">
        <v>296.2</v>
      </c>
      <c r="BA336">
        <v>17.399999999999999</v>
      </c>
      <c r="BB336">
        <v>17.5</v>
      </c>
      <c r="BC336" s="8">
        <v>0.227083333333333</v>
      </c>
    </row>
    <row r="337" spans="2:55">
      <c r="B337" s="2">
        <v>18.399999999999999</v>
      </c>
      <c r="C337" s="2">
        <v>92</v>
      </c>
      <c r="D337" s="2">
        <v>17.100000000000001</v>
      </c>
      <c r="E337" s="2">
        <v>18.399999999999999</v>
      </c>
      <c r="F337" s="2">
        <v>0</v>
      </c>
      <c r="G337" s="2">
        <v>0</v>
      </c>
      <c r="H337" s="2">
        <v>1011.6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0</v>
      </c>
      <c r="O337">
        <v>296.2</v>
      </c>
      <c r="P337">
        <v>17.399999999999999</v>
      </c>
      <c r="Q337">
        <v>17.5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92</v>
      </c>
      <c r="AO337" s="2">
        <v>17.100000000000001</v>
      </c>
      <c r="AP337" s="2">
        <v>18.399999999999999</v>
      </c>
      <c r="AQ337" s="2">
        <v>0</v>
      </c>
      <c r="AR337" s="2">
        <v>0</v>
      </c>
      <c r="AS337" s="2">
        <v>1011.6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0</v>
      </c>
      <c r="AZ337" s="599">
        <v>296.2</v>
      </c>
      <c r="BA337">
        <v>17.399999999999999</v>
      </c>
      <c r="BB337">
        <v>17.5</v>
      </c>
      <c r="BC337" s="8">
        <v>0.227777777777778</v>
      </c>
    </row>
    <row r="338" spans="2:55">
      <c r="B338" s="2">
        <v>18.5</v>
      </c>
      <c r="C338" s="2">
        <v>92</v>
      </c>
      <c r="D338" s="2">
        <v>17.2</v>
      </c>
      <c r="E338" s="2">
        <v>18.5</v>
      </c>
      <c r="F338" s="2">
        <v>0</v>
      </c>
      <c r="G338" s="2">
        <v>0</v>
      </c>
      <c r="H338" s="2">
        <v>1011.7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0</v>
      </c>
      <c r="O338">
        <v>296.2</v>
      </c>
      <c r="P338">
        <v>17.399999999999999</v>
      </c>
      <c r="Q338">
        <v>17.399999999999999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18.5</v>
      </c>
      <c r="AN338" s="2">
        <v>92</v>
      </c>
      <c r="AO338" s="2">
        <v>17.2</v>
      </c>
      <c r="AP338" s="2">
        <v>18.5</v>
      </c>
      <c r="AQ338" s="2">
        <v>0</v>
      </c>
      <c r="AR338" s="2">
        <v>0</v>
      </c>
      <c r="AS338" s="2">
        <v>1011.7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0</v>
      </c>
      <c r="AZ338" s="599">
        <v>296.2</v>
      </c>
      <c r="BA338">
        <v>17.399999999999999</v>
      </c>
      <c r="BB338">
        <v>17.399999999999999</v>
      </c>
      <c r="BC338" s="8">
        <v>0.22847222222222199</v>
      </c>
    </row>
    <row r="339" spans="2:55">
      <c r="B339" s="2">
        <v>18.5</v>
      </c>
      <c r="C339" s="2">
        <v>92</v>
      </c>
      <c r="D339" s="2">
        <v>17.2</v>
      </c>
      <c r="E339" s="2">
        <v>18.5</v>
      </c>
      <c r="F339" s="2">
        <v>0</v>
      </c>
      <c r="G339" s="2">
        <v>0</v>
      </c>
      <c r="H339" s="2">
        <v>1011.7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0</v>
      </c>
      <c r="O339">
        <v>296.2</v>
      </c>
      <c r="P339">
        <v>17.399999999999999</v>
      </c>
      <c r="Q339">
        <v>17.399999999999999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18.5</v>
      </c>
      <c r="AN339" s="2">
        <v>92</v>
      </c>
      <c r="AO339" s="2">
        <v>17.2</v>
      </c>
      <c r="AP339" s="2">
        <v>18.5</v>
      </c>
      <c r="AQ339" s="2">
        <v>0</v>
      </c>
      <c r="AR339" s="2">
        <v>0</v>
      </c>
      <c r="AS339" s="2">
        <v>1011.7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0</v>
      </c>
      <c r="AZ339" s="599">
        <v>296.2</v>
      </c>
      <c r="BA339">
        <v>17.399999999999999</v>
      </c>
      <c r="BB339">
        <v>17.399999999999999</v>
      </c>
      <c r="BC339" s="8">
        <v>0.22916666666666699</v>
      </c>
    </row>
    <row r="340" spans="2:55">
      <c r="B340" s="2">
        <v>18.5</v>
      </c>
      <c r="C340" s="2">
        <v>92</v>
      </c>
      <c r="D340" s="2">
        <v>17.2</v>
      </c>
      <c r="E340" s="2">
        <v>18.5</v>
      </c>
      <c r="F340" s="2">
        <v>0</v>
      </c>
      <c r="G340" s="2">
        <v>0</v>
      </c>
      <c r="H340" s="2">
        <v>1012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0</v>
      </c>
      <c r="O340">
        <v>296.2</v>
      </c>
      <c r="P340">
        <v>17.399999999999999</v>
      </c>
      <c r="Q340">
        <v>17.399999999999999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92</v>
      </c>
      <c r="AO340" s="2">
        <v>17.2</v>
      </c>
      <c r="AP340" s="2">
        <v>18.5</v>
      </c>
      <c r="AQ340" s="2">
        <v>0</v>
      </c>
      <c r="AR340" s="2">
        <v>0</v>
      </c>
      <c r="AS340" s="2">
        <v>1012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0</v>
      </c>
      <c r="AZ340" s="599">
        <v>296.2</v>
      </c>
      <c r="BA340">
        <v>17.399999999999999</v>
      </c>
      <c r="BB340">
        <v>17.399999999999999</v>
      </c>
      <c r="BC340" s="8">
        <v>0.22986111111111099</v>
      </c>
    </row>
    <row r="341" spans="2:55">
      <c r="B341" s="2">
        <v>18.399999999999999</v>
      </c>
      <c r="C341" s="2">
        <v>92</v>
      </c>
      <c r="D341" s="2">
        <v>17.100000000000001</v>
      </c>
      <c r="E341" s="2">
        <v>18.399999999999999</v>
      </c>
      <c r="F341" s="2">
        <v>0</v>
      </c>
      <c r="G341" s="2">
        <v>0</v>
      </c>
      <c r="H341" s="2">
        <v>1011.8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0</v>
      </c>
      <c r="O341">
        <v>296.2</v>
      </c>
      <c r="P341">
        <v>17.399999999999999</v>
      </c>
      <c r="Q341">
        <v>17.399999999999999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18.399999999999999</v>
      </c>
      <c r="AN341" s="2">
        <v>92</v>
      </c>
      <c r="AO341" s="2">
        <v>17.100000000000001</v>
      </c>
      <c r="AP341" s="2">
        <v>18.399999999999999</v>
      </c>
      <c r="AQ341" s="2">
        <v>0</v>
      </c>
      <c r="AR341" s="2">
        <v>0</v>
      </c>
      <c r="AS341" s="2">
        <v>1011.8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0</v>
      </c>
      <c r="AZ341" s="599">
        <v>296.2</v>
      </c>
      <c r="BA341">
        <v>17.399999999999999</v>
      </c>
      <c r="BB341">
        <v>17.399999999999999</v>
      </c>
      <c r="BC341" s="8">
        <v>0.23055555555555601</v>
      </c>
    </row>
    <row r="342" spans="2:55">
      <c r="B342" s="2">
        <v>18.399999999999999</v>
      </c>
      <c r="C342" s="2">
        <v>92</v>
      </c>
      <c r="D342" s="2">
        <v>17.100000000000001</v>
      </c>
      <c r="E342" s="2">
        <v>18.399999999999999</v>
      </c>
      <c r="F342" s="2">
        <v>0</v>
      </c>
      <c r="G342" s="2">
        <v>0</v>
      </c>
      <c r="H342" s="2">
        <v>1011.8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0</v>
      </c>
      <c r="O342">
        <v>296.2</v>
      </c>
      <c r="P342">
        <v>17.399999999999999</v>
      </c>
      <c r="Q342">
        <v>17.399999999999999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18.399999999999999</v>
      </c>
      <c r="AN342" s="2">
        <v>92</v>
      </c>
      <c r="AO342" s="2">
        <v>17.100000000000001</v>
      </c>
      <c r="AP342" s="2">
        <v>18.399999999999999</v>
      </c>
      <c r="AQ342" s="2">
        <v>0</v>
      </c>
      <c r="AR342" s="2">
        <v>0</v>
      </c>
      <c r="AS342" s="2">
        <v>1011.8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0</v>
      </c>
      <c r="AZ342" s="599">
        <v>296.2</v>
      </c>
      <c r="BA342">
        <v>17.399999999999999</v>
      </c>
      <c r="BB342">
        <v>17.399999999999999</v>
      </c>
      <c r="BC342" s="8">
        <v>0.23125000000000001</v>
      </c>
    </row>
    <row r="343" spans="2:55">
      <c r="B343" s="2">
        <v>18.399999999999999</v>
      </c>
      <c r="C343" s="2">
        <v>92</v>
      </c>
      <c r="D343" s="2">
        <v>17.100000000000001</v>
      </c>
      <c r="E343" s="2">
        <v>18.399999999999999</v>
      </c>
      <c r="F343" s="2">
        <v>2.2000000000000002</v>
      </c>
      <c r="G343" s="2">
        <v>2.2000000000000002</v>
      </c>
      <c r="H343" s="2">
        <v>1011.7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0</v>
      </c>
      <c r="O343">
        <v>296.2</v>
      </c>
      <c r="P343">
        <v>17.399999999999999</v>
      </c>
      <c r="Q343">
        <v>17.399999999999999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18.399999999999999</v>
      </c>
      <c r="AN343" s="2">
        <v>92</v>
      </c>
      <c r="AO343" s="2">
        <v>17.100000000000001</v>
      </c>
      <c r="AP343" s="2">
        <v>18.399999999999999</v>
      </c>
      <c r="AQ343" s="2">
        <v>2.2000000000000002</v>
      </c>
      <c r="AR343" s="2">
        <v>2.2000000000000002</v>
      </c>
      <c r="AS343" s="2">
        <v>1011.7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0</v>
      </c>
      <c r="AZ343" s="599">
        <v>296.2</v>
      </c>
      <c r="BA343">
        <v>17.399999999999999</v>
      </c>
      <c r="BB343">
        <v>17.399999999999999</v>
      </c>
      <c r="BC343" s="8">
        <v>0.23194444444444401</v>
      </c>
    </row>
    <row r="344" spans="2:55">
      <c r="B344" s="2">
        <v>18.5</v>
      </c>
      <c r="C344" s="2">
        <v>92</v>
      </c>
      <c r="D344" s="2">
        <v>17.2</v>
      </c>
      <c r="E344" s="2">
        <v>18.5</v>
      </c>
      <c r="F344" s="2">
        <v>0</v>
      </c>
      <c r="G344" s="2">
        <v>0</v>
      </c>
      <c r="H344" s="2">
        <v>1011.6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0</v>
      </c>
      <c r="O344">
        <v>296.2</v>
      </c>
      <c r="P344">
        <v>17.399999999999999</v>
      </c>
      <c r="Q344">
        <v>17.399999999999999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92</v>
      </c>
      <c r="AO344" s="2">
        <v>17.2</v>
      </c>
      <c r="AP344" s="2">
        <v>18.5</v>
      </c>
      <c r="AQ344" s="2">
        <v>0</v>
      </c>
      <c r="AR344" s="2">
        <v>0</v>
      </c>
      <c r="AS344" s="2">
        <v>1011.6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0</v>
      </c>
      <c r="AZ344" s="599">
        <v>296.2</v>
      </c>
      <c r="BA344">
        <v>17.399999999999999</v>
      </c>
      <c r="BB344">
        <v>17.399999999999999</v>
      </c>
      <c r="BC344" s="8">
        <v>0.23263888888888901</v>
      </c>
    </row>
    <row r="345" spans="2:55">
      <c r="B345" s="2">
        <v>18.5</v>
      </c>
      <c r="C345" s="2">
        <v>92</v>
      </c>
      <c r="D345" s="2">
        <v>17.2</v>
      </c>
      <c r="E345" s="2">
        <v>18.5</v>
      </c>
      <c r="F345" s="2">
        <v>0</v>
      </c>
      <c r="G345" s="2">
        <v>0</v>
      </c>
      <c r="H345" s="2">
        <v>1011.6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0</v>
      </c>
      <c r="O345">
        <v>296.2</v>
      </c>
      <c r="P345">
        <v>17.399999999999999</v>
      </c>
      <c r="Q345">
        <v>17.399999999999999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18.5</v>
      </c>
      <c r="AN345" s="2">
        <v>92</v>
      </c>
      <c r="AO345" s="2">
        <v>17.2</v>
      </c>
      <c r="AP345" s="2">
        <v>18.5</v>
      </c>
      <c r="AQ345" s="2">
        <v>0</v>
      </c>
      <c r="AR345" s="2">
        <v>0</v>
      </c>
      <c r="AS345" s="2">
        <v>1011.6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0</v>
      </c>
      <c r="AZ345" s="599">
        <v>296.2</v>
      </c>
      <c r="BA345">
        <v>17.399999999999999</v>
      </c>
      <c r="BB345">
        <v>17.399999999999999</v>
      </c>
      <c r="BC345" s="8">
        <v>0.233333333333333</v>
      </c>
    </row>
    <row r="346" spans="2:55">
      <c r="B346" s="2">
        <v>18.399999999999999</v>
      </c>
      <c r="C346" s="2">
        <v>92</v>
      </c>
      <c r="D346" s="2">
        <v>17.100000000000001</v>
      </c>
      <c r="E346" s="2">
        <v>18.399999999999999</v>
      </c>
      <c r="F346" s="2">
        <v>0</v>
      </c>
      <c r="G346" s="2">
        <v>0</v>
      </c>
      <c r="H346" s="2">
        <v>1011.7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0</v>
      </c>
      <c r="O346">
        <v>296.2</v>
      </c>
      <c r="P346">
        <v>17.399999999999999</v>
      </c>
      <c r="Q346">
        <v>17.399999999999999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92</v>
      </c>
      <c r="AO346" s="2">
        <v>17.100000000000001</v>
      </c>
      <c r="AP346" s="2">
        <v>18.399999999999999</v>
      </c>
      <c r="AQ346" s="2">
        <v>0</v>
      </c>
      <c r="AR346" s="2">
        <v>0</v>
      </c>
      <c r="AS346" s="2">
        <v>1011.7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0</v>
      </c>
      <c r="AZ346" s="599">
        <v>296.2</v>
      </c>
      <c r="BA346">
        <v>17.399999999999999</v>
      </c>
      <c r="BB346">
        <v>17.399999999999999</v>
      </c>
      <c r="BC346" s="8">
        <v>0.234027777777778</v>
      </c>
    </row>
    <row r="347" spans="2:55">
      <c r="B347" s="2">
        <v>18.399999999999999</v>
      </c>
      <c r="C347" s="2">
        <v>92</v>
      </c>
      <c r="D347" s="2">
        <v>17.100000000000001</v>
      </c>
      <c r="E347" s="2">
        <v>18.399999999999999</v>
      </c>
      <c r="F347" s="2">
        <v>0</v>
      </c>
      <c r="G347" s="2">
        <v>0</v>
      </c>
      <c r="H347" s="2">
        <v>1011.6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0</v>
      </c>
      <c r="O347">
        <v>296.2</v>
      </c>
      <c r="P347">
        <v>17.399999999999999</v>
      </c>
      <c r="Q347">
        <v>17.3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18.399999999999999</v>
      </c>
      <c r="AN347" s="2">
        <v>92</v>
      </c>
      <c r="AO347" s="2">
        <v>17.100000000000001</v>
      </c>
      <c r="AP347" s="2">
        <v>18.399999999999999</v>
      </c>
      <c r="AQ347" s="2">
        <v>0</v>
      </c>
      <c r="AR347" s="2">
        <v>0</v>
      </c>
      <c r="AS347" s="2">
        <v>1011.6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0</v>
      </c>
      <c r="AZ347" s="599">
        <v>296.2</v>
      </c>
      <c r="BA347">
        <v>17.399999999999999</v>
      </c>
      <c r="BB347">
        <v>17.3</v>
      </c>
      <c r="BC347" s="8">
        <v>0.234722222222222</v>
      </c>
    </row>
    <row r="348" spans="2:55">
      <c r="B348" s="2">
        <v>18.399999999999999</v>
      </c>
      <c r="C348" s="2">
        <v>92</v>
      </c>
      <c r="D348" s="2">
        <v>17.100000000000001</v>
      </c>
      <c r="E348" s="2">
        <v>18.399999999999999</v>
      </c>
      <c r="F348" s="2">
        <v>0</v>
      </c>
      <c r="G348" s="2">
        <v>0</v>
      </c>
      <c r="H348" s="2">
        <v>1011.8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0</v>
      </c>
      <c r="O348">
        <v>296.2</v>
      </c>
      <c r="P348">
        <v>17.399999999999999</v>
      </c>
      <c r="Q348">
        <v>17.3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18.399999999999999</v>
      </c>
      <c r="AN348" s="2">
        <v>92</v>
      </c>
      <c r="AO348" s="2">
        <v>17.100000000000001</v>
      </c>
      <c r="AP348" s="2">
        <v>18.399999999999999</v>
      </c>
      <c r="AQ348" s="2">
        <v>0</v>
      </c>
      <c r="AR348" s="2">
        <v>0</v>
      </c>
      <c r="AS348" s="2">
        <v>1011.8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0</v>
      </c>
      <c r="AZ348" s="599">
        <v>296.2</v>
      </c>
      <c r="BA348">
        <v>17.399999999999999</v>
      </c>
      <c r="BB348">
        <v>17.3</v>
      </c>
      <c r="BC348" s="8">
        <v>0.235416666666667</v>
      </c>
    </row>
    <row r="349" spans="2:55">
      <c r="B349" s="2">
        <v>18.3</v>
      </c>
      <c r="C349" s="2">
        <v>92</v>
      </c>
      <c r="D349" s="2">
        <v>17</v>
      </c>
      <c r="E349" s="2">
        <v>18.3</v>
      </c>
      <c r="F349" s="2">
        <v>0</v>
      </c>
      <c r="G349" s="2">
        <v>0</v>
      </c>
      <c r="H349" s="2">
        <v>1011.8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0</v>
      </c>
      <c r="O349">
        <v>296.2</v>
      </c>
      <c r="P349">
        <v>17.399999999999999</v>
      </c>
      <c r="Q349">
        <v>17.3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18.3</v>
      </c>
      <c r="AN349" s="2">
        <v>92</v>
      </c>
      <c r="AO349" s="2">
        <v>17</v>
      </c>
      <c r="AP349" s="2">
        <v>18.3</v>
      </c>
      <c r="AQ349" s="2">
        <v>0</v>
      </c>
      <c r="AR349" s="2">
        <v>0</v>
      </c>
      <c r="AS349" s="2">
        <v>1011.8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0</v>
      </c>
      <c r="AZ349" s="599">
        <v>296.2</v>
      </c>
      <c r="BA349">
        <v>17.399999999999999</v>
      </c>
      <c r="BB349">
        <v>17.3</v>
      </c>
      <c r="BC349" s="8">
        <v>0.23611111111111099</v>
      </c>
    </row>
    <row r="350" spans="2:55">
      <c r="B350" s="2">
        <v>18.3</v>
      </c>
      <c r="C350" s="2">
        <v>92</v>
      </c>
      <c r="D350" s="2">
        <v>17</v>
      </c>
      <c r="E350" s="2">
        <v>18.3</v>
      </c>
      <c r="F350" s="2">
        <v>0</v>
      </c>
      <c r="G350" s="2">
        <v>0</v>
      </c>
      <c r="H350" s="2">
        <v>1011.9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0</v>
      </c>
      <c r="O350">
        <v>296.2</v>
      </c>
      <c r="P350">
        <v>17.399999999999999</v>
      </c>
      <c r="Q350">
        <v>17.3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18.3</v>
      </c>
      <c r="AN350" s="2">
        <v>92</v>
      </c>
      <c r="AO350" s="2">
        <v>17</v>
      </c>
      <c r="AP350" s="2">
        <v>18.3</v>
      </c>
      <c r="AQ350" s="2">
        <v>0</v>
      </c>
      <c r="AR350" s="2">
        <v>0</v>
      </c>
      <c r="AS350" s="2">
        <v>1011.9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0</v>
      </c>
      <c r="AZ350" s="599">
        <v>296.2</v>
      </c>
      <c r="BA350">
        <v>17.399999999999999</v>
      </c>
      <c r="BB350">
        <v>17.3</v>
      </c>
      <c r="BC350" s="8">
        <v>0.23680555555555599</v>
      </c>
    </row>
    <row r="351" spans="2:55">
      <c r="B351" s="2">
        <v>18.3</v>
      </c>
      <c r="C351" s="2">
        <v>92</v>
      </c>
      <c r="D351" s="2">
        <v>17</v>
      </c>
      <c r="E351" s="2">
        <v>18.3</v>
      </c>
      <c r="F351" s="2">
        <v>0</v>
      </c>
      <c r="G351" s="2">
        <v>0</v>
      </c>
      <c r="H351" s="2">
        <v>1011.7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0</v>
      </c>
      <c r="O351">
        <v>296.2</v>
      </c>
      <c r="P351">
        <v>17.3</v>
      </c>
      <c r="Q351">
        <v>17.3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18.3</v>
      </c>
      <c r="AN351" s="2">
        <v>92</v>
      </c>
      <c r="AO351" s="2">
        <v>17</v>
      </c>
      <c r="AP351" s="2">
        <v>18.3</v>
      </c>
      <c r="AQ351" s="2">
        <v>0</v>
      </c>
      <c r="AR351" s="2">
        <v>0</v>
      </c>
      <c r="AS351" s="2">
        <v>1011.7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0</v>
      </c>
      <c r="AZ351" s="599">
        <v>296.2</v>
      </c>
      <c r="BA351">
        <v>17.3</v>
      </c>
      <c r="BB351">
        <v>17.3</v>
      </c>
      <c r="BC351" s="8">
        <v>0.23749999999999999</v>
      </c>
    </row>
    <row r="352" spans="2:55">
      <c r="B352" s="2">
        <v>18.3</v>
      </c>
      <c r="C352" s="2">
        <v>92</v>
      </c>
      <c r="D352" s="2">
        <v>17</v>
      </c>
      <c r="E352" s="2">
        <v>18.3</v>
      </c>
      <c r="F352" s="2">
        <v>0</v>
      </c>
      <c r="G352" s="2">
        <v>0</v>
      </c>
      <c r="H352" s="2">
        <v>1011.8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0</v>
      </c>
      <c r="O352">
        <v>296.2</v>
      </c>
      <c r="P352">
        <v>17.399999999999999</v>
      </c>
      <c r="Q352">
        <v>17.3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18.3</v>
      </c>
      <c r="AN352" s="2">
        <v>92</v>
      </c>
      <c r="AO352" s="2">
        <v>17</v>
      </c>
      <c r="AP352" s="2">
        <v>18.3</v>
      </c>
      <c r="AQ352" s="2">
        <v>0</v>
      </c>
      <c r="AR352" s="2">
        <v>0</v>
      </c>
      <c r="AS352" s="2">
        <v>1011.8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0</v>
      </c>
      <c r="AZ352" s="599">
        <v>296.2</v>
      </c>
      <c r="BA352">
        <v>17.399999999999999</v>
      </c>
      <c r="BB352">
        <v>17.3</v>
      </c>
      <c r="BC352" s="8">
        <v>0.23819444444444399</v>
      </c>
    </row>
    <row r="353" spans="2:55">
      <c r="B353" s="2">
        <v>18.3</v>
      </c>
      <c r="C353" s="2">
        <v>92</v>
      </c>
      <c r="D353" s="2">
        <v>17</v>
      </c>
      <c r="E353" s="2">
        <v>18.3</v>
      </c>
      <c r="F353" s="2">
        <v>0</v>
      </c>
      <c r="G353" s="2">
        <v>0</v>
      </c>
      <c r="H353" s="2">
        <v>1011.7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0</v>
      </c>
      <c r="O353">
        <v>296.2</v>
      </c>
      <c r="P353">
        <v>17.399999999999999</v>
      </c>
      <c r="Q353">
        <v>17.3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18.3</v>
      </c>
      <c r="AN353" s="2">
        <v>92</v>
      </c>
      <c r="AO353" s="2">
        <v>17</v>
      </c>
      <c r="AP353" s="2">
        <v>18.3</v>
      </c>
      <c r="AQ353" s="2">
        <v>0</v>
      </c>
      <c r="AR353" s="2">
        <v>0</v>
      </c>
      <c r="AS353" s="2">
        <v>1011.7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0</v>
      </c>
      <c r="AZ353" s="599">
        <v>296.2</v>
      </c>
      <c r="BA353">
        <v>17.399999999999999</v>
      </c>
      <c r="BB353">
        <v>17.3</v>
      </c>
      <c r="BC353" s="8">
        <v>0.23888888888888901</v>
      </c>
    </row>
    <row r="354" spans="2:55">
      <c r="B354" s="2">
        <v>18.3</v>
      </c>
      <c r="C354" s="2">
        <v>92</v>
      </c>
      <c r="D354" s="2">
        <v>17</v>
      </c>
      <c r="E354" s="2">
        <v>18.3</v>
      </c>
      <c r="F354" s="2">
        <v>0</v>
      </c>
      <c r="G354" s="2">
        <v>0</v>
      </c>
      <c r="H354" s="2">
        <v>1011.7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0</v>
      </c>
      <c r="O354">
        <v>296.2</v>
      </c>
      <c r="P354">
        <v>17.3</v>
      </c>
      <c r="Q354">
        <v>17.3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18.3</v>
      </c>
      <c r="AN354" s="2">
        <v>92</v>
      </c>
      <c r="AO354" s="2">
        <v>17</v>
      </c>
      <c r="AP354" s="2">
        <v>18.3</v>
      </c>
      <c r="AQ354" s="2">
        <v>0</v>
      </c>
      <c r="AR354" s="2">
        <v>0</v>
      </c>
      <c r="AS354" s="2">
        <v>1011.7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0</v>
      </c>
      <c r="AZ354" s="599">
        <v>296.2</v>
      </c>
      <c r="BA354">
        <v>17.3</v>
      </c>
      <c r="BB354">
        <v>17.3</v>
      </c>
      <c r="BC354" s="8">
        <v>0.23958333333333301</v>
      </c>
    </row>
    <row r="355" spans="2:55">
      <c r="B355" s="2">
        <v>18.3</v>
      </c>
      <c r="C355" s="2">
        <v>92</v>
      </c>
      <c r="D355" s="2">
        <v>17</v>
      </c>
      <c r="E355" s="2">
        <v>18.3</v>
      </c>
      <c r="F355" s="2">
        <v>0</v>
      </c>
      <c r="G355" s="2">
        <v>0</v>
      </c>
      <c r="H355" s="2">
        <v>1011.7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0</v>
      </c>
      <c r="O355">
        <v>296.2</v>
      </c>
      <c r="P355">
        <v>17.3</v>
      </c>
      <c r="Q355">
        <v>17.2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18.3</v>
      </c>
      <c r="AN355" s="2">
        <v>92</v>
      </c>
      <c r="AO355" s="2">
        <v>17</v>
      </c>
      <c r="AP355" s="2">
        <v>18.3</v>
      </c>
      <c r="AQ355" s="2">
        <v>0</v>
      </c>
      <c r="AR355" s="2">
        <v>0</v>
      </c>
      <c r="AS355" s="2">
        <v>1011.7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0</v>
      </c>
      <c r="AZ355" s="599">
        <v>296.2</v>
      </c>
      <c r="BA355">
        <v>17.3</v>
      </c>
      <c r="BB355">
        <v>17.2</v>
      </c>
      <c r="BC355" s="8">
        <v>0.24027777777777801</v>
      </c>
    </row>
    <row r="356" spans="2:55">
      <c r="B356" s="2">
        <v>18.3</v>
      </c>
      <c r="C356" s="2">
        <v>92</v>
      </c>
      <c r="D356" s="2">
        <v>17</v>
      </c>
      <c r="E356" s="2">
        <v>18.3</v>
      </c>
      <c r="F356" s="2">
        <v>0</v>
      </c>
      <c r="G356" s="2">
        <v>0</v>
      </c>
      <c r="H356" s="2">
        <v>1011.7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0</v>
      </c>
      <c r="O356">
        <v>296.2</v>
      </c>
      <c r="P356">
        <v>17.3</v>
      </c>
      <c r="Q356">
        <v>17.2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18.3</v>
      </c>
      <c r="AN356" s="2">
        <v>92</v>
      </c>
      <c r="AO356" s="2">
        <v>17</v>
      </c>
      <c r="AP356" s="2">
        <v>18.3</v>
      </c>
      <c r="AQ356" s="2">
        <v>0</v>
      </c>
      <c r="AR356" s="2">
        <v>0</v>
      </c>
      <c r="AS356" s="2">
        <v>1011.7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0</v>
      </c>
      <c r="AZ356" s="599">
        <v>296.2</v>
      </c>
      <c r="BA356">
        <v>17.3</v>
      </c>
      <c r="BB356">
        <v>17.2</v>
      </c>
      <c r="BC356" s="8">
        <v>0.240972222222222</v>
      </c>
    </row>
    <row r="357" spans="2:55">
      <c r="B357" s="2">
        <v>18.3</v>
      </c>
      <c r="C357" s="2">
        <v>92</v>
      </c>
      <c r="D357" s="2">
        <v>17</v>
      </c>
      <c r="E357" s="2">
        <v>18.3</v>
      </c>
      <c r="F357" s="2">
        <v>0</v>
      </c>
      <c r="G357" s="2">
        <v>0</v>
      </c>
      <c r="H357" s="2">
        <v>1011.6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0</v>
      </c>
      <c r="O357">
        <v>296.2</v>
      </c>
      <c r="P357">
        <v>17.3</v>
      </c>
      <c r="Q357">
        <v>17.2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18.3</v>
      </c>
      <c r="AN357" s="2">
        <v>92</v>
      </c>
      <c r="AO357" s="2">
        <v>17</v>
      </c>
      <c r="AP357" s="2">
        <v>18.3</v>
      </c>
      <c r="AQ357" s="2">
        <v>0</v>
      </c>
      <c r="AR357" s="2">
        <v>0</v>
      </c>
      <c r="AS357" s="2">
        <v>1011.6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0</v>
      </c>
      <c r="AZ357" s="599">
        <v>296.2</v>
      </c>
      <c r="BA357">
        <v>17.3</v>
      </c>
      <c r="BB357">
        <v>17.2</v>
      </c>
      <c r="BC357" s="8">
        <v>0.241666666666667</v>
      </c>
    </row>
    <row r="358" spans="2:55">
      <c r="B358" s="2">
        <v>18.3</v>
      </c>
      <c r="C358" s="2">
        <v>92</v>
      </c>
      <c r="D358" s="2">
        <v>17</v>
      </c>
      <c r="E358" s="2">
        <v>18.3</v>
      </c>
      <c r="F358" s="2">
        <v>0</v>
      </c>
      <c r="G358" s="2">
        <v>0</v>
      </c>
      <c r="H358" s="2">
        <v>1011.8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0</v>
      </c>
      <c r="O358">
        <v>296.2</v>
      </c>
      <c r="P358">
        <v>17.3</v>
      </c>
      <c r="Q358">
        <v>17.2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18.3</v>
      </c>
      <c r="AN358" s="2">
        <v>92</v>
      </c>
      <c r="AO358" s="2">
        <v>17</v>
      </c>
      <c r="AP358" s="2">
        <v>18.3</v>
      </c>
      <c r="AQ358" s="2">
        <v>0</v>
      </c>
      <c r="AR358" s="2">
        <v>0</v>
      </c>
      <c r="AS358" s="2">
        <v>1011.8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0</v>
      </c>
      <c r="AZ358" s="599">
        <v>296.2</v>
      </c>
      <c r="BA358">
        <v>17.3</v>
      </c>
      <c r="BB358">
        <v>17.2</v>
      </c>
      <c r="BC358" s="8">
        <v>0.242361111111111</v>
      </c>
    </row>
    <row r="359" spans="2:55">
      <c r="B359" s="2">
        <v>18.2</v>
      </c>
      <c r="C359" s="2">
        <v>92</v>
      </c>
      <c r="D359" s="2">
        <v>16.899999999999999</v>
      </c>
      <c r="E359" s="2">
        <v>18.2</v>
      </c>
      <c r="F359" s="2">
        <v>0</v>
      </c>
      <c r="G359" s="2">
        <v>0</v>
      </c>
      <c r="H359" s="2">
        <v>1011.8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0</v>
      </c>
      <c r="O359">
        <v>296.2</v>
      </c>
      <c r="P359">
        <v>17.3</v>
      </c>
      <c r="Q359">
        <v>17.2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18.2</v>
      </c>
      <c r="AN359" s="2">
        <v>92</v>
      </c>
      <c r="AO359" s="2">
        <v>16.899999999999999</v>
      </c>
      <c r="AP359" s="2">
        <v>18.2</v>
      </c>
      <c r="AQ359" s="2">
        <v>0</v>
      </c>
      <c r="AR359" s="2">
        <v>0</v>
      </c>
      <c r="AS359" s="2">
        <v>1011.8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0</v>
      </c>
      <c r="AZ359" s="599">
        <v>296.2</v>
      </c>
      <c r="BA359">
        <v>17.3</v>
      </c>
      <c r="BB359">
        <v>17.2</v>
      </c>
      <c r="BC359" s="8">
        <v>0.243055555555556</v>
      </c>
    </row>
    <row r="360" spans="2:55">
      <c r="B360" s="2">
        <v>18.3</v>
      </c>
      <c r="C360" s="2">
        <v>92</v>
      </c>
      <c r="D360" s="2">
        <v>17</v>
      </c>
      <c r="E360" s="2">
        <v>18.3</v>
      </c>
      <c r="F360" s="2">
        <v>0</v>
      </c>
      <c r="G360" s="2">
        <v>0</v>
      </c>
      <c r="H360" s="2">
        <v>1011.7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0</v>
      </c>
      <c r="O360">
        <v>296.2</v>
      </c>
      <c r="P360">
        <v>17.3</v>
      </c>
      <c r="Q360">
        <v>17.2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18.3</v>
      </c>
      <c r="AN360" s="2">
        <v>92</v>
      </c>
      <c r="AO360" s="2">
        <v>17</v>
      </c>
      <c r="AP360" s="2">
        <v>18.3</v>
      </c>
      <c r="AQ360" s="2">
        <v>0</v>
      </c>
      <c r="AR360" s="2">
        <v>0</v>
      </c>
      <c r="AS360" s="2">
        <v>1011.7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0</v>
      </c>
      <c r="AZ360" s="599">
        <v>296.2</v>
      </c>
      <c r="BA360">
        <v>17.3</v>
      </c>
      <c r="BB360">
        <v>17.2</v>
      </c>
      <c r="BC360" s="8">
        <v>0.24374999999999999</v>
      </c>
    </row>
    <row r="361" spans="2:55">
      <c r="B361" s="2">
        <v>18.2</v>
      </c>
      <c r="C361" s="2">
        <v>92</v>
      </c>
      <c r="D361" s="2">
        <v>16.899999999999999</v>
      </c>
      <c r="E361" s="2">
        <v>18.2</v>
      </c>
      <c r="F361" s="2">
        <v>0</v>
      </c>
      <c r="G361" s="2">
        <v>0</v>
      </c>
      <c r="H361" s="2">
        <v>1011.7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0</v>
      </c>
      <c r="O361">
        <v>296.2</v>
      </c>
      <c r="P361">
        <v>17.2</v>
      </c>
      <c r="Q361">
        <v>17.2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18.2</v>
      </c>
      <c r="AN361" s="2">
        <v>92</v>
      </c>
      <c r="AO361" s="2">
        <v>16.899999999999999</v>
      </c>
      <c r="AP361" s="2">
        <v>18.2</v>
      </c>
      <c r="AQ361" s="2">
        <v>0</v>
      </c>
      <c r="AR361" s="2">
        <v>0</v>
      </c>
      <c r="AS361" s="2">
        <v>1011.7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0</v>
      </c>
      <c r="AZ361" s="599">
        <v>296.2</v>
      </c>
      <c r="BA361">
        <v>17.2</v>
      </c>
      <c r="BB361">
        <v>17.2</v>
      </c>
      <c r="BC361" s="8">
        <v>0.24444444444444399</v>
      </c>
    </row>
    <row r="362" spans="2:55">
      <c r="B362" s="2">
        <v>18.2</v>
      </c>
      <c r="C362" s="2">
        <v>92</v>
      </c>
      <c r="D362" s="2">
        <v>16.899999999999999</v>
      </c>
      <c r="E362" s="2">
        <v>18.2</v>
      </c>
      <c r="F362" s="2">
        <v>0</v>
      </c>
      <c r="G362" s="2">
        <v>0</v>
      </c>
      <c r="H362" s="2">
        <v>1011.8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0</v>
      </c>
      <c r="O362">
        <v>296.2</v>
      </c>
      <c r="P362">
        <v>17.2</v>
      </c>
      <c r="Q362">
        <v>17.2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18.2</v>
      </c>
      <c r="AN362" s="2">
        <v>92</v>
      </c>
      <c r="AO362" s="2">
        <v>16.899999999999999</v>
      </c>
      <c r="AP362" s="2">
        <v>18.2</v>
      </c>
      <c r="AQ362" s="2">
        <v>0</v>
      </c>
      <c r="AR362" s="2">
        <v>0</v>
      </c>
      <c r="AS362" s="2">
        <v>1011.8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0</v>
      </c>
      <c r="AZ362" s="599">
        <v>296.2</v>
      </c>
      <c r="BA362">
        <v>17.2</v>
      </c>
      <c r="BB362">
        <v>17.2</v>
      </c>
      <c r="BC362" s="8">
        <v>0.24513888888888899</v>
      </c>
    </row>
    <row r="363" spans="2:55">
      <c r="B363" s="2">
        <v>18.2</v>
      </c>
      <c r="C363" s="2">
        <v>92</v>
      </c>
      <c r="D363" s="2">
        <v>16.899999999999999</v>
      </c>
      <c r="E363" s="2">
        <v>18.2</v>
      </c>
      <c r="F363" s="2">
        <v>0</v>
      </c>
      <c r="G363" s="2">
        <v>0</v>
      </c>
      <c r="H363" s="2">
        <v>1011.6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0</v>
      </c>
      <c r="O363">
        <v>296.2</v>
      </c>
      <c r="P363">
        <v>17.2</v>
      </c>
      <c r="Q363">
        <v>17.2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18.2</v>
      </c>
      <c r="AN363" s="2">
        <v>92</v>
      </c>
      <c r="AO363" s="2">
        <v>16.899999999999999</v>
      </c>
      <c r="AP363" s="2">
        <v>18.2</v>
      </c>
      <c r="AQ363" s="2">
        <v>0</v>
      </c>
      <c r="AR363" s="2">
        <v>0</v>
      </c>
      <c r="AS363" s="2">
        <v>1011.6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0</v>
      </c>
      <c r="AZ363" s="599">
        <v>296.2</v>
      </c>
      <c r="BA363">
        <v>17.2</v>
      </c>
      <c r="BB363">
        <v>17.2</v>
      </c>
      <c r="BC363" s="8">
        <v>0.24583333333333299</v>
      </c>
    </row>
    <row r="364" spans="2:55">
      <c r="B364" s="2">
        <v>18.3</v>
      </c>
      <c r="C364" s="2">
        <v>92</v>
      </c>
      <c r="D364" s="2">
        <v>17</v>
      </c>
      <c r="E364" s="2">
        <v>18.3</v>
      </c>
      <c r="F364" s="2">
        <v>0</v>
      </c>
      <c r="G364" s="2">
        <v>0</v>
      </c>
      <c r="H364" s="2">
        <v>1011.8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0</v>
      </c>
      <c r="O364">
        <v>296.2</v>
      </c>
      <c r="P364">
        <v>17.2</v>
      </c>
      <c r="Q364">
        <v>17.2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18.3</v>
      </c>
      <c r="AN364" s="2">
        <v>92</v>
      </c>
      <c r="AO364" s="2">
        <v>17</v>
      </c>
      <c r="AP364" s="2">
        <v>18.3</v>
      </c>
      <c r="AQ364" s="2">
        <v>0</v>
      </c>
      <c r="AR364" s="2">
        <v>0</v>
      </c>
      <c r="AS364" s="2">
        <v>1011.8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0</v>
      </c>
      <c r="AZ364" s="599">
        <v>296.2</v>
      </c>
      <c r="BA364">
        <v>17.2</v>
      </c>
      <c r="BB364">
        <v>17.2</v>
      </c>
      <c r="BC364" s="8">
        <v>0.24652777777777801</v>
      </c>
    </row>
    <row r="365" spans="2:55">
      <c r="B365" s="2">
        <v>18.3</v>
      </c>
      <c r="C365" s="2">
        <v>92</v>
      </c>
      <c r="D365" s="2">
        <v>17</v>
      </c>
      <c r="E365" s="2">
        <v>18.3</v>
      </c>
      <c r="F365" s="2">
        <v>0</v>
      </c>
      <c r="G365" s="2">
        <v>0</v>
      </c>
      <c r="H365" s="2">
        <v>1011.8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0</v>
      </c>
      <c r="O365">
        <v>296.2</v>
      </c>
      <c r="P365">
        <v>17.2</v>
      </c>
      <c r="Q365">
        <v>17.2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18.3</v>
      </c>
      <c r="AN365" s="2">
        <v>92</v>
      </c>
      <c r="AO365" s="2">
        <v>17</v>
      </c>
      <c r="AP365" s="2">
        <v>18.3</v>
      </c>
      <c r="AQ365" s="2">
        <v>0</v>
      </c>
      <c r="AR365" s="2">
        <v>0</v>
      </c>
      <c r="AS365" s="2">
        <v>1011.8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0</v>
      </c>
      <c r="AZ365" s="599">
        <v>296.2</v>
      </c>
      <c r="BA365">
        <v>17.2</v>
      </c>
      <c r="BB365">
        <v>17.2</v>
      </c>
      <c r="BC365" s="8">
        <v>0.24722222222222201</v>
      </c>
    </row>
    <row r="366" spans="2:55">
      <c r="B366" s="2">
        <v>18.3</v>
      </c>
      <c r="C366" s="2">
        <v>92</v>
      </c>
      <c r="D366" s="2">
        <v>17</v>
      </c>
      <c r="E366" s="2">
        <v>18.3</v>
      </c>
      <c r="F366" s="2">
        <v>0</v>
      </c>
      <c r="G366" s="2">
        <v>0</v>
      </c>
      <c r="H366" s="2">
        <v>1011.6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0</v>
      </c>
      <c r="O366">
        <v>296.2</v>
      </c>
      <c r="P366">
        <v>17.2</v>
      </c>
      <c r="Q366">
        <v>17.2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18.3</v>
      </c>
      <c r="AN366" s="2">
        <v>92</v>
      </c>
      <c r="AO366" s="2">
        <v>17</v>
      </c>
      <c r="AP366" s="2">
        <v>18.3</v>
      </c>
      <c r="AQ366" s="2">
        <v>0</v>
      </c>
      <c r="AR366" s="2">
        <v>0</v>
      </c>
      <c r="AS366" s="2">
        <v>1011.6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0</v>
      </c>
      <c r="AZ366" s="599">
        <v>296.2</v>
      </c>
      <c r="BA366">
        <v>17.2</v>
      </c>
      <c r="BB366">
        <v>17.2</v>
      </c>
      <c r="BC366" s="8">
        <v>0.24791666666666701</v>
      </c>
    </row>
    <row r="367" spans="2:55">
      <c r="B367" s="2">
        <v>18.3</v>
      </c>
      <c r="C367" s="2">
        <v>92</v>
      </c>
      <c r="D367" s="2">
        <v>17</v>
      </c>
      <c r="E367" s="2">
        <v>18.3</v>
      </c>
      <c r="F367" s="2">
        <v>0</v>
      </c>
      <c r="G367" s="2">
        <v>0</v>
      </c>
      <c r="H367" s="2">
        <v>1011.7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0</v>
      </c>
      <c r="O367">
        <v>296.2</v>
      </c>
      <c r="P367">
        <v>17.2</v>
      </c>
      <c r="Q367">
        <v>17.2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18.3</v>
      </c>
      <c r="AN367" s="2">
        <v>92</v>
      </c>
      <c r="AO367" s="2">
        <v>17</v>
      </c>
      <c r="AP367" s="2">
        <v>18.3</v>
      </c>
      <c r="AQ367" s="2">
        <v>0</v>
      </c>
      <c r="AR367" s="2">
        <v>0</v>
      </c>
      <c r="AS367" s="2">
        <v>1011.7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0</v>
      </c>
      <c r="AZ367" s="599">
        <v>296.2</v>
      </c>
      <c r="BA367">
        <v>17.2</v>
      </c>
      <c r="BB367">
        <v>17.2</v>
      </c>
      <c r="BC367" s="8">
        <v>0.24861111111111101</v>
      </c>
    </row>
    <row r="368" spans="2:55">
      <c r="B368" s="2">
        <v>18.2</v>
      </c>
      <c r="C368" s="2">
        <v>92</v>
      </c>
      <c r="D368" s="2">
        <v>16.899999999999999</v>
      </c>
      <c r="E368" s="2">
        <v>18.2</v>
      </c>
      <c r="F368" s="2">
        <v>0</v>
      </c>
      <c r="G368" s="2">
        <v>0</v>
      </c>
      <c r="H368" s="2">
        <v>1011.7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0</v>
      </c>
      <c r="O368">
        <v>296.2</v>
      </c>
      <c r="P368">
        <v>17.2</v>
      </c>
      <c r="Q368">
        <v>17.100000000000001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18.2</v>
      </c>
      <c r="AN368" s="2">
        <v>92</v>
      </c>
      <c r="AO368" s="2">
        <v>16.899999999999999</v>
      </c>
      <c r="AP368" s="2">
        <v>18.2</v>
      </c>
      <c r="AQ368" s="2">
        <v>0</v>
      </c>
      <c r="AR368" s="2">
        <v>0</v>
      </c>
      <c r="AS368" s="2">
        <v>1011.7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0</v>
      </c>
      <c r="AZ368" s="599">
        <v>296.2</v>
      </c>
      <c r="BA368">
        <v>17.2</v>
      </c>
      <c r="BB368">
        <v>17.100000000000001</v>
      </c>
      <c r="BC368" s="8">
        <v>0.249305555555556</v>
      </c>
    </row>
    <row r="369" spans="2:55">
      <c r="B369" s="2">
        <v>18.3</v>
      </c>
      <c r="C369" s="2">
        <v>92</v>
      </c>
      <c r="D369" s="2">
        <v>17</v>
      </c>
      <c r="E369" s="2">
        <v>18.3</v>
      </c>
      <c r="F369" s="2">
        <v>0</v>
      </c>
      <c r="G369" s="2">
        <v>0</v>
      </c>
      <c r="H369" s="2">
        <v>1011.8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0</v>
      </c>
      <c r="O369">
        <v>296.2</v>
      </c>
      <c r="P369">
        <v>17.2</v>
      </c>
      <c r="Q369">
        <v>17.100000000000001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18.3</v>
      </c>
      <c r="AN369" s="2">
        <v>92</v>
      </c>
      <c r="AO369" s="2">
        <v>17</v>
      </c>
      <c r="AP369" s="2">
        <v>18.3</v>
      </c>
      <c r="AQ369" s="2">
        <v>0</v>
      </c>
      <c r="AR369" s="2">
        <v>0</v>
      </c>
      <c r="AS369" s="2">
        <v>1011.8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0</v>
      </c>
      <c r="AZ369" s="599">
        <v>296.2</v>
      </c>
      <c r="BA369">
        <v>17.2</v>
      </c>
      <c r="BB369">
        <v>17.100000000000001</v>
      </c>
      <c r="BC369" s="8">
        <v>0.25</v>
      </c>
    </row>
    <row r="370" spans="2:55">
      <c r="B370" s="2">
        <v>18.3</v>
      </c>
      <c r="C370" s="2">
        <v>92</v>
      </c>
      <c r="D370" s="2">
        <v>17</v>
      </c>
      <c r="E370" s="2">
        <v>18.3</v>
      </c>
      <c r="F370" s="2">
        <v>0</v>
      </c>
      <c r="G370" s="2">
        <v>0</v>
      </c>
      <c r="H370" s="2">
        <v>1011.7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0</v>
      </c>
      <c r="O370">
        <v>296.2</v>
      </c>
      <c r="P370">
        <v>17.2</v>
      </c>
      <c r="Q370">
        <v>17.100000000000001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18.3</v>
      </c>
      <c r="AN370" s="2">
        <v>92</v>
      </c>
      <c r="AO370" s="2">
        <v>17</v>
      </c>
      <c r="AP370" s="2">
        <v>18.3</v>
      </c>
      <c r="AQ370" s="2">
        <v>0</v>
      </c>
      <c r="AR370" s="2">
        <v>0</v>
      </c>
      <c r="AS370" s="2">
        <v>1011.7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0</v>
      </c>
      <c r="AZ370" s="599">
        <v>296.2</v>
      </c>
      <c r="BA370">
        <v>17.2</v>
      </c>
      <c r="BB370">
        <v>17.100000000000001</v>
      </c>
      <c r="BC370" s="8">
        <v>0.250694444444444</v>
      </c>
    </row>
    <row r="371" spans="2:55">
      <c r="B371" s="2">
        <v>18.2</v>
      </c>
      <c r="C371" s="2">
        <v>92</v>
      </c>
      <c r="D371" s="2">
        <v>16.899999999999999</v>
      </c>
      <c r="E371" s="2">
        <v>18.2</v>
      </c>
      <c r="F371" s="2">
        <v>0</v>
      </c>
      <c r="G371" s="2">
        <v>0</v>
      </c>
      <c r="H371" s="2">
        <v>1011.9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0</v>
      </c>
      <c r="O371">
        <v>296.2</v>
      </c>
      <c r="P371">
        <v>17.2</v>
      </c>
      <c r="Q371">
        <v>17.100000000000001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18.2</v>
      </c>
      <c r="AN371" s="2">
        <v>92</v>
      </c>
      <c r="AO371" s="2">
        <v>16.899999999999999</v>
      </c>
      <c r="AP371" s="2">
        <v>18.2</v>
      </c>
      <c r="AQ371" s="2">
        <v>0</v>
      </c>
      <c r="AR371" s="2">
        <v>0</v>
      </c>
      <c r="AS371" s="2">
        <v>1011.9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0</v>
      </c>
      <c r="AZ371" s="599">
        <v>296.2</v>
      </c>
      <c r="BA371">
        <v>17.2</v>
      </c>
      <c r="BB371">
        <v>17.100000000000001</v>
      </c>
      <c r="BC371" s="8">
        <v>0.25138888888888899</v>
      </c>
    </row>
    <row r="372" spans="2:55">
      <c r="B372" s="2">
        <v>18.2</v>
      </c>
      <c r="C372" s="2">
        <v>92</v>
      </c>
      <c r="D372" s="2">
        <v>16.899999999999999</v>
      </c>
      <c r="E372" s="2">
        <v>18.2</v>
      </c>
      <c r="F372" s="2">
        <v>0</v>
      </c>
      <c r="G372" s="2">
        <v>0</v>
      </c>
      <c r="H372" s="2">
        <v>1011.8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0</v>
      </c>
      <c r="O372">
        <v>296.2</v>
      </c>
      <c r="P372">
        <v>17.2</v>
      </c>
      <c r="Q372">
        <v>17.100000000000001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18.2</v>
      </c>
      <c r="AN372" s="2">
        <v>92</v>
      </c>
      <c r="AO372" s="2">
        <v>16.899999999999999</v>
      </c>
      <c r="AP372" s="2">
        <v>18.2</v>
      </c>
      <c r="AQ372" s="2">
        <v>0</v>
      </c>
      <c r="AR372" s="2">
        <v>0</v>
      </c>
      <c r="AS372" s="2">
        <v>1011.8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0</v>
      </c>
      <c r="AZ372" s="599">
        <v>296.2</v>
      </c>
      <c r="BA372">
        <v>17.2</v>
      </c>
      <c r="BB372">
        <v>17.100000000000001</v>
      </c>
      <c r="BC372" s="8">
        <v>0.25208333333333299</v>
      </c>
    </row>
    <row r="373" spans="2:55">
      <c r="B373" s="2">
        <v>18.2</v>
      </c>
      <c r="C373" s="2">
        <v>92</v>
      </c>
      <c r="D373" s="2">
        <v>16.899999999999999</v>
      </c>
      <c r="E373" s="2">
        <v>18.2</v>
      </c>
      <c r="F373" s="2">
        <v>0</v>
      </c>
      <c r="G373" s="2">
        <v>0</v>
      </c>
      <c r="H373" s="2">
        <v>1011.8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0</v>
      </c>
      <c r="O373">
        <v>296.2</v>
      </c>
      <c r="P373">
        <v>17.2</v>
      </c>
      <c r="Q373">
        <v>17.100000000000001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18.2</v>
      </c>
      <c r="AN373" s="2">
        <v>92</v>
      </c>
      <c r="AO373" s="2">
        <v>16.899999999999999</v>
      </c>
      <c r="AP373" s="2">
        <v>18.2</v>
      </c>
      <c r="AQ373" s="2">
        <v>0</v>
      </c>
      <c r="AR373" s="2">
        <v>0</v>
      </c>
      <c r="AS373" s="2">
        <v>1011.8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0</v>
      </c>
      <c r="AZ373" s="599">
        <v>296.2</v>
      </c>
      <c r="BA373">
        <v>17.2</v>
      </c>
      <c r="BB373">
        <v>17.100000000000001</v>
      </c>
      <c r="BC373" s="8">
        <v>0.25277777777777799</v>
      </c>
    </row>
    <row r="374" spans="2:55">
      <c r="B374" s="2">
        <v>18.2</v>
      </c>
      <c r="C374" s="2">
        <v>92</v>
      </c>
      <c r="D374" s="2">
        <v>16.899999999999999</v>
      </c>
      <c r="E374" s="2">
        <v>18.2</v>
      </c>
      <c r="F374" s="2">
        <v>0</v>
      </c>
      <c r="G374" s="2">
        <v>0</v>
      </c>
      <c r="H374" s="2">
        <v>1011.7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0</v>
      </c>
      <c r="O374">
        <v>296.2</v>
      </c>
      <c r="P374">
        <v>17.100000000000001</v>
      </c>
      <c r="Q374">
        <v>17.100000000000001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18.2</v>
      </c>
      <c r="AN374" s="2">
        <v>92</v>
      </c>
      <c r="AO374" s="2">
        <v>16.899999999999999</v>
      </c>
      <c r="AP374" s="2">
        <v>18.2</v>
      </c>
      <c r="AQ374" s="2">
        <v>0</v>
      </c>
      <c r="AR374" s="2">
        <v>0</v>
      </c>
      <c r="AS374" s="2">
        <v>1011.7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0</v>
      </c>
      <c r="AZ374" s="599">
        <v>296.2</v>
      </c>
      <c r="BA374">
        <v>17.100000000000001</v>
      </c>
      <c r="BB374">
        <v>17.100000000000001</v>
      </c>
      <c r="BC374" s="8">
        <v>0.25347222222222199</v>
      </c>
    </row>
    <row r="375" spans="2:55">
      <c r="B375" s="2">
        <v>18.2</v>
      </c>
      <c r="C375" s="2">
        <v>92</v>
      </c>
      <c r="D375" s="2">
        <v>16.899999999999999</v>
      </c>
      <c r="E375" s="2">
        <v>18.2</v>
      </c>
      <c r="F375" s="2">
        <v>0</v>
      </c>
      <c r="G375" s="2">
        <v>0</v>
      </c>
      <c r="H375" s="2">
        <v>1011.6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0</v>
      </c>
      <c r="O375">
        <v>296.2</v>
      </c>
      <c r="P375">
        <v>17.100000000000001</v>
      </c>
      <c r="Q375">
        <v>17.100000000000001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18.2</v>
      </c>
      <c r="AN375" s="2">
        <v>92</v>
      </c>
      <c r="AO375" s="2">
        <v>16.899999999999999</v>
      </c>
      <c r="AP375" s="2">
        <v>18.2</v>
      </c>
      <c r="AQ375" s="2">
        <v>0</v>
      </c>
      <c r="AR375" s="2">
        <v>0</v>
      </c>
      <c r="AS375" s="2">
        <v>1011.6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0</v>
      </c>
      <c r="AZ375" s="599">
        <v>296.2</v>
      </c>
      <c r="BA375">
        <v>17.100000000000001</v>
      </c>
      <c r="BB375">
        <v>17.100000000000001</v>
      </c>
      <c r="BC375" s="8">
        <v>0.25416666666666698</v>
      </c>
    </row>
    <row r="376" spans="2:55">
      <c r="B376" s="2">
        <v>18.2</v>
      </c>
      <c r="C376" s="2">
        <v>92</v>
      </c>
      <c r="D376" s="2">
        <v>16.899999999999999</v>
      </c>
      <c r="E376" s="2">
        <v>18.2</v>
      </c>
      <c r="F376" s="2">
        <v>0</v>
      </c>
      <c r="G376" s="2">
        <v>0</v>
      </c>
      <c r="H376" s="2">
        <v>1011.6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0</v>
      </c>
      <c r="O376">
        <v>296.2</v>
      </c>
      <c r="P376">
        <v>17.2</v>
      </c>
      <c r="Q376">
        <v>17.100000000000001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18.2</v>
      </c>
      <c r="AN376" s="2">
        <v>92</v>
      </c>
      <c r="AO376" s="2">
        <v>16.899999999999999</v>
      </c>
      <c r="AP376" s="2">
        <v>18.2</v>
      </c>
      <c r="AQ376" s="2">
        <v>0</v>
      </c>
      <c r="AR376" s="2">
        <v>0</v>
      </c>
      <c r="AS376" s="2">
        <v>1011.6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0</v>
      </c>
      <c r="AZ376" s="599">
        <v>296.2</v>
      </c>
      <c r="BA376">
        <v>17.2</v>
      </c>
      <c r="BB376">
        <v>17.100000000000001</v>
      </c>
      <c r="BC376" s="8">
        <v>0.25486111111111098</v>
      </c>
    </row>
    <row r="377" spans="2:55">
      <c r="B377" s="2">
        <v>18.2</v>
      </c>
      <c r="C377" s="2">
        <v>92</v>
      </c>
      <c r="D377" s="2">
        <v>16.899999999999999</v>
      </c>
      <c r="E377" s="2">
        <v>18.2</v>
      </c>
      <c r="F377" s="2">
        <v>0</v>
      </c>
      <c r="G377" s="2">
        <v>0</v>
      </c>
      <c r="H377" s="2">
        <v>1011.7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0</v>
      </c>
      <c r="O377">
        <v>296.2</v>
      </c>
      <c r="P377">
        <v>17.2</v>
      </c>
      <c r="Q377">
        <v>17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18.2</v>
      </c>
      <c r="AN377" s="2">
        <v>92</v>
      </c>
      <c r="AO377" s="2">
        <v>16.899999999999999</v>
      </c>
      <c r="AP377" s="2">
        <v>18.2</v>
      </c>
      <c r="AQ377" s="2">
        <v>0</v>
      </c>
      <c r="AR377" s="2">
        <v>0</v>
      </c>
      <c r="AS377" s="2">
        <v>1011.7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0</v>
      </c>
      <c r="AZ377" s="599">
        <v>296.2</v>
      </c>
      <c r="BA377">
        <v>17.2</v>
      </c>
      <c r="BB377">
        <v>17</v>
      </c>
      <c r="BC377" s="8">
        <v>0.25555555555555598</v>
      </c>
    </row>
    <row r="378" spans="2:55">
      <c r="B378" s="2">
        <v>18.2</v>
      </c>
      <c r="C378" s="2">
        <v>92</v>
      </c>
      <c r="D378" s="2">
        <v>16.899999999999999</v>
      </c>
      <c r="E378" s="2">
        <v>18.2</v>
      </c>
      <c r="F378" s="2">
        <v>0</v>
      </c>
      <c r="G378" s="2">
        <v>0</v>
      </c>
      <c r="H378" s="2">
        <v>1011.5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0</v>
      </c>
      <c r="O378">
        <v>296.2</v>
      </c>
      <c r="P378">
        <v>17.2</v>
      </c>
      <c r="Q378">
        <v>17.100000000000001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18.2</v>
      </c>
      <c r="AN378" s="2">
        <v>92</v>
      </c>
      <c r="AO378" s="2">
        <v>16.899999999999999</v>
      </c>
      <c r="AP378" s="2">
        <v>18.2</v>
      </c>
      <c r="AQ378" s="2">
        <v>0</v>
      </c>
      <c r="AR378" s="2">
        <v>0</v>
      </c>
      <c r="AS378" s="2">
        <v>1011.5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0</v>
      </c>
      <c r="AZ378" s="599">
        <v>296.2</v>
      </c>
      <c r="BA378">
        <v>17.2</v>
      </c>
      <c r="BB378">
        <v>17.100000000000001</v>
      </c>
      <c r="BC378" s="8">
        <v>0.25624999999999998</v>
      </c>
    </row>
    <row r="379" spans="2:55">
      <c r="B379" s="2">
        <v>18.2</v>
      </c>
      <c r="C379" s="2">
        <v>92</v>
      </c>
      <c r="D379" s="2">
        <v>16.899999999999999</v>
      </c>
      <c r="E379" s="2">
        <v>18.2</v>
      </c>
      <c r="F379" s="2">
        <v>0</v>
      </c>
      <c r="G379" s="2">
        <v>0</v>
      </c>
      <c r="H379" s="2">
        <v>1011.5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0</v>
      </c>
      <c r="O379">
        <v>296.2</v>
      </c>
      <c r="P379">
        <v>17.2</v>
      </c>
      <c r="Q379">
        <v>17.100000000000001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18.2</v>
      </c>
      <c r="AN379" s="2">
        <v>92</v>
      </c>
      <c r="AO379" s="2">
        <v>16.899999999999999</v>
      </c>
      <c r="AP379" s="2">
        <v>18.2</v>
      </c>
      <c r="AQ379" s="2">
        <v>0</v>
      </c>
      <c r="AR379" s="2">
        <v>0</v>
      </c>
      <c r="AS379" s="2">
        <v>1011.5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0</v>
      </c>
      <c r="AZ379" s="599">
        <v>296.2</v>
      </c>
      <c r="BA379">
        <v>17.2</v>
      </c>
      <c r="BB379">
        <v>17.100000000000001</v>
      </c>
      <c r="BC379" s="8">
        <v>0.25694444444444398</v>
      </c>
    </row>
    <row r="380" spans="2:55">
      <c r="B380" s="2">
        <v>18.2</v>
      </c>
      <c r="C380" s="2">
        <v>92</v>
      </c>
      <c r="D380" s="2">
        <v>16.899999999999999</v>
      </c>
      <c r="E380" s="2">
        <v>18.2</v>
      </c>
      <c r="F380" s="2">
        <v>0</v>
      </c>
      <c r="G380" s="2">
        <v>0</v>
      </c>
      <c r="H380" s="2">
        <v>1011.7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0</v>
      </c>
      <c r="O380">
        <v>296.2</v>
      </c>
      <c r="P380">
        <v>17.2</v>
      </c>
      <c r="Q380">
        <v>17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18.2</v>
      </c>
      <c r="AN380" s="2">
        <v>92</v>
      </c>
      <c r="AO380" s="2">
        <v>16.899999999999999</v>
      </c>
      <c r="AP380" s="2">
        <v>18.2</v>
      </c>
      <c r="AQ380" s="2">
        <v>0</v>
      </c>
      <c r="AR380" s="2">
        <v>0</v>
      </c>
      <c r="AS380" s="2">
        <v>1011.7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0</v>
      </c>
      <c r="AZ380" s="599">
        <v>296.2</v>
      </c>
      <c r="BA380">
        <v>17.2</v>
      </c>
      <c r="BB380">
        <v>17</v>
      </c>
      <c r="BC380" s="8">
        <v>0.25763888888888897</v>
      </c>
    </row>
    <row r="381" spans="2:55">
      <c r="B381" s="2">
        <v>18.2</v>
      </c>
      <c r="C381" s="2">
        <v>92</v>
      </c>
      <c r="D381" s="2">
        <v>16.899999999999999</v>
      </c>
      <c r="E381" s="2">
        <v>18.2</v>
      </c>
      <c r="F381" s="2">
        <v>0</v>
      </c>
      <c r="G381" s="2">
        <v>0</v>
      </c>
      <c r="H381" s="2">
        <v>1011.7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0</v>
      </c>
      <c r="O381">
        <v>296.2</v>
      </c>
      <c r="P381">
        <v>17.2</v>
      </c>
      <c r="Q381">
        <v>17.100000000000001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18.2</v>
      </c>
      <c r="AN381" s="2">
        <v>92</v>
      </c>
      <c r="AO381" s="2">
        <v>16.899999999999999</v>
      </c>
      <c r="AP381" s="2">
        <v>18.2</v>
      </c>
      <c r="AQ381" s="2">
        <v>0</v>
      </c>
      <c r="AR381" s="2">
        <v>0</v>
      </c>
      <c r="AS381" s="2">
        <v>1011.7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0</v>
      </c>
      <c r="AZ381" s="599">
        <v>296.2</v>
      </c>
      <c r="BA381">
        <v>17.2</v>
      </c>
      <c r="BB381">
        <v>17.100000000000001</v>
      </c>
      <c r="BC381" s="8">
        <v>0.25833333333333303</v>
      </c>
    </row>
    <row r="382" spans="2:55">
      <c r="B382" s="2">
        <v>18.3</v>
      </c>
      <c r="C382" s="2">
        <v>92</v>
      </c>
      <c r="D382" s="2">
        <v>17</v>
      </c>
      <c r="E382" s="2">
        <v>18.3</v>
      </c>
      <c r="F382" s="2">
        <v>0</v>
      </c>
      <c r="G382" s="2">
        <v>0</v>
      </c>
      <c r="H382" s="2">
        <v>1011.8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0</v>
      </c>
      <c r="O382">
        <v>296.2</v>
      </c>
      <c r="P382">
        <v>17.2</v>
      </c>
      <c r="Q382">
        <v>17.100000000000001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18.3</v>
      </c>
      <c r="AN382" s="2">
        <v>92</v>
      </c>
      <c r="AO382" s="2">
        <v>17</v>
      </c>
      <c r="AP382" s="2">
        <v>18.3</v>
      </c>
      <c r="AQ382" s="2">
        <v>0</v>
      </c>
      <c r="AR382" s="2">
        <v>0</v>
      </c>
      <c r="AS382" s="2">
        <v>1011.8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0</v>
      </c>
      <c r="AZ382" s="599">
        <v>296.2</v>
      </c>
      <c r="BA382">
        <v>17.2</v>
      </c>
      <c r="BB382">
        <v>17.100000000000001</v>
      </c>
      <c r="BC382" s="8">
        <v>0.25902777777777802</v>
      </c>
    </row>
    <row r="383" spans="2:55">
      <c r="B383" s="2">
        <v>18.3</v>
      </c>
      <c r="C383" s="2">
        <v>92</v>
      </c>
      <c r="D383" s="2">
        <v>17</v>
      </c>
      <c r="E383" s="2">
        <v>18.3</v>
      </c>
      <c r="F383" s="2">
        <v>0</v>
      </c>
      <c r="G383" s="2">
        <v>0</v>
      </c>
      <c r="H383" s="2">
        <v>1011.7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0</v>
      </c>
      <c r="O383">
        <v>296.2</v>
      </c>
      <c r="P383">
        <v>17.2</v>
      </c>
      <c r="Q383">
        <v>17.100000000000001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18.3</v>
      </c>
      <c r="AN383" s="2">
        <v>92</v>
      </c>
      <c r="AO383" s="2">
        <v>17</v>
      </c>
      <c r="AP383" s="2">
        <v>18.3</v>
      </c>
      <c r="AQ383" s="2">
        <v>0</v>
      </c>
      <c r="AR383" s="2">
        <v>0</v>
      </c>
      <c r="AS383" s="2">
        <v>1011.7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0</v>
      </c>
      <c r="AZ383" s="599">
        <v>296.2</v>
      </c>
      <c r="BA383">
        <v>17.2</v>
      </c>
      <c r="BB383">
        <v>17.100000000000001</v>
      </c>
      <c r="BC383" s="8">
        <v>0.25972222222222202</v>
      </c>
    </row>
    <row r="384" spans="2:55">
      <c r="B384" s="2">
        <v>18.3</v>
      </c>
      <c r="C384" s="2">
        <v>92</v>
      </c>
      <c r="D384" s="2">
        <v>17</v>
      </c>
      <c r="E384" s="2">
        <v>18.3</v>
      </c>
      <c r="F384" s="2">
        <v>0</v>
      </c>
      <c r="G384" s="2">
        <v>0</v>
      </c>
      <c r="H384" s="2">
        <v>1011.6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0</v>
      </c>
      <c r="O384">
        <v>296.2</v>
      </c>
      <c r="P384">
        <v>17.2</v>
      </c>
      <c r="Q384">
        <v>17.100000000000001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18.3</v>
      </c>
      <c r="AN384" s="2">
        <v>92</v>
      </c>
      <c r="AO384" s="2">
        <v>17</v>
      </c>
      <c r="AP384" s="2">
        <v>18.3</v>
      </c>
      <c r="AQ384" s="2">
        <v>0</v>
      </c>
      <c r="AR384" s="2">
        <v>0</v>
      </c>
      <c r="AS384" s="2">
        <v>1011.6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0</v>
      </c>
      <c r="AZ384" s="599">
        <v>296.2</v>
      </c>
      <c r="BA384">
        <v>17.2</v>
      </c>
      <c r="BB384">
        <v>17.100000000000001</v>
      </c>
      <c r="BC384" s="8">
        <v>0.26041666666666702</v>
      </c>
    </row>
    <row r="385" spans="2:55">
      <c r="B385" s="2">
        <v>18.2</v>
      </c>
      <c r="C385" s="2">
        <v>92</v>
      </c>
      <c r="D385" s="2">
        <v>16.899999999999999</v>
      </c>
      <c r="E385" s="2">
        <v>18.2</v>
      </c>
      <c r="F385" s="2">
        <v>0</v>
      </c>
      <c r="G385" s="2">
        <v>0</v>
      </c>
      <c r="H385" s="2">
        <v>1011.7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0</v>
      </c>
      <c r="O385">
        <v>296.2</v>
      </c>
      <c r="P385">
        <v>17.2</v>
      </c>
      <c r="Q385">
        <v>17.100000000000001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18.2</v>
      </c>
      <c r="AN385" s="2">
        <v>92</v>
      </c>
      <c r="AO385" s="2">
        <v>16.899999999999999</v>
      </c>
      <c r="AP385" s="2">
        <v>18.2</v>
      </c>
      <c r="AQ385" s="2">
        <v>0</v>
      </c>
      <c r="AR385" s="2">
        <v>0</v>
      </c>
      <c r="AS385" s="2">
        <v>1011.7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0</v>
      </c>
      <c r="AZ385" s="599">
        <v>296.2</v>
      </c>
      <c r="BA385">
        <v>17.2</v>
      </c>
      <c r="BB385">
        <v>17.100000000000001</v>
      </c>
      <c r="BC385" s="8">
        <v>0.26111111111111102</v>
      </c>
    </row>
    <row r="386" spans="2:55">
      <c r="B386" s="2">
        <v>18.2</v>
      </c>
      <c r="C386" s="2">
        <v>92</v>
      </c>
      <c r="D386" s="2">
        <v>16.899999999999999</v>
      </c>
      <c r="E386" s="2">
        <v>18.2</v>
      </c>
      <c r="F386" s="2">
        <v>0</v>
      </c>
      <c r="G386" s="2">
        <v>0</v>
      </c>
      <c r="H386" s="2">
        <v>1011.8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0</v>
      </c>
      <c r="O386">
        <v>296.2</v>
      </c>
      <c r="P386">
        <v>17.2</v>
      </c>
      <c r="Q386">
        <v>17.100000000000001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18.2</v>
      </c>
      <c r="AN386" s="2">
        <v>92</v>
      </c>
      <c r="AO386" s="2">
        <v>16.899999999999999</v>
      </c>
      <c r="AP386" s="2">
        <v>18.2</v>
      </c>
      <c r="AQ386" s="2">
        <v>0</v>
      </c>
      <c r="AR386" s="2">
        <v>0</v>
      </c>
      <c r="AS386" s="2">
        <v>1011.8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0</v>
      </c>
      <c r="AZ386" s="599">
        <v>296.2</v>
      </c>
      <c r="BA386">
        <v>17.2</v>
      </c>
      <c r="BB386">
        <v>17.100000000000001</v>
      </c>
      <c r="BC386" s="8">
        <v>0.26180555555555601</v>
      </c>
    </row>
    <row r="387" spans="2:55">
      <c r="B387" s="2">
        <v>18.2</v>
      </c>
      <c r="C387" s="2">
        <v>92</v>
      </c>
      <c r="D387" s="2">
        <v>16.899999999999999</v>
      </c>
      <c r="E387" s="2">
        <v>18.2</v>
      </c>
      <c r="F387" s="2">
        <v>0</v>
      </c>
      <c r="G387" s="2">
        <v>0</v>
      </c>
      <c r="H387" s="2">
        <v>1011.7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0</v>
      </c>
      <c r="O387">
        <v>296.2</v>
      </c>
      <c r="P387">
        <v>17.2</v>
      </c>
      <c r="Q387">
        <v>17.100000000000001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18.2</v>
      </c>
      <c r="AN387" s="2">
        <v>92</v>
      </c>
      <c r="AO387" s="2">
        <v>16.899999999999999</v>
      </c>
      <c r="AP387" s="2">
        <v>18.2</v>
      </c>
      <c r="AQ387" s="2">
        <v>0</v>
      </c>
      <c r="AR387" s="2">
        <v>0</v>
      </c>
      <c r="AS387" s="2">
        <v>1011.7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0</v>
      </c>
      <c r="AZ387" s="599">
        <v>296.2</v>
      </c>
      <c r="BA387">
        <v>17.2</v>
      </c>
      <c r="BB387">
        <v>17.100000000000001</v>
      </c>
      <c r="BC387" s="8">
        <v>0.26250000000000001</v>
      </c>
    </row>
    <row r="388" spans="2:55">
      <c r="B388" s="2">
        <v>18.2</v>
      </c>
      <c r="C388" s="2">
        <v>92</v>
      </c>
      <c r="D388" s="2">
        <v>16.899999999999999</v>
      </c>
      <c r="E388" s="2">
        <v>18.2</v>
      </c>
      <c r="F388" s="2">
        <v>0</v>
      </c>
      <c r="G388" s="2">
        <v>0</v>
      </c>
      <c r="H388" s="2">
        <v>1011.6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0</v>
      </c>
      <c r="O388">
        <v>296.2</v>
      </c>
      <c r="P388">
        <v>17.2</v>
      </c>
      <c r="Q388">
        <v>17.100000000000001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18.2</v>
      </c>
      <c r="AN388" s="2">
        <v>92</v>
      </c>
      <c r="AO388" s="2">
        <v>16.899999999999999</v>
      </c>
      <c r="AP388" s="2">
        <v>18.2</v>
      </c>
      <c r="AQ388" s="2">
        <v>0</v>
      </c>
      <c r="AR388" s="2">
        <v>0</v>
      </c>
      <c r="AS388" s="2">
        <v>1011.6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0</v>
      </c>
      <c r="AZ388" s="599">
        <v>296.2</v>
      </c>
      <c r="BA388">
        <v>17.2</v>
      </c>
      <c r="BB388">
        <v>17.100000000000001</v>
      </c>
      <c r="BC388" s="8">
        <v>0.26319444444444401</v>
      </c>
    </row>
    <row r="389" spans="2:55">
      <c r="B389" s="2">
        <v>18.2</v>
      </c>
      <c r="C389" s="2">
        <v>92</v>
      </c>
      <c r="D389" s="2">
        <v>16.899999999999999</v>
      </c>
      <c r="E389" s="2">
        <v>18.2</v>
      </c>
      <c r="F389" s="2">
        <v>0</v>
      </c>
      <c r="G389" s="2">
        <v>0</v>
      </c>
      <c r="H389" s="2">
        <v>1011.6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0</v>
      </c>
      <c r="O389">
        <v>296.2</v>
      </c>
      <c r="P389">
        <v>17.2</v>
      </c>
      <c r="Q389">
        <v>17.2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18.2</v>
      </c>
      <c r="AN389" s="2">
        <v>92</v>
      </c>
      <c r="AO389" s="2">
        <v>16.899999999999999</v>
      </c>
      <c r="AP389" s="2">
        <v>18.2</v>
      </c>
      <c r="AQ389" s="2">
        <v>0</v>
      </c>
      <c r="AR389" s="2">
        <v>0</v>
      </c>
      <c r="AS389" s="2">
        <v>1011.6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0</v>
      </c>
      <c r="AZ389" s="599">
        <v>296.2</v>
      </c>
      <c r="BA389">
        <v>17.2</v>
      </c>
      <c r="BB389">
        <v>17.2</v>
      </c>
      <c r="BC389" s="8">
        <v>0.26388888888888901</v>
      </c>
    </row>
    <row r="390" spans="2:55">
      <c r="B390" s="2">
        <v>18.3</v>
      </c>
      <c r="C390" s="2">
        <v>92</v>
      </c>
      <c r="D390" s="2">
        <v>17</v>
      </c>
      <c r="E390" s="2">
        <v>18.3</v>
      </c>
      <c r="F390" s="2">
        <v>0</v>
      </c>
      <c r="G390" s="2">
        <v>0</v>
      </c>
      <c r="H390" s="2">
        <v>1011.8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0</v>
      </c>
      <c r="O390">
        <v>296.2</v>
      </c>
      <c r="P390">
        <v>17.2</v>
      </c>
      <c r="Q390">
        <v>17.100000000000001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18.3</v>
      </c>
      <c r="AN390" s="2">
        <v>92</v>
      </c>
      <c r="AO390" s="2">
        <v>17</v>
      </c>
      <c r="AP390" s="2">
        <v>18.3</v>
      </c>
      <c r="AQ390" s="2">
        <v>0</v>
      </c>
      <c r="AR390" s="2">
        <v>0</v>
      </c>
      <c r="AS390" s="2">
        <v>1011.8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0</v>
      </c>
      <c r="AZ390" s="599">
        <v>296.2</v>
      </c>
      <c r="BA390">
        <v>17.2</v>
      </c>
      <c r="BB390">
        <v>17.100000000000001</v>
      </c>
      <c r="BC390" s="8">
        <v>0.264583333333333</v>
      </c>
    </row>
    <row r="391" spans="2:55">
      <c r="B391" s="2">
        <v>18.2</v>
      </c>
      <c r="C391" s="2">
        <v>92</v>
      </c>
      <c r="D391" s="2">
        <v>16.899999999999999</v>
      </c>
      <c r="E391" s="2">
        <v>18.2</v>
      </c>
      <c r="F391" s="2">
        <v>0</v>
      </c>
      <c r="G391" s="2">
        <v>0</v>
      </c>
      <c r="H391" s="2">
        <v>1011.7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0</v>
      </c>
      <c r="O391">
        <v>296.2</v>
      </c>
      <c r="P391">
        <v>17.2</v>
      </c>
      <c r="Q391">
        <v>17.2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18.2</v>
      </c>
      <c r="AN391" s="2">
        <v>92</v>
      </c>
      <c r="AO391" s="2">
        <v>16.899999999999999</v>
      </c>
      <c r="AP391" s="2">
        <v>18.2</v>
      </c>
      <c r="AQ391" s="2">
        <v>0</v>
      </c>
      <c r="AR391" s="2">
        <v>0</v>
      </c>
      <c r="AS391" s="2">
        <v>1011.7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0</v>
      </c>
      <c r="AZ391" s="599">
        <v>296.2</v>
      </c>
      <c r="BA391">
        <v>17.2</v>
      </c>
      <c r="BB391">
        <v>17.2</v>
      </c>
      <c r="BC391" s="8">
        <v>0.265277777777778</v>
      </c>
    </row>
    <row r="392" spans="2:55">
      <c r="B392" s="2">
        <v>18.3</v>
      </c>
      <c r="C392" s="2">
        <v>92</v>
      </c>
      <c r="D392" s="2">
        <v>17</v>
      </c>
      <c r="E392" s="2">
        <v>18.3</v>
      </c>
      <c r="F392" s="2">
        <v>0</v>
      </c>
      <c r="G392" s="2">
        <v>0</v>
      </c>
      <c r="H392" s="2">
        <v>1011.7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0</v>
      </c>
      <c r="O392">
        <v>296.2</v>
      </c>
      <c r="P392">
        <v>17.2</v>
      </c>
      <c r="Q392">
        <v>17.2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18.3</v>
      </c>
      <c r="AN392" s="2">
        <v>92</v>
      </c>
      <c r="AO392" s="2">
        <v>17</v>
      </c>
      <c r="AP392" s="2">
        <v>18.3</v>
      </c>
      <c r="AQ392" s="2">
        <v>0</v>
      </c>
      <c r="AR392" s="2">
        <v>0</v>
      </c>
      <c r="AS392" s="2">
        <v>1011.7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0</v>
      </c>
      <c r="AZ392" s="599">
        <v>296.2</v>
      </c>
      <c r="BA392">
        <v>17.2</v>
      </c>
      <c r="BB392">
        <v>17.2</v>
      </c>
      <c r="BC392" s="8">
        <v>0.265972222222222</v>
      </c>
    </row>
    <row r="393" spans="2:55">
      <c r="B393" s="2">
        <v>18.3</v>
      </c>
      <c r="C393" s="2">
        <v>92</v>
      </c>
      <c r="D393" s="2">
        <v>17</v>
      </c>
      <c r="E393" s="2">
        <v>18.3</v>
      </c>
      <c r="F393" s="2">
        <v>0</v>
      </c>
      <c r="G393" s="2">
        <v>0</v>
      </c>
      <c r="H393" s="2">
        <v>1011.7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0</v>
      </c>
      <c r="O393">
        <v>296.2</v>
      </c>
      <c r="P393">
        <v>17.2</v>
      </c>
      <c r="Q393">
        <v>17.2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18.3</v>
      </c>
      <c r="AN393" s="2">
        <v>92</v>
      </c>
      <c r="AO393" s="2">
        <v>17</v>
      </c>
      <c r="AP393" s="2">
        <v>18.3</v>
      </c>
      <c r="AQ393" s="2">
        <v>0</v>
      </c>
      <c r="AR393" s="2">
        <v>0</v>
      </c>
      <c r="AS393" s="2">
        <v>1011.7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0</v>
      </c>
      <c r="AZ393" s="599">
        <v>296.2</v>
      </c>
      <c r="BA393">
        <v>17.2</v>
      </c>
      <c r="BB393">
        <v>17.2</v>
      </c>
      <c r="BC393" s="8">
        <v>0.266666666666667</v>
      </c>
    </row>
    <row r="394" spans="2:55">
      <c r="B394" s="2">
        <v>18.3</v>
      </c>
      <c r="C394" s="2">
        <v>92</v>
      </c>
      <c r="D394" s="2">
        <v>17</v>
      </c>
      <c r="E394" s="2">
        <v>18.3</v>
      </c>
      <c r="F394" s="2">
        <v>0</v>
      </c>
      <c r="G394" s="2">
        <v>0</v>
      </c>
      <c r="H394" s="2">
        <v>1011.6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0</v>
      </c>
      <c r="O394">
        <v>296.2</v>
      </c>
      <c r="P394">
        <v>17.2</v>
      </c>
      <c r="Q394">
        <v>17.2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18.3</v>
      </c>
      <c r="AN394" s="2">
        <v>92</v>
      </c>
      <c r="AO394" s="2">
        <v>17</v>
      </c>
      <c r="AP394" s="2">
        <v>18.3</v>
      </c>
      <c r="AQ394" s="2">
        <v>0</v>
      </c>
      <c r="AR394" s="2">
        <v>0</v>
      </c>
      <c r="AS394" s="2">
        <v>1011.6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0</v>
      </c>
      <c r="AZ394" s="599">
        <v>296.2</v>
      </c>
      <c r="BA394">
        <v>17.2</v>
      </c>
      <c r="BB394">
        <v>17.2</v>
      </c>
      <c r="BC394" s="8">
        <v>0.26736111111111099</v>
      </c>
    </row>
    <row r="395" spans="2:55">
      <c r="B395" s="2">
        <v>18.2</v>
      </c>
      <c r="C395" s="2">
        <v>92</v>
      </c>
      <c r="D395" s="2">
        <v>16.899999999999999</v>
      </c>
      <c r="E395" s="2">
        <v>18.2</v>
      </c>
      <c r="F395" s="2">
        <v>0</v>
      </c>
      <c r="G395" s="2">
        <v>0</v>
      </c>
      <c r="H395" s="2">
        <v>1011.6</v>
      </c>
      <c r="I395" s="2">
        <v>10</v>
      </c>
      <c r="J395" s="2">
        <v>0</v>
      </c>
      <c r="K395" s="2">
        <v>0</v>
      </c>
      <c r="L395" s="2">
        <v>0</v>
      </c>
      <c r="M395" s="2">
        <v>0</v>
      </c>
      <c r="N395">
        <v>0</v>
      </c>
      <c r="O395">
        <v>296.2</v>
      </c>
      <c r="P395">
        <v>17.2</v>
      </c>
      <c r="Q395">
        <v>17.2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18.2</v>
      </c>
      <c r="AN395" s="2">
        <v>92</v>
      </c>
      <c r="AO395" s="2">
        <v>16.899999999999999</v>
      </c>
      <c r="AP395" s="2">
        <v>18.2</v>
      </c>
      <c r="AQ395" s="2">
        <v>0</v>
      </c>
      <c r="AR395" s="2">
        <v>0</v>
      </c>
      <c r="AS395" s="2">
        <v>1011.6</v>
      </c>
      <c r="AT395" s="2">
        <v>10</v>
      </c>
      <c r="AU395" s="2">
        <v>0</v>
      </c>
      <c r="AV395" s="600">
        <v>0</v>
      </c>
      <c r="AW395" s="600">
        <v>0</v>
      </c>
      <c r="AX395" s="600">
        <v>0</v>
      </c>
      <c r="AY395" s="599">
        <v>0</v>
      </c>
      <c r="AZ395" s="599">
        <v>296.2</v>
      </c>
      <c r="BA395">
        <v>17.2</v>
      </c>
      <c r="BB395">
        <v>17.2</v>
      </c>
      <c r="BC395" s="8">
        <v>0.26805555555555599</v>
      </c>
    </row>
    <row r="396" spans="2:55">
      <c r="B396" s="2">
        <v>18.2</v>
      </c>
      <c r="C396" s="2">
        <v>92</v>
      </c>
      <c r="D396" s="2">
        <v>16.899999999999999</v>
      </c>
      <c r="E396" s="2">
        <v>18.2</v>
      </c>
      <c r="F396" s="2">
        <v>0</v>
      </c>
      <c r="G396" s="2">
        <v>0</v>
      </c>
      <c r="H396" s="2">
        <v>1011.7</v>
      </c>
      <c r="I396" s="2">
        <v>10</v>
      </c>
      <c r="J396" s="2">
        <v>0</v>
      </c>
      <c r="K396" s="2">
        <v>0</v>
      </c>
      <c r="L396" s="2">
        <v>0</v>
      </c>
      <c r="M396" s="2">
        <v>0</v>
      </c>
      <c r="N396">
        <v>0</v>
      </c>
      <c r="O396">
        <v>296.2</v>
      </c>
      <c r="P396">
        <v>17.2</v>
      </c>
      <c r="Q396">
        <v>17.2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18.2</v>
      </c>
      <c r="AN396" s="2">
        <v>92</v>
      </c>
      <c r="AO396" s="2">
        <v>16.899999999999999</v>
      </c>
      <c r="AP396" s="2">
        <v>18.2</v>
      </c>
      <c r="AQ396" s="2">
        <v>0</v>
      </c>
      <c r="AR396" s="2">
        <v>0</v>
      </c>
      <c r="AS396" s="2">
        <v>1011.7</v>
      </c>
      <c r="AT396" s="2">
        <v>10</v>
      </c>
      <c r="AU396" s="2">
        <v>0</v>
      </c>
      <c r="AV396" s="600">
        <v>0</v>
      </c>
      <c r="AW396" s="600">
        <v>0</v>
      </c>
      <c r="AX396" s="600">
        <v>0</v>
      </c>
      <c r="AY396" s="599">
        <v>0</v>
      </c>
      <c r="AZ396" s="599">
        <v>296.2</v>
      </c>
      <c r="BA396">
        <v>17.2</v>
      </c>
      <c r="BB396">
        <v>17.2</v>
      </c>
      <c r="BC396" s="8">
        <v>0.26874999999999999</v>
      </c>
    </row>
    <row r="397" spans="2:55">
      <c r="B397" s="2">
        <v>18.3</v>
      </c>
      <c r="C397" s="2">
        <v>92</v>
      </c>
      <c r="D397" s="2">
        <v>17</v>
      </c>
      <c r="E397" s="2">
        <v>18.3</v>
      </c>
      <c r="F397" s="2">
        <v>0</v>
      </c>
      <c r="G397" s="2">
        <v>0</v>
      </c>
      <c r="H397" s="2">
        <v>1011.9</v>
      </c>
      <c r="I397" s="2">
        <v>10</v>
      </c>
      <c r="J397" s="2">
        <v>0</v>
      </c>
      <c r="K397" s="2">
        <v>0</v>
      </c>
      <c r="L397" s="2">
        <v>0</v>
      </c>
      <c r="M397" s="2">
        <v>0</v>
      </c>
      <c r="N397">
        <v>0</v>
      </c>
      <c r="O397">
        <v>296.2</v>
      </c>
      <c r="P397">
        <v>17.2</v>
      </c>
      <c r="Q397">
        <v>17.2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18.3</v>
      </c>
      <c r="AN397" s="2">
        <v>92</v>
      </c>
      <c r="AO397" s="2">
        <v>17</v>
      </c>
      <c r="AP397" s="2">
        <v>18.3</v>
      </c>
      <c r="AQ397" s="2">
        <v>0</v>
      </c>
      <c r="AR397" s="2">
        <v>0</v>
      </c>
      <c r="AS397" s="2">
        <v>1011.9</v>
      </c>
      <c r="AT397" s="2">
        <v>10</v>
      </c>
      <c r="AU397" s="2">
        <v>0</v>
      </c>
      <c r="AV397" s="600">
        <v>0</v>
      </c>
      <c r="AW397" s="600">
        <v>0</v>
      </c>
      <c r="AX397" s="600">
        <v>0</v>
      </c>
      <c r="AY397" s="599">
        <v>0</v>
      </c>
      <c r="AZ397" s="599">
        <v>296.2</v>
      </c>
      <c r="BA397">
        <v>17.2</v>
      </c>
      <c r="BB397">
        <v>17.2</v>
      </c>
      <c r="BC397" s="8">
        <v>0.26944444444444399</v>
      </c>
    </row>
    <row r="398" spans="2:55">
      <c r="B398" s="2">
        <v>18.3</v>
      </c>
      <c r="C398" s="2">
        <v>92</v>
      </c>
      <c r="D398" s="2">
        <v>17</v>
      </c>
      <c r="E398" s="2">
        <v>18.3</v>
      </c>
      <c r="F398" s="2">
        <v>0</v>
      </c>
      <c r="G398" s="2">
        <v>0</v>
      </c>
      <c r="H398" s="2">
        <v>1011.8</v>
      </c>
      <c r="I398" s="2">
        <v>10</v>
      </c>
      <c r="J398" s="2">
        <v>0</v>
      </c>
      <c r="K398" s="2">
        <v>0</v>
      </c>
      <c r="L398" s="2">
        <v>0</v>
      </c>
      <c r="M398" s="2">
        <v>0</v>
      </c>
      <c r="N398">
        <v>0</v>
      </c>
      <c r="O398">
        <v>296.2</v>
      </c>
      <c r="P398">
        <v>17.2</v>
      </c>
      <c r="Q398">
        <v>17.2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18.3</v>
      </c>
      <c r="AN398" s="2">
        <v>92</v>
      </c>
      <c r="AO398" s="2">
        <v>17</v>
      </c>
      <c r="AP398" s="2">
        <v>18.3</v>
      </c>
      <c r="AQ398" s="2">
        <v>0</v>
      </c>
      <c r="AR398" s="2">
        <v>0</v>
      </c>
      <c r="AS398" s="2">
        <v>1011.8</v>
      </c>
      <c r="AT398" s="2">
        <v>10</v>
      </c>
      <c r="AU398" s="2">
        <v>0</v>
      </c>
      <c r="AV398" s="600">
        <v>0</v>
      </c>
      <c r="AW398" s="600">
        <v>0</v>
      </c>
      <c r="AX398" s="600">
        <v>0</v>
      </c>
      <c r="AY398" s="599">
        <v>0</v>
      </c>
      <c r="AZ398" s="599">
        <v>296.2</v>
      </c>
      <c r="BA398">
        <v>17.2</v>
      </c>
      <c r="BB398">
        <v>17.2</v>
      </c>
      <c r="BC398" s="8">
        <v>0.27013888888888898</v>
      </c>
    </row>
    <row r="399" spans="2:55">
      <c r="B399" s="2">
        <v>18.399999999999999</v>
      </c>
      <c r="C399" s="2">
        <v>92</v>
      </c>
      <c r="D399" s="2">
        <v>17.100000000000001</v>
      </c>
      <c r="E399" s="2">
        <v>18.399999999999999</v>
      </c>
      <c r="F399" s="2">
        <v>0</v>
      </c>
      <c r="G399" s="2">
        <v>0</v>
      </c>
      <c r="H399" s="2">
        <v>1011.7</v>
      </c>
      <c r="I399" s="2">
        <v>20</v>
      </c>
      <c r="J399" s="2">
        <v>0</v>
      </c>
      <c r="K399" s="2">
        <v>0</v>
      </c>
      <c r="L399" s="2">
        <v>0</v>
      </c>
      <c r="M399" s="2">
        <v>0</v>
      </c>
      <c r="N399">
        <v>0</v>
      </c>
      <c r="O399">
        <v>296.2</v>
      </c>
      <c r="P399">
        <v>17.2</v>
      </c>
      <c r="Q399">
        <v>17.2</v>
      </c>
      <c r="R399" s="5">
        <v>0.27083333333333298</v>
      </c>
      <c r="T399" s="13">
        <f t="shared" ref="T399:T462" si="8">MAX(P399,Q399)</f>
        <v>17.2</v>
      </c>
      <c r="U399" s="13">
        <f>(T399-B399)-3</f>
        <v>-4.1999999999999993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18.399999999999999</v>
      </c>
      <c r="AN399" s="2">
        <v>92</v>
      </c>
      <c r="AO399" s="2">
        <v>17.100000000000001</v>
      </c>
      <c r="AP399" s="2">
        <v>18.399999999999999</v>
      </c>
      <c r="AQ399" s="2">
        <v>0</v>
      </c>
      <c r="AR399" s="2">
        <v>0</v>
      </c>
      <c r="AS399" s="2">
        <v>1011.7</v>
      </c>
      <c r="AT399" s="2">
        <v>20</v>
      </c>
      <c r="AU399" s="2">
        <v>0</v>
      </c>
      <c r="AV399" s="600">
        <v>0</v>
      </c>
      <c r="AW399" s="600">
        <v>0</v>
      </c>
      <c r="AX399" s="600">
        <v>0</v>
      </c>
      <c r="AY399" s="599">
        <v>0</v>
      </c>
      <c r="AZ399" s="599">
        <v>296.2</v>
      </c>
      <c r="BA399">
        <v>17.2</v>
      </c>
      <c r="BB399">
        <v>17.2</v>
      </c>
      <c r="BC399" s="8">
        <v>0.27083333333333298</v>
      </c>
    </row>
    <row r="400" spans="2:55">
      <c r="B400" s="2">
        <v>18.5</v>
      </c>
      <c r="C400" s="2">
        <v>92</v>
      </c>
      <c r="D400" s="2">
        <v>17.2</v>
      </c>
      <c r="E400" s="2">
        <v>18.5</v>
      </c>
      <c r="F400" s="2">
        <v>0</v>
      </c>
      <c r="G400" s="2">
        <v>0</v>
      </c>
      <c r="H400" s="2">
        <v>1012</v>
      </c>
      <c r="I400" s="2">
        <v>20</v>
      </c>
      <c r="J400" s="2">
        <v>0</v>
      </c>
      <c r="K400" s="2">
        <v>0</v>
      </c>
      <c r="L400" s="2">
        <v>0</v>
      </c>
      <c r="M400" s="2">
        <v>0</v>
      </c>
      <c r="N400">
        <v>0</v>
      </c>
      <c r="O400">
        <v>296.2</v>
      </c>
      <c r="P400">
        <v>17.2</v>
      </c>
      <c r="Q400">
        <v>17.2</v>
      </c>
      <c r="R400" s="5">
        <v>0.27152777777777798</v>
      </c>
      <c r="T400" s="13">
        <f t="shared" si="8"/>
        <v>17.2</v>
      </c>
      <c r="U400" s="13">
        <f t="shared" ref="U400:U463" si="10">(T400-B400)-3</f>
        <v>-4.3000000000000007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18.5</v>
      </c>
      <c r="AN400" s="2">
        <v>92</v>
      </c>
      <c r="AO400" s="2">
        <v>17.2</v>
      </c>
      <c r="AP400" s="2">
        <v>18.5</v>
      </c>
      <c r="AQ400" s="2">
        <v>0</v>
      </c>
      <c r="AR400" s="2">
        <v>0</v>
      </c>
      <c r="AS400" s="2">
        <v>1012</v>
      </c>
      <c r="AT400" s="2">
        <v>20</v>
      </c>
      <c r="AU400" s="2">
        <v>0</v>
      </c>
      <c r="AV400" s="600">
        <v>0</v>
      </c>
      <c r="AW400" s="600">
        <v>0</v>
      </c>
      <c r="AX400" s="600">
        <v>0</v>
      </c>
      <c r="AY400" s="599">
        <v>0</v>
      </c>
      <c r="AZ400" s="599">
        <v>296.2</v>
      </c>
      <c r="BA400">
        <v>17.2</v>
      </c>
      <c r="BB400">
        <v>17.2</v>
      </c>
      <c r="BC400" s="8">
        <v>0.27152777777777798</v>
      </c>
    </row>
    <row r="401" spans="2:55">
      <c r="B401" s="2">
        <v>18.600000000000001</v>
      </c>
      <c r="C401" s="2">
        <v>92</v>
      </c>
      <c r="D401" s="2">
        <v>17.3</v>
      </c>
      <c r="E401" s="2">
        <v>18.600000000000001</v>
      </c>
      <c r="F401" s="2">
        <v>0</v>
      </c>
      <c r="G401" s="2">
        <v>0</v>
      </c>
      <c r="H401" s="2">
        <v>1011.8</v>
      </c>
      <c r="I401" s="2">
        <v>20</v>
      </c>
      <c r="J401" s="2">
        <v>0</v>
      </c>
      <c r="K401" s="2">
        <v>0</v>
      </c>
      <c r="L401" s="2">
        <v>0</v>
      </c>
      <c r="M401" s="2">
        <v>0</v>
      </c>
      <c r="N401">
        <v>0</v>
      </c>
      <c r="O401">
        <v>296.2</v>
      </c>
      <c r="P401">
        <v>17.2</v>
      </c>
      <c r="Q401">
        <v>17.2</v>
      </c>
      <c r="R401" s="5">
        <v>0.27222222222222198</v>
      </c>
      <c r="T401" s="13">
        <f t="shared" si="8"/>
        <v>17.2</v>
      </c>
      <c r="U401" s="13">
        <f t="shared" si="10"/>
        <v>-4.4000000000000021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18.600000000000001</v>
      </c>
      <c r="AN401" s="2">
        <v>92</v>
      </c>
      <c r="AO401" s="2">
        <v>17.3</v>
      </c>
      <c r="AP401" s="2">
        <v>18.600000000000001</v>
      </c>
      <c r="AQ401" s="2">
        <v>0</v>
      </c>
      <c r="AR401" s="2">
        <v>0</v>
      </c>
      <c r="AS401" s="2">
        <v>1011.8</v>
      </c>
      <c r="AT401" s="2">
        <v>20</v>
      </c>
      <c r="AU401" s="2">
        <v>0</v>
      </c>
      <c r="AV401" s="600">
        <v>0</v>
      </c>
      <c r="AW401" s="600">
        <v>0</v>
      </c>
      <c r="AX401" s="600">
        <v>0</v>
      </c>
      <c r="AY401" s="599">
        <v>0</v>
      </c>
      <c r="AZ401" s="599">
        <v>296.2</v>
      </c>
      <c r="BA401">
        <v>17.2</v>
      </c>
      <c r="BB401">
        <v>17.2</v>
      </c>
      <c r="BC401" s="8">
        <v>0.27222222222222198</v>
      </c>
    </row>
    <row r="402" spans="2:55">
      <c r="B402" s="2">
        <v>18.5</v>
      </c>
      <c r="C402" s="2">
        <v>92</v>
      </c>
      <c r="D402" s="2">
        <v>17.2</v>
      </c>
      <c r="E402" s="2">
        <v>18.5</v>
      </c>
      <c r="F402" s="2">
        <v>0</v>
      </c>
      <c r="G402" s="2">
        <v>0</v>
      </c>
      <c r="H402" s="2">
        <v>1011.8</v>
      </c>
      <c r="I402" s="2">
        <v>30</v>
      </c>
      <c r="J402" s="2">
        <v>0</v>
      </c>
      <c r="K402" s="2">
        <v>0</v>
      </c>
      <c r="L402" s="2">
        <v>0</v>
      </c>
      <c r="M402" s="2">
        <v>0</v>
      </c>
      <c r="N402">
        <v>0</v>
      </c>
      <c r="O402">
        <v>296.2</v>
      </c>
      <c r="P402">
        <v>17.3</v>
      </c>
      <c r="Q402">
        <v>17.2</v>
      </c>
      <c r="R402" s="5">
        <v>0.27291666666666697</v>
      </c>
      <c r="T402" s="13">
        <f t="shared" si="8"/>
        <v>17.3</v>
      </c>
      <c r="U402" s="13">
        <f t="shared" si="10"/>
        <v>-4.1999999999999993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18.5</v>
      </c>
      <c r="AN402" s="2">
        <v>92</v>
      </c>
      <c r="AO402" s="2">
        <v>17.2</v>
      </c>
      <c r="AP402" s="2">
        <v>18.5</v>
      </c>
      <c r="AQ402" s="2">
        <v>0</v>
      </c>
      <c r="AR402" s="2">
        <v>0</v>
      </c>
      <c r="AS402" s="2">
        <v>1011.8</v>
      </c>
      <c r="AT402" s="2">
        <v>30</v>
      </c>
      <c r="AU402" s="2">
        <v>0</v>
      </c>
      <c r="AV402" s="600">
        <v>0</v>
      </c>
      <c r="AW402" s="600">
        <v>0</v>
      </c>
      <c r="AX402" s="600">
        <v>0</v>
      </c>
      <c r="AY402" s="599">
        <v>0</v>
      </c>
      <c r="AZ402" s="599">
        <v>296.2</v>
      </c>
      <c r="BA402">
        <v>17.3</v>
      </c>
      <c r="BB402">
        <v>17.2</v>
      </c>
      <c r="BC402" s="8">
        <v>0.27291666666666697</v>
      </c>
    </row>
    <row r="403" spans="2:55">
      <c r="B403" s="2">
        <v>18.5</v>
      </c>
      <c r="C403" s="2">
        <v>92</v>
      </c>
      <c r="D403" s="2">
        <v>17.2</v>
      </c>
      <c r="E403" s="2">
        <v>18.5</v>
      </c>
      <c r="F403" s="2">
        <v>0</v>
      </c>
      <c r="G403" s="2">
        <v>0</v>
      </c>
      <c r="H403" s="2">
        <v>1011.8</v>
      </c>
      <c r="I403" s="2">
        <v>30</v>
      </c>
      <c r="J403" s="2">
        <v>0</v>
      </c>
      <c r="K403" s="2">
        <v>0</v>
      </c>
      <c r="L403" s="2">
        <v>0</v>
      </c>
      <c r="M403" s="2">
        <v>0</v>
      </c>
      <c r="N403">
        <v>0</v>
      </c>
      <c r="O403">
        <v>296.2</v>
      </c>
      <c r="P403">
        <v>17.3</v>
      </c>
      <c r="Q403">
        <v>17.2</v>
      </c>
      <c r="R403" s="5">
        <v>0.27361111111111103</v>
      </c>
      <c r="T403" s="13">
        <f t="shared" si="8"/>
        <v>17.3</v>
      </c>
      <c r="U403" s="13">
        <f t="shared" si="10"/>
        <v>-4.1999999999999993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18.5</v>
      </c>
      <c r="AN403" s="2">
        <v>92</v>
      </c>
      <c r="AO403" s="2">
        <v>17.2</v>
      </c>
      <c r="AP403" s="2">
        <v>18.5</v>
      </c>
      <c r="AQ403" s="2">
        <v>0</v>
      </c>
      <c r="AR403" s="2">
        <v>0</v>
      </c>
      <c r="AS403" s="2">
        <v>1011.8</v>
      </c>
      <c r="AT403" s="2">
        <v>30</v>
      </c>
      <c r="AU403" s="2">
        <v>0</v>
      </c>
      <c r="AV403" s="600">
        <v>0</v>
      </c>
      <c r="AW403" s="600">
        <v>0</v>
      </c>
      <c r="AX403" s="600">
        <v>0</v>
      </c>
      <c r="AY403" s="599">
        <v>0</v>
      </c>
      <c r="AZ403" s="599">
        <v>296.2</v>
      </c>
      <c r="BA403">
        <v>17.3</v>
      </c>
      <c r="BB403">
        <v>17.2</v>
      </c>
      <c r="BC403" s="8">
        <v>0.27361111111111103</v>
      </c>
    </row>
    <row r="404" spans="2:55">
      <c r="B404" s="2">
        <v>18.5</v>
      </c>
      <c r="C404" s="2">
        <v>92</v>
      </c>
      <c r="D404" s="2">
        <v>17.2</v>
      </c>
      <c r="E404" s="2">
        <v>18.5</v>
      </c>
      <c r="F404" s="2">
        <v>0</v>
      </c>
      <c r="G404" s="2">
        <v>0</v>
      </c>
      <c r="H404" s="2">
        <v>1011.8</v>
      </c>
      <c r="I404" s="2">
        <v>40</v>
      </c>
      <c r="J404" s="2">
        <v>0</v>
      </c>
      <c r="K404" s="2">
        <v>0</v>
      </c>
      <c r="L404" s="2">
        <v>0</v>
      </c>
      <c r="M404" s="2">
        <v>0</v>
      </c>
      <c r="N404">
        <v>0</v>
      </c>
      <c r="O404">
        <v>296.2</v>
      </c>
      <c r="P404">
        <v>17.3</v>
      </c>
      <c r="Q404">
        <v>17.2</v>
      </c>
      <c r="R404" s="5">
        <v>0.27430555555555602</v>
      </c>
      <c r="T404" s="13">
        <f t="shared" si="8"/>
        <v>17.3</v>
      </c>
      <c r="U404" s="13">
        <f t="shared" si="10"/>
        <v>-4.1999999999999993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18.5</v>
      </c>
      <c r="AN404" s="2">
        <v>92</v>
      </c>
      <c r="AO404" s="2">
        <v>17.2</v>
      </c>
      <c r="AP404" s="2">
        <v>18.5</v>
      </c>
      <c r="AQ404" s="2">
        <v>0</v>
      </c>
      <c r="AR404" s="2">
        <v>0</v>
      </c>
      <c r="AS404" s="2">
        <v>1011.8</v>
      </c>
      <c r="AT404" s="2">
        <v>40</v>
      </c>
      <c r="AU404" s="2">
        <v>0</v>
      </c>
      <c r="AV404" s="600">
        <v>0</v>
      </c>
      <c r="AW404" s="600">
        <v>0</v>
      </c>
      <c r="AX404" s="600">
        <v>0</v>
      </c>
      <c r="AY404" s="599">
        <v>0</v>
      </c>
      <c r="AZ404" s="599">
        <v>296.2</v>
      </c>
      <c r="BA404">
        <v>17.3</v>
      </c>
      <c r="BB404">
        <v>17.2</v>
      </c>
      <c r="BC404" s="8">
        <v>0.27430555555555602</v>
      </c>
    </row>
    <row r="405" spans="2:55">
      <c r="B405" s="2">
        <v>18.399999999999999</v>
      </c>
      <c r="C405" s="2">
        <v>92</v>
      </c>
      <c r="D405" s="2">
        <v>17.100000000000001</v>
      </c>
      <c r="E405" s="2">
        <v>18.399999999999999</v>
      </c>
      <c r="F405" s="2">
        <v>0</v>
      </c>
      <c r="G405" s="2">
        <v>0</v>
      </c>
      <c r="H405" s="2">
        <v>1011.8</v>
      </c>
      <c r="I405" s="2">
        <v>50</v>
      </c>
      <c r="J405" s="2">
        <v>0</v>
      </c>
      <c r="K405" s="2">
        <v>0</v>
      </c>
      <c r="L405" s="2">
        <v>0</v>
      </c>
      <c r="M405" s="2">
        <v>0</v>
      </c>
      <c r="N405">
        <v>0</v>
      </c>
      <c r="O405">
        <v>296.2</v>
      </c>
      <c r="P405">
        <v>17.3</v>
      </c>
      <c r="Q405">
        <v>17.2</v>
      </c>
      <c r="R405" s="5">
        <v>0.27500000000000002</v>
      </c>
      <c r="T405" s="13">
        <f t="shared" si="8"/>
        <v>17.3</v>
      </c>
      <c r="U405" s="13">
        <f t="shared" si="10"/>
        <v>-4.0999999999999979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18.399999999999999</v>
      </c>
      <c r="AN405" s="2">
        <v>92</v>
      </c>
      <c r="AO405" s="2">
        <v>17.100000000000001</v>
      </c>
      <c r="AP405" s="2">
        <v>18.399999999999999</v>
      </c>
      <c r="AQ405" s="2">
        <v>0</v>
      </c>
      <c r="AR405" s="2">
        <v>0</v>
      </c>
      <c r="AS405" s="2">
        <v>1011.8</v>
      </c>
      <c r="AT405" s="2">
        <v>50</v>
      </c>
      <c r="AU405" s="2">
        <v>0</v>
      </c>
      <c r="AV405" s="600">
        <v>0</v>
      </c>
      <c r="AW405" s="600">
        <v>0</v>
      </c>
      <c r="AX405" s="600">
        <v>0</v>
      </c>
      <c r="AY405" s="599">
        <v>0</v>
      </c>
      <c r="AZ405" s="599">
        <v>296.2</v>
      </c>
      <c r="BA405">
        <v>17.3</v>
      </c>
      <c r="BB405">
        <v>17.2</v>
      </c>
      <c r="BC405" s="8">
        <v>0.27500000000000002</v>
      </c>
    </row>
    <row r="406" spans="2:55">
      <c r="B406" s="2">
        <v>18.3</v>
      </c>
      <c r="C406" s="2">
        <v>92</v>
      </c>
      <c r="D406" s="2">
        <v>17</v>
      </c>
      <c r="E406" s="2">
        <v>18.3</v>
      </c>
      <c r="F406" s="2">
        <v>0</v>
      </c>
      <c r="G406" s="2">
        <v>0</v>
      </c>
      <c r="H406" s="2">
        <v>1012.1</v>
      </c>
      <c r="I406" s="2">
        <v>60</v>
      </c>
      <c r="J406" s="2">
        <v>0</v>
      </c>
      <c r="K406" s="2">
        <v>0</v>
      </c>
      <c r="L406" s="2">
        <v>0</v>
      </c>
      <c r="M406" s="2">
        <v>0</v>
      </c>
      <c r="N406">
        <v>0</v>
      </c>
      <c r="O406">
        <v>296.2</v>
      </c>
      <c r="P406">
        <v>17.3</v>
      </c>
      <c r="Q406">
        <v>17.2</v>
      </c>
      <c r="R406" s="5">
        <v>0.27569444444444402</v>
      </c>
      <c r="T406" s="13">
        <f t="shared" si="8"/>
        <v>17.3</v>
      </c>
      <c r="U406" s="13">
        <f t="shared" si="10"/>
        <v>-4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18.3</v>
      </c>
      <c r="AN406" s="2">
        <v>92</v>
      </c>
      <c r="AO406" s="2">
        <v>17</v>
      </c>
      <c r="AP406" s="2">
        <v>18.3</v>
      </c>
      <c r="AQ406" s="2">
        <v>0</v>
      </c>
      <c r="AR406" s="2">
        <v>0</v>
      </c>
      <c r="AS406" s="2">
        <v>1012.1</v>
      </c>
      <c r="AT406" s="2">
        <v>60</v>
      </c>
      <c r="AU406" s="2">
        <v>0</v>
      </c>
      <c r="AV406" s="600">
        <v>0</v>
      </c>
      <c r="AW406" s="600">
        <v>0</v>
      </c>
      <c r="AX406" s="600">
        <v>0</v>
      </c>
      <c r="AY406" s="599">
        <v>0</v>
      </c>
      <c r="AZ406" s="599">
        <v>296.2</v>
      </c>
      <c r="BA406">
        <v>17.3</v>
      </c>
      <c r="BB406">
        <v>17.2</v>
      </c>
      <c r="BC406" s="8">
        <v>0.27569444444444402</v>
      </c>
    </row>
    <row r="407" spans="2:55">
      <c r="B407" s="2">
        <v>18.3</v>
      </c>
      <c r="C407" s="2">
        <v>92</v>
      </c>
      <c r="D407" s="2">
        <v>17</v>
      </c>
      <c r="E407" s="2">
        <v>18.3</v>
      </c>
      <c r="F407" s="2">
        <v>0</v>
      </c>
      <c r="G407" s="2">
        <v>0</v>
      </c>
      <c r="H407" s="2">
        <v>1011.9</v>
      </c>
      <c r="I407" s="2">
        <v>70</v>
      </c>
      <c r="J407" s="2">
        <v>0</v>
      </c>
      <c r="K407" s="2">
        <v>0</v>
      </c>
      <c r="L407" s="2">
        <v>0</v>
      </c>
      <c r="M407" s="2">
        <v>0</v>
      </c>
      <c r="N407">
        <v>0</v>
      </c>
      <c r="O407">
        <v>296.2</v>
      </c>
      <c r="P407">
        <v>17.3</v>
      </c>
      <c r="Q407">
        <v>17.2</v>
      </c>
      <c r="R407" s="5">
        <v>0.27638888888888902</v>
      </c>
      <c r="T407" s="13">
        <f t="shared" si="8"/>
        <v>17.3</v>
      </c>
      <c r="U407" s="13">
        <f t="shared" si="10"/>
        <v>-4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18.3</v>
      </c>
      <c r="AN407" s="2">
        <v>92</v>
      </c>
      <c r="AO407" s="2">
        <v>17</v>
      </c>
      <c r="AP407" s="2">
        <v>18.3</v>
      </c>
      <c r="AQ407" s="2">
        <v>0</v>
      </c>
      <c r="AR407" s="2">
        <v>0</v>
      </c>
      <c r="AS407" s="2">
        <v>1011.9</v>
      </c>
      <c r="AT407" s="2">
        <v>70</v>
      </c>
      <c r="AU407" s="2">
        <v>0</v>
      </c>
      <c r="AV407" s="600">
        <v>0</v>
      </c>
      <c r="AW407" s="600">
        <v>0</v>
      </c>
      <c r="AX407" s="600">
        <v>0</v>
      </c>
      <c r="AY407" s="599">
        <v>0</v>
      </c>
      <c r="AZ407" s="599">
        <v>296.2</v>
      </c>
      <c r="BA407">
        <v>17.3</v>
      </c>
      <c r="BB407">
        <v>17.2</v>
      </c>
      <c r="BC407" s="8">
        <v>0.27638888888888902</v>
      </c>
    </row>
    <row r="408" spans="2:55">
      <c r="B408" s="2">
        <v>18.2</v>
      </c>
      <c r="C408" s="2">
        <v>92</v>
      </c>
      <c r="D408" s="2">
        <v>16.899999999999999</v>
      </c>
      <c r="E408" s="2">
        <v>18.2</v>
      </c>
      <c r="F408" s="2">
        <v>0</v>
      </c>
      <c r="G408" s="2">
        <v>0</v>
      </c>
      <c r="H408" s="2">
        <v>1011.7</v>
      </c>
      <c r="I408" s="2">
        <v>80</v>
      </c>
      <c r="J408" s="2">
        <v>0</v>
      </c>
      <c r="K408" s="2">
        <v>0</v>
      </c>
      <c r="L408" s="2">
        <v>0</v>
      </c>
      <c r="M408" s="2">
        <v>0</v>
      </c>
      <c r="N408">
        <v>0</v>
      </c>
      <c r="O408">
        <v>296.2</v>
      </c>
      <c r="P408">
        <v>17.3</v>
      </c>
      <c r="Q408">
        <v>17.2</v>
      </c>
      <c r="R408" s="5">
        <v>0.27708333333333302</v>
      </c>
      <c r="T408" s="13">
        <f t="shared" si="8"/>
        <v>17.3</v>
      </c>
      <c r="U408" s="13">
        <f t="shared" si="10"/>
        <v>-3.8999999999999986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18.2</v>
      </c>
      <c r="AN408" s="2">
        <v>92</v>
      </c>
      <c r="AO408" s="2">
        <v>16.899999999999999</v>
      </c>
      <c r="AP408" s="2">
        <v>18.2</v>
      </c>
      <c r="AQ408" s="2">
        <v>0</v>
      </c>
      <c r="AR408" s="2">
        <v>0</v>
      </c>
      <c r="AS408" s="2">
        <v>1011.7</v>
      </c>
      <c r="AT408" s="2">
        <v>80</v>
      </c>
      <c r="AU408" s="2">
        <v>0</v>
      </c>
      <c r="AV408" s="600">
        <v>0</v>
      </c>
      <c r="AW408" s="600">
        <v>0</v>
      </c>
      <c r="AX408" s="600">
        <v>0</v>
      </c>
      <c r="AY408" s="599">
        <v>0</v>
      </c>
      <c r="AZ408" s="599">
        <v>296.2</v>
      </c>
      <c r="BA408">
        <v>17.3</v>
      </c>
      <c r="BB408">
        <v>17.2</v>
      </c>
      <c r="BC408" s="8">
        <v>0.27708333333333302</v>
      </c>
    </row>
    <row r="409" spans="2:55">
      <c r="B409" s="2">
        <v>18.2</v>
      </c>
      <c r="C409" s="2">
        <v>92</v>
      </c>
      <c r="D409" s="2">
        <v>16.899999999999999</v>
      </c>
      <c r="E409" s="2">
        <v>18.2</v>
      </c>
      <c r="F409" s="2">
        <v>0</v>
      </c>
      <c r="G409" s="2">
        <v>0</v>
      </c>
      <c r="H409" s="2">
        <v>1011.9</v>
      </c>
      <c r="I409" s="2">
        <v>90</v>
      </c>
      <c r="J409" s="2">
        <v>0</v>
      </c>
      <c r="K409" s="2">
        <v>0</v>
      </c>
      <c r="L409" s="2">
        <v>0</v>
      </c>
      <c r="M409" s="2">
        <v>0</v>
      </c>
      <c r="N409">
        <v>0</v>
      </c>
      <c r="O409">
        <v>296.2</v>
      </c>
      <c r="P409">
        <v>17.3</v>
      </c>
      <c r="Q409">
        <v>17.2</v>
      </c>
      <c r="R409" s="5">
        <v>0.27777777777777801</v>
      </c>
      <c r="T409" s="13">
        <f t="shared" si="8"/>
        <v>17.3</v>
      </c>
      <c r="U409" s="13">
        <f t="shared" si="10"/>
        <v>-3.8999999999999986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18.2</v>
      </c>
      <c r="AN409" s="2">
        <v>92</v>
      </c>
      <c r="AO409" s="2">
        <v>16.899999999999999</v>
      </c>
      <c r="AP409" s="2">
        <v>18.2</v>
      </c>
      <c r="AQ409" s="2">
        <v>0</v>
      </c>
      <c r="AR409" s="2">
        <v>0</v>
      </c>
      <c r="AS409" s="2">
        <v>1011.9</v>
      </c>
      <c r="AT409" s="2">
        <v>90</v>
      </c>
      <c r="AU409" s="2">
        <v>0</v>
      </c>
      <c r="AV409" s="600">
        <v>0</v>
      </c>
      <c r="AW409" s="600">
        <v>0</v>
      </c>
      <c r="AX409" s="600">
        <v>0</v>
      </c>
      <c r="AY409" s="599">
        <v>0</v>
      </c>
      <c r="AZ409" s="599">
        <v>296.2</v>
      </c>
      <c r="BA409">
        <v>17.3</v>
      </c>
      <c r="BB409">
        <v>17.2</v>
      </c>
      <c r="BC409" s="8">
        <v>0.27777777777777801</v>
      </c>
    </row>
    <row r="410" spans="2:55">
      <c r="B410" s="2">
        <v>18.100000000000001</v>
      </c>
      <c r="C410" s="2">
        <v>92</v>
      </c>
      <c r="D410" s="2">
        <v>16.8</v>
      </c>
      <c r="E410" s="2">
        <v>18.100000000000001</v>
      </c>
      <c r="F410" s="2">
        <v>0</v>
      </c>
      <c r="G410" s="2">
        <v>0</v>
      </c>
      <c r="H410" s="2">
        <v>1011.9</v>
      </c>
      <c r="I410" s="2">
        <v>110</v>
      </c>
      <c r="J410" s="2">
        <v>0</v>
      </c>
      <c r="K410" s="2">
        <v>0</v>
      </c>
      <c r="L410" s="2">
        <v>0</v>
      </c>
      <c r="M410" s="2">
        <v>0</v>
      </c>
      <c r="N410">
        <v>0</v>
      </c>
      <c r="O410">
        <v>296.2</v>
      </c>
      <c r="P410">
        <v>17.399999999999999</v>
      </c>
      <c r="Q410">
        <v>17.2</v>
      </c>
      <c r="R410" s="5">
        <v>0.27847222222222201</v>
      </c>
      <c r="T410" s="13">
        <f t="shared" si="8"/>
        <v>17.399999999999999</v>
      </c>
      <c r="U410" s="13">
        <f t="shared" si="10"/>
        <v>-3.7000000000000028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18.100000000000001</v>
      </c>
      <c r="AN410" s="2">
        <v>92</v>
      </c>
      <c r="AO410" s="2">
        <v>16.8</v>
      </c>
      <c r="AP410" s="2">
        <v>18.100000000000001</v>
      </c>
      <c r="AQ410" s="2">
        <v>0</v>
      </c>
      <c r="AR410" s="2">
        <v>0</v>
      </c>
      <c r="AS410" s="2">
        <v>1011.9</v>
      </c>
      <c r="AT410" s="2">
        <v>110</v>
      </c>
      <c r="AU410" s="2">
        <v>0</v>
      </c>
      <c r="AV410" s="600">
        <v>0</v>
      </c>
      <c r="AW410" s="600">
        <v>0</v>
      </c>
      <c r="AX410" s="600">
        <v>0</v>
      </c>
      <c r="AY410" s="599">
        <v>0</v>
      </c>
      <c r="AZ410" s="599">
        <v>296.2</v>
      </c>
      <c r="BA410">
        <v>17.399999999999999</v>
      </c>
      <c r="BB410">
        <v>17.2</v>
      </c>
      <c r="BC410" s="8">
        <v>0.27847222222222201</v>
      </c>
    </row>
    <row r="411" spans="2:55">
      <c r="B411" s="2">
        <v>18.2</v>
      </c>
      <c r="C411" s="2">
        <v>92</v>
      </c>
      <c r="D411" s="2">
        <v>16.899999999999999</v>
      </c>
      <c r="E411" s="2">
        <v>18.2</v>
      </c>
      <c r="F411" s="2">
        <v>0</v>
      </c>
      <c r="G411" s="2">
        <v>0</v>
      </c>
      <c r="H411" s="2">
        <v>1011.9</v>
      </c>
      <c r="I411" s="2">
        <v>120</v>
      </c>
      <c r="J411" s="2">
        <v>0</v>
      </c>
      <c r="K411" s="2">
        <v>0</v>
      </c>
      <c r="L411" s="2">
        <v>0</v>
      </c>
      <c r="M411" s="2">
        <v>0</v>
      </c>
      <c r="N411">
        <v>0</v>
      </c>
      <c r="O411">
        <v>296.2</v>
      </c>
      <c r="P411">
        <v>17.3</v>
      </c>
      <c r="Q411">
        <v>17.2</v>
      </c>
      <c r="R411" s="5">
        <v>0.27916666666666701</v>
      </c>
      <c r="T411" s="13">
        <f t="shared" si="8"/>
        <v>17.3</v>
      </c>
      <c r="U411" s="13">
        <f t="shared" si="10"/>
        <v>-3.8999999999999986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18.2</v>
      </c>
      <c r="AN411" s="2">
        <v>92</v>
      </c>
      <c r="AO411" s="2">
        <v>16.899999999999999</v>
      </c>
      <c r="AP411" s="2">
        <v>18.2</v>
      </c>
      <c r="AQ411" s="2">
        <v>0</v>
      </c>
      <c r="AR411" s="2">
        <v>0</v>
      </c>
      <c r="AS411" s="2">
        <v>1011.9</v>
      </c>
      <c r="AT411" s="2">
        <v>120</v>
      </c>
      <c r="AU411" s="2">
        <v>0</v>
      </c>
      <c r="AV411" s="600">
        <v>0</v>
      </c>
      <c r="AW411" s="600">
        <v>0</v>
      </c>
      <c r="AX411" s="600">
        <v>0</v>
      </c>
      <c r="AY411" s="599">
        <v>0</v>
      </c>
      <c r="AZ411" s="599">
        <v>296.2</v>
      </c>
      <c r="BA411">
        <v>17.3</v>
      </c>
      <c r="BB411">
        <v>17.2</v>
      </c>
      <c r="BC411" s="8">
        <v>0.27916666666666701</v>
      </c>
    </row>
    <row r="412" spans="2:55">
      <c r="B412" s="2">
        <v>18.2</v>
      </c>
      <c r="C412" s="2">
        <v>92</v>
      </c>
      <c r="D412" s="2">
        <v>16.899999999999999</v>
      </c>
      <c r="E412" s="2">
        <v>18.2</v>
      </c>
      <c r="F412" s="2">
        <v>0</v>
      </c>
      <c r="G412" s="2">
        <v>0</v>
      </c>
      <c r="H412" s="2">
        <v>1012</v>
      </c>
      <c r="I412" s="2">
        <v>140</v>
      </c>
      <c r="J412" s="2">
        <v>0</v>
      </c>
      <c r="K412" s="2">
        <v>0</v>
      </c>
      <c r="L412" s="2">
        <v>0</v>
      </c>
      <c r="M412" s="2">
        <v>0</v>
      </c>
      <c r="N412">
        <v>0</v>
      </c>
      <c r="O412">
        <v>296.2</v>
      </c>
      <c r="P412">
        <v>17.3</v>
      </c>
      <c r="Q412">
        <v>17.3</v>
      </c>
      <c r="R412" s="5">
        <v>0.27986111111111101</v>
      </c>
      <c r="T412" s="13">
        <f t="shared" si="8"/>
        <v>17.3</v>
      </c>
      <c r="U412" s="13">
        <f t="shared" si="10"/>
        <v>-3.8999999999999986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18.2</v>
      </c>
      <c r="AN412" s="2">
        <v>92</v>
      </c>
      <c r="AO412" s="2">
        <v>16.899999999999999</v>
      </c>
      <c r="AP412" s="2">
        <v>18.2</v>
      </c>
      <c r="AQ412" s="2">
        <v>0</v>
      </c>
      <c r="AR412" s="2">
        <v>0</v>
      </c>
      <c r="AS412" s="2">
        <v>1012</v>
      </c>
      <c r="AT412" s="2">
        <v>140</v>
      </c>
      <c r="AU412" s="2">
        <v>0</v>
      </c>
      <c r="AV412" s="600">
        <v>0</v>
      </c>
      <c r="AW412" s="600">
        <v>0</v>
      </c>
      <c r="AX412" s="600">
        <v>0</v>
      </c>
      <c r="AY412" s="599">
        <v>0</v>
      </c>
      <c r="AZ412" s="599">
        <v>296.2</v>
      </c>
      <c r="BA412">
        <v>17.3</v>
      </c>
      <c r="BB412">
        <v>17.3</v>
      </c>
      <c r="BC412" s="8">
        <v>0.27986111111111101</v>
      </c>
    </row>
    <row r="413" spans="2:55">
      <c r="B413" s="2">
        <v>18.2</v>
      </c>
      <c r="C413" s="2">
        <v>92</v>
      </c>
      <c r="D413" s="2">
        <v>16.899999999999999</v>
      </c>
      <c r="E413" s="2">
        <v>18.2</v>
      </c>
      <c r="F413" s="2">
        <v>0</v>
      </c>
      <c r="G413" s="2">
        <v>0</v>
      </c>
      <c r="H413" s="2">
        <v>1011.9</v>
      </c>
      <c r="I413" s="2">
        <v>150</v>
      </c>
      <c r="J413" s="2">
        <v>0</v>
      </c>
      <c r="K413" s="2">
        <v>0</v>
      </c>
      <c r="L413" s="2">
        <v>0</v>
      </c>
      <c r="M413" s="2">
        <v>0</v>
      </c>
      <c r="N413">
        <v>0</v>
      </c>
      <c r="O413">
        <v>296.2</v>
      </c>
      <c r="P413">
        <v>17.3</v>
      </c>
      <c r="Q413">
        <v>17.3</v>
      </c>
      <c r="R413" s="5">
        <v>0.280555555555556</v>
      </c>
      <c r="T413" s="13">
        <f t="shared" si="8"/>
        <v>17.3</v>
      </c>
      <c r="U413" s="13">
        <f t="shared" si="10"/>
        <v>-3.8999999999999986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18.2</v>
      </c>
      <c r="AN413" s="2">
        <v>92</v>
      </c>
      <c r="AO413" s="2">
        <v>16.899999999999999</v>
      </c>
      <c r="AP413" s="2">
        <v>18.2</v>
      </c>
      <c r="AQ413" s="2">
        <v>0</v>
      </c>
      <c r="AR413" s="2">
        <v>0</v>
      </c>
      <c r="AS413" s="2">
        <v>1011.9</v>
      </c>
      <c r="AT413" s="2">
        <v>150</v>
      </c>
      <c r="AU413" s="2">
        <v>0</v>
      </c>
      <c r="AV413" s="600">
        <v>0</v>
      </c>
      <c r="AW413" s="600">
        <v>0</v>
      </c>
      <c r="AX413" s="600">
        <v>0</v>
      </c>
      <c r="AY413" s="599">
        <v>0</v>
      </c>
      <c r="AZ413" s="599">
        <v>296.2</v>
      </c>
      <c r="BA413">
        <v>17.3</v>
      </c>
      <c r="BB413">
        <v>17.3</v>
      </c>
      <c r="BC413" s="8">
        <v>0.280555555555556</v>
      </c>
    </row>
    <row r="414" spans="2:55">
      <c r="B414" s="2">
        <v>18.100000000000001</v>
      </c>
      <c r="C414" s="2">
        <v>92</v>
      </c>
      <c r="D414" s="2">
        <v>16.8</v>
      </c>
      <c r="E414" s="2">
        <v>18.100000000000001</v>
      </c>
      <c r="F414" s="2">
        <v>0</v>
      </c>
      <c r="G414" s="2">
        <v>0</v>
      </c>
      <c r="H414" s="2">
        <v>1011.8</v>
      </c>
      <c r="I414" s="2">
        <v>170</v>
      </c>
      <c r="J414" s="2">
        <v>0</v>
      </c>
      <c r="K414" s="2">
        <v>0</v>
      </c>
      <c r="L414" s="2">
        <v>0</v>
      </c>
      <c r="M414" s="2">
        <v>0</v>
      </c>
      <c r="N414">
        <v>0</v>
      </c>
      <c r="O414">
        <v>296.2</v>
      </c>
      <c r="P414">
        <v>17.3</v>
      </c>
      <c r="Q414">
        <v>17.3</v>
      </c>
      <c r="R414" s="5">
        <v>0.28125</v>
      </c>
      <c r="T414" s="13">
        <f t="shared" si="8"/>
        <v>17.3</v>
      </c>
      <c r="U414" s="13">
        <f t="shared" si="10"/>
        <v>-3.8000000000000007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18.100000000000001</v>
      </c>
      <c r="AN414" s="2">
        <v>92</v>
      </c>
      <c r="AO414" s="2">
        <v>16.8</v>
      </c>
      <c r="AP414" s="2">
        <v>18.100000000000001</v>
      </c>
      <c r="AQ414" s="2">
        <v>0</v>
      </c>
      <c r="AR414" s="2">
        <v>0</v>
      </c>
      <c r="AS414" s="2">
        <v>1011.8</v>
      </c>
      <c r="AT414" s="2">
        <v>170</v>
      </c>
      <c r="AU414" s="2">
        <v>0</v>
      </c>
      <c r="AV414" s="600">
        <v>0</v>
      </c>
      <c r="AW414" s="600">
        <v>0</v>
      </c>
      <c r="AX414" s="600">
        <v>0</v>
      </c>
      <c r="AY414" s="599">
        <v>0</v>
      </c>
      <c r="AZ414" s="599">
        <v>296.2</v>
      </c>
      <c r="BA414">
        <v>17.3</v>
      </c>
      <c r="BB414">
        <v>17.3</v>
      </c>
      <c r="BC414" s="8">
        <v>0.28125</v>
      </c>
    </row>
    <row r="415" spans="2:55">
      <c r="B415" s="2">
        <v>18.2</v>
      </c>
      <c r="C415" s="2">
        <v>92</v>
      </c>
      <c r="D415" s="2">
        <v>16.899999999999999</v>
      </c>
      <c r="E415" s="2">
        <v>18.2</v>
      </c>
      <c r="F415" s="2">
        <v>0</v>
      </c>
      <c r="G415" s="2">
        <v>0</v>
      </c>
      <c r="H415" s="2">
        <v>1012</v>
      </c>
      <c r="I415" s="2">
        <v>190</v>
      </c>
      <c r="J415" s="2">
        <v>0</v>
      </c>
      <c r="K415" s="2">
        <v>0</v>
      </c>
      <c r="L415" s="2">
        <v>0</v>
      </c>
      <c r="M415" s="2">
        <v>0</v>
      </c>
      <c r="N415">
        <v>0</v>
      </c>
      <c r="O415">
        <v>296.2</v>
      </c>
      <c r="P415">
        <v>17.3</v>
      </c>
      <c r="Q415">
        <v>17.3</v>
      </c>
      <c r="R415" s="5">
        <v>0.281944444444444</v>
      </c>
      <c r="T415" s="13">
        <f t="shared" si="8"/>
        <v>17.3</v>
      </c>
      <c r="U415" s="13">
        <f t="shared" si="10"/>
        <v>-3.8999999999999986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18.2</v>
      </c>
      <c r="AN415" s="2">
        <v>92</v>
      </c>
      <c r="AO415" s="2">
        <v>16.899999999999999</v>
      </c>
      <c r="AP415" s="2">
        <v>18.2</v>
      </c>
      <c r="AQ415" s="2">
        <v>0</v>
      </c>
      <c r="AR415" s="2">
        <v>0</v>
      </c>
      <c r="AS415" s="2">
        <v>1012</v>
      </c>
      <c r="AT415" s="2">
        <v>190</v>
      </c>
      <c r="AU415" s="2">
        <v>0</v>
      </c>
      <c r="AV415" s="600">
        <v>0</v>
      </c>
      <c r="AW415" s="600">
        <v>0</v>
      </c>
      <c r="AX415" s="600">
        <v>0</v>
      </c>
      <c r="AY415" s="599">
        <v>0</v>
      </c>
      <c r="AZ415" s="599">
        <v>296.2</v>
      </c>
      <c r="BA415">
        <v>17.3</v>
      </c>
      <c r="BB415">
        <v>17.3</v>
      </c>
      <c r="BC415" s="8">
        <v>0.281944444444444</v>
      </c>
    </row>
    <row r="416" spans="2:55">
      <c r="B416" s="2">
        <v>18.2</v>
      </c>
      <c r="C416" s="2">
        <v>92</v>
      </c>
      <c r="D416" s="2">
        <v>16.899999999999999</v>
      </c>
      <c r="E416" s="2">
        <v>18.2</v>
      </c>
      <c r="F416" s="2">
        <v>0</v>
      </c>
      <c r="G416" s="2">
        <v>0</v>
      </c>
      <c r="H416" s="2">
        <v>1012.1</v>
      </c>
      <c r="I416" s="2">
        <v>210</v>
      </c>
      <c r="J416" s="2">
        <v>0</v>
      </c>
      <c r="K416" s="2">
        <v>0</v>
      </c>
      <c r="L416" s="2">
        <v>0</v>
      </c>
      <c r="M416" s="2">
        <v>0</v>
      </c>
      <c r="N416">
        <v>0</v>
      </c>
      <c r="O416">
        <v>296.2</v>
      </c>
      <c r="P416">
        <v>17.3</v>
      </c>
      <c r="Q416">
        <v>17.3</v>
      </c>
      <c r="R416" s="5">
        <v>0.28263888888888899</v>
      </c>
      <c r="T416" s="13">
        <f t="shared" si="8"/>
        <v>17.3</v>
      </c>
      <c r="U416" s="13">
        <f t="shared" si="10"/>
        <v>-3.8999999999999986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18.2</v>
      </c>
      <c r="AN416" s="2">
        <v>92</v>
      </c>
      <c r="AO416" s="2">
        <v>16.899999999999999</v>
      </c>
      <c r="AP416" s="2">
        <v>18.2</v>
      </c>
      <c r="AQ416" s="2">
        <v>0</v>
      </c>
      <c r="AR416" s="2">
        <v>0</v>
      </c>
      <c r="AS416" s="2">
        <v>1012.1</v>
      </c>
      <c r="AT416" s="2">
        <v>210</v>
      </c>
      <c r="AU416" s="2">
        <v>0</v>
      </c>
      <c r="AV416" s="600">
        <v>0</v>
      </c>
      <c r="AW416" s="600">
        <v>0</v>
      </c>
      <c r="AX416" s="600">
        <v>0</v>
      </c>
      <c r="AY416" s="599">
        <v>0</v>
      </c>
      <c r="AZ416" s="599">
        <v>296.2</v>
      </c>
      <c r="BA416">
        <v>17.3</v>
      </c>
      <c r="BB416">
        <v>17.3</v>
      </c>
      <c r="BC416" s="8">
        <v>0.28263888888888899</v>
      </c>
    </row>
    <row r="417" spans="2:55">
      <c r="B417" s="2">
        <v>18.2</v>
      </c>
      <c r="C417" s="2">
        <v>92</v>
      </c>
      <c r="D417" s="2">
        <v>16.899999999999999</v>
      </c>
      <c r="E417" s="2">
        <v>18.2</v>
      </c>
      <c r="F417" s="2">
        <v>0</v>
      </c>
      <c r="G417" s="2">
        <v>0</v>
      </c>
      <c r="H417" s="2">
        <v>1011.9</v>
      </c>
      <c r="I417" s="2">
        <v>240</v>
      </c>
      <c r="J417" s="2">
        <v>0</v>
      </c>
      <c r="K417" s="2">
        <v>0</v>
      </c>
      <c r="L417" s="2">
        <v>0</v>
      </c>
      <c r="M417" s="2">
        <v>0</v>
      </c>
      <c r="N417">
        <v>0</v>
      </c>
      <c r="O417">
        <v>296.2</v>
      </c>
      <c r="P417">
        <v>17.3</v>
      </c>
      <c r="Q417">
        <v>17.3</v>
      </c>
      <c r="R417" s="5">
        <v>0.28333333333333299</v>
      </c>
      <c r="T417" s="13">
        <f t="shared" si="8"/>
        <v>17.3</v>
      </c>
      <c r="U417" s="13">
        <f t="shared" si="10"/>
        <v>-3.8999999999999986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18.2</v>
      </c>
      <c r="AN417" s="2">
        <v>92</v>
      </c>
      <c r="AO417" s="2">
        <v>16.899999999999999</v>
      </c>
      <c r="AP417" s="2">
        <v>18.2</v>
      </c>
      <c r="AQ417" s="2">
        <v>0</v>
      </c>
      <c r="AR417" s="2">
        <v>0</v>
      </c>
      <c r="AS417" s="2">
        <v>1011.9</v>
      </c>
      <c r="AT417" s="2">
        <v>240</v>
      </c>
      <c r="AU417" s="2">
        <v>0</v>
      </c>
      <c r="AV417" s="600">
        <v>0</v>
      </c>
      <c r="AW417" s="600">
        <v>0</v>
      </c>
      <c r="AX417" s="600">
        <v>0</v>
      </c>
      <c r="AY417" s="599">
        <v>0</v>
      </c>
      <c r="AZ417" s="599">
        <v>296.2</v>
      </c>
      <c r="BA417">
        <v>17.3</v>
      </c>
      <c r="BB417">
        <v>17.3</v>
      </c>
      <c r="BC417" s="8">
        <v>0.28333333333333299</v>
      </c>
    </row>
    <row r="418" spans="2:55">
      <c r="B418" s="2">
        <v>18.2</v>
      </c>
      <c r="C418" s="2">
        <v>92</v>
      </c>
      <c r="D418" s="2">
        <v>16.899999999999999</v>
      </c>
      <c r="E418" s="2">
        <v>18.2</v>
      </c>
      <c r="F418" s="2">
        <v>0</v>
      </c>
      <c r="G418" s="2">
        <v>0</v>
      </c>
      <c r="H418" s="2">
        <v>1012</v>
      </c>
      <c r="I418" s="2">
        <v>280</v>
      </c>
      <c r="J418" s="2">
        <v>0</v>
      </c>
      <c r="K418" s="2">
        <v>0</v>
      </c>
      <c r="L418" s="2">
        <v>0</v>
      </c>
      <c r="M418" s="2">
        <v>0</v>
      </c>
      <c r="N418">
        <v>0</v>
      </c>
      <c r="O418">
        <v>296.2</v>
      </c>
      <c r="P418">
        <v>17.3</v>
      </c>
      <c r="Q418">
        <v>17.3</v>
      </c>
      <c r="R418" s="5">
        <v>0.28402777777777799</v>
      </c>
      <c r="T418" s="13">
        <f t="shared" si="8"/>
        <v>17.3</v>
      </c>
      <c r="U418" s="13">
        <f t="shared" si="10"/>
        <v>-3.8999999999999986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18.2</v>
      </c>
      <c r="AN418" s="2">
        <v>92</v>
      </c>
      <c r="AO418" s="2">
        <v>16.899999999999999</v>
      </c>
      <c r="AP418" s="2">
        <v>18.2</v>
      </c>
      <c r="AQ418" s="2">
        <v>0</v>
      </c>
      <c r="AR418" s="2">
        <v>0</v>
      </c>
      <c r="AS418" s="2">
        <v>1012</v>
      </c>
      <c r="AT418" s="2">
        <v>280</v>
      </c>
      <c r="AU418" s="2">
        <v>0</v>
      </c>
      <c r="AV418" s="600">
        <v>0</v>
      </c>
      <c r="AW418" s="600">
        <v>0</v>
      </c>
      <c r="AX418" s="600">
        <v>0</v>
      </c>
      <c r="AY418" s="599">
        <v>0</v>
      </c>
      <c r="AZ418" s="599">
        <v>296.2</v>
      </c>
      <c r="BA418">
        <v>17.3</v>
      </c>
      <c r="BB418">
        <v>17.3</v>
      </c>
      <c r="BC418" s="8">
        <v>0.28402777777777799</v>
      </c>
    </row>
    <row r="419" spans="2:55">
      <c r="B419" s="2">
        <v>18.3</v>
      </c>
      <c r="C419" s="2">
        <v>93</v>
      </c>
      <c r="D419" s="2">
        <v>17.100000000000001</v>
      </c>
      <c r="E419" s="2">
        <v>18.3</v>
      </c>
      <c r="F419" s="2">
        <v>0</v>
      </c>
      <c r="G419" s="2">
        <v>0</v>
      </c>
      <c r="H419" s="2">
        <v>1011.8</v>
      </c>
      <c r="I419" s="2">
        <v>300</v>
      </c>
      <c r="J419" s="2">
        <v>0</v>
      </c>
      <c r="K419" s="2">
        <v>0</v>
      </c>
      <c r="L419" s="2">
        <v>0</v>
      </c>
      <c r="M419" s="2">
        <v>0</v>
      </c>
      <c r="N419">
        <v>0</v>
      </c>
      <c r="O419">
        <v>296.2</v>
      </c>
      <c r="P419">
        <v>17.3</v>
      </c>
      <c r="Q419">
        <v>17.3</v>
      </c>
      <c r="R419" s="5">
        <v>0.28472222222222199</v>
      </c>
      <c r="T419" s="13">
        <f t="shared" si="8"/>
        <v>17.3</v>
      </c>
      <c r="U419" s="13">
        <f t="shared" si="10"/>
        <v>-4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18.3</v>
      </c>
      <c r="AN419" s="2">
        <v>93</v>
      </c>
      <c r="AO419" s="2">
        <v>17.100000000000001</v>
      </c>
      <c r="AP419" s="2">
        <v>18.3</v>
      </c>
      <c r="AQ419" s="2">
        <v>0</v>
      </c>
      <c r="AR419" s="2">
        <v>0</v>
      </c>
      <c r="AS419" s="2">
        <v>1011.8</v>
      </c>
      <c r="AT419" s="2">
        <v>300</v>
      </c>
      <c r="AU419" s="2">
        <v>0</v>
      </c>
      <c r="AV419" s="600">
        <v>0</v>
      </c>
      <c r="AW419" s="600">
        <v>0</v>
      </c>
      <c r="AX419" s="600">
        <v>0</v>
      </c>
      <c r="AY419" s="599">
        <v>0</v>
      </c>
      <c r="AZ419" s="599">
        <v>296.2</v>
      </c>
      <c r="BA419">
        <v>17.3</v>
      </c>
      <c r="BB419">
        <v>17.3</v>
      </c>
      <c r="BC419" s="8">
        <v>0.28472222222222199</v>
      </c>
    </row>
    <row r="420" spans="2:55">
      <c r="B420" s="2">
        <v>18.3</v>
      </c>
      <c r="C420" s="2">
        <v>92</v>
      </c>
      <c r="D420" s="2">
        <v>17</v>
      </c>
      <c r="E420" s="2">
        <v>18.3</v>
      </c>
      <c r="F420" s="2">
        <v>0</v>
      </c>
      <c r="G420" s="2">
        <v>0</v>
      </c>
      <c r="H420" s="2">
        <v>1012</v>
      </c>
      <c r="I420" s="2">
        <v>320</v>
      </c>
      <c r="J420" s="2">
        <v>0</v>
      </c>
      <c r="K420" s="2">
        <v>0</v>
      </c>
      <c r="L420" s="2">
        <v>0</v>
      </c>
      <c r="M420" s="2">
        <v>0</v>
      </c>
      <c r="N420">
        <v>0</v>
      </c>
      <c r="O420">
        <v>296.2</v>
      </c>
      <c r="P420">
        <v>17.399999999999999</v>
      </c>
      <c r="Q420">
        <v>17.3</v>
      </c>
      <c r="R420" s="5">
        <v>0.28541666666666698</v>
      </c>
      <c r="T420" s="13">
        <f t="shared" si="8"/>
        <v>17.399999999999999</v>
      </c>
      <c r="U420" s="13">
        <f t="shared" si="10"/>
        <v>-3.9000000000000021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18.3</v>
      </c>
      <c r="AN420" s="2">
        <v>92</v>
      </c>
      <c r="AO420" s="2">
        <v>17</v>
      </c>
      <c r="AP420" s="2">
        <v>18.3</v>
      </c>
      <c r="AQ420" s="2">
        <v>0</v>
      </c>
      <c r="AR420" s="2">
        <v>0</v>
      </c>
      <c r="AS420" s="2">
        <v>1012</v>
      </c>
      <c r="AT420" s="2">
        <v>320</v>
      </c>
      <c r="AU420" s="2">
        <v>0</v>
      </c>
      <c r="AV420" s="600">
        <v>0</v>
      </c>
      <c r="AW420" s="600">
        <v>0</v>
      </c>
      <c r="AX420" s="600">
        <v>0</v>
      </c>
      <c r="AY420" s="599">
        <v>0</v>
      </c>
      <c r="AZ420" s="599">
        <v>296.2</v>
      </c>
      <c r="BA420">
        <v>17.399999999999999</v>
      </c>
      <c r="BB420">
        <v>17.3</v>
      </c>
      <c r="BC420" s="8">
        <v>0.28541666666666698</v>
      </c>
    </row>
    <row r="421" spans="2:55">
      <c r="B421" s="2">
        <v>18.3</v>
      </c>
      <c r="C421" s="2">
        <v>93</v>
      </c>
      <c r="D421" s="2">
        <v>17.100000000000001</v>
      </c>
      <c r="E421" s="2">
        <v>18.3</v>
      </c>
      <c r="F421" s="2">
        <v>0</v>
      </c>
      <c r="G421" s="2">
        <v>0</v>
      </c>
      <c r="H421" s="2">
        <v>1012.1</v>
      </c>
      <c r="I421" s="2">
        <v>350</v>
      </c>
      <c r="J421" s="2">
        <v>0</v>
      </c>
      <c r="K421" s="2">
        <v>0</v>
      </c>
      <c r="L421" s="2">
        <v>0</v>
      </c>
      <c r="M421" s="2">
        <v>0</v>
      </c>
      <c r="N421">
        <v>0</v>
      </c>
      <c r="O421">
        <v>296.2</v>
      </c>
      <c r="P421">
        <v>17.399999999999999</v>
      </c>
      <c r="Q421">
        <v>17.3</v>
      </c>
      <c r="R421" s="5">
        <v>0.28611111111111098</v>
      </c>
      <c r="T421" s="13">
        <f t="shared" si="8"/>
        <v>17.399999999999999</v>
      </c>
      <c r="U421" s="13">
        <f t="shared" si="10"/>
        <v>-3.9000000000000021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18.3</v>
      </c>
      <c r="AN421" s="2">
        <v>93</v>
      </c>
      <c r="AO421" s="2">
        <v>17.100000000000001</v>
      </c>
      <c r="AP421" s="2">
        <v>18.3</v>
      </c>
      <c r="AQ421" s="2">
        <v>0</v>
      </c>
      <c r="AR421" s="2">
        <v>0</v>
      </c>
      <c r="AS421" s="2">
        <v>1012.1</v>
      </c>
      <c r="AT421" s="2">
        <v>350</v>
      </c>
      <c r="AU421" s="2">
        <v>0</v>
      </c>
      <c r="AV421" s="600">
        <v>0</v>
      </c>
      <c r="AW421" s="600">
        <v>0</v>
      </c>
      <c r="AX421" s="600">
        <v>0</v>
      </c>
      <c r="AY421" s="599">
        <v>0</v>
      </c>
      <c r="AZ421" s="599">
        <v>296.2</v>
      </c>
      <c r="BA421">
        <v>17.399999999999999</v>
      </c>
      <c r="BB421">
        <v>17.3</v>
      </c>
      <c r="BC421" s="8">
        <v>0.28611111111111098</v>
      </c>
    </row>
    <row r="422" spans="2:55">
      <c r="B422" s="2">
        <v>18.3</v>
      </c>
      <c r="C422" s="2">
        <v>92</v>
      </c>
      <c r="D422" s="2">
        <v>17</v>
      </c>
      <c r="E422" s="2">
        <v>18.3</v>
      </c>
      <c r="F422" s="2">
        <v>0</v>
      </c>
      <c r="G422" s="2">
        <v>0</v>
      </c>
      <c r="H422" s="2">
        <v>1012</v>
      </c>
      <c r="I422" s="2">
        <v>390</v>
      </c>
      <c r="J422" s="2">
        <v>0</v>
      </c>
      <c r="K422" s="2">
        <v>0</v>
      </c>
      <c r="L422" s="2">
        <v>0</v>
      </c>
      <c r="M422" s="2">
        <v>0</v>
      </c>
      <c r="N422">
        <v>0</v>
      </c>
      <c r="O422">
        <v>296.2</v>
      </c>
      <c r="P422">
        <v>17.399999999999999</v>
      </c>
      <c r="Q422">
        <v>17.399999999999999</v>
      </c>
      <c r="R422" s="5">
        <v>0.28680555555555598</v>
      </c>
      <c r="T422" s="13">
        <f t="shared" si="8"/>
        <v>17.399999999999999</v>
      </c>
      <c r="U422" s="13">
        <f t="shared" si="10"/>
        <v>-3.9000000000000021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18.3</v>
      </c>
      <c r="AN422" s="2">
        <v>92</v>
      </c>
      <c r="AO422" s="2">
        <v>17</v>
      </c>
      <c r="AP422" s="2">
        <v>18.3</v>
      </c>
      <c r="AQ422" s="2">
        <v>0</v>
      </c>
      <c r="AR422" s="2">
        <v>0</v>
      </c>
      <c r="AS422" s="2">
        <v>1012</v>
      </c>
      <c r="AT422" s="2">
        <v>390</v>
      </c>
      <c r="AU422" s="2">
        <v>0</v>
      </c>
      <c r="AV422" s="600">
        <v>0</v>
      </c>
      <c r="AW422" s="600">
        <v>0</v>
      </c>
      <c r="AX422" s="600">
        <v>0</v>
      </c>
      <c r="AY422" s="599">
        <v>0</v>
      </c>
      <c r="AZ422" s="599">
        <v>296.2</v>
      </c>
      <c r="BA422">
        <v>17.399999999999999</v>
      </c>
      <c r="BB422">
        <v>17.399999999999999</v>
      </c>
      <c r="BC422" s="8">
        <v>0.28680555555555598</v>
      </c>
    </row>
    <row r="423" spans="2:55">
      <c r="B423" s="2">
        <v>18.399999999999999</v>
      </c>
      <c r="C423" s="2">
        <v>93</v>
      </c>
      <c r="D423" s="2">
        <v>17.2</v>
      </c>
      <c r="E423" s="2">
        <v>18.399999999999999</v>
      </c>
      <c r="F423" s="2">
        <v>0</v>
      </c>
      <c r="G423" s="2">
        <v>0</v>
      </c>
      <c r="H423" s="2">
        <v>1011.7</v>
      </c>
      <c r="I423" s="2">
        <v>420</v>
      </c>
      <c r="J423" s="2">
        <v>0</v>
      </c>
      <c r="K423" s="2">
        <v>0</v>
      </c>
      <c r="L423" s="2">
        <v>0</v>
      </c>
      <c r="M423" s="2">
        <v>0</v>
      </c>
      <c r="N423">
        <v>0</v>
      </c>
      <c r="O423">
        <v>296.2</v>
      </c>
      <c r="P423">
        <v>17.5</v>
      </c>
      <c r="Q423">
        <v>17.399999999999999</v>
      </c>
      <c r="R423" s="5">
        <v>0.28749999999999998</v>
      </c>
      <c r="T423" s="13">
        <f t="shared" si="8"/>
        <v>17.5</v>
      </c>
      <c r="U423" s="13">
        <f t="shared" si="10"/>
        <v>-3.8999999999999986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18.399999999999999</v>
      </c>
      <c r="AN423" s="2">
        <v>93</v>
      </c>
      <c r="AO423" s="2">
        <v>17.2</v>
      </c>
      <c r="AP423" s="2">
        <v>18.399999999999999</v>
      </c>
      <c r="AQ423" s="2">
        <v>0</v>
      </c>
      <c r="AR423" s="2">
        <v>0</v>
      </c>
      <c r="AS423" s="2">
        <v>1011.7</v>
      </c>
      <c r="AT423" s="2">
        <v>420</v>
      </c>
      <c r="AU423" s="2">
        <v>0</v>
      </c>
      <c r="AV423" s="600">
        <v>0</v>
      </c>
      <c r="AW423" s="600">
        <v>0</v>
      </c>
      <c r="AX423" s="600">
        <v>0</v>
      </c>
      <c r="AY423" s="599">
        <v>0</v>
      </c>
      <c r="AZ423" s="599">
        <v>296.2</v>
      </c>
      <c r="BA423">
        <v>17.5</v>
      </c>
      <c r="BB423">
        <v>17.399999999999999</v>
      </c>
      <c r="BC423" s="8">
        <v>0.28749999999999998</v>
      </c>
    </row>
    <row r="424" spans="2:55">
      <c r="B424" s="2">
        <v>18.5</v>
      </c>
      <c r="C424" s="2">
        <v>93</v>
      </c>
      <c r="D424" s="2">
        <v>17.3</v>
      </c>
      <c r="E424" s="2">
        <v>18.5</v>
      </c>
      <c r="F424" s="2">
        <v>0</v>
      </c>
      <c r="G424" s="2">
        <v>0</v>
      </c>
      <c r="H424" s="2">
        <v>1012</v>
      </c>
      <c r="I424" s="2">
        <v>470</v>
      </c>
      <c r="J424" s="2">
        <v>0</v>
      </c>
      <c r="K424" s="2">
        <v>0</v>
      </c>
      <c r="L424" s="2">
        <v>0</v>
      </c>
      <c r="M424" s="2">
        <v>0</v>
      </c>
      <c r="N424">
        <v>0</v>
      </c>
      <c r="O424">
        <v>296.2</v>
      </c>
      <c r="P424">
        <v>17.5</v>
      </c>
      <c r="Q424">
        <v>17.399999999999999</v>
      </c>
      <c r="R424" s="5">
        <v>0.28819444444444398</v>
      </c>
      <c r="T424" s="13">
        <f t="shared" si="8"/>
        <v>17.5</v>
      </c>
      <c r="U424" s="13">
        <f t="shared" si="10"/>
        <v>-4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18.5</v>
      </c>
      <c r="AN424" s="2">
        <v>93</v>
      </c>
      <c r="AO424" s="2">
        <v>17.3</v>
      </c>
      <c r="AP424" s="2">
        <v>18.5</v>
      </c>
      <c r="AQ424" s="2">
        <v>0</v>
      </c>
      <c r="AR424" s="2">
        <v>0</v>
      </c>
      <c r="AS424" s="2">
        <v>1012</v>
      </c>
      <c r="AT424" s="2">
        <v>470</v>
      </c>
      <c r="AU424" s="2">
        <v>0</v>
      </c>
      <c r="AV424" s="600">
        <v>0</v>
      </c>
      <c r="AW424" s="600">
        <v>0</v>
      </c>
      <c r="AX424" s="600">
        <v>0</v>
      </c>
      <c r="AY424" s="599">
        <v>0</v>
      </c>
      <c r="AZ424" s="599">
        <v>296.2</v>
      </c>
      <c r="BA424">
        <v>17.5</v>
      </c>
      <c r="BB424">
        <v>17.399999999999999</v>
      </c>
      <c r="BC424" s="8">
        <v>0.28819444444444398</v>
      </c>
    </row>
    <row r="425" spans="2:55">
      <c r="B425" s="2">
        <v>18.5</v>
      </c>
      <c r="C425" s="2">
        <v>93</v>
      </c>
      <c r="D425" s="2">
        <v>17.3</v>
      </c>
      <c r="E425" s="2">
        <v>18.5</v>
      </c>
      <c r="F425" s="2">
        <v>0</v>
      </c>
      <c r="G425" s="2">
        <v>0</v>
      </c>
      <c r="H425" s="2">
        <v>1011.9</v>
      </c>
      <c r="I425" s="2">
        <v>510</v>
      </c>
      <c r="J425" s="2">
        <v>0</v>
      </c>
      <c r="K425" s="2">
        <v>0</v>
      </c>
      <c r="L425" s="2">
        <v>0</v>
      </c>
      <c r="M425" s="2">
        <v>0</v>
      </c>
      <c r="N425">
        <v>0</v>
      </c>
      <c r="O425">
        <v>296.2</v>
      </c>
      <c r="P425">
        <v>17.600000000000001</v>
      </c>
      <c r="Q425">
        <v>17.399999999999999</v>
      </c>
      <c r="R425" s="5">
        <v>0.28888888888888897</v>
      </c>
      <c r="T425" s="13">
        <f t="shared" si="8"/>
        <v>17.600000000000001</v>
      </c>
      <c r="U425" s="13">
        <f t="shared" si="10"/>
        <v>-3.8999999999999986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18.5</v>
      </c>
      <c r="AN425" s="2">
        <v>93</v>
      </c>
      <c r="AO425" s="2">
        <v>17.3</v>
      </c>
      <c r="AP425" s="2">
        <v>18.5</v>
      </c>
      <c r="AQ425" s="2">
        <v>0</v>
      </c>
      <c r="AR425" s="2">
        <v>0</v>
      </c>
      <c r="AS425" s="2">
        <v>1011.9</v>
      </c>
      <c r="AT425" s="2">
        <v>510</v>
      </c>
      <c r="AU425" s="2">
        <v>0</v>
      </c>
      <c r="AV425" s="600">
        <v>0</v>
      </c>
      <c r="AW425" s="600">
        <v>0</v>
      </c>
      <c r="AX425" s="600">
        <v>0</v>
      </c>
      <c r="AY425" s="599">
        <v>0</v>
      </c>
      <c r="AZ425" s="599">
        <v>296.2</v>
      </c>
      <c r="BA425">
        <v>17.600000000000001</v>
      </c>
      <c r="BB425">
        <v>17.399999999999999</v>
      </c>
      <c r="BC425" s="8">
        <v>0.28888888888888897</v>
      </c>
    </row>
    <row r="426" spans="2:55">
      <c r="B426" s="2">
        <v>18.5</v>
      </c>
      <c r="C426" s="2">
        <v>93</v>
      </c>
      <c r="D426" s="2">
        <v>17.3</v>
      </c>
      <c r="E426" s="2">
        <v>18.5</v>
      </c>
      <c r="F426" s="2">
        <v>0</v>
      </c>
      <c r="G426" s="2">
        <v>0</v>
      </c>
      <c r="H426" s="2">
        <v>1011.8</v>
      </c>
      <c r="I426" s="2">
        <v>530</v>
      </c>
      <c r="J426" s="2">
        <v>0</v>
      </c>
      <c r="K426" s="2">
        <v>0</v>
      </c>
      <c r="L426" s="2">
        <v>0</v>
      </c>
      <c r="M426" s="2">
        <v>0</v>
      </c>
      <c r="N426">
        <v>0</v>
      </c>
      <c r="O426">
        <v>296.2</v>
      </c>
      <c r="P426">
        <v>17.600000000000001</v>
      </c>
      <c r="Q426">
        <v>17.5</v>
      </c>
      <c r="R426" s="5">
        <v>0.28958333333333303</v>
      </c>
      <c r="T426" s="13">
        <f t="shared" si="8"/>
        <v>17.600000000000001</v>
      </c>
      <c r="U426" s="13">
        <f t="shared" si="10"/>
        <v>-3.8999999999999986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18.5</v>
      </c>
      <c r="AN426" s="2">
        <v>93</v>
      </c>
      <c r="AO426" s="2">
        <v>17.3</v>
      </c>
      <c r="AP426" s="2">
        <v>18.5</v>
      </c>
      <c r="AQ426" s="2">
        <v>0</v>
      </c>
      <c r="AR426" s="2">
        <v>0</v>
      </c>
      <c r="AS426" s="2">
        <v>1011.8</v>
      </c>
      <c r="AT426" s="2">
        <v>530</v>
      </c>
      <c r="AU426" s="2">
        <v>0</v>
      </c>
      <c r="AV426" s="600">
        <v>0</v>
      </c>
      <c r="AW426" s="600">
        <v>0</v>
      </c>
      <c r="AX426" s="600">
        <v>0</v>
      </c>
      <c r="AY426" s="599">
        <v>0</v>
      </c>
      <c r="AZ426" s="599">
        <v>296.2</v>
      </c>
      <c r="BA426">
        <v>17.600000000000001</v>
      </c>
      <c r="BB426">
        <v>17.5</v>
      </c>
      <c r="BC426" s="8">
        <v>0.28958333333333303</v>
      </c>
    </row>
    <row r="427" spans="2:55">
      <c r="B427" s="2">
        <v>18.399999999999999</v>
      </c>
      <c r="C427" s="2">
        <v>93</v>
      </c>
      <c r="D427" s="2">
        <v>17.2</v>
      </c>
      <c r="E427" s="2">
        <v>18.399999999999999</v>
      </c>
      <c r="F427" s="2">
        <v>0</v>
      </c>
      <c r="G427" s="2">
        <v>0</v>
      </c>
      <c r="H427" s="2">
        <v>1011.9</v>
      </c>
      <c r="I427" s="2">
        <v>580</v>
      </c>
      <c r="J427" s="2">
        <v>0</v>
      </c>
      <c r="K427" s="2">
        <v>0</v>
      </c>
      <c r="L427" s="2">
        <v>0</v>
      </c>
      <c r="M427" s="2">
        <v>0</v>
      </c>
      <c r="N427">
        <v>0</v>
      </c>
      <c r="O427">
        <v>296.2</v>
      </c>
      <c r="P427">
        <v>17.600000000000001</v>
      </c>
      <c r="Q427">
        <v>17.5</v>
      </c>
      <c r="R427" s="5">
        <v>0.29027777777777802</v>
      </c>
      <c r="T427" s="13">
        <f t="shared" si="8"/>
        <v>17.600000000000001</v>
      </c>
      <c r="U427" s="13">
        <f t="shared" si="10"/>
        <v>-3.7999999999999972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18.399999999999999</v>
      </c>
      <c r="AN427" s="2">
        <v>93</v>
      </c>
      <c r="AO427" s="2">
        <v>17.2</v>
      </c>
      <c r="AP427" s="2">
        <v>18.399999999999999</v>
      </c>
      <c r="AQ427" s="2">
        <v>0</v>
      </c>
      <c r="AR427" s="2">
        <v>0</v>
      </c>
      <c r="AS427" s="2">
        <v>1011.9</v>
      </c>
      <c r="AT427" s="2">
        <v>580</v>
      </c>
      <c r="AU427" s="2">
        <v>0</v>
      </c>
      <c r="AV427" s="600">
        <v>0</v>
      </c>
      <c r="AW427" s="600">
        <v>0</v>
      </c>
      <c r="AX427" s="600">
        <v>0</v>
      </c>
      <c r="AY427" s="599">
        <v>0</v>
      </c>
      <c r="AZ427" s="599">
        <v>296.2</v>
      </c>
      <c r="BA427">
        <v>17.600000000000001</v>
      </c>
      <c r="BB427">
        <v>17.5</v>
      </c>
      <c r="BC427" s="8">
        <v>0.29027777777777802</v>
      </c>
    </row>
    <row r="428" spans="2:55">
      <c r="B428" s="2">
        <v>18.5</v>
      </c>
      <c r="C428" s="2">
        <v>93</v>
      </c>
      <c r="D428" s="2">
        <v>17.3</v>
      </c>
      <c r="E428" s="2">
        <v>18.5</v>
      </c>
      <c r="F428" s="2">
        <v>0</v>
      </c>
      <c r="G428" s="2">
        <v>0</v>
      </c>
      <c r="H428" s="2">
        <v>1012.2</v>
      </c>
      <c r="I428" s="2">
        <v>670</v>
      </c>
      <c r="J428" s="2">
        <v>0</v>
      </c>
      <c r="K428" s="2">
        <v>0</v>
      </c>
      <c r="L428" s="2">
        <v>0</v>
      </c>
      <c r="M428" s="2">
        <v>0</v>
      </c>
      <c r="N428">
        <v>0</v>
      </c>
      <c r="O428">
        <v>296.2</v>
      </c>
      <c r="P428">
        <v>17.600000000000001</v>
      </c>
      <c r="Q428">
        <v>17.5</v>
      </c>
      <c r="R428" s="5">
        <v>0.29097222222222202</v>
      </c>
      <c r="T428" s="13">
        <f t="shared" si="8"/>
        <v>17.600000000000001</v>
      </c>
      <c r="U428" s="13">
        <f t="shared" si="10"/>
        <v>-3.8999999999999986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18.5</v>
      </c>
      <c r="AN428" s="2">
        <v>93</v>
      </c>
      <c r="AO428" s="2">
        <v>17.3</v>
      </c>
      <c r="AP428" s="2">
        <v>18.5</v>
      </c>
      <c r="AQ428" s="2">
        <v>0</v>
      </c>
      <c r="AR428" s="2">
        <v>0</v>
      </c>
      <c r="AS428" s="2">
        <v>1012.2</v>
      </c>
      <c r="AT428" s="2">
        <v>670</v>
      </c>
      <c r="AU428" s="2">
        <v>0</v>
      </c>
      <c r="AV428" s="600">
        <v>0</v>
      </c>
      <c r="AW428" s="600">
        <v>0</v>
      </c>
      <c r="AX428" s="600">
        <v>0</v>
      </c>
      <c r="AY428" s="599">
        <v>0</v>
      </c>
      <c r="AZ428" s="599">
        <v>296.2</v>
      </c>
      <c r="BA428">
        <v>17.600000000000001</v>
      </c>
      <c r="BB428">
        <v>17.5</v>
      </c>
      <c r="BC428" s="8">
        <v>0.29097222222222202</v>
      </c>
    </row>
    <row r="429" spans="2:55">
      <c r="B429" s="2">
        <v>18.5</v>
      </c>
      <c r="C429" s="2">
        <v>93</v>
      </c>
      <c r="D429" s="2">
        <v>17.3</v>
      </c>
      <c r="E429" s="2">
        <v>18.5</v>
      </c>
      <c r="F429" s="2">
        <v>0</v>
      </c>
      <c r="G429" s="2">
        <v>0</v>
      </c>
      <c r="H429" s="2">
        <v>1012</v>
      </c>
      <c r="I429" s="2">
        <v>710</v>
      </c>
      <c r="J429" s="2">
        <v>0</v>
      </c>
      <c r="K429" s="2">
        <v>0</v>
      </c>
      <c r="L429" s="2">
        <v>0</v>
      </c>
      <c r="M429" s="2">
        <v>0</v>
      </c>
      <c r="N429">
        <v>0</v>
      </c>
      <c r="O429">
        <v>296.2</v>
      </c>
      <c r="P429">
        <v>17.600000000000001</v>
      </c>
      <c r="Q429">
        <v>17.5</v>
      </c>
      <c r="R429" s="5">
        <v>0.29166666666666702</v>
      </c>
      <c r="T429" s="13">
        <f t="shared" si="8"/>
        <v>17.600000000000001</v>
      </c>
      <c r="U429" s="13">
        <f t="shared" si="10"/>
        <v>-3.8999999999999986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18.5</v>
      </c>
      <c r="AN429" s="2">
        <v>93</v>
      </c>
      <c r="AO429" s="2">
        <v>17.3</v>
      </c>
      <c r="AP429" s="2">
        <v>18.5</v>
      </c>
      <c r="AQ429" s="2">
        <v>0</v>
      </c>
      <c r="AR429" s="2">
        <v>0</v>
      </c>
      <c r="AS429" s="2">
        <v>1012</v>
      </c>
      <c r="AT429" s="2">
        <v>710</v>
      </c>
      <c r="AU429" s="2">
        <v>0</v>
      </c>
      <c r="AV429" s="600">
        <v>0</v>
      </c>
      <c r="AW429" s="600">
        <v>0</v>
      </c>
      <c r="AX429" s="600">
        <v>0</v>
      </c>
      <c r="AY429" s="599">
        <v>0</v>
      </c>
      <c r="AZ429" s="599">
        <v>296.2</v>
      </c>
      <c r="BA429">
        <v>17.600000000000001</v>
      </c>
      <c r="BB429">
        <v>17.5</v>
      </c>
      <c r="BC429" s="8">
        <v>0.29166666666666702</v>
      </c>
    </row>
    <row r="430" spans="2:55">
      <c r="B430" s="2">
        <v>18.5</v>
      </c>
      <c r="C430" s="2">
        <v>92</v>
      </c>
      <c r="D430" s="2">
        <v>17.2</v>
      </c>
      <c r="E430" s="2">
        <v>18.5</v>
      </c>
      <c r="F430" s="2">
        <v>0</v>
      </c>
      <c r="G430" s="2">
        <v>0</v>
      </c>
      <c r="H430" s="2">
        <v>1011.9</v>
      </c>
      <c r="I430" s="2">
        <v>750</v>
      </c>
      <c r="J430" s="2">
        <v>0</v>
      </c>
      <c r="K430" s="2">
        <v>0</v>
      </c>
      <c r="L430" s="2">
        <v>0</v>
      </c>
      <c r="M430" s="2">
        <v>0</v>
      </c>
      <c r="N430">
        <v>0</v>
      </c>
      <c r="O430">
        <v>296.2</v>
      </c>
      <c r="P430">
        <v>17.7</v>
      </c>
      <c r="Q430">
        <v>17.5</v>
      </c>
      <c r="R430" s="5">
        <v>0.29236111111111102</v>
      </c>
      <c r="T430" s="13">
        <f t="shared" si="8"/>
        <v>17.7</v>
      </c>
      <c r="U430" s="13">
        <f t="shared" si="10"/>
        <v>-3.8000000000000007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18.5</v>
      </c>
      <c r="AN430" s="2">
        <v>92</v>
      </c>
      <c r="AO430" s="2">
        <v>17.2</v>
      </c>
      <c r="AP430" s="2">
        <v>18.5</v>
      </c>
      <c r="AQ430" s="2">
        <v>0</v>
      </c>
      <c r="AR430" s="2">
        <v>0</v>
      </c>
      <c r="AS430" s="2">
        <v>1011.9</v>
      </c>
      <c r="AT430" s="2">
        <v>750</v>
      </c>
      <c r="AU430" s="2">
        <v>0</v>
      </c>
      <c r="AV430" s="600">
        <v>0</v>
      </c>
      <c r="AW430" s="600">
        <v>0</v>
      </c>
      <c r="AX430" s="600">
        <v>0</v>
      </c>
      <c r="AY430" s="599">
        <v>0</v>
      </c>
      <c r="AZ430" s="599">
        <v>296.2</v>
      </c>
      <c r="BA430">
        <v>17.7</v>
      </c>
      <c r="BB430">
        <v>17.5</v>
      </c>
      <c r="BC430" s="8">
        <v>0.29236111111111102</v>
      </c>
    </row>
    <row r="431" spans="2:55">
      <c r="B431" s="2">
        <v>18.399999999999999</v>
      </c>
      <c r="C431" s="2">
        <v>92</v>
      </c>
      <c r="D431" s="2">
        <v>17.100000000000001</v>
      </c>
      <c r="E431" s="2">
        <v>18.399999999999999</v>
      </c>
      <c r="F431" s="2">
        <v>0</v>
      </c>
      <c r="G431" s="2">
        <v>0</v>
      </c>
      <c r="H431" s="2">
        <v>1012</v>
      </c>
      <c r="I431" s="2">
        <v>780</v>
      </c>
      <c r="J431" s="2">
        <v>0</v>
      </c>
      <c r="K431" s="2">
        <v>0</v>
      </c>
      <c r="L431" s="2">
        <v>0</v>
      </c>
      <c r="M431" s="2">
        <v>0</v>
      </c>
      <c r="N431">
        <v>0</v>
      </c>
      <c r="O431">
        <v>296.2</v>
      </c>
      <c r="P431">
        <v>17.7</v>
      </c>
      <c r="Q431">
        <v>17.600000000000001</v>
      </c>
      <c r="R431" s="5">
        <v>0.29305555555555601</v>
      </c>
      <c r="T431" s="13">
        <f t="shared" si="8"/>
        <v>17.7</v>
      </c>
      <c r="U431" s="13">
        <f t="shared" si="10"/>
        <v>-3.6999999999999993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18.399999999999999</v>
      </c>
      <c r="AN431" s="2">
        <v>92</v>
      </c>
      <c r="AO431" s="2">
        <v>17.100000000000001</v>
      </c>
      <c r="AP431" s="2">
        <v>18.399999999999999</v>
      </c>
      <c r="AQ431" s="2">
        <v>0</v>
      </c>
      <c r="AR431" s="2">
        <v>0</v>
      </c>
      <c r="AS431" s="2">
        <v>1012</v>
      </c>
      <c r="AT431" s="2">
        <v>780</v>
      </c>
      <c r="AU431" s="2">
        <v>0</v>
      </c>
      <c r="AV431" s="600">
        <v>0</v>
      </c>
      <c r="AW431" s="600">
        <v>0</v>
      </c>
      <c r="AX431" s="600">
        <v>0</v>
      </c>
      <c r="AY431" s="599">
        <v>0</v>
      </c>
      <c r="AZ431" s="599">
        <v>296.2</v>
      </c>
      <c r="BA431">
        <v>17.7</v>
      </c>
      <c r="BB431">
        <v>17.600000000000001</v>
      </c>
      <c r="BC431" s="8">
        <v>0.29305555555555601</v>
      </c>
    </row>
    <row r="432" spans="2:55">
      <c r="B432" s="2">
        <v>18.399999999999999</v>
      </c>
      <c r="C432" s="2">
        <v>92</v>
      </c>
      <c r="D432" s="2">
        <v>17.100000000000001</v>
      </c>
      <c r="E432" s="2">
        <v>18.399999999999999</v>
      </c>
      <c r="F432" s="2">
        <v>0</v>
      </c>
      <c r="G432" s="2">
        <v>0</v>
      </c>
      <c r="H432" s="2">
        <v>1011.9</v>
      </c>
      <c r="I432" s="2">
        <v>830</v>
      </c>
      <c r="J432" s="2">
        <v>0</v>
      </c>
      <c r="K432" s="2">
        <v>0</v>
      </c>
      <c r="L432" s="2">
        <v>0</v>
      </c>
      <c r="M432" s="2">
        <v>0</v>
      </c>
      <c r="N432">
        <v>0</v>
      </c>
      <c r="O432">
        <v>296.2</v>
      </c>
      <c r="P432">
        <v>17.7</v>
      </c>
      <c r="Q432">
        <v>17.600000000000001</v>
      </c>
      <c r="R432" s="5">
        <v>0.29375000000000001</v>
      </c>
      <c r="T432" s="13">
        <f t="shared" si="8"/>
        <v>17.7</v>
      </c>
      <c r="U432" s="13">
        <f t="shared" si="10"/>
        <v>-3.6999999999999993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18.399999999999999</v>
      </c>
      <c r="AN432" s="2">
        <v>92</v>
      </c>
      <c r="AO432" s="2">
        <v>17.100000000000001</v>
      </c>
      <c r="AP432" s="2">
        <v>18.399999999999999</v>
      </c>
      <c r="AQ432" s="2">
        <v>0</v>
      </c>
      <c r="AR432" s="2">
        <v>0</v>
      </c>
      <c r="AS432" s="2">
        <v>1011.9</v>
      </c>
      <c r="AT432" s="2">
        <v>830</v>
      </c>
      <c r="AU432" s="2">
        <v>0</v>
      </c>
      <c r="AV432" s="600">
        <v>0</v>
      </c>
      <c r="AW432" s="600">
        <v>0</v>
      </c>
      <c r="AX432" s="600">
        <v>0</v>
      </c>
      <c r="AY432" s="599">
        <v>0</v>
      </c>
      <c r="AZ432" s="599">
        <v>296.2</v>
      </c>
      <c r="BA432">
        <v>17.7</v>
      </c>
      <c r="BB432">
        <v>17.600000000000001</v>
      </c>
      <c r="BC432" s="8">
        <v>0.29375000000000001</v>
      </c>
    </row>
    <row r="433" spans="2:55">
      <c r="B433" s="2">
        <v>18.399999999999999</v>
      </c>
      <c r="C433" s="2">
        <v>93</v>
      </c>
      <c r="D433" s="2">
        <v>17.2</v>
      </c>
      <c r="E433" s="2">
        <v>18.399999999999999</v>
      </c>
      <c r="F433" s="2">
        <v>0</v>
      </c>
      <c r="G433" s="2">
        <v>2.2000000000000002</v>
      </c>
      <c r="H433" s="2">
        <v>1011.9</v>
      </c>
      <c r="I433" s="2">
        <v>890</v>
      </c>
      <c r="J433" s="2">
        <v>0</v>
      </c>
      <c r="K433" s="2">
        <v>0</v>
      </c>
      <c r="L433" s="2">
        <v>0</v>
      </c>
      <c r="M433" s="2">
        <v>0</v>
      </c>
      <c r="N433">
        <v>0</v>
      </c>
      <c r="O433">
        <v>296.2</v>
      </c>
      <c r="P433">
        <v>17.7</v>
      </c>
      <c r="Q433">
        <v>17.600000000000001</v>
      </c>
      <c r="R433" s="5">
        <v>0.29444444444444401</v>
      </c>
      <c r="T433" s="13">
        <f t="shared" si="8"/>
        <v>17.7</v>
      </c>
      <c r="U433" s="13">
        <f t="shared" si="10"/>
        <v>-3.6999999999999993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18.399999999999999</v>
      </c>
      <c r="AN433" s="2">
        <v>93</v>
      </c>
      <c r="AO433" s="2">
        <v>17.2</v>
      </c>
      <c r="AP433" s="2">
        <v>18.399999999999999</v>
      </c>
      <c r="AQ433" s="2">
        <v>0</v>
      </c>
      <c r="AR433" s="2">
        <v>2.2000000000000002</v>
      </c>
      <c r="AS433" s="2">
        <v>1011.9</v>
      </c>
      <c r="AT433" s="2">
        <v>890</v>
      </c>
      <c r="AU433" s="2">
        <v>0</v>
      </c>
      <c r="AV433" s="600">
        <v>0</v>
      </c>
      <c r="AW433" s="600">
        <v>0</v>
      </c>
      <c r="AX433" s="600">
        <v>0</v>
      </c>
      <c r="AY433" s="599">
        <v>0</v>
      </c>
      <c r="AZ433" s="599">
        <v>296.2</v>
      </c>
      <c r="BA433">
        <v>17.7</v>
      </c>
      <c r="BB433">
        <v>17.600000000000001</v>
      </c>
      <c r="BC433" s="8">
        <v>0.29444444444444401</v>
      </c>
    </row>
    <row r="434" spans="2:55">
      <c r="B434" s="2">
        <v>18.399999999999999</v>
      </c>
      <c r="C434" s="2">
        <v>93</v>
      </c>
      <c r="D434" s="2">
        <v>17.2</v>
      </c>
      <c r="E434" s="2">
        <v>18.399999999999999</v>
      </c>
      <c r="F434" s="2">
        <v>0</v>
      </c>
      <c r="G434" s="2">
        <v>0</v>
      </c>
      <c r="H434" s="2">
        <v>1012</v>
      </c>
      <c r="I434" s="2">
        <v>960</v>
      </c>
      <c r="J434" s="2">
        <v>0</v>
      </c>
      <c r="K434" s="2">
        <v>0</v>
      </c>
      <c r="L434" s="2">
        <v>0</v>
      </c>
      <c r="M434" s="2">
        <v>0</v>
      </c>
      <c r="N434">
        <v>0</v>
      </c>
      <c r="O434">
        <v>296.2</v>
      </c>
      <c r="P434">
        <v>17.7</v>
      </c>
      <c r="Q434">
        <v>17.600000000000001</v>
      </c>
      <c r="R434" s="5">
        <v>0.2951388888888889</v>
      </c>
      <c r="T434" s="13">
        <f t="shared" si="8"/>
        <v>17.7</v>
      </c>
      <c r="U434" s="13">
        <f t="shared" si="10"/>
        <v>-3.6999999999999993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7">
        <v>18.399999999999999</v>
      </c>
      <c r="AN434" s="637">
        <v>93</v>
      </c>
      <c r="AO434" s="637">
        <v>17.2</v>
      </c>
      <c r="AP434" s="637">
        <v>18.399999999999999</v>
      </c>
      <c r="AQ434" s="637">
        <v>0</v>
      </c>
      <c r="AR434" s="637">
        <v>0</v>
      </c>
      <c r="AS434" s="637">
        <v>1012</v>
      </c>
      <c r="AT434" s="637">
        <v>960</v>
      </c>
      <c r="AU434" s="637">
        <v>0</v>
      </c>
      <c r="AV434" s="637">
        <v>0</v>
      </c>
      <c r="AW434" s="637">
        <v>0</v>
      </c>
      <c r="AX434" s="637">
        <v>0</v>
      </c>
      <c r="AY434" s="637">
        <v>0</v>
      </c>
      <c r="AZ434" s="637">
        <v>296.2</v>
      </c>
      <c r="BA434" s="637">
        <v>17.7</v>
      </c>
      <c r="BB434" s="637">
        <v>17.600000000000001</v>
      </c>
      <c r="BC434" s="636">
        <v>0.2951388888888889</v>
      </c>
    </row>
    <row r="435" spans="2:55">
      <c r="B435" s="2">
        <v>18.5</v>
      </c>
      <c r="C435" s="2">
        <v>93</v>
      </c>
      <c r="D435" s="2">
        <v>17.3</v>
      </c>
      <c r="E435" s="2">
        <v>18.5</v>
      </c>
      <c r="F435" s="2">
        <v>0</v>
      </c>
      <c r="G435" s="2">
        <v>0</v>
      </c>
      <c r="H435" s="2">
        <v>1011.9</v>
      </c>
      <c r="I435" s="2">
        <v>1070</v>
      </c>
      <c r="J435" s="2">
        <v>0</v>
      </c>
      <c r="K435" s="2">
        <v>0</v>
      </c>
      <c r="L435" s="2">
        <v>0</v>
      </c>
      <c r="M435" s="2">
        <v>0</v>
      </c>
      <c r="N435">
        <v>0</v>
      </c>
      <c r="O435">
        <v>296.2</v>
      </c>
      <c r="P435">
        <v>17.7</v>
      </c>
      <c r="Q435">
        <v>17.600000000000001</v>
      </c>
      <c r="R435" s="5">
        <v>0.29583333333333334</v>
      </c>
      <c r="T435" s="13">
        <f t="shared" si="8"/>
        <v>17.7</v>
      </c>
      <c r="U435" s="13">
        <f t="shared" si="10"/>
        <v>-3.8000000000000007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7">
        <v>18.5</v>
      </c>
      <c r="AN435" s="637">
        <v>93</v>
      </c>
      <c r="AO435" s="637">
        <v>17.3</v>
      </c>
      <c r="AP435" s="637">
        <v>18.5</v>
      </c>
      <c r="AQ435" s="637">
        <v>0</v>
      </c>
      <c r="AR435" s="637">
        <v>0</v>
      </c>
      <c r="AS435" s="637">
        <v>1011.9</v>
      </c>
      <c r="AT435" s="637">
        <v>1070</v>
      </c>
      <c r="AU435" s="637">
        <v>0</v>
      </c>
      <c r="AV435" s="637">
        <v>0</v>
      </c>
      <c r="AW435" s="637">
        <v>0</v>
      </c>
      <c r="AX435" s="637">
        <v>0</v>
      </c>
      <c r="AY435" s="637">
        <v>0</v>
      </c>
      <c r="AZ435" s="637">
        <v>296.2</v>
      </c>
      <c r="BA435" s="637">
        <v>17.7</v>
      </c>
      <c r="BB435" s="637">
        <v>17.600000000000001</v>
      </c>
      <c r="BC435" s="636">
        <v>0.29583333333333334</v>
      </c>
    </row>
    <row r="436" spans="2:55">
      <c r="B436" s="2">
        <v>18.5</v>
      </c>
      <c r="C436" s="2">
        <v>93</v>
      </c>
      <c r="D436" s="2">
        <v>17.3</v>
      </c>
      <c r="E436" s="2">
        <v>18.5</v>
      </c>
      <c r="F436" s="2">
        <v>0</v>
      </c>
      <c r="G436" s="2">
        <v>0</v>
      </c>
      <c r="H436" s="2">
        <v>1012</v>
      </c>
      <c r="I436" s="2">
        <v>1140</v>
      </c>
      <c r="J436" s="2">
        <v>0</v>
      </c>
      <c r="K436" s="2">
        <v>0</v>
      </c>
      <c r="L436" s="2">
        <v>0</v>
      </c>
      <c r="M436" s="2">
        <v>0</v>
      </c>
      <c r="N436">
        <v>0</v>
      </c>
      <c r="O436">
        <v>296.2</v>
      </c>
      <c r="P436">
        <v>17.7</v>
      </c>
      <c r="Q436">
        <v>17.600000000000001</v>
      </c>
      <c r="R436" s="5">
        <v>0.29652777777777778</v>
      </c>
      <c r="T436" s="13">
        <f t="shared" si="8"/>
        <v>17.7</v>
      </c>
      <c r="U436" s="13">
        <f t="shared" si="10"/>
        <v>-3.8000000000000007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7">
        <v>18.5</v>
      </c>
      <c r="AN436" s="637">
        <v>93</v>
      </c>
      <c r="AO436" s="637">
        <v>17.3</v>
      </c>
      <c r="AP436" s="637">
        <v>18.5</v>
      </c>
      <c r="AQ436" s="637">
        <v>0</v>
      </c>
      <c r="AR436" s="637">
        <v>0</v>
      </c>
      <c r="AS436" s="637">
        <v>1012</v>
      </c>
      <c r="AT436" s="637">
        <v>1140</v>
      </c>
      <c r="AU436" s="637">
        <v>0</v>
      </c>
      <c r="AV436" s="637">
        <v>0</v>
      </c>
      <c r="AW436" s="637">
        <v>0</v>
      </c>
      <c r="AX436" s="637">
        <v>0</v>
      </c>
      <c r="AY436" s="637">
        <v>0</v>
      </c>
      <c r="AZ436" s="637">
        <v>296.2</v>
      </c>
      <c r="BA436" s="637">
        <v>17.7</v>
      </c>
      <c r="BB436" s="637">
        <v>17.600000000000001</v>
      </c>
      <c r="BC436" s="636">
        <v>0.29652777777777778</v>
      </c>
    </row>
    <row r="437" spans="2:55">
      <c r="B437" s="2">
        <v>18.5</v>
      </c>
      <c r="C437" s="2">
        <v>93</v>
      </c>
      <c r="D437" s="2">
        <v>17.3</v>
      </c>
      <c r="E437" s="2">
        <v>18.5</v>
      </c>
      <c r="F437" s="2">
        <v>0</v>
      </c>
      <c r="G437" s="2">
        <v>0</v>
      </c>
      <c r="H437" s="2">
        <v>1012.1</v>
      </c>
      <c r="I437" s="2">
        <v>1190</v>
      </c>
      <c r="J437" s="2">
        <v>0</v>
      </c>
      <c r="K437" s="2">
        <v>0</v>
      </c>
      <c r="L437" s="2">
        <v>0</v>
      </c>
      <c r="M437" s="2">
        <v>0</v>
      </c>
      <c r="N437">
        <v>0</v>
      </c>
      <c r="O437">
        <v>296.2</v>
      </c>
      <c r="P437">
        <v>17.7</v>
      </c>
      <c r="Q437">
        <v>17.600000000000001</v>
      </c>
      <c r="R437" s="5">
        <v>0.29722222222222222</v>
      </c>
      <c r="T437" s="13">
        <f t="shared" si="8"/>
        <v>17.7</v>
      </c>
      <c r="U437" s="13">
        <f t="shared" si="10"/>
        <v>-3.8000000000000007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7">
        <v>18.5</v>
      </c>
      <c r="AN437" s="637">
        <v>93</v>
      </c>
      <c r="AO437" s="637">
        <v>17.3</v>
      </c>
      <c r="AP437" s="637">
        <v>18.5</v>
      </c>
      <c r="AQ437" s="637">
        <v>0</v>
      </c>
      <c r="AR437" s="637">
        <v>0</v>
      </c>
      <c r="AS437" s="637">
        <v>1012.1</v>
      </c>
      <c r="AT437" s="637">
        <v>1190</v>
      </c>
      <c r="AU437" s="637">
        <v>0</v>
      </c>
      <c r="AV437" s="637">
        <v>0</v>
      </c>
      <c r="AW437" s="637">
        <v>0</v>
      </c>
      <c r="AX437" s="637">
        <v>0</v>
      </c>
      <c r="AY437" s="637">
        <v>0</v>
      </c>
      <c r="AZ437" s="637">
        <v>296.2</v>
      </c>
      <c r="BA437" s="637">
        <v>17.7</v>
      </c>
      <c r="BB437" s="637">
        <v>17.600000000000001</v>
      </c>
      <c r="BC437" s="636">
        <v>0.29722222222222222</v>
      </c>
    </row>
    <row r="438" spans="2:55">
      <c r="B438" s="2">
        <v>18.5</v>
      </c>
      <c r="C438" s="2">
        <v>92</v>
      </c>
      <c r="D438" s="2">
        <v>17.2</v>
      </c>
      <c r="E438" s="2">
        <v>18.5</v>
      </c>
      <c r="F438" s="2">
        <v>0</v>
      </c>
      <c r="G438" s="2">
        <v>0</v>
      </c>
      <c r="H438" s="2">
        <v>1012</v>
      </c>
      <c r="I438" s="2">
        <v>1250</v>
      </c>
      <c r="J438" s="2">
        <v>0</v>
      </c>
      <c r="K438" s="2">
        <v>0</v>
      </c>
      <c r="L438" s="2">
        <v>0</v>
      </c>
      <c r="M438" s="2">
        <v>0</v>
      </c>
      <c r="N438">
        <v>0</v>
      </c>
      <c r="O438">
        <v>296.2</v>
      </c>
      <c r="P438">
        <v>17.7</v>
      </c>
      <c r="Q438">
        <v>17.600000000000001</v>
      </c>
      <c r="R438" s="5">
        <v>0.29791666666666666</v>
      </c>
      <c r="T438" s="13">
        <f t="shared" si="8"/>
        <v>17.7</v>
      </c>
      <c r="U438" s="13">
        <f t="shared" si="10"/>
        <v>-3.8000000000000007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7">
        <v>18.5</v>
      </c>
      <c r="AN438" s="637">
        <v>92</v>
      </c>
      <c r="AO438" s="637">
        <v>17.2</v>
      </c>
      <c r="AP438" s="637">
        <v>18.5</v>
      </c>
      <c r="AQ438" s="637">
        <v>0</v>
      </c>
      <c r="AR438" s="637">
        <v>0</v>
      </c>
      <c r="AS438" s="637">
        <v>1012</v>
      </c>
      <c r="AT438" s="637">
        <v>1250</v>
      </c>
      <c r="AU438" s="637">
        <v>0</v>
      </c>
      <c r="AV438" s="637">
        <v>0</v>
      </c>
      <c r="AW438" s="637">
        <v>0</v>
      </c>
      <c r="AX438" s="637">
        <v>0</v>
      </c>
      <c r="AY438" s="637">
        <v>0</v>
      </c>
      <c r="AZ438" s="637">
        <v>296.2</v>
      </c>
      <c r="BA438" s="637">
        <v>17.7</v>
      </c>
      <c r="BB438" s="637">
        <v>17.600000000000001</v>
      </c>
      <c r="BC438" s="636">
        <v>0.29791666666666666</v>
      </c>
    </row>
    <row r="439" spans="2:55">
      <c r="B439" s="2">
        <v>18.5</v>
      </c>
      <c r="C439" s="2">
        <v>93</v>
      </c>
      <c r="D439" s="2">
        <v>17.3</v>
      </c>
      <c r="E439" s="2">
        <v>18.5</v>
      </c>
      <c r="F439" s="2">
        <v>0</v>
      </c>
      <c r="G439" s="2">
        <v>0</v>
      </c>
      <c r="H439" s="2">
        <v>1011.9</v>
      </c>
      <c r="I439" s="2">
        <v>1280</v>
      </c>
      <c r="J439" s="2">
        <v>0</v>
      </c>
      <c r="K439" s="2">
        <v>0</v>
      </c>
      <c r="L439" s="2">
        <v>0</v>
      </c>
      <c r="M439" s="2">
        <v>0</v>
      </c>
      <c r="N439">
        <v>0</v>
      </c>
      <c r="O439">
        <v>296.2</v>
      </c>
      <c r="P439">
        <v>17.7</v>
      </c>
      <c r="Q439">
        <v>17.600000000000001</v>
      </c>
      <c r="R439" s="5">
        <v>0.2986111111111111</v>
      </c>
      <c r="T439" s="13">
        <f t="shared" si="8"/>
        <v>17.7</v>
      </c>
      <c r="U439" s="13">
        <f t="shared" si="10"/>
        <v>-3.8000000000000007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7">
        <v>18.5</v>
      </c>
      <c r="AN439" s="637">
        <v>93</v>
      </c>
      <c r="AO439" s="637">
        <v>17.3</v>
      </c>
      <c r="AP439" s="637">
        <v>18.5</v>
      </c>
      <c r="AQ439" s="637">
        <v>0</v>
      </c>
      <c r="AR439" s="637">
        <v>0</v>
      </c>
      <c r="AS439" s="637">
        <v>1011.9</v>
      </c>
      <c r="AT439" s="637">
        <v>1280</v>
      </c>
      <c r="AU439" s="637">
        <v>0</v>
      </c>
      <c r="AV439" s="637">
        <v>0</v>
      </c>
      <c r="AW439" s="637">
        <v>0</v>
      </c>
      <c r="AX439" s="637">
        <v>0</v>
      </c>
      <c r="AY439" s="637">
        <v>0</v>
      </c>
      <c r="AZ439" s="637">
        <v>296.2</v>
      </c>
      <c r="BA439" s="637">
        <v>17.7</v>
      </c>
      <c r="BB439" s="637">
        <v>17.600000000000001</v>
      </c>
      <c r="BC439" s="636">
        <v>0.2986111111111111</v>
      </c>
    </row>
    <row r="440" spans="2:55">
      <c r="B440" s="2">
        <v>18.600000000000001</v>
      </c>
      <c r="C440" s="2">
        <v>92</v>
      </c>
      <c r="D440" s="2">
        <v>17.3</v>
      </c>
      <c r="E440" s="2">
        <v>18.600000000000001</v>
      </c>
      <c r="F440" s="2">
        <v>0</v>
      </c>
      <c r="G440" s="2">
        <v>0</v>
      </c>
      <c r="H440" s="2">
        <v>1011.9</v>
      </c>
      <c r="I440" s="2">
        <v>1350</v>
      </c>
      <c r="J440" s="2">
        <v>0</v>
      </c>
      <c r="K440" s="2">
        <v>0</v>
      </c>
      <c r="L440" s="2">
        <v>0</v>
      </c>
      <c r="M440" s="2">
        <v>0</v>
      </c>
      <c r="N440">
        <v>0</v>
      </c>
      <c r="O440">
        <v>296.2</v>
      </c>
      <c r="P440">
        <v>17.7</v>
      </c>
      <c r="Q440">
        <v>17.7</v>
      </c>
      <c r="R440" s="5">
        <v>0.29930555555555555</v>
      </c>
      <c r="T440" s="13">
        <f t="shared" si="8"/>
        <v>17.7</v>
      </c>
      <c r="U440" s="13">
        <f t="shared" si="10"/>
        <v>-3.9000000000000021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7">
        <v>18.600000000000001</v>
      </c>
      <c r="AN440" s="637">
        <v>92</v>
      </c>
      <c r="AO440" s="637">
        <v>17.3</v>
      </c>
      <c r="AP440" s="637">
        <v>18.600000000000001</v>
      </c>
      <c r="AQ440" s="637">
        <v>0</v>
      </c>
      <c r="AR440" s="637">
        <v>0</v>
      </c>
      <c r="AS440" s="637">
        <v>1011.9</v>
      </c>
      <c r="AT440" s="637">
        <v>1350</v>
      </c>
      <c r="AU440" s="637">
        <v>0</v>
      </c>
      <c r="AV440" s="637">
        <v>0</v>
      </c>
      <c r="AW440" s="637">
        <v>0</v>
      </c>
      <c r="AX440" s="637">
        <v>0</v>
      </c>
      <c r="AY440" s="637">
        <v>0</v>
      </c>
      <c r="AZ440" s="637">
        <v>296.2</v>
      </c>
      <c r="BA440" s="637">
        <v>17.7</v>
      </c>
      <c r="BB440" s="637">
        <v>17.7</v>
      </c>
      <c r="BC440" s="636">
        <v>0.29930555555555555</v>
      </c>
    </row>
    <row r="441" spans="2:55">
      <c r="B441" s="2">
        <v>18.600000000000001</v>
      </c>
      <c r="C441" s="2">
        <v>93</v>
      </c>
      <c r="D441" s="2">
        <v>17.399999999999999</v>
      </c>
      <c r="E441" s="2">
        <v>18.600000000000001</v>
      </c>
      <c r="F441" s="2">
        <v>0</v>
      </c>
      <c r="G441" s="2">
        <v>0</v>
      </c>
      <c r="H441" s="2">
        <v>1012.2</v>
      </c>
      <c r="I441" s="2">
        <v>1420</v>
      </c>
      <c r="J441" s="2">
        <v>0</v>
      </c>
      <c r="K441" s="2">
        <v>0</v>
      </c>
      <c r="L441" s="2">
        <v>0</v>
      </c>
      <c r="M441" s="2">
        <v>0</v>
      </c>
      <c r="N441">
        <v>0</v>
      </c>
      <c r="O441">
        <v>296.2</v>
      </c>
      <c r="P441">
        <v>17.7</v>
      </c>
      <c r="Q441">
        <v>17.7</v>
      </c>
      <c r="R441" s="5">
        <v>0.3</v>
      </c>
      <c r="T441" s="13">
        <f t="shared" si="8"/>
        <v>17.7</v>
      </c>
      <c r="U441" s="13">
        <f t="shared" si="10"/>
        <v>-3.9000000000000021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7">
        <v>18.600000000000001</v>
      </c>
      <c r="AN441" s="637">
        <v>93</v>
      </c>
      <c r="AO441" s="637">
        <v>17.399999999999999</v>
      </c>
      <c r="AP441" s="637">
        <v>18.600000000000001</v>
      </c>
      <c r="AQ441" s="637">
        <v>0</v>
      </c>
      <c r="AR441" s="637">
        <v>0</v>
      </c>
      <c r="AS441" s="637">
        <v>1012.2</v>
      </c>
      <c r="AT441" s="637">
        <v>1420</v>
      </c>
      <c r="AU441" s="637">
        <v>0</v>
      </c>
      <c r="AV441" s="637">
        <v>0</v>
      </c>
      <c r="AW441" s="637">
        <v>0</v>
      </c>
      <c r="AX441" s="637">
        <v>0</v>
      </c>
      <c r="AY441" s="637">
        <v>0</v>
      </c>
      <c r="AZ441" s="637">
        <v>296.2</v>
      </c>
      <c r="BA441" s="637">
        <v>17.7</v>
      </c>
      <c r="BB441" s="637">
        <v>17.7</v>
      </c>
      <c r="BC441" s="636">
        <v>0.3</v>
      </c>
    </row>
    <row r="442" spans="2:55">
      <c r="B442" s="2">
        <v>18.600000000000001</v>
      </c>
      <c r="C442" s="2">
        <v>93</v>
      </c>
      <c r="D442" s="2">
        <v>17.399999999999999</v>
      </c>
      <c r="E442" s="2">
        <v>18.600000000000001</v>
      </c>
      <c r="F442" s="2">
        <v>0</v>
      </c>
      <c r="G442" s="2">
        <v>0</v>
      </c>
      <c r="H442" s="2">
        <v>1012.2</v>
      </c>
      <c r="I442" s="2">
        <v>1480</v>
      </c>
      <c r="J442" s="2">
        <v>0</v>
      </c>
      <c r="K442" s="2">
        <v>0</v>
      </c>
      <c r="L442" s="2">
        <v>0</v>
      </c>
      <c r="M442" s="2">
        <v>0</v>
      </c>
      <c r="N442">
        <v>0</v>
      </c>
      <c r="O442">
        <v>296.2</v>
      </c>
      <c r="P442">
        <v>17.7</v>
      </c>
      <c r="Q442">
        <v>17.7</v>
      </c>
      <c r="R442" s="5">
        <v>0.30069444444444443</v>
      </c>
      <c r="T442" s="13">
        <f t="shared" si="8"/>
        <v>17.7</v>
      </c>
      <c r="U442" s="13">
        <f t="shared" si="10"/>
        <v>-3.9000000000000021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7">
        <v>18.600000000000001</v>
      </c>
      <c r="AN442" s="637">
        <v>93</v>
      </c>
      <c r="AO442" s="637">
        <v>17.399999999999999</v>
      </c>
      <c r="AP442" s="637">
        <v>18.600000000000001</v>
      </c>
      <c r="AQ442" s="637">
        <v>0</v>
      </c>
      <c r="AR442" s="637">
        <v>0</v>
      </c>
      <c r="AS442" s="637">
        <v>1012.2</v>
      </c>
      <c r="AT442" s="637">
        <v>1480</v>
      </c>
      <c r="AU442" s="637">
        <v>0</v>
      </c>
      <c r="AV442" s="637">
        <v>0</v>
      </c>
      <c r="AW442" s="637">
        <v>0</v>
      </c>
      <c r="AX442" s="637">
        <v>0</v>
      </c>
      <c r="AY442" s="637">
        <v>0</v>
      </c>
      <c r="AZ442" s="637">
        <v>296.2</v>
      </c>
      <c r="BA442" s="637">
        <v>17.7</v>
      </c>
      <c r="BB442" s="637">
        <v>17.7</v>
      </c>
      <c r="BC442" s="636">
        <v>0.30069444444444443</v>
      </c>
    </row>
    <row r="443" spans="2:55">
      <c r="B443" s="2">
        <v>18.600000000000001</v>
      </c>
      <c r="C443" s="2">
        <v>93</v>
      </c>
      <c r="D443" s="2">
        <v>17.399999999999999</v>
      </c>
      <c r="E443" s="2">
        <v>18.600000000000001</v>
      </c>
      <c r="F443" s="2">
        <v>0</v>
      </c>
      <c r="G443" s="2">
        <v>0</v>
      </c>
      <c r="H443" s="2">
        <v>1012.3</v>
      </c>
      <c r="I443" s="2">
        <v>1540</v>
      </c>
      <c r="J443" s="2">
        <v>0</v>
      </c>
      <c r="K443" s="2">
        <v>0</v>
      </c>
      <c r="L443" s="2">
        <v>0</v>
      </c>
      <c r="M443" s="2">
        <v>0</v>
      </c>
      <c r="N443">
        <v>0</v>
      </c>
      <c r="O443">
        <v>296.2</v>
      </c>
      <c r="P443">
        <v>17.7</v>
      </c>
      <c r="Q443">
        <v>17.7</v>
      </c>
      <c r="R443" s="5">
        <v>0.30138888888888887</v>
      </c>
      <c r="T443" s="13">
        <f t="shared" si="8"/>
        <v>17.7</v>
      </c>
      <c r="U443" s="13">
        <f t="shared" si="10"/>
        <v>-3.9000000000000021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7">
        <v>18.600000000000001</v>
      </c>
      <c r="AN443" s="637">
        <v>93</v>
      </c>
      <c r="AO443" s="637">
        <v>17.399999999999999</v>
      </c>
      <c r="AP443" s="637">
        <v>18.600000000000001</v>
      </c>
      <c r="AQ443" s="637">
        <v>0</v>
      </c>
      <c r="AR443" s="637">
        <v>0</v>
      </c>
      <c r="AS443" s="637">
        <v>1012.3</v>
      </c>
      <c r="AT443" s="637">
        <v>1540</v>
      </c>
      <c r="AU443" s="637">
        <v>0</v>
      </c>
      <c r="AV443" s="637">
        <v>0</v>
      </c>
      <c r="AW443" s="637">
        <v>0</v>
      </c>
      <c r="AX443" s="637">
        <v>0</v>
      </c>
      <c r="AY443" s="637">
        <v>0</v>
      </c>
      <c r="AZ443" s="637">
        <v>296.2</v>
      </c>
      <c r="BA443" s="637">
        <v>17.7</v>
      </c>
      <c r="BB443" s="637">
        <v>17.7</v>
      </c>
      <c r="BC443" s="636">
        <v>0.30138888888888887</v>
      </c>
    </row>
    <row r="444" spans="2:55">
      <c r="B444" s="2">
        <v>18.600000000000001</v>
      </c>
      <c r="C444" s="2">
        <v>93</v>
      </c>
      <c r="D444" s="2">
        <v>17.399999999999999</v>
      </c>
      <c r="E444" s="2">
        <v>18.600000000000001</v>
      </c>
      <c r="F444" s="2">
        <v>0</v>
      </c>
      <c r="G444" s="2">
        <v>0</v>
      </c>
      <c r="H444" s="2">
        <v>1012</v>
      </c>
      <c r="I444" s="2">
        <v>1600</v>
      </c>
      <c r="J444" s="2">
        <v>0</v>
      </c>
      <c r="K444" s="2">
        <v>0</v>
      </c>
      <c r="L444" s="2">
        <v>0</v>
      </c>
      <c r="M444" s="2">
        <v>0</v>
      </c>
      <c r="N444">
        <v>0</v>
      </c>
      <c r="O444">
        <v>296.2</v>
      </c>
      <c r="P444">
        <v>17.7</v>
      </c>
      <c r="Q444">
        <v>17.7</v>
      </c>
      <c r="R444" s="5">
        <v>0.30208333333333331</v>
      </c>
      <c r="T444" s="13">
        <f t="shared" si="8"/>
        <v>17.7</v>
      </c>
      <c r="U444" s="13">
        <f t="shared" si="10"/>
        <v>-3.9000000000000021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7">
        <v>18.600000000000001</v>
      </c>
      <c r="AN444" s="637">
        <v>93</v>
      </c>
      <c r="AO444" s="637">
        <v>17.399999999999999</v>
      </c>
      <c r="AP444" s="637">
        <v>18.600000000000001</v>
      </c>
      <c r="AQ444" s="637">
        <v>0</v>
      </c>
      <c r="AR444" s="637">
        <v>0</v>
      </c>
      <c r="AS444" s="637">
        <v>1012</v>
      </c>
      <c r="AT444" s="637">
        <v>1600</v>
      </c>
      <c r="AU444" s="637">
        <v>0</v>
      </c>
      <c r="AV444" s="637">
        <v>0</v>
      </c>
      <c r="AW444" s="637">
        <v>0</v>
      </c>
      <c r="AX444" s="637">
        <v>0</v>
      </c>
      <c r="AY444" s="637">
        <v>0</v>
      </c>
      <c r="AZ444" s="637">
        <v>296.2</v>
      </c>
      <c r="BA444" s="637">
        <v>17.7</v>
      </c>
      <c r="BB444" s="637">
        <v>17.7</v>
      </c>
      <c r="BC444" s="636">
        <v>0.30208333333333331</v>
      </c>
    </row>
    <row r="445" spans="2:55">
      <c r="B445" s="2">
        <v>18.7</v>
      </c>
      <c r="C445" s="2">
        <v>93</v>
      </c>
      <c r="D445" s="2">
        <v>17.5</v>
      </c>
      <c r="E445" s="2">
        <v>18.7</v>
      </c>
      <c r="F445" s="2">
        <v>0</v>
      </c>
      <c r="G445" s="2">
        <v>0</v>
      </c>
      <c r="H445" s="2">
        <v>1012.1</v>
      </c>
      <c r="I445" s="2">
        <v>1660</v>
      </c>
      <c r="J445" s="2">
        <v>0</v>
      </c>
      <c r="K445" s="2">
        <v>0</v>
      </c>
      <c r="L445" s="2">
        <v>0</v>
      </c>
      <c r="M445" s="2">
        <v>0</v>
      </c>
      <c r="N445">
        <v>0</v>
      </c>
      <c r="O445">
        <v>296.2</v>
      </c>
      <c r="P445">
        <v>17.8</v>
      </c>
      <c r="Q445">
        <v>17.7</v>
      </c>
      <c r="R445" s="5">
        <v>0.30277777777777776</v>
      </c>
      <c r="T445" s="13">
        <f t="shared" si="8"/>
        <v>17.8</v>
      </c>
      <c r="U445" s="13">
        <f t="shared" si="10"/>
        <v>-3.8999999999999986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7">
        <v>18.7</v>
      </c>
      <c r="AN445" s="637">
        <v>93</v>
      </c>
      <c r="AO445" s="637">
        <v>17.5</v>
      </c>
      <c r="AP445" s="637">
        <v>18.7</v>
      </c>
      <c r="AQ445" s="637">
        <v>0</v>
      </c>
      <c r="AR445" s="637">
        <v>0</v>
      </c>
      <c r="AS445" s="637">
        <v>1012.1</v>
      </c>
      <c r="AT445" s="637">
        <v>1660</v>
      </c>
      <c r="AU445" s="637">
        <v>0</v>
      </c>
      <c r="AV445" s="637">
        <v>0</v>
      </c>
      <c r="AW445" s="637">
        <v>0</v>
      </c>
      <c r="AX445" s="637">
        <v>0</v>
      </c>
      <c r="AY445" s="637">
        <v>0</v>
      </c>
      <c r="AZ445" s="637">
        <v>296.2</v>
      </c>
      <c r="BA445" s="637">
        <v>17.8</v>
      </c>
      <c r="BB445" s="637">
        <v>17.7</v>
      </c>
      <c r="BC445" s="636">
        <v>0.30277777777777776</v>
      </c>
    </row>
    <row r="446" spans="2:55">
      <c r="B446" s="2">
        <v>18.7</v>
      </c>
      <c r="C446" s="2">
        <v>93</v>
      </c>
      <c r="D446" s="2">
        <v>17.5</v>
      </c>
      <c r="E446" s="2">
        <v>18.7</v>
      </c>
      <c r="F446" s="2">
        <v>0</v>
      </c>
      <c r="G446" s="2">
        <v>0</v>
      </c>
      <c r="H446" s="2">
        <v>1012.1</v>
      </c>
      <c r="I446" s="2">
        <v>1730</v>
      </c>
      <c r="J446" s="2">
        <v>0</v>
      </c>
      <c r="K446" s="2">
        <v>0</v>
      </c>
      <c r="L446" s="2">
        <v>0</v>
      </c>
      <c r="M446" s="2">
        <v>0</v>
      </c>
      <c r="N446">
        <v>0</v>
      </c>
      <c r="O446">
        <v>296.2</v>
      </c>
      <c r="P446">
        <v>17.8</v>
      </c>
      <c r="Q446">
        <v>17.7</v>
      </c>
      <c r="R446" s="5">
        <v>0.3034722222222222</v>
      </c>
      <c r="T446" s="13">
        <f t="shared" si="8"/>
        <v>17.8</v>
      </c>
      <c r="U446" s="13">
        <f t="shared" si="10"/>
        <v>-3.8999999999999986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7">
        <v>18.7</v>
      </c>
      <c r="AN446" s="637">
        <v>93</v>
      </c>
      <c r="AO446" s="637">
        <v>17.5</v>
      </c>
      <c r="AP446" s="637">
        <v>18.7</v>
      </c>
      <c r="AQ446" s="637">
        <v>0</v>
      </c>
      <c r="AR446" s="637">
        <v>0</v>
      </c>
      <c r="AS446" s="637">
        <v>1012.1</v>
      </c>
      <c r="AT446" s="637">
        <v>1730</v>
      </c>
      <c r="AU446" s="637">
        <v>0</v>
      </c>
      <c r="AV446" s="637">
        <v>0</v>
      </c>
      <c r="AW446" s="637">
        <v>0</v>
      </c>
      <c r="AX446" s="637">
        <v>0</v>
      </c>
      <c r="AY446" s="637">
        <v>0</v>
      </c>
      <c r="AZ446" s="637">
        <v>296.2</v>
      </c>
      <c r="BA446" s="637">
        <v>17.8</v>
      </c>
      <c r="BB446" s="637">
        <v>17.7</v>
      </c>
      <c r="BC446" s="636">
        <v>0.3034722222222222</v>
      </c>
    </row>
    <row r="447" spans="2:55">
      <c r="B447" s="2">
        <v>18.8</v>
      </c>
      <c r="C447" s="2">
        <v>93</v>
      </c>
      <c r="D447" s="2">
        <v>17.600000000000001</v>
      </c>
      <c r="E447" s="2">
        <v>18.8</v>
      </c>
      <c r="F447" s="2">
        <v>0</v>
      </c>
      <c r="G447" s="2">
        <v>0</v>
      </c>
      <c r="H447" s="2">
        <v>1012.2</v>
      </c>
      <c r="I447" s="2">
        <v>1780</v>
      </c>
      <c r="J447" s="2">
        <v>0</v>
      </c>
      <c r="K447" s="2">
        <v>0</v>
      </c>
      <c r="L447" s="2">
        <v>0</v>
      </c>
      <c r="M447" s="2">
        <v>0</v>
      </c>
      <c r="N447">
        <v>0</v>
      </c>
      <c r="O447">
        <v>296.2</v>
      </c>
      <c r="P447">
        <v>17.8</v>
      </c>
      <c r="Q447">
        <v>17.7</v>
      </c>
      <c r="R447" s="5">
        <v>0.30416666666666664</v>
      </c>
      <c r="T447" s="13">
        <f t="shared" si="8"/>
        <v>17.8</v>
      </c>
      <c r="U447" s="13">
        <f t="shared" si="10"/>
        <v>-4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7">
        <v>18.8</v>
      </c>
      <c r="AN447" s="637">
        <v>93</v>
      </c>
      <c r="AO447" s="637">
        <v>17.600000000000001</v>
      </c>
      <c r="AP447" s="637">
        <v>18.8</v>
      </c>
      <c r="AQ447" s="637">
        <v>0</v>
      </c>
      <c r="AR447" s="637">
        <v>0</v>
      </c>
      <c r="AS447" s="637">
        <v>1012.2</v>
      </c>
      <c r="AT447" s="637">
        <v>1780</v>
      </c>
      <c r="AU447" s="637">
        <v>0</v>
      </c>
      <c r="AV447" s="637">
        <v>0</v>
      </c>
      <c r="AW447" s="637">
        <v>0</v>
      </c>
      <c r="AX447" s="637">
        <v>0</v>
      </c>
      <c r="AY447" s="637">
        <v>0</v>
      </c>
      <c r="AZ447" s="637">
        <v>296.2</v>
      </c>
      <c r="BA447" s="637">
        <v>17.8</v>
      </c>
      <c r="BB447" s="637">
        <v>17.7</v>
      </c>
      <c r="BC447" s="636">
        <v>0.30416666666666664</v>
      </c>
    </row>
    <row r="448" spans="2:55">
      <c r="B448" s="2">
        <v>18.8</v>
      </c>
      <c r="C448" s="2">
        <v>93</v>
      </c>
      <c r="D448" s="2">
        <v>17.600000000000001</v>
      </c>
      <c r="E448" s="2">
        <v>18.8</v>
      </c>
      <c r="F448" s="2">
        <v>0</v>
      </c>
      <c r="G448" s="2">
        <v>1.8</v>
      </c>
      <c r="H448" s="2">
        <v>1012.1</v>
      </c>
      <c r="I448" s="2">
        <v>1840</v>
      </c>
      <c r="J448" s="2">
        <v>0</v>
      </c>
      <c r="K448" s="2">
        <v>0</v>
      </c>
      <c r="L448" s="2">
        <v>0</v>
      </c>
      <c r="M448" s="2">
        <v>0</v>
      </c>
      <c r="N448">
        <v>0</v>
      </c>
      <c r="O448">
        <v>296.2</v>
      </c>
      <c r="P448">
        <v>17.8</v>
      </c>
      <c r="Q448">
        <v>17.8</v>
      </c>
      <c r="R448" s="5">
        <v>0.30486111111111114</v>
      </c>
      <c r="T448" s="13">
        <f t="shared" si="8"/>
        <v>17.8</v>
      </c>
      <c r="U448" s="13">
        <f t="shared" si="10"/>
        <v>-4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7">
        <v>18.8</v>
      </c>
      <c r="AN448" s="637">
        <v>93</v>
      </c>
      <c r="AO448" s="637">
        <v>17.600000000000001</v>
      </c>
      <c r="AP448" s="637">
        <v>18.8</v>
      </c>
      <c r="AQ448" s="637">
        <v>0</v>
      </c>
      <c r="AR448" s="637">
        <v>1.8</v>
      </c>
      <c r="AS448" s="637">
        <v>1012.1</v>
      </c>
      <c r="AT448" s="637">
        <v>1840</v>
      </c>
      <c r="AU448" s="637">
        <v>0</v>
      </c>
      <c r="AV448" s="637">
        <v>0</v>
      </c>
      <c r="AW448" s="637">
        <v>0</v>
      </c>
      <c r="AX448" s="637">
        <v>0</v>
      </c>
      <c r="AY448" s="637">
        <v>0</v>
      </c>
      <c r="AZ448" s="637">
        <v>296.2</v>
      </c>
      <c r="BA448" s="637">
        <v>17.8</v>
      </c>
      <c r="BB448" s="637">
        <v>17.8</v>
      </c>
      <c r="BC448" s="636">
        <v>0.30486111111111114</v>
      </c>
    </row>
    <row r="449" spans="2:55">
      <c r="B449" s="2">
        <v>18.8</v>
      </c>
      <c r="C449" s="2">
        <v>92</v>
      </c>
      <c r="D449" s="2">
        <v>17.5</v>
      </c>
      <c r="E449" s="2">
        <v>18.8</v>
      </c>
      <c r="F449" s="2">
        <v>0</v>
      </c>
      <c r="G449" s="2">
        <v>0</v>
      </c>
      <c r="H449" s="2">
        <v>1012</v>
      </c>
      <c r="I449" s="2">
        <v>1890</v>
      </c>
      <c r="J449" s="2">
        <v>0</v>
      </c>
      <c r="K449" s="2">
        <v>0</v>
      </c>
      <c r="L449" s="2">
        <v>0</v>
      </c>
      <c r="M449" s="2">
        <v>0</v>
      </c>
      <c r="N449">
        <v>0</v>
      </c>
      <c r="O449">
        <v>296.2</v>
      </c>
      <c r="P449">
        <v>17.899999999999999</v>
      </c>
      <c r="Q449">
        <v>17.8</v>
      </c>
      <c r="R449" s="5">
        <v>0.30555555555555558</v>
      </c>
      <c r="T449" s="13">
        <f t="shared" si="8"/>
        <v>17.899999999999999</v>
      </c>
      <c r="U449" s="13">
        <f t="shared" si="10"/>
        <v>-3.9000000000000021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7">
        <v>18.8</v>
      </c>
      <c r="AN449" s="637">
        <v>92</v>
      </c>
      <c r="AO449" s="637">
        <v>17.5</v>
      </c>
      <c r="AP449" s="637">
        <v>18.8</v>
      </c>
      <c r="AQ449" s="637">
        <v>0</v>
      </c>
      <c r="AR449" s="637">
        <v>0</v>
      </c>
      <c r="AS449" s="637">
        <v>1012</v>
      </c>
      <c r="AT449" s="637">
        <v>1890</v>
      </c>
      <c r="AU449" s="637">
        <v>0</v>
      </c>
      <c r="AV449" s="637">
        <v>0</v>
      </c>
      <c r="AW449" s="637">
        <v>0</v>
      </c>
      <c r="AX449" s="637">
        <v>0</v>
      </c>
      <c r="AY449" s="637">
        <v>0</v>
      </c>
      <c r="AZ449" s="637">
        <v>296.2</v>
      </c>
      <c r="BA449" s="637">
        <v>17.899999999999999</v>
      </c>
      <c r="BB449" s="637">
        <v>17.8</v>
      </c>
      <c r="BC449" s="636">
        <v>0.30555555555555558</v>
      </c>
    </row>
    <row r="450" spans="2:55">
      <c r="B450" s="2">
        <v>18.7</v>
      </c>
      <c r="C450" s="2">
        <v>92</v>
      </c>
      <c r="D450" s="2">
        <v>17.399999999999999</v>
      </c>
      <c r="E450" s="2">
        <v>18.7</v>
      </c>
      <c r="F450" s="2">
        <v>0</v>
      </c>
      <c r="G450" s="2">
        <v>0</v>
      </c>
      <c r="H450" s="2">
        <v>1011.9</v>
      </c>
      <c r="I450" s="2">
        <v>1960</v>
      </c>
      <c r="J450" s="2">
        <v>0</v>
      </c>
      <c r="K450" s="2">
        <v>0</v>
      </c>
      <c r="L450" s="2">
        <v>0</v>
      </c>
      <c r="M450" s="2">
        <v>0</v>
      </c>
      <c r="N450">
        <v>0</v>
      </c>
      <c r="O450">
        <v>296.2</v>
      </c>
      <c r="P450">
        <v>17.899999999999999</v>
      </c>
      <c r="Q450">
        <v>17.8</v>
      </c>
      <c r="R450" s="5">
        <v>0.30625000000000002</v>
      </c>
      <c r="T450" s="13">
        <f t="shared" si="8"/>
        <v>17.899999999999999</v>
      </c>
      <c r="U450" s="13">
        <f t="shared" si="10"/>
        <v>-3.8000000000000007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7">
        <v>18.7</v>
      </c>
      <c r="AN450" s="637">
        <v>92</v>
      </c>
      <c r="AO450" s="637">
        <v>17.399999999999999</v>
      </c>
      <c r="AP450" s="637">
        <v>18.7</v>
      </c>
      <c r="AQ450" s="637">
        <v>0</v>
      </c>
      <c r="AR450" s="637">
        <v>0</v>
      </c>
      <c r="AS450" s="637">
        <v>1011.9</v>
      </c>
      <c r="AT450" s="637">
        <v>1960</v>
      </c>
      <c r="AU450" s="637">
        <v>0</v>
      </c>
      <c r="AV450" s="637">
        <v>0</v>
      </c>
      <c r="AW450" s="637">
        <v>0</v>
      </c>
      <c r="AX450" s="637">
        <v>0</v>
      </c>
      <c r="AY450" s="637">
        <v>0</v>
      </c>
      <c r="AZ450" s="637">
        <v>296.2</v>
      </c>
      <c r="BA450" s="637">
        <v>17.899999999999999</v>
      </c>
      <c r="BB450" s="637">
        <v>17.8</v>
      </c>
      <c r="BC450" s="636">
        <v>0.30625000000000002</v>
      </c>
    </row>
    <row r="451" spans="2:55">
      <c r="B451" s="2">
        <v>18.7</v>
      </c>
      <c r="C451" s="2">
        <v>92</v>
      </c>
      <c r="D451" s="2">
        <v>17.399999999999999</v>
      </c>
      <c r="E451" s="2">
        <v>18.7</v>
      </c>
      <c r="F451" s="2">
        <v>0</v>
      </c>
      <c r="G451" s="2">
        <v>0</v>
      </c>
      <c r="H451" s="2">
        <v>1012.2</v>
      </c>
      <c r="I451" s="2">
        <v>2020</v>
      </c>
      <c r="J451" s="2">
        <v>0</v>
      </c>
      <c r="K451" s="2">
        <v>0</v>
      </c>
      <c r="L451" s="2">
        <v>0</v>
      </c>
      <c r="M451" s="2">
        <v>0</v>
      </c>
      <c r="N451">
        <v>0</v>
      </c>
      <c r="O451">
        <v>296.2</v>
      </c>
      <c r="P451">
        <v>17.899999999999999</v>
      </c>
      <c r="Q451">
        <v>17.899999999999999</v>
      </c>
      <c r="R451" s="5">
        <v>0.30694444444444446</v>
      </c>
      <c r="T451" s="13">
        <f t="shared" si="8"/>
        <v>17.899999999999999</v>
      </c>
      <c r="U451" s="13">
        <f t="shared" si="10"/>
        <v>-3.8000000000000007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7">
        <v>18.7</v>
      </c>
      <c r="AN451" s="637">
        <v>92</v>
      </c>
      <c r="AO451" s="637">
        <v>17.399999999999999</v>
      </c>
      <c r="AP451" s="637">
        <v>18.7</v>
      </c>
      <c r="AQ451" s="637">
        <v>0</v>
      </c>
      <c r="AR451" s="637">
        <v>0</v>
      </c>
      <c r="AS451" s="637">
        <v>1012.2</v>
      </c>
      <c r="AT451" s="637">
        <v>2020</v>
      </c>
      <c r="AU451" s="637">
        <v>0</v>
      </c>
      <c r="AV451" s="637">
        <v>0</v>
      </c>
      <c r="AW451" s="637">
        <v>0</v>
      </c>
      <c r="AX451" s="637">
        <v>0</v>
      </c>
      <c r="AY451" s="637">
        <v>0</v>
      </c>
      <c r="AZ451" s="637">
        <v>296.2</v>
      </c>
      <c r="BA451" s="637">
        <v>17.899999999999999</v>
      </c>
      <c r="BB451" s="637">
        <v>17.899999999999999</v>
      </c>
      <c r="BC451" s="636">
        <v>0.30694444444444446</v>
      </c>
    </row>
    <row r="452" spans="2:55">
      <c r="B452" s="2">
        <v>18.7</v>
      </c>
      <c r="C452" s="2">
        <v>92</v>
      </c>
      <c r="D452" s="2">
        <v>17.399999999999999</v>
      </c>
      <c r="E452" s="2">
        <v>18.7</v>
      </c>
      <c r="F452" s="2">
        <v>0</v>
      </c>
      <c r="G452" s="2">
        <v>0</v>
      </c>
      <c r="H452" s="2">
        <v>1012.1</v>
      </c>
      <c r="I452" s="2">
        <v>2080</v>
      </c>
      <c r="J452" s="2">
        <v>0</v>
      </c>
      <c r="K452" s="2">
        <v>0</v>
      </c>
      <c r="L452" s="2">
        <v>0</v>
      </c>
      <c r="M452" s="2">
        <v>0</v>
      </c>
      <c r="N452">
        <v>0</v>
      </c>
      <c r="O452">
        <v>296.2</v>
      </c>
      <c r="P452">
        <v>17.899999999999999</v>
      </c>
      <c r="Q452">
        <v>17.899999999999999</v>
      </c>
      <c r="R452" s="5">
        <v>0.30763888888888891</v>
      </c>
      <c r="T452" s="13">
        <f t="shared" si="8"/>
        <v>17.899999999999999</v>
      </c>
      <c r="U452" s="13">
        <f t="shared" si="10"/>
        <v>-3.8000000000000007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7">
        <v>18.7</v>
      </c>
      <c r="AN452" s="637">
        <v>92</v>
      </c>
      <c r="AO452" s="637">
        <v>17.399999999999999</v>
      </c>
      <c r="AP452" s="637">
        <v>18.7</v>
      </c>
      <c r="AQ452" s="637">
        <v>0</v>
      </c>
      <c r="AR452" s="637">
        <v>0</v>
      </c>
      <c r="AS452" s="637">
        <v>1012.1</v>
      </c>
      <c r="AT452" s="637">
        <v>2080</v>
      </c>
      <c r="AU452" s="637">
        <v>0</v>
      </c>
      <c r="AV452" s="637">
        <v>0</v>
      </c>
      <c r="AW452" s="637">
        <v>0</v>
      </c>
      <c r="AX452" s="637">
        <v>0</v>
      </c>
      <c r="AY452" s="637">
        <v>0</v>
      </c>
      <c r="AZ452" s="637">
        <v>296.2</v>
      </c>
      <c r="BA452" s="637">
        <v>17.899999999999999</v>
      </c>
      <c r="BB452" s="637">
        <v>17.899999999999999</v>
      </c>
      <c r="BC452" s="636">
        <v>0.30763888888888891</v>
      </c>
    </row>
    <row r="453" spans="2:55">
      <c r="B453" s="2">
        <v>18.600000000000001</v>
      </c>
      <c r="C453" s="2">
        <v>92</v>
      </c>
      <c r="D453" s="2">
        <v>17.3</v>
      </c>
      <c r="E453" s="2">
        <v>18.600000000000001</v>
      </c>
      <c r="F453" s="2">
        <v>0</v>
      </c>
      <c r="G453" s="2">
        <v>0</v>
      </c>
      <c r="H453" s="2">
        <v>1012.2</v>
      </c>
      <c r="I453" s="2">
        <v>2130</v>
      </c>
      <c r="J453" s="2">
        <v>0</v>
      </c>
      <c r="K453" s="2">
        <v>0</v>
      </c>
      <c r="L453" s="2">
        <v>0</v>
      </c>
      <c r="M453" s="2">
        <v>0</v>
      </c>
      <c r="N453">
        <v>0</v>
      </c>
      <c r="O453">
        <v>296.2</v>
      </c>
      <c r="P453">
        <v>17.899999999999999</v>
      </c>
      <c r="Q453">
        <v>17.899999999999999</v>
      </c>
      <c r="R453" s="5">
        <v>0.30833333333333335</v>
      </c>
      <c r="T453" s="13">
        <f t="shared" si="8"/>
        <v>17.899999999999999</v>
      </c>
      <c r="U453" s="13">
        <f t="shared" si="10"/>
        <v>-3.7000000000000028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7">
        <v>18.600000000000001</v>
      </c>
      <c r="AN453" s="637">
        <v>92</v>
      </c>
      <c r="AO453" s="637">
        <v>17.3</v>
      </c>
      <c r="AP453" s="637">
        <v>18.600000000000001</v>
      </c>
      <c r="AQ453" s="637">
        <v>0</v>
      </c>
      <c r="AR453" s="637">
        <v>0</v>
      </c>
      <c r="AS453" s="637">
        <v>1012.2</v>
      </c>
      <c r="AT453" s="637">
        <v>2130</v>
      </c>
      <c r="AU453" s="637">
        <v>0</v>
      </c>
      <c r="AV453" s="637">
        <v>0</v>
      </c>
      <c r="AW453" s="637">
        <v>0</v>
      </c>
      <c r="AX453" s="637">
        <v>0</v>
      </c>
      <c r="AY453" s="637">
        <v>0</v>
      </c>
      <c r="AZ453" s="637">
        <v>296.2</v>
      </c>
      <c r="BA453" s="637">
        <v>17.899999999999999</v>
      </c>
      <c r="BB453" s="637">
        <v>17.899999999999999</v>
      </c>
      <c r="BC453" s="636">
        <v>0.30833333333333335</v>
      </c>
    </row>
    <row r="454" spans="2:55">
      <c r="B454" s="2">
        <v>18.7</v>
      </c>
      <c r="C454" s="2">
        <v>93</v>
      </c>
      <c r="D454" s="2">
        <v>17.5</v>
      </c>
      <c r="E454" s="2">
        <v>18.7</v>
      </c>
      <c r="F454" s="2">
        <v>0</v>
      </c>
      <c r="G454" s="2">
        <v>0</v>
      </c>
      <c r="H454" s="2">
        <v>1012.2</v>
      </c>
      <c r="I454" s="2">
        <v>2200</v>
      </c>
      <c r="J454" s="2">
        <v>0</v>
      </c>
      <c r="K454" s="2">
        <v>0</v>
      </c>
      <c r="L454" s="2">
        <v>0</v>
      </c>
      <c r="M454" s="2">
        <v>0</v>
      </c>
      <c r="N454">
        <v>0</v>
      </c>
      <c r="O454">
        <v>296.2</v>
      </c>
      <c r="P454">
        <v>17.899999999999999</v>
      </c>
      <c r="Q454">
        <v>17.899999999999999</v>
      </c>
      <c r="R454" s="5">
        <v>0.30902777777777779</v>
      </c>
      <c r="T454" s="13">
        <f t="shared" si="8"/>
        <v>17.899999999999999</v>
      </c>
      <c r="U454" s="13">
        <f t="shared" si="10"/>
        <v>-3.8000000000000007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7">
        <v>18.7</v>
      </c>
      <c r="AN454" s="637">
        <v>93</v>
      </c>
      <c r="AO454" s="637">
        <v>17.5</v>
      </c>
      <c r="AP454" s="637">
        <v>18.7</v>
      </c>
      <c r="AQ454" s="637">
        <v>0</v>
      </c>
      <c r="AR454" s="637">
        <v>0</v>
      </c>
      <c r="AS454" s="637">
        <v>1012.2</v>
      </c>
      <c r="AT454" s="637">
        <v>2200</v>
      </c>
      <c r="AU454" s="637">
        <v>0</v>
      </c>
      <c r="AV454" s="637">
        <v>0</v>
      </c>
      <c r="AW454" s="637">
        <v>0</v>
      </c>
      <c r="AX454" s="637">
        <v>0</v>
      </c>
      <c r="AY454" s="637">
        <v>0</v>
      </c>
      <c r="AZ454" s="637">
        <v>296.2</v>
      </c>
      <c r="BA454" s="637">
        <v>17.899999999999999</v>
      </c>
      <c r="BB454" s="637">
        <v>17.899999999999999</v>
      </c>
      <c r="BC454" s="636">
        <v>0.30902777777777779</v>
      </c>
    </row>
    <row r="455" spans="2:55">
      <c r="B455" s="2">
        <v>18.7</v>
      </c>
      <c r="C455" s="2">
        <v>93</v>
      </c>
      <c r="D455" s="2">
        <v>17.5</v>
      </c>
      <c r="E455" s="2">
        <v>18.7</v>
      </c>
      <c r="F455" s="2">
        <v>0</v>
      </c>
      <c r="G455" s="2">
        <v>0</v>
      </c>
      <c r="H455" s="2">
        <v>1012.1</v>
      </c>
      <c r="I455" s="2">
        <v>2250</v>
      </c>
      <c r="J455" s="2">
        <v>0</v>
      </c>
      <c r="K455" s="2">
        <v>0</v>
      </c>
      <c r="L455" s="2">
        <v>0</v>
      </c>
      <c r="M455" s="2">
        <v>0</v>
      </c>
      <c r="N455">
        <v>0</v>
      </c>
      <c r="O455">
        <v>296.2</v>
      </c>
      <c r="P455">
        <v>17.899999999999999</v>
      </c>
      <c r="Q455">
        <v>17.899999999999999</v>
      </c>
      <c r="R455" s="5">
        <v>0.30972222222222223</v>
      </c>
      <c r="T455" s="13">
        <f t="shared" si="8"/>
        <v>17.899999999999999</v>
      </c>
      <c r="U455" s="13">
        <f t="shared" si="10"/>
        <v>-3.8000000000000007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7">
        <v>18.7</v>
      </c>
      <c r="AN455" s="637">
        <v>93</v>
      </c>
      <c r="AO455" s="637">
        <v>17.5</v>
      </c>
      <c r="AP455" s="637">
        <v>18.7</v>
      </c>
      <c r="AQ455" s="637">
        <v>0</v>
      </c>
      <c r="AR455" s="637">
        <v>0</v>
      </c>
      <c r="AS455" s="637">
        <v>1012.1</v>
      </c>
      <c r="AT455" s="637">
        <v>2250</v>
      </c>
      <c r="AU455" s="637">
        <v>0</v>
      </c>
      <c r="AV455" s="637">
        <v>0</v>
      </c>
      <c r="AW455" s="637">
        <v>0</v>
      </c>
      <c r="AX455" s="637">
        <v>0</v>
      </c>
      <c r="AY455" s="637">
        <v>0</v>
      </c>
      <c r="AZ455" s="637">
        <v>296.2</v>
      </c>
      <c r="BA455" s="637">
        <v>17.899999999999999</v>
      </c>
      <c r="BB455" s="637">
        <v>17.899999999999999</v>
      </c>
      <c r="BC455" s="636">
        <v>0.30972222222222223</v>
      </c>
    </row>
    <row r="456" spans="2:55">
      <c r="B456" s="2">
        <v>18.7</v>
      </c>
      <c r="C456" s="2">
        <v>93</v>
      </c>
      <c r="D456" s="2">
        <v>17.5</v>
      </c>
      <c r="E456" s="2">
        <v>18.7</v>
      </c>
      <c r="F456" s="2">
        <v>0</v>
      </c>
      <c r="G456" s="2">
        <v>0</v>
      </c>
      <c r="H456" s="2">
        <v>1012.2</v>
      </c>
      <c r="I456" s="2">
        <v>2300</v>
      </c>
      <c r="J456" s="2">
        <v>0</v>
      </c>
      <c r="K456" s="2">
        <v>0</v>
      </c>
      <c r="L456" s="2">
        <v>0</v>
      </c>
      <c r="M456" s="2">
        <v>0</v>
      </c>
      <c r="N456">
        <v>0</v>
      </c>
      <c r="O456">
        <v>296.2</v>
      </c>
      <c r="P456">
        <v>17.899999999999999</v>
      </c>
      <c r="Q456">
        <v>18</v>
      </c>
      <c r="R456" s="5">
        <v>0.31041666666666667</v>
      </c>
      <c r="T456" s="13">
        <f t="shared" si="8"/>
        <v>18</v>
      </c>
      <c r="U456" s="13">
        <f t="shared" si="10"/>
        <v>-3.6999999999999993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7">
        <v>18.7</v>
      </c>
      <c r="AN456" s="637">
        <v>93</v>
      </c>
      <c r="AO456" s="637">
        <v>17.5</v>
      </c>
      <c r="AP456" s="637">
        <v>18.7</v>
      </c>
      <c r="AQ456" s="637">
        <v>0</v>
      </c>
      <c r="AR456" s="637">
        <v>0</v>
      </c>
      <c r="AS456" s="637">
        <v>1012.2</v>
      </c>
      <c r="AT456" s="637">
        <v>2300</v>
      </c>
      <c r="AU456" s="637">
        <v>0</v>
      </c>
      <c r="AV456" s="637">
        <v>0</v>
      </c>
      <c r="AW456" s="637">
        <v>0</v>
      </c>
      <c r="AX456" s="637">
        <v>0</v>
      </c>
      <c r="AY456" s="637">
        <v>0</v>
      </c>
      <c r="AZ456" s="637">
        <v>296.2</v>
      </c>
      <c r="BA456" s="637">
        <v>17.899999999999999</v>
      </c>
      <c r="BB456" s="637">
        <v>18</v>
      </c>
      <c r="BC456" s="636">
        <v>0.31041666666666667</v>
      </c>
    </row>
    <row r="457" spans="2:55">
      <c r="B457" s="2">
        <v>18.7</v>
      </c>
      <c r="C457" s="2">
        <v>93</v>
      </c>
      <c r="D457" s="2">
        <v>17.5</v>
      </c>
      <c r="E457" s="2">
        <v>18.7</v>
      </c>
      <c r="F457" s="2">
        <v>0</v>
      </c>
      <c r="G457" s="2">
        <v>0</v>
      </c>
      <c r="H457" s="2">
        <v>1012</v>
      </c>
      <c r="I457" s="2">
        <v>2360</v>
      </c>
      <c r="J457" s="2">
        <v>0</v>
      </c>
      <c r="K457" s="2">
        <v>0</v>
      </c>
      <c r="L457" s="2">
        <v>0</v>
      </c>
      <c r="M457" s="2">
        <v>0</v>
      </c>
      <c r="N457">
        <v>0</v>
      </c>
      <c r="O457">
        <v>296.2</v>
      </c>
      <c r="P457">
        <v>17.899999999999999</v>
      </c>
      <c r="Q457">
        <v>18</v>
      </c>
      <c r="R457" s="5">
        <v>0.31111111111111112</v>
      </c>
      <c r="T457" s="13">
        <f t="shared" si="8"/>
        <v>18</v>
      </c>
      <c r="U457" s="13">
        <f t="shared" si="10"/>
        <v>-3.6999999999999993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7">
        <v>18.7</v>
      </c>
      <c r="AN457" s="637">
        <v>93</v>
      </c>
      <c r="AO457" s="637">
        <v>17.5</v>
      </c>
      <c r="AP457" s="637">
        <v>18.7</v>
      </c>
      <c r="AQ457" s="637">
        <v>0</v>
      </c>
      <c r="AR457" s="637">
        <v>0</v>
      </c>
      <c r="AS457" s="637">
        <v>1012</v>
      </c>
      <c r="AT457" s="637">
        <v>2360</v>
      </c>
      <c r="AU457" s="637">
        <v>0</v>
      </c>
      <c r="AV457" s="637">
        <v>0</v>
      </c>
      <c r="AW457" s="637">
        <v>0</v>
      </c>
      <c r="AX457" s="637">
        <v>0</v>
      </c>
      <c r="AY457" s="637">
        <v>0</v>
      </c>
      <c r="AZ457" s="637">
        <v>296.2</v>
      </c>
      <c r="BA457" s="637">
        <v>17.899999999999999</v>
      </c>
      <c r="BB457" s="637">
        <v>18</v>
      </c>
      <c r="BC457" s="636">
        <v>0.31111111111111112</v>
      </c>
    </row>
    <row r="458" spans="2:55">
      <c r="B458" s="2">
        <v>18.8</v>
      </c>
      <c r="C458" s="2">
        <v>93</v>
      </c>
      <c r="D458" s="2">
        <v>17.600000000000001</v>
      </c>
      <c r="E458" s="2">
        <v>18.8</v>
      </c>
      <c r="F458" s="2">
        <v>0</v>
      </c>
      <c r="G458" s="2">
        <v>0</v>
      </c>
      <c r="H458" s="2">
        <v>1012.1</v>
      </c>
      <c r="I458" s="2">
        <v>2420</v>
      </c>
      <c r="J458" s="2">
        <v>0</v>
      </c>
      <c r="K458" s="2">
        <v>0</v>
      </c>
      <c r="L458" s="2">
        <v>0</v>
      </c>
      <c r="M458" s="2">
        <v>0</v>
      </c>
      <c r="N458">
        <v>0</v>
      </c>
      <c r="O458">
        <v>296.2</v>
      </c>
      <c r="P458">
        <v>18</v>
      </c>
      <c r="Q458">
        <v>18</v>
      </c>
      <c r="R458" s="5">
        <v>0.31180555555555556</v>
      </c>
      <c r="T458" s="13">
        <f t="shared" si="8"/>
        <v>18</v>
      </c>
      <c r="U458" s="13">
        <f t="shared" si="10"/>
        <v>-3.8000000000000007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7">
        <v>18.8</v>
      </c>
      <c r="AN458" s="637">
        <v>93</v>
      </c>
      <c r="AO458" s="637">
        <v>17.600000000000001</v>
      </c>
      <c r="AP458" s="637">
        <v>18.8</v>
      </c>
      <c r="AQ458" s="637">
        <v>0</v>
      </c>
      <c r="AR458" s="637">
        <v>0</v>
      </c>
      <c r="AS458" s="637">
        <v>1012.1</v>
      </c>
      <c r="AT458" s="637">
        <v>2420</v>
      </c>
      <c r="AU458" s="637">
        <v>0</v>
      </c>
      <c r="AV458" s="637">
        <v>0</v>
      </c>
      <c r="AW458" s="637">
        <v>0</v>
      </c>
      <c r="AX458" s="637">
        <v>0</v>
      </c>
      <c r="AY458" s="637">
        <v>0</v>
      </c>
      <c r="AZ458" s="637">
        <v>296.2</v>
      </c>
      <c r="BA458" s="637">
        <v>18</v>
      </c>
      <c r="BB458" s="637">
        <v>18</v>
      </c>
      <c r="BC458" s="636">
        <v>0.31180555555555556</v>
      </c>
    </row>
    <row r="459" spans="2:55">
      <c r="B459" s="2">
        <v>18.7</v>
      </c>
      <c r="C459" s="2">
        <v>92</v>
      </c>
      <c r="D459" s="2">
        <v>17.399999999999999</v>
      </c>
      <c r="E459" s="2">
        <v>18.7</v>
      </c>
      <c r="F459" s="2">
        <v>0</v>
      </c>
      <c r="G459" s="2">
        <v>0</v>
      </c>
      <c r="H459" s="2">
        <v>1012.4</v>
      </c>
      <c r="I459" s="2">
        <v>2490</v>
      </c>
      <c r="J459" s="2">
        <v>0</v>
      </c>
      <c r="K459" s="2">
        <v>0</v>
      </c>
      <c r="L459" s="2">
        <v>0</v>
      </c>
      <c r="M459" s="2">
        <v>0</v>
      </c>
      <c r="N459">
        <v>0</v>
      </c>
      <c r="O459">
        <v>296.2</v>
      </c>
      <c r="P459">
        <v>18</v>
      </c>
      <c r="Q459">
        <v>18.100000000000001</v>
      </c>
      <c r="R459" s="5">
        <v>0.3125</v>
      </c>
      <c r="T459" s="13">
        <f t="shared" si="8"/>
        <v>18.100000000000001</v>
      </c>
      <c r="U459" s="13">
        <f t="shared" si="10"/>
        <v>-3.5999999999999979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7">
        <v>18.7</v>
      </c>
      <c r="AN459" s="637">
        <v>92</v>
      </c>
      <c r="AO459" s="637">
        <v>17.399999999999999</v>
      </c>
      <c r="AP459" s="637">
        <v>18.7</v>
      </c>
      <c r="AQ459" s="637">
        <v>0</v>
      </c>
      <c r="AR459" s="637">
        <v>0</v>
      </c>
      <c r="AS459" s="637">
        <v>1012.4</v>
      </c>
      <c r="AT459" s="637">
        <v>2490</v>
      </c>
      <c r="AU459" s="637">
        <v>0</v>
      </c>
      <c r="AV459" s="637">
        <v>0</v>
      </c>
      <c r="AW459" s="637">
        <v>0</v>
      </c>
      <c r="AX459" s="637">
        <v>0</v>
      </c>
      <c r="AY459" s="637">
        <v>0</v>
      </c>
      <c r="AZ459" s="637">
        <v>296.2</v>
      </c>
      <c r="BA459" s="637">
        <v>18</v>
      </c>
      <c r="BB459" s="637">
        <v>18.100000000000001</v>
      </c>
      <c r="BC459" s="636">
        <v>0.3125</v>
      </c>
    </row>
    <row r="460" spans="2:55">
      <c r="B460" s="2">
        <v>18.7</v>
      </c>
      <c r="C460" s="2">
        <v>93</v>
      </c>
      <c r="D460" s="2">
        <v>17.5</v>
      </c>
      <c r="E460" s="2">
        <v>18.7</v>
      </c>
      <c r="F460" s="2">
        <v>0</v>
      </c>
      <c r="G460" s="2">
        <v>0</v>
      </c>
      <c r="H460" s="2">
        <v>1012.3</v>
      </c>
      <c r="I460" s="2">
        <v>2540</v>
      </c>
      <c r="J460" s="2">
        <v>0</v>
      </c>
      <c r="K460" s="2">
        <v>0</v>
      </c>
      <c r="L460" s="2">
        <v>0</v>
      </c>
      <c r="M460" s="2">
        <v>0</v>
      </c>
      <c r="N460">
        <v>0</v>
      </c>
      <c r="O460">
        <v>296.2</v>
      </c>
      <c r="P460">
        <v>18</v>
      </c>
      <c r="Q460">
        <v>18.100000000000001</v>
      </c>
      <c r="R460" s="5">
        <v>0.31319444444444444</v>
      </c>
      <c r="T460" s="13">
        <f t="shared" si="8"/>
        <v>18.100000000000001</v>
      </c>
      <c r="U460" s="13">
        <f t="shared" si="10"/>
        <v>-3.5999999999999979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7">
        <v>18.7</v>
      </c>
      <c r="AN460" s="637">
        <v>93</v>
      </c>
      <c r="AO460" s="637">
        <v>17.5</v>
      </c>
      <c r="AP460" s="637">
        <v>18.7</v>
      </c>
      <c r="AQ460" s="637">
        <v>0</v>
      </c>
      <c r="AR460" s="637">
        <v>0</v>
      </c>
      <c r="AS460" s="637">
        <v>1012.3</v>
      </c>
      <c r="AT460" s="637">
        <v>2540</v>
      </c>
      <c r="AU460" s="637">
        <v>0</v>
      </c>
      <c r="AV460" s="637">
        <v>0</v>
      </c>
      <c r="AW460" s="637">
        <v>0</v>
      </c>
      <c r="AX460" s="637">
        <v>0</v>
      </c>
      <c r="AY460" s="637">
        <v>0</v>
      </c>
      <c r="AZ460" s="637">
        <v>296.2</v>
      </c>
      <c r="BA460" s="637">
        <v>18</v>
      </c>
      <c r="BB460" s="637">
        <v>18.100000000000001</v>
      </c>
      <c r="BC460" s="636">
        <v>0.31319444444444444</v>
      </c>
    </row>
    <row r="461" spans="2:55">
      <c r="B461" s="2">
        <v>18.7</v>
      </c>
      <c r="C461" s="2">
        <v>93</v>
      </c>
      <c r="D461" s="2">
        <v>17.5</v>
      </c>
      <c r="E461" s="2">
        <v>18.7</v>
      </c>
      <c r="F461" s="2">
        <v>0</v>
      </c>
      <c r="G461" s="2">
        <v>0</v>
      </c>
      <c r="H461" s="2">
        <v>1012.1</v>
      </c>
      <c r="I461" s="2">
        <v>2600</v>
      </c>
      <c r="J461" s="2">
        <v>0</v>
      </c>
      <c r="K461" s="2">
        <v>0</v>
      </c>
      <c r="L461" s="2">
        <v>0</v>
      </c>
      <c r="M461" s="2">
        <v>0</v>
      </c>
      <c r="N461">
        <v>0</v>
      </c>
      <c r="O461">
        <v>296.2</v>
      </c>
      <c r="P461">
        <v>18</v>
      </c>
      <c r="Q461">
        <v>18.100000000000001</v>
      </c>
      <c r="R461" s="5">
        <v>0.31388888888888888</v>
      </c>
      <c r="T461" s="13">
        <f t="shared" si="8"/>
        <v>18.100000000000001</v>
      </c>
      <c r="U461" s="13">
        <f t="shared" si="10"/>
        <v>-3.5999999999999979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7">
        <v>18.7</v>
      </c>
      <c r="AN461" s="637">
        <v>93</v>
      </c>
      <c r="AO461" s="637">
        <v>17.5</v>
      </c>
      <c r="AP461" s="637">
        <v>18.7</v>
      </c>
      <c r="AQ461" s="637">
        <v>0</v>
      </c>
      <c r="AR461" s="637">
        <v>0</v>
      </c>
      <c r="AS461" s="637">
        <v>1012.1</v>
      </c>
      <c r="AT461" s="637">
        <v>2600</v>
      </c>
      <c r="AU461" s="637">
        <v>0</v>
      </c>
      <c r="AV461" s="637">
        <v>0</v>
      </c>
      <c r="AW461" s="637">
        <v>0</v>
      </c>
      <c r="AX461" s="637">
        <v>0</v>
      </c>
      <c r="AY461" s="637">
        <v>0</v>
      </c>
      <c r="AZ461" s="637">
        <v>296.2</v>
      </c>
      <c r="BA461" s="637">
        <v>18</v>
      </c>
      <c r="BB461" s="637">
        <v>18.100000000000001</v>
      </c>
      <c r="BC461" s="636">
        <v>0.31388888888888888</v>
      </c>
    </row>
    <row r="462" spans="2:55">
      <c r="B462" s="2">
        <v>18.7</v>
      </c>
      <c r="C462" s="2">
        <v>92</v>
      </c>
      <c r="D462" s="2">
        <v>17.399999999999999</v>
      </c>
      <c r="E462" s="2">
        <v>18.7</v>
      </c>
      <c r="F462" s="2">
        <v>0</v>
      </c>
      <c r="G462" s="2">
        <v>0</v>
      </c>
      <c r="H462" s="2">
        <v>1012.2</v>
      </c>
      <c r="I462" s="2">
        <v>2650</v>
      </c>
      <c r="J462" s="2">
        <v>0</v>
      </c>
      <c r="K462" s="2">
        <v>0</v>
      </c>
      <c r="L462" s="2">
        <v>0</v>
      </c>
      <c r="M462" s="2">
        <v>0</v>
      </c>
      <c r="N462">
        <v>0</v>
      </c>
      <c r="O462">
        <v>296.2</v>
      </c>
      <c r="P462">
        <v>18</v>
      </c>
      <c r="Q462">
        <v>18.2</v>
      </c>
      <c r="R462" s="5">
        <v>0.31458333333333333</v>
      </c>
      <c r="T462" s="13">
        <f t="shared" si="8"/>
        <v>18.2</v>
      </c>
      <c r="U462" s="13">
        <f t="shared" si="10"/>
        <v>-3.5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7">
        <v>18.7</v>
      </c>
      <c r="AN462" s="637">
        <v>92</v>
      </c>
      <c r="AO462" s="637">
        <v>17.399999999999999</v>
      </c>
      <c r="AP462" s="637">
        <v>18.7</v>
      </c>
      <c r="AQ462" s="637">
        <v>0</v>
      </c>
      <c r="AR462" s="637">
        <v>0</v>
      </c>
      <c r="AS462" s="637">
        <v>1012.2</v>
      </c>
      <c r="AT462" s="637">
        <v>2650</v>
      </c>
      <c r="AU462" s="637">
        <v>0</v>
      </c>
      <c r="AV462" s="637">
        <v>0</v>
      </c>
      <c r="AW462" s="637">
        <v>0</v>
      </c>
      <c r="AX462" s="637">
        <v>0</v>
      </c>
      <c r="AY462" s="637">
        <v>0</v>
      </c>
      <c r="AZ462" s="637">
        <v>296.2</v>
      </c>
      <c r="BA462" s="637">
        <v>18</v>
      </c>
      <c r="BB462" s="637">
        <v>18.2</v>
      </c>
      <c r="BC462" s="636">
        <v>0.31458333333333333</v>
      </c>
    </row>
    <row r="463" spans="2:55">
      <c r="B463" s="2">
        <v>18.7</v>
      </c>
      <c r="C463" s="2">
        <v>92</v>
      </c>
      <c r="D463" s="2">
        <v>17.399999999999999</v>
      </c>
      <c r="E463" s="2">
        <v>18.7</v>
      </c>
      <c r="F463" s="2">
        <v>0</v>
      </c>
      <c r="G463" s="2">
        <v>0</v>
      </c>
      <c r="H463" s="2">
        <v>1012.1</v>
      </c>
      <c r="I463" s="2">
        <v>2690</v>
      </c>
      <c r="J463" s="2">
        <v>0</v>
      </c>
      <c r="K463" s="2">
        <v>0</v>
      </c>
      <c r="L463" s="2">
        <v>0</v>
      </c>
      <c r="M463" s="2">
        <v>0</v>
      </c>
      <c r="N463">
        <v>0</v>
      </c>
      <c r="O463">
        <v>296.2</v>
      </c>
      <c r="P463">
        <v>18</v>
      </c>
      <c r="Q463">
        <v>18.2</v>
      </c>
      <c r="R463" s="5">
        <v>0.31527777777777777</v>
      </c>
      <c r="T463" s="13">
        <f t="shared" ref="T463:T526" si="12">MAX(P463,Q463)</f>
        <v>18.2</v>
      </c>
      <c r="U463" s="13">
        <f t="shared" si="10"/>
        <v>-3.5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7">
        <v>18.7</v>
      </c>
      <c r="AN463" s="637">
        <v>92</v>
      </c>
      <c r="AO463" s="637">
        <v>17.399999999999999</v>
      </c>
      <c r="AP463" s="637">
        <v>18.7</v>
      </c>
      <c r="AQ463" s="637">
        <v>0</v>
      </c>
      <c r="AR463" s="637">
        <v>0</v>
      </c>
      <c r="AS463" s="637">
        <v>1012.1</v>
      </c>
      <c r="AT463" s="637">
        <v>2690</v>
      </c>
      <c r="AU463" s="637">
        <v>0</v>
      </c>
      <c r="AV463" s="637">
        <v>0</v>
      </c>
      <c r="AW463" s="637">
        <v>0</v>
      </c>
      <c r="AX463" s="637">
        <v>0</v>
      </c>
      <c r="AY463" s="637">
        <v>0</v>
      </c>
      <c r="AZ463" s="637">
        <v>296.2</v>
      </c>
      <c r="BA463" s="637">
        <v>18</v>
      </c>
      <c r="BB463" s="637">
        <v>18.2</v>
      </c>
      <c r="BC463" s="636">
        <v>0.31527777777777777</v>
      </c>
    </row>
    <row r="464" spans="2:55">
      <c r="B464" s="2">
        <v>18.7</v>
      </c>
      <c r="C464" s="2">
        <v>92</v>
      </c>
      <c r="D464" s="2">
        <v>17.399999999999999</v>
      </c>
      <c r="E464" s="2">
        <v>18.7</v>
      </c>
      <c r="F464" s="2">
        <v>0</v>
      </c>
      <c r="G464" s="2">
        <v>0</v>
      </c>
      <c r="H464" s="2">
        <v>1012.3</v>
      </c>
      <c r="I464" s="2">
        <v>2730</v>
      </c>
      <c r="J464" s="2">
        <v>0</v>
      </c>
      <c r="K464" s="2">
        <v>0</v>
      </c>
      <c r="L464" s="2">
        <v>0</v>
      </c>
      <c r="M464" s="2">
        <v>0</v>
      </c>
      <c r="N464">
        <v>0</v>
      </c>
      <c r="O464">
        <v>296.2</v>
      </c>
      <c r="P464">
        <v>18</v>
      </c>
      <c r="Q464">
        <v>18.3</v>
      </c>
      <c r="R464" s="5">
        <v>0.31597222222222221</v>
      </c>
      <c r="T464" s="13">
        <f t="shared" si="12"/>
        <v>18.3</v>
      </c>
      <c r="U464" s="13">
        <f t="shared" ref="U464:U527" si="13">(T464-B464)-3</f>
        <v>-3.3999999999999986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18.7</v>
      </c>
      <c r="AN464" s="637">
        <v>92</v>
      </c>
      <c r="AO464" s="637">
        <v>17.399999999999999</v>
      </c>
      <c r="AP464" s="637">
        <v>18.7</v>
      </c>
      <c r="AQ464" s="637">
        <v>0</v>
      </c>
      <c r="AR464" s="637">
        <v>0</v>
      </c>
      <c r="AS464" s="637">
        <v>1012.3</v>
      </c>
      <c r="AT464" s="637">
        <v>2730</v>
      </c>
      <c r="AU464" s="637">
        <v>0</v>
      </c>
      <c r="AV464" s="637">
        <v>0</v>
      </c>
      <c r="AW464" s="637">
        <v>0</v>
      </c>
      <c r="AX464" s="637">
        <v>0</v>
      </c>
      <c r="AY464" s="637">
        <v>0</v>
      </c>
      <c r="AZ464" s="637">
        <v>296.2</v>
      </c>
      <c r="BA464" s="637">
        <v>18</v>
      </c>
      <c r="BB464" s="637">
        <v>18.3</v>
      </c>
      <c r="BC464" s="636">
        <v>0.31597222222222221</v>
      </c>
    </row>
    <row r="465" spans="2:55">
      <c r="B465" s="2">
        <v>18.7</v>
      </c>
      <c r="C465" s="2">
        <v>93</v>
      </c>
      <c r="D465" s="2">
        <v>17.5</v>
      </c>
      <c r="E465" s="2">
        <v>18.7</v>
      </c>
      <c r="F465" s="2">
        <v>0</v>
      </c>
      <c r="G465" s="2">
        <v>0</v>
      </c>
      <c r="H465" s="2">
        <v>1012.3</v>
      </c>
      <c r="I465" s="2">
        <v>2800</v>
      </c>
      <c r="J465" s="2">
        <v>0</v>
      </c>
      <c r="K465" s="2">
        <v>0</v>
      </c>
      <c r="L465" s="2">
        <v>0</v>
      </c>
      <c r="M465" s="2">
        <v>0</v>
      </c>
      <c r="N465">
        <v>0</v>
      </c>
      <c r="O465">
        <v>296.2</v>
      </c>
      <c r="P465">
        <v>18</v>
      </c>
      <c r="Q465">
        <v>18.3</v>
      </c>
      <c r="R465" s="5">
        <v>0.31666666666666665</v>
      </c>
      <c r="T465" s="13">
        <f t="shared" si="12"/>
        <v>18.3</v>
      </c>
      <c r="U465" s="13">
        <f t="shared" si="13"/>
        <v>-3.3999999999999986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7">
        <v>18.7</v>
      </c>
      <c r="AN465" s="637">
        <v>93</v>
      </c>
      <c r="AO465" s="637">
        <v>17.5</v>
      </c>
      <c r="AP465" s="637">
        <v>18.7</v>
      </c>
      <c r="AQ465" s="637">
        <v>0</v>
      </c>
      <c r="AR465" s="637">
        <v>0</v>
      </c>
      <c r="AS465" s="637">
        <v>1012.3</v>
      </c>
      <c r="AT465" s="637">
        <v>2800</v>
      </c>
      <c r="AU465" s="637">
        <v>0</v>
      </c>
      <c r="AV465" s="637">
        <v>0</v>
      </c>
      <c r="AW465" s="637">
        <v>0</v>
      </c>
      <c r="AX465" s="637">
        <v>0</v>
      </c>
      <c r="AY465" s="637">
        <v>0</v>
      </c>
      <c r="AZ465" s="637">
        <v>296.2</v>
      </c>
      <c r="BA465" s="637">
        <v>18</v>
      </c>
      <c r="BB465" s="637">
        <v>18.3</v>
      </c>
      <c r="BC465" s="636">
        <v>0.31666666666666665</v>
      </c>
    </row>
    <row r="466" spans="2:55">
      <c r="B466" s="2">
        <v>18.7</v>
      </c>
      <c r="C466" s="2">
        <v>93</v>
      </c>
      <c r="D466" s="2">
        <v>17.5</v>
      </c>
      <c r="E466" s="2">
        <v>18.7</v>
      </c>
      <c r="F466" s="2">
        <v>0</v>
      </c>
      <c r="G466" s="2">
        <v>0</v>
      </c>
      <c r="H466" s="2">
        <v>1012.1</v>
      </c>
      <c r="I466" s="2">
        <v>2850</v>
      </c>
      <c r="J466" s="2">
        <v>0</v>
      </c>
      <c r="K466" s="2">
        <v>0</v>
      </c>
      <c r="L466" s="2">
        <v>0</v>
      </c>
      <c r="M466" s="2">
        <v>0</v>
      </c>
      <c r="N466">
        <v>0</v>
      </c>
      <c r="O466">
        <v>296.2</v>
      </c>
      <c r="P466">
        <v>18.100000000000001</v>
      </c>
      <c r="Q466">
        <v>18.399999999999999</v>
      </c>
      <c r="R466" s="5">
        <v>0.31736111111111109</v>
      </c>
      <c r="T466" s="13">
        <f t="shared" si="12"/>
        <v>18.399999999999999</v>
      </c>
      <c r="U466" s="13">
        <f t="shared" si="13"/>
        <v>-3.3000000000000007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7">
        <v>18.7</v>
      </c>
      <c r="AN466" s="637">
        <v>93</v>
      </c>
      <c r="AO466" s="637">
        <v>17.5</v>
      </c>
      <c r="AP466" s="637">
        <v>18.7</v>
      </c>
      <c r="AQ466" s="637">
        <v>0</v>
      </c>
      <c r="AR466" s="637">
        <v>0</v>
      </c>
      <c r="AS466" s="637">
        <v>1012.1</v>
      </c>
      <c r="AT466" s="637">
        <v>2850</v>
      </c>
      <c r="AU466" s="637">
        <v>0</v>
      </c>
      <c r="AV466" s="637">
        <v>0</v>
      </c>
      <c r="AW466" s="637">
        <v>0</v>
      </c>
      <c r="AX466" s="637">
        <v>0</v>
      </c>
      <c r="AY466" s="637">
        <v>0</v>
      </c>
      <c r="AZ466" s="637">
        <v>296.2</v>
      </c>
      <c r="BA466" s="637">
        <v>18.100000000000001</v>
      </c>
      <c r="BB466" s="637">
        <v>18.399999999999999</v>
      </c>
      <c r="BC466" s="636">
        <v>0.31736111111111109</v>
      </c>
    </row>
    <row r="467" spans="2:55">
      <c r="B467" s="2">
        <v>18.7</v>
      </c>
      <c r="C467" s="2">
        <v>93</v>
      </c>
      <c r="D467" s="2">
        <v>17.5</v>
      </c>
      <c r="E467" s="2">
        <v>18.7</v>
      </c>
      <c r="F467" s="2">
        <v>0</v>
      </c>
      <c r="G467" s="2">
        <v>0</v>
      </c>
      <c r="H467" s="2">
        <v>1012</v>
      </c>
      <c r="I467" s="2">
        <v>2910</v>
      </c>
      <c r="J467" s="2">
        <v>0</v>
      </c>
      <c r="K467" s="2">
        <v>0</v>
      </c>
      <c r="L467" s="2">
        <v>0</v>
      </c>
      <c r="M467" s="2">
        <v>0</v>
      </c>
      <c r="N467">
        <v>0</v>
      </c>
      <c r="O467">
        <v>296.2</v>
      </c>
      <c r="P467">
        <v>18.100000000000001</v>
      </c>
      <c r="Q467">
        <v>18.5</v>
      </c>
      <c r="R467" s="5">
        <v>0.31805555555555554</v>
      </c>
      <c r="T467" s="13">
        <f t="shared" si="12"/>
        <v>18.5</v>
      </c>
      <c r="U467" s="13">
        <f t="shared" si="13"/>
        <v>-3.1999999999999993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7">
        <v>18.7</v>
      </c>
      <c r="AN467" s="637">
        <v>93</v>
      </c>
      <c r="AO467" s="637">
        <v>17.5</v>
      </c>
      <c r="AP467" s="637">
        <v>18.7</v>
      </c>
      <c r="AQ467" s="637">
        <v>0</v>
      </c>
      <c r="AR467" s="637">
        <v>0</v>
      </c>
      <c r="AS467" s="637">
        <v>1012</v>
      </c>
      <c r="AT467" s="637">
        <v>2910</v>
      </c>
      <c r="AU467" s="637">
        <v>0</v>
      </c>
      <c r="AV467" s="637">
        <v>0</v>
      </c>
      <c r="AW467" s="637">
        <v>0</v>
      </c>
      <c r="AX467" s="637">
        <v>0</v>
      </c>
      <c r="AY467" s="637">
        <v>0</v>
      </c>
      <c r="AZ467" s="637">
        <v>296.2</v>
      </c>
      <c r="BA467" s="637">
        <v>18.100000000000001</v>
      </c>
      <c r="BB467" s="637">
        <v>18.5</v>
      </c>
      <c r="BC467" s="636">
        <v>0.31805555555555554</v>
      </c>
    </row>
    <row r="468" spans="2:55">
      <c r="B468" s="2">
        <v>18.8</v>
      </c>
      <c r="C468" s="2">
        <v>93</v>
      </c>
      <c r="D468" s="2">
        <v>17.600000000000001</v>
      </c>
      <c r="E468" s="2">
        <v>18.8</v>
      </c>
      <c r="F468" s="2">
        <v>0</v>
      </c>
      <c r="G468" s="2">
        <v>1.8</v>
      </c>
      <c r="H468" s="2">
        <v>1012.1</v>
      </c>
      <c r="I468" s="2">
        <v>2960</v>
      </c>
      <c r="J468" s="2">
        <v>0</v>
      </c>
      <c r="K468" s="2">
        <v>0</v>
      </c>
      <c r="L468" s="2">
        <v>0</v>
      </c>
      <c r="M468" s="2">
        <v>0</v>
      </c>
      <c r="N468">
        <v>0</v>
      </c>
      <c r="O468">
        <v>296.2</v>
      </c>
      <c r="P468">
        <v>18.100000000000001</v>
      </c>
      <c r="Q468">
        <v>18.7</v>
      </c>
      <c r="R468" s="5">
        <v>0.31874999999999998</v>
      </c>
      <c r="T468" s="13">
        <f t="shared" si="12"/>
        <v>18.7</v>
      </c>
      <c r="U468" s="13">
        <f t="shared" si="13"/>
        <v>-3.1000000000000014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7">
        <v>18.8</v>
      </c>
      <c r="AN468" s="637">
        <v>93</v>
      </c>
      <c r="AO468" s="637">
        <v>17.600000000000001</v>
      </c>
      <c r="AP468" s="637">
        <v>18.8</v>
      </c>
      <c r="AQ468" s="637">
        <v>0</v>
      </c>
      <c r="AR468" s="637">
        <v>1.8</v>
      </c>
      <c r="AS468" s="637">
        <v>1012.1</v>
      </c>
      <c r="AT468" s="637">
        <v>2960</v>
      </c>
      <c r="AU468" s="637">
        <v>0</v>
      </c>
      <c r="AV468" s="637">
        <v>0</v>
      </c>
      <c r="AW468" s="637">
        <v>0</v>
      </c>
      <c r="AX468" s="637">
        <v>0</v>
      </c>
      <c r="AY468" s="637">
        <v>0</v>
      </c>
      <c r="AZ468" s="637">
        <v>296.2</v>
      </c>
      <c r="BA468" s="637">
        <v>18.100000000000001</v>
      </c>
      <c r="BB468" s="637">
        <v>18.7</v>
      </c>
      <c r="BC468" s="636">
        <v>0.31874999999999998</v>
      </c>
    </row>
    <row r="469" spans="2:55">
      <c r="B469" s="2">
        <v>18.8</v>
      </c>
      <c r="C469" s="2">
        <v>93</v>
      </c>
      <c r="D469" s="2">
        <v>17.600000000000001</v>
      </c>
      <c r="E469" s="2">
        <v>18.8</v>
      </c>
      <c r="F469" s="2">
        <v>1.8</v>
      </c>
      <c r="G469" s="2">
        <v>1.8</v>
      </c>
      <c r="H469" s="2">
        <v>1012.2</v>
      </c>
      <c r="I469" s="2">
        <v>3000</v>
      </c>
      <c r="J469" s="2">
        <v>0</v>
      </c>
      <c r="K469" s="2">
        <v>0</v>
      </c>
      <c r="L469" s="2">
        <v>0</v>
      </c>
      <c r="M469" s="2">
        <v>0</v>
      </c>
      <c r="N469">
        <v>0</v>
      </c>
      <c r="O469">
        <v>296.2</v>
      </c>
      <c r="P469">
        <v>18.100000000000001</v>
      </c>
      <c r="Q469">
        <v>18.899999999999999</v>
      </c>
      <c r="R469" s="5">
        <v>0.31944444444444442</v>
      </c>
      <c r="T469" s="13">
        <f t="shared" si="12"/>
        <v>18.899999999999999</v>
      </c>
      <c r="U469" s="13">
        <f t="shared" si="13"/>
        <v>-2.9000000000000021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7">
        <v>18.8</v>
      </c>
      <c r="AN469" s="637">
        <v>93</v>
      </c>
      <c r="AO469" s="637">
        <v>17.600000000000001</v>
      </c>
      <c r="AP469" s="637">
        <v>18.8</v>
      </c>
      <c r="AQ469" s="637">
        <v>1.8</v>
      </c>
      <c r="AR469" s="637">
        <v>1.8</v>
      </c>
      <c r="AS469" s="637">
        <v>1012.2</v>
      </c>
      <c r="AT469" s="637">
        <v>3000</v>
      </c>
      <c r="AU469" s="637">
        <v>0</v>
      </c>
      <c r="AV469" s="637">
        <v>0</v>
      </c>
      <c r="AW469" s="637">
        <v>0</v>
      </c>
      <c r="AX469" s="637">
        <v>0</v>
      </c>
      <c r="AY469" s="637">
        <v>0</v>
      </c>
      <c r="AZ469" s="637">
        <v>296.2</v>
      </c>
      <c r="BA469" s="637">
        <v>18.100000000000001</v>
      </c>
      <c r="BB469" s="637">
        <v>18.899999999999999</v>
      </c>
      <c r="BC469" s="636">
        <v>0.31944444444444442</v>
      </c>
    </row>
    <row r="470" spans="2:55">
      <c r="B470" s="2">
        <v>18.899999999999999</v>
      </c>
      <c r="C470" s="2">
        <v>93</v>
      </c>
      <c r="D470" s="2">
        <v>17.7</v>
      </c>
      <c r="E470" s="2">
        <v>18.899999999999999</v>
      </c>
      <c r="F470" s="2">
        <v>0</v>
      </c>
      <c r="G470" s="2">
        <v>0</v>
      </c>
      <c r="H470" s="2">
        <v>1012</v>
      </c>
      <c r="I470" s="2">
        <v>3060</v>
      </c>
      <c r="J470" s="2">
        <v>0</v>
      </c>
      <c r="K470" s="2">
        <v>0</v>
      </c>
      <c r="L470" s="2">
        <v>0</v>
      </c>
      <c r="M470" s="2">
        <v>0</v>
      </c>
      <c r="N470">
        <v>0</v>
      </c>
      <c r="O470">
        <v>296.2</v>
      </c>
      <c r="P470">
        <v>18.100000000000001</v>
      </c>
      <c r="Q470">
        <v>19.2</v>
      </c>
      <c r="R470" s="5">
        <v>0.32013888888888886</v>
      </c>
      <c r="T470" s="13">
        <f t="shared" si="12"/>
        <v>19.2</v>
      </c>
      <c r="U470" s="13">
        <f t="shared" si="13"/>
        <v>-2.6999999999999993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7">
        <v>18.899999999999999</v>
      </c>
      <c r="AN470" s="637">
        <v>93</v>
      </c>
      <c r="AO470" s="637">
        <v>17.7</v>
      </c>
      <c r="AP470" s="637">
        <v>18.899999999999999</v>
      </c>
      <c r="AQ470" s="637">
        <v>0</v>
      </c>
      <c r="AR470" s="637">
        <v>0</v>
      </c>
      <c r="AS470" s="637">
        <v>1012</v>
      </c>
      <c r="AT470" s="637">
        <v>3060</v>
      </c>
      <c r="AU470" s="637">
        <v>0</v>
      </c>
      <c r="AV470" s="637">
        <v>0</v>
      </c>
      <c r="AW470" s="637">
        <v>0</v>
      </c>
      <c r="AX470" s="637">
        <v>0</v>
      </c>
      <c r="AY470" s="637">
        <v>0</v>
      </c>
      <c r="AZ470" s="637">
        <v>296.2</v>
      </c>
      <c r="BA470" s="637">
        <v>18.100000000000001</v>
      </c>
      <c r="BB470" s="637">
        <v>19.2</v>
      </c>
      <c r="BC470" s="636">
        <v>0.32013888888888886</v>
      </c>
    </row>
    <row r="471" spans="2:55">
      <c r="B471" s="2">
        <v>18.899999999999999</v>
      </c>
      <c r="C471" s="2">
        <v>93</v>
      </c>
      <c r="D471" s="2">
        <v>17.7</v>
      </c>
      <c r="E471" s="2">
        <v>18.899999999999999</v>
      </c>
      <c r="F471" s="2">
        <v>0</v>
      </c>
      <c r="G471" s="2">
        <v>0</v>
      </c>
      <c r="H471" s="2">
        <v>1012.3</v>
      </c>
      <c r="I471" s="2">
        <v>3110</v>
      </c>
      <c r="J471" s="2">
        <v>0</v>
      </c>
      <c r="K471" s="2">
        <v>0</v>
      </c>
      <c r="L471" s="2">
        <v>0</v>
      </c>
      <c r="M471" s="2">
        <v>0</v>
      </c>
      <c r="N471">
        <v>0</v>
      </c>
      <c r="O471">
        <v>296.2</v>
      </c>
      <c r="P471">
        <v>18.2</v>
      </c>
      <c r="Q471">
        <v>19.5</v>
      </c>
      <c r="R471" s="5">
        <v>0.32083333333333336</v>
      </c>
      <c r="T471" s="13">
        <f t="shared" si="12"/>
        <v>19.5</v>
      </c>
      <c r="U471" s="13">
        <f t="shared" si="13"/>
        <v>-2.3999999999999986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7">
        <v>18.899999999999999</v>
      </c>
      <c r="AN471" s="637">
        <v>93</v>
      </c>
      <c r="AO471" s="637">
        <v>17.7</v>
      </c>
      <c r="AP471" s="637">
        <v>18.899999999999999</v>
      </c>
      <c r="AQ471" s="637">
        <v>0</v>
      </c>
      <c r="AR471" s="637">
        <v>0</v>
      </c>
      <c r="AS471" s="637">
        <v>1012.3</v>
      </c>
      <c r="AT471" s="637">
        <v>3110</v>
      </c>
      <c r="AU471" s="637">
        <v>0</v>
      </c>
      <c r="AV471" s="637">
        <v>0</v>
      </c>
      <c r="AW471" s="637">
        <v>0</v>
      </c>
      <c r="AX471" s="637">
        <v>0</v>
      </c>
      <c r="AY471" s="637">
        <v>0</v>
      </c>
      <c r="AZ471" s="637">
        <v>296.2</v>
      </c>
      <c r="BA471" s="637">
        <v>18.2</v>
      </c>
      <c r="BB471" s="637">
        <v>19.5</v>
      </c>
      <c r="BC471" s="636">
        <v>0.32083333333333336</v>
      </c>
    </row>
    <row r="472" spans="2:55">
      <c r="B472" s="2">
        <v>18.899999999999999</v>
      </c>
      <c r="C472" s="2">
        <v>93</v>
      </c>
      <c r="D472" s="2">
        <v>17.7</v>
      </c>
      <c r="E472" s="2">
        <v>18.899999999999999</v>
      </c>
      <c r="F472" s="2">
        <v>0</v>
      </c>
      <c r="G472" s="2">
        <v>0</v>
      </c>
      <c r="H472" s="2">
        <v>1012</v>
      </c>
      <c r="I472" s="2">
        <v>3160</v>
      </c>
      <c r="J472" s="2">
        <v>0</v>
      </c>
      <c r="K472" s="2">
        <v>0</v>
      </c>
      <c r="L472" s="2">
        <v>0</v>
      </c>
      <c r="M472" s="2">
        <v>0</v>
      </c>
      <c r="N472">
        <v>0</v>
      </c>
      <c r="O472">
        <v>296.2</v>
      </c>
      <c r="P472">
        <v>18.2</v>
      </c>
      <c r="Q472">
        <v>19.899999999999999</v>
      </c>
      <c r="R472" s="5">
        <v>0.3215277777777778</v>
      </c>
      <c r="T472" s="13">
        <f t="shared" si="12"/>
        <v>19.899999999999999</v>
      </c>
      <c r="U472" s="13">
        <f t="shared" si="13"/>
        <v>-2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7">
        <v>18.899999999999999</v>
      </c>
      <c r="AN472" s="637">
        <v>93</v>
      </c>
      <c r="AO472" s="637">
        <v>17.7</v>
      </c>
      <c r="AP472" s="637">
        <v>18.899999999999999</v>
      </c>
      <c r="AQ472" s="637">
        <v>0</v>
      </c>
      <c r="AR472" s="637">
        <v>0</v>
      </c>
      <c r="AS472" s="637">
        <v>1012</v>
      </c>
      <c r="AT472" s="637">
        <v>3160</v>
      </c>
      <c r="AU472" s="637">
        <v>0</v>
      </c>
      <c r="AV472" s="637">
        <v>0</v>
      </c>
      <c r="AW472" s="637">
        <v>0</v>
      </c>
      <c r="AX472" s="637">
        <v>0</v>
      </c>
      <c r="AY472" s="637">
        <v>0</v>
      </c>
      <c r="AZ472" s="637">
        <v>296.2</v>
      </c>
      <c r="BA472" s="637">
        <v>18.2</v>
      </c>
      <c r="BB472" s="637">
        <v>19.899999999999999</v>
      </c>
      <c r="BC472" s="636">
        <v>0.3215277777777778</v>
      </c>
    </row>
    <row r="473" spans="2:55">
      <c r="B473" s="2">
        <v>18.899999999999999</v>
      </c>
      <c r="C473" s="2">
        <v>93</v>
      </c>
      <c r="D473" s="2">
        <v>17.7</v>
      </c>
      <c r="E473" s="2">
        <v>18.899999999999999</v>
      </c>
      <c r="F473" s="2">
        <v>0</v>
      </c>
      <c r="G473" s="2">
        <v>0</v>
      </c>
      <c r="H473" s="2">
        <v>1012.1</v>
      </c>
      <c r="I473" s="2">
        <v>3220</v>
      </c>
      <c r="J473" s="2">
        <v>0</v>
      </c>
      <c r="K473" s="2">
        <v>0</v>
      </c>
      <c r="L473" s="2">
        <v>0</v>
      </c>
      <c r="M473" s="2">
        <v>0</v>
      </c>
      <c r="N473">
        <v>0</v>
      </c>
      <c r="O473">
        <v>296.2</v>
      </c>
      <c r="P473">
        <v>18.2</v>
      </c>
      <c r="Q473">
        <v>20.3</v>
      </c>
      <c r="R473" s="5">
        <v>0.32222222222222224</v>
      </c>
      <c r="T473" s="13">
        <f t="shared" si="12"/>
        <v>20.3</v>
      </c>
      <c r="U473" s="13">
        <f t="shared" si="13"/>
        <v>-1.5999999999999979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7">
        <v>18.899999999999999</v>
      </c>
      <c r="AN473" s="637">
        <v>93</v>
      </c>
      <c r="AO473" s="637">
        <v>17.7</v>
      </c>
      <c r="AP473" s="637">
        <v>18.899999999999999</v>
      </c>
      <c r="AQ473" s="637">
        <v>0</v>
      </c>
      <c r="AR473" s="637">
        <v>0</v>
      </c>
      <c r="AS473" s="637">
        <v>1012.1</v>
      </c>
      <c r="AT473" s="637">
        <v>3220</v>
      </c>
      <c r="AU473" s="637">
        <v>0</v>
      </c>
      <c r="AV473" s="637">
        <v>0</v>
      </c>
      <c r="AW473" s="637">
        <v>0</v>
      </c>
      <c r="AX473" s="637">
        <v>0</v>
      </c>
      <c r="AY473" s="637">
        <v>0</v>
      </c>
      <c r="AZ473" s="637">
        <v>296.2</v>
      </c>
      <c r="BA473" s="637">
        <v>18.2</v>
      </c>
      <c r="BB473" s="637">
        <v>20.3</v>
      </c>
      <c r="BC473" s="636">
        <v>0.32222222222222224</v>
      </c>
    </row>
    <row r="474" spans="2:55">
      <c r="B474" s="2">
        <v>19</v>
      </c>
      <c r="C474" s="2">
        <v>93</v>
      </c>
      <c r="D474" s="2">
        <v>17.8</v>
      </c>
      <c r="E474" s="2">
        <v>19</v>
      </c>
      <c r="F474" s="2">
        <v>1.8</v>
      </c>
      <c r="G474" s="2">
        <v>2.2000000000000002</v>
      </c>
      <c r="H474" s="2">
        <v>1012.3</v>
      </c>
      <c r="I474" s="2">
        <v>3270</v>
      </c>
      <c r="J474" s="2">
        <v>0</v>
      </c>
      <c r="K474" s="2">
        <v>0</v>
      </c>
      <c r="L474" s="2">
        <v>0</v>
      </c>
      <c r="M474" s="2">
        <v>0</v>
      </c>
      <c r="N474">
        <v>0</v>
      </c>
      <c r="O474">
        <v>296.2</v>
      </c>
      <c r="P474">
        <v>18.3</v>
      </c>
      <c r="Q474">
        <v>20.7</v>
      </c>
      <c r="R474" s="5">
        <v>0.32291666666666669</v>
      </c>
      <c r="T474" s="13">
        <f t="shared" si="12"/>
        <v>20.7</v>
      </c>
      <c r="U474" s="13">
        <f t="shared" si="13"/>
        <v>-1.3000000000000007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7">
        <v>19</v>
      </c>
      <c r="AN474" s="637">
        <v>93</v>
      </c>
      <c r="AO474" s="637">
        <v>17.8</v>
      </c>
      <c r="AP474" s="637">
        <v>19</v>
      </c>
      <c r="AQ474" s="637">
        <v>1.8</v>
      </c>
      <c r="AR474" s="637">
        <v>2.2000000000000002</v>
      </c>
      <c r="AS474" s="637">
        <v>1012.3</v>
      </c>
      <c r="AT474" s="637">
        <v>3270</v>
      </c>
      <c r="AU474" s="637">
        <v>0</v>
      </c>
      <c r="AV474" s="637">
        <v>0</v>
      </c>
      <c r="AW474" s="637">
        <v>0</v>
      </c>
      <c r="AX474" s="637">
        <v>0</v>
      </c>
      <c r="AY474" s="637">
        <v>0</v>
      </c>
      <c r="AZ474" s="637">
        <v>296.2</v>
      </c>
      <c r="BA474" s="637">
        <v>18.3</v>
      </c>
      <c r="BB474" s="637">
        <v>20.7</v>
      </c>
      <c r="BC474" s="636">
        <v>0.32291666666666669</v>
      </c>
    </row>
    <row r="475" spans="2:55">
      <c r="B475" s="2">
        <v>19</v>
      </c>
      <c r="C475" s="2">
        <v>93</v>
      </c>
      <c r="D475" s="2">
        <v>17.8</v>
      </c>
      <c r="E475" s="2">
        <v>19</v>
      </c>
      <c r="F475" s="2">
        <v>0</v>
      </c>
      <c r="G475" s="2">
        <v>0</v>
      </c>
      <c r="H475" s="2">
        <v>1012.3</v>
      </c>
      <c r="I475" s="2">
        <v>3310</v>
      </c>
      <c r="J475" s="2">
        <v>0</v>
      </c>
      <c r="K475" s="2">
        <v>0</v>
      </c>
      <c r="L475" s="2">
        <v>0</v>
      </c>
      <c r="M475" s="2">
        <v>0</v>
      </c>
      <c r="N475">
        <v>0</v>
      </c>
      <c r="O475">
        <v>296.2</v>
      </c>
      <c r="P475">
        <v>18.3</v>
      </c>
      <c r="Q475">
        <v>21.1</v>
      </c>
      <c r="R475" s="5">
        <v>0.32361111111111113</v>
      </c>
      <c r="T475" s="13">
        <f t="shared" si="12"/>
        <v>21.1</v>
      </c>
      <c r="U475" s="13">
        <f t="shared" si="13"/>
        <v>-0.89999999999999858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7">
        <v>19</v>
      </c>
      <c r="AN475" s="637">
        <v>93</v>
      </c>
      <c r="AO475" s="637">
        <v>17.8</v>
      </c>
      <c r="AP475" s="637">
        <v>19</v>
      </c>
      <c r="AQ475" s="637">
        <v>0</v>
      </c>
      <c r="AR475" s="637">
        <v>0</v>
      </c>
      <c r="AS475" s="637">
        <v>1012.3</v>
      </c>
      <c r="AT475" s="637">
        <v>3310</v>
      </c>
      <c r="AU475" s="637">
        <v>0</v>
      </c>
      <c r="AV475" s="637">
        <v>0</v>
      </c>
      <c r="AW475" s="637">
        <v>0</v>
      </c>
      <c r="AX475" s="637">
        <v>0</v>
      </c>
      <c r="AY475" s="637">
        <v>0</v>
      </c>
      <c r="AZ475" s="637">
        <v>296.2</v>
      </c>
      <c r="BA475" s="637">
        <v>18.3</v>
      </c>
      <c r="BB475" s="637">
        <v>21.1</v>
      </c>
      <c r="BC475" s="636">
        <v>0.32361111111111113</v>
      </c>
    </row>
    <row r="476" spans="2:55">
      <c r="B476" s="2">
        <v>19</v>
      </c>
      <c r="C476" s="2">
        <v>93</v>
      </c>
      <c r="D476" s="2">
        <v>17.8</v>
      </c>
      <c r="E476" s="2">
        <v>19</v>
      </c>
      <c r="F476" s="2">
        <v>0</v>
      </c>
      <c r="G476" s="2">
        <v>2.2000000000000002</v>
      </c>
      <c r="H476" s="2">
        <v>1012.2</v>
      </c>
      <c r="I476" s="2">
        <v>3350</v>
      </c>
      <c r="J476" s="2">
        <v>0</v>
      </c>
      <c r="K476" s="2">
        <v>0</v>
      </c>
      <c r="L476" s="2">
        <v>0</v>
      </c>
      <c r="M476" s="2">
        <v>0</v>
      </c>
      <c r="N476">
        <v>0</v>
      </c>
      <c r="O476">
        <v>296.2</v>
      </c>
      <c r="P476">
        <v>18.3</v>
      </c>
      <c r="Q476">
        <v>21.5</v>
      </c>
      <c r="R476" s="5">
        <v>0.32430555555555557</v>
      </c>
      <c r="T476" s="13">
        <f t="shared" si="12"/>
        <v>21.5</v>
      </c>
      <c r="U476" s="13">
        <f t="shared" si="13"/>
        <v>-0.5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7">
        <v>19</v>
      </c>
      <c r="AN476" s="637">
        <v>93</v>
      </c>
      <c r="AO476" s="637">
        <v>17.8</v>
      </c>
      <c r="AP476" s="637">
        <v>19</v>
      </c>
      <c r="AQ476" s="637">
        <v>0</v>
      </c>
      <c r="AR476" s="637">
        <v>2.2000000000000002</v>
      </c>
      <c r="AS476" s="637">
        <v>1012.2</v>
      </c>
      <c r="AT476" s="637">
        <v>3350</v>
      </c>
      <c r="AU476" s="637">
        <v>0</v>
      </c>
      <c r="AV476" s="637">
        <v>0</v>
      </c>
      <c r="AW476" s="637">
        <v>0</v>
      </c>
      <c r="AX476" s="637">
        <v>0</v>
      </c>
      <c r="AY476" s="637">
        <v>0</v>
      </c>
      <c r="AZ476" s="637">
        <v>296.2</v>
      </c>
      <c r="BA476" s="637">
        <v>18.3</v>
      </c>
      <c r="BB476" s="637">
        <v>21.5</v>
      </c>
      <c r="BC476" s="636">
        <v>0.32430555555555557</v>
      </c>
    </row>
    <row r="477" spans="2:55">
      <c r="B477" s="2">
        <v>19.100000000000001</v>
      </c>
      <c r="C477" s="2">
        <v>93</v>
      </c>
      <c r="D477" s="2">
        <v>17.899999999999999</v>
      </c>
      <c r="E477" s="2">
        <v>19.100000000000001</v>
      </c>
      <c r="F477" s="2">
        <v>0</v>
      </c>
      <c r="G477" s="2">
        <v>0</v>
      </c>
      <c r="H477" s="2">
        <v>1012.2</v>
      </c>
      <c r="I477" s="2">
        <v>3390</v>
      </c>
      <c r="J477" s="2">
        <v>0</v>
      </c>
      <c r="K477" s="2">
        <v>0</v>
      </c>
      <c r="L477" s="2">
        <v>0</v>
      </c>
      <c r="M477" s="2">
        <v>0</v>
      </c>
      <c r="N477">
        <v>0</v>
      </c>
      <c r="O477">
        <v>296.2</v>
      </c>
      <c r="P477">
        <v>18.399999999999999</v>
      </c>
      <c r="Q477">
        <v>21.9</v>
      </c>
      <c r="R477" s="5">
        <v>0.32500000000000001</v>
      </c>
      <c r="T477" s="13">
        <f t="shared" si="12"/>
        <v>21.9</v>
      </c>
      <c r="U477" s="13">
        <f t="shared" si="13"/>
        <v>-0.20000000000000284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7">
        <v>19.100000000000001</v>
      </c>
      <c r="AN477" s="637">
        <v>93</v>
      </c>
      <c r="AO477" s="637">
        <v>17.899999999999999</v>
      </c>
      <c r="AP477" s="637">
        <v>19.100000000000001</v>
      </c>
      <c r="AQ477" s="637">
        <v>0</v>
      </c>
      <c r="AR477" s="637">
        <v>0</v>
      </c>
      <c r="AS477" s="637">
        <v>1012.2</v>
      </c>
      <c r="AT477" s="637">
        <v>3390</v>
      </c>
      <c r="AU477" s="637">
        <v>0</v>
      </c>
      <c r="AV477" s="637">
        <v>0</v>
      </c>
      <c r="AW477" s="637">
        <v>0</v>
      </c>
      <c r="AX477" s="637">
        <v>0</v>
      </c>
      <c r="AY477" s="637">
        <v>0</v>
      </c>
      <c r="AZ477" s="637">
        <v>296.2</v>
      </c>
      <c r="BA477" s="637">
        <v>18.399999999999999</v>
      </c>
      <c r="BB477" s="637">
        <v>21.9</v>
      </c>
      <c r="BC477" s="636">
        <v>0.32500000000000001</v>
      </c>
    </row>
    <row r="478" spans="2:55">
      <c r="B478" s="2">
        <v>19.100000000000001</v>
      </c>
      <c r="C478" s="2">
        <v>93</v>
      </c>
      <c r="D478" s="2">
        <v>17.899999999999999</v>
      </c>
      <c r="E478" s="2">
        <v>19.100000000000001</v>
      </c>
      <c r="F478" s="2">
        <v>0</v>
      </c>
      <c r="G478" s="2">
        <v>0</v>
      </c>
      <c r="H478" s="2">
        <v>1012.3</v>
      </c>
      <c r="I478" s="2">
        <v>3440</v>
      </c>
      <c r="J478" s="2">
        <v>0</v>
      </c>
      <c r="K478" s="2">
        <v>0</v>
      </c>
      <c r="L478" s="2">
        <v>0</v>
      </c>
      <c r="M478" s="2">
        <v>0</v>
      </c>
      <c r="N478">
        <v>0</v>
      </c>
      <c r="O478">
        <v>296.2</v>
      </c>
      <c r="P478">
        <v>18.5</v>
      </c>
      <c r="Q478">
        <v>22.4</v>
      </c>
      <c r="R478" s="5">
        <v>0.32569444444444445</v>
      </c>
      <c r="T478" s="13">
        <f t="shared" si="12"/>
        <v>22.4</v>
      </c>
      <c r="U478" s="13">
        <f t="shared" si="13"/>
        <v>0.29999999999999716</v>
      </c>
      <c r="V478" s="12" t="str">
        <f t="shared" si="11"/>
        <v/>
      </c>
      <c r="W478" s="11">
        <f t="shared" si="14"/>
        <v>1</v>
      </c>
      <c r="X478" s="13"/>
      <c r="Z478" s="2"/>
      <c r="AA478"/>
      <c r="AC478" s="9"/>
      <c r="AD478" s="5">
        <v>0.32569444444444401</v>
      </c>
      <c r="AM478" s="637">
        <v>19.100000000000001</v>
      </c>
      <c r="AN478" s="637">
        <v>93</v>
      </c>
      <c r="AO478" s="637">
        <v>17.899999999999999</v>
      </c>
      <c r="AP478" s="637">
        <v>19.100000000000001</v>
      </c>
      <c r="AQ478" s="637">
        <v>0</v>
      </c>
      <c r="AR478" s="637">
        <v>0</v>
      </c>
      <c r="AS478" s="637">
        <v>1012.3</v>
      </c>
      <c r="AT478" s="637">
        <v>3440</v>
      </c>
      <c r="AU478" s="637">
        <v>0</v>
      </c>
      <c r="AV478" s="637">
        <v>0</v>
      </c>
      <c r="AW478" s="637">
        <v>0</v>
      </c>
      <c r="AX478" s="637">
        <v>0</v>
      </c>
      <c r="AY478" s="637">
        <v>0</v>
      </c>
      <c r="AZ478" s="637">
        <v>296.2</v>
      </c>
      <c r="BA478" s="637">
        <v>18.5</v>
      </c>
      <c r="BB478" s="637">
        <v>22.4</v>
      </c>
      <c r="BC478" s="636">
        <v>0.32569444444444445</v>
      </c>
    </row>
    <row r="479" spans="2:55">
      <c r="B479" s="2">
        <v>19.2</v>
      </c>
      <c r="C479" s="2">
        <v>93</v>
      </c>
      <c r="D479" s="2">
        <v>18</v>
      </c>
      <c r="E479" s="2">
        <v>19.2</v>
      </c>
      <c r="F479" s="2">
        <v>0</v>
      </c>
      <c r="G479" s="2">
        <v>0</v>
      </c>
      <c r="H479" s="2">
        <v>1012.2</v>
      </c>
      <c r="I479" s="2">
        <v>3480</v>
      </c>
      <c r="J479" s="2">
        <v>0</v>
      </c>
      <c r="K479" s="2">
        <v>0</v>
      </c>
      <c r="L479" s="2">
        <v>0</v>
      </c>
      <c r="M479" s="2">
        <v>0</v>
      </c>
      <c r="N479">
        <v>0</v>
      </c>
      <c r="O479">
        <v>296.2</v>
      </c>
      <c r="P479">
        <v>18.5</v>
      </c>
      <c r="Q479">
        <v>22.8</v>
      </c>
      <c r="R479" s="5">
        <v>0.3263888888888889</v>
      </c>
      <c r="T479" s="13">
        <f t="shared" si="12"/>
        <v>22.8</v>
      </c>
      <c r="U479" s="13">
        <f t="shared" si="13"/>
        <v>0.60000000000000142</v>
      </c>
      <c r="V479" s="12" t="str">
        <f t="shared" si="11"/>
        <v/>
      </c>
      <c r="W479" s="11">
        <f t="shared" si="14"/>
        <v>1</v>
      </c>
      <c r="X479" s="13"/>
      <c r="Z479" s="2"/>
      <c r="AA479"/>
      <c r="AC479" s="9"/>
      <c r="AD479" s="5">
        <v>0.32638888888888901</v>
      </c>
      <c r="AM479" s="637">
        <v>19.2</v>
      </c>
      <c r="AN479" s="637">
        <v>93</v>
      </c>
      <c r="AO479" s="637">
        <v>18</v>
      </c>
      <c r="AP479" s="637">
        <v>19.2</v>
      </c>
      <c r="AQ479" s="637">
        <v>0</v>
      </c>
      <c r="AR479" s="637">
        <v>0</v>
      </c>
      <c r="AS479" s="637">
        <v>1012.2</v>
      </c>
      <c r="AT479" s="637">
        <v>3480</v>
      </c>
      <c r="AU479" s="637">
        <v>0</v>
      </c>
      <c r="AV479" s="637">
        <v>0</v>
      </c>
      <c r="AW479" s="637">
        <v>0</v>
      </c>
      <c r="AX479" s="637">
        <v>0</v>
      </c>
      <c r="AY479" s="637">
        <v>0</v>
      </c>
      <c r="AZ479" s="637">
        <v>296.2</v>
      </c>
      <c r="BA479" s="637">
        <v>18.5</v>
      </c>
      <c r="BB479" s="637">
        <v>22.8</v>
      </c>
      <c r="BC479" s="636">
        <v>0.3263888888888889</v>
      </c>
    </row>
    <row r="480" spans="2:55">
      <c r="B480" s="2">
        <v>19.2</v>
      </c>
      <c r="C480" s="2">
        <v>93</v>
      </c>
      <c r="D480" s="2">
        <v>18</v>
      </c>
      <c r="E480" s="2">
        <v>19.2</v>
      </c>
      <c r="F480" s="2">
        <v>0</v>
      </c>
      <c r="G480" s="2">
        <v>0</v>
      </c>
      <c r="H480" s="2">
        <v>1012.4</v>
      </c>
      <c r="I480" s="2">
        <v>3530</v>
      </c>
      <c r="J480" s="2">
        <v>0</v>
      </c>
      <c r="K480" s="2">
        <v>0</v>
      </c>
      <c r="L480" s="2">
        <v>0</v>
      </c>
      <c r="M480" s="2">
        <v>0</v>
      </c>
      <c r="N480">
        <v>0</v>
      </c>
      <c r="O480">
        <v>296.2</v>
      </c>
      <c r="P480">
        <v>18.5</v>
      </c>
      <c r="Q480">
        <v>22.8</v>
      </c>
      <c r="R480" s="5">
        <v>0.32708333333333334</v>
      </c>
      <c r="T480" s="13">
        <f t="shared" si="12"/>
        <v>22.8</v>
      </c>
      <c r="U480" s="13">
        <f t="shared" si="13"/>
        <v>0.60000000000000142</v>
      </c>
      <c r="V480" s="12" t="str">
        <f t="shared" si="11"/>
        <v/>
      </c>
      <c r="W480" s="11">
        <f t="shared" si="14"/>
        <v>1</v>
      </c>
      <c r="X480" s="13"/>
      <c r="Z480" s="2"/>
      <c r="AA480"/>
      <c r="AC480" s="9"/>
      <c r="AD480" s="5">
        <v>0.327083333333333</v>
      </c>
      <c r="AM480" s="637">
        <v>19.2</v>
      </c>
      <c r="AN480" s="637">
        <v>93</v>
      </c>
      <c r="AO480" s="637">
        <v>18</v>
      </c>
      <c r="AP480" s="637">
        <v>19.2</v>
      </c>
      <c r="AQ480" s="637">
        <v>0</v>
      </c>
      <c r="AR480" s="637">
        <v>0</v>
      </c>
      <c r="AS480" s="637">
        <v>1012.4</v>
      </c>
      <c r="AT480" s="637">
        <v>3530</v>
      </c>
      <c r="AU480" s="637">
        <v>0</v>
      </c>
      <c r="AV480" s="637">
        <v>0</v>
      </c>
      <c r="AW480" s="637">
        <v>0</v>
      </c>
      <c r="AX480" s="637">
        <v>0</v>
      </c>
      <c r="AY480" s="637">
        <v>0</v>
      </c>
      <c r="AZ480" s="637">
        <v>296.2</v>
      </c>
      <c r="BA480" s="637">
        <v>18.5</v>
      </c>
      <c r="BB480" s="637">
        <v>22.8</v>
      </c>
      <c r="BC480" s="636">
        <v>0.32708333333333334</v>
      </c>
    </row>
    <row r="481" spans="2:55">
      <c r="B481" s="2">
        <v>19.2</v>
      </c>
      <c r="C481" s="2">
        <v>93</v>
      </c>
      <c r="D481" s="2">
        <v>18</v>
      </c>
      <c r="E481" s="2">
        <v>19.2</v>
      </c>
      <c r="F481" s="2">
        <v>0</v>
      </c>
      <c r="G481" s="2">
        <v>0</v>
      </c>
      <c r="H481" s="2">
        <v>1012.4</v>
      </c>
      <c r="I481" s="2">
        <v>3570</v>
      </c>
      <c r="J481" s="2">
        <v>0</v>
      </c>
      <c r="K481" s="2">
        <v>0</v>
      </c>
      <c r="L481" s="2">
        <v>0</v>
      </c>
      <c r="M481" s="2">
        <v>0</v>
      </c>
      <c r="N481">
        <v>0</v>
      </c>
      <c r="O481">
        <v>296.2</v>
      </c>
      <c r="P481">
        <v>18.600000000000001</v>
      </c>
      <c r="Q481">
        <v>23.3</v>
      </c>
      <c r="R481" s="5">
        <v>0.32777777777777778</v>
      </c>
      <c r="T481" s="13">
        <f t="shared" si="12"/>
        <v>23.3</v>
      </c>
      <c r="U481" s="13">
        <f t="shared" si="13"/>
        <v>1.1000000000000014</v>
      </c>
      <c r="V481" s="12" t="str">
        <f t="shared" si="11"/>
        <v/>
      </c>
      <c r="W481" s="11">
        <f t="shared" si="14"/>
        <v>1</v>
      </c>
      <c r="X481" s="13"/>
      <c r="Z481" s="2"/>
      <c r="AA481"/>
      <c r="AC481" s="9"/>
      <c r="AD481" s="5">
        <v>0.327777777777778</v>
      </c>
      <c r="AM481" s="637">
        <v>19.2</v>
      </c>
      <c r="AN481" s="637">
        <v>93</v>
      </c>
      <c r="AO481" s="637">
        <v>18</v>
      </c>
      <c r="AP481" s="637">
        <v>19.2</v>
      </c>
      <c r="AQ481" s="637">
        <v>0</v>
      </c>
      <c r="AR481" s="637">
        <v>0</v>
      </c>
      <c r="AS481" s="637">
        <v>1012.4</v>
      </c>
      <c r="AT481" s="637">
        <v>3570</v>
      </c>
      <c r="AU481" s="637">
        <v>0</v>
      </c>
      <c r="AV481" s="637">
        <v>0</v>
      </c>
      <c r="AW481" s="637">
        <v>0</v>
      </c>
      <c r="AX481" s="637">
        <v>0</v>
      </c>
      <c r="AY481" s="637">
        <v>0</v>
      </c>
      <c r="AZ481" s="637">
        <v>296.2</v>
      </c>
      <c r="BA481" s="637">
        <v>18.600000000000001</v>
      </c>
      <c r="BB481" s="637">
        <v>23.3</v>
      </c>
      <c r="BC481" s="636">
        <v>0.32777777777777778</v>
      </c>
    </row>
    <row r="482" spans="2:55">
      <c r="B482" s="2">
        <v>19.2</v>
      </c>
      <c r="C482" s="2">
        <v>93</v>
      </c>
      <c r="D482" s="2">
        <v>18</v>
      </c>
      <c r="E482" s="2">
        <v>19.2</v>
      </c>
      <c r="F482" s="2">
        <v>0</v>
      </c>
      <c r="G482" s="2">
        <v>0</v>
      </c>
      <c r="H482" s="2">
        <v>1012.5</v>
      </c>
      <c r="I482" s="2">
        <v>3620</v>
      </c>
      <c r="J482" s="2">
        <v>0</v>
      </c>
      <c r="K482" s="2">
        <v>0</v>
      </c>
      <c r="L482" s="2">
        <v>0</v>
      </c>
      <c r="M482" s="2">
        <v>0</v>
      </c>
      <c r="N482">
        <v>0</v>
      </c>
      <c r="O482">
        <v>296.2</v>
      </c>
      <c r="P482">
        <v>18.600000000000001</v>
      </c>
      <c r="Q482">
        <v>23.8</v>
      </c>
      <c r="R482" s="5">
        <v>0.32847222222222222</v>
      </c>
      <c r="T482" s="13">
        <f t="shared" si="12"/>
        <v>23.8</v>
      </c>
      <c r="U482" s="13">
        <f t="shared" si="13"/>
        <v>1.6000000000000014</v>
      </c>
      <c r="V482" s="12" t="str">
        <f t="shared" si="11"/>
        <v/>
      </c>
      <c r="W482" s="11">
        <f t="shared" si="14"/>
        <v>1</v>
      </c>
      <c r="X482" s="13"/>
      <c r="Z482" s="2"/>
      <c r="AA482"/>
      <c r="AC482" s="9"/>
      <c r="AD482" s="5">
        <v>0.328472222222222</v>
      </c>
      <c r="AM482" s="637">
        <v>19.2</v>
      </c>
      <c r="AN482" s="637">
        <v>93</v>
      </c>
      <c r="AO482" s="637">
        <v>18</v>
      </c>
      <c r="AP482" s="637">
        <v>19.2</v>
      </c>
      <c r="AQ482" s="637">
        <v>0</v>
      </c>
      <c r="AR482" s="637">
        <v>0</v>
      </c>
      <c r="AS482" s="637">
        <v>1012.5</v>
      </c>
      <c r="AT482" s="637">
        <v>3620</v>
      </c>
      <c r="AU482" s="637">
        <v>0</v>
      </c>
      <c r="AV482" s="637">
        <v>0</v>
      </c>
      <c r="AW482" s="637">
        <v>0</v>
      </c>
      <c r="AX482" s="637">
        <v>0</v>
      </c>
      <c r="AY482" s="637">
        <v>0</v>
      </c>
      <c r="AZ482" s="637">
        <v>296.2</v>
      </c>
      <c r="BA482" s="637">
        <v>18.600000000000001</v>
      </c>
      <c r="BB482" s="637">
        <v>23.8</v>
      </c>
      <c r="BC482" s="636">
        <v>0.32847222222222222</v>
      </c>
    </row>
    <row r="483" spans="2:55">
      <c r="B483" s="2">
        <v>19.2</v>
      </c>
      <c r="C483" s="2">
        <v>93</v>
      </c>
      <c r="D483" s="2">
        <v>18</v>
      </c>
      <c r="E483" s="2">
        <v>19.2</v>
      </c>
      <c r="F483" s="2">
        <v>0</v>
      </c>
      <c r="G483" s="2">
        <v>0</v>
      </c>
      <c r="H483" s="2">
        <v>1012.2</v>
      </c>
      <c r="I483" s="2">
        <v>3660</v>
      </c>
      <c r="J483" s="2">
        <v>0</v>
      </c>
      <c r="K483" s="2">
        <v>0</v>
      </c>
      <c r="L483" s="2">
        <v>0</v>
      </c>
      <c r="M483" s="2">
        <v>0</v>
      </c>
      <c r="N483">
        <v>0</v>
      </c>
      <c r="O483">
        <v>296.2</v>
      </c>
      <c r="P483">
        <v>18.600000000000001</v>
      </c>
      <c r="Q483">
        <v>24.2</v>
      </c>
      <c r="R483" s="5">
        <v>0.32916666666666666</v>
      </c>
      <c r="T483" s="13">
        <f t="shared" si="12"/>
        <v>24.2</v>
      </c>
      <c r="U483" s="13">
        <f t="shared" si="13"/>
        <v>2</v>
      </c>
      <c r="V483" s="12" t="str">
        <f t="shared" si="11"/>
        <v/>
      </c>
      <c r="W483" s="11">
        <f t="shared" si="14"/>
        <v>1</v>
      </c>
      <c r="X483" s="13"/>
      <c r="Z483" s="2"/>
      <c r="AA483"/>
      <c r="AC483" s="9"/>
      <c r="AD483" s="5">
        <v>0.329166666666667</v>
      </c>
      <c r="AM483" s="637">
        <v>19.2</v>
      </c>
      <c r="AN483" s="637">
        <v>93</v>
      </c>
      <c r="AO483" s="637">
        <v>18</v>
      </c>
      <c r="AP483" s="637">
        <v>19.2</v>
      </c>
      <c r="AQ483" s="637">
        <v>0</v>
      </c>
      <c r="AR483" s="637">
        <v>0</v>
      </c>
      <c r="AS483" s="637">
        <v>1012.2</v>
      </c>
      <c r="AT483" s="637">
        <v>3660</v>
      </c>
      <c r="AU483" s="637">
        <v>0</v>
      </c>
      <c r="AV483" s="637">
        <v>0</v>
      </c>
      <c r="AW483" s="637">
        <v>0</v>
      </c>
      <c r="AX483" s="637">
        <v>0</v>
      </c>
      <c r="AY483" s="637">
        <v>0</v>
      </c>
      <c r="AZ483" s="637">
        <v>296.2</v>
      </c>
      <c r="BA483" s="637">
        <v>18.600000000000001</v>
      </c>
      <c r="BB483" s="637">
        <v>24.2</v>
      </c>
      <c r="BC483" s="636">
        <v>0.32916666666666666</v>
      </c>
    </row>
    <row r="484" spans="2:55">
      <c r="B484" s="2">
        <v>19.2</v>
      </c>
      <c r="C484" s="2">
        <v>92</v>
      </c>
      <c r="D484" s="2">
        <v>17.899999999999999</v>
      </c>
      <c r="E484" s="2">
        <v>19.2</v>
      </c>
      <c r="F484" s="2">
        <v>0</v>
      </c>
      <c r="G484" s="2">
        <v>0</v>
      </c>
      <c r="H484" s="2">
        <v>1012.3</v>
      </c>
      <c r="I484" s="2">
        <v>3710</v>
      </c>
      <c r="J484" s="2">
        <v>0</v>
      </c>
      <c r="K484" s="2">
        <v>0</v>
      </c>
      <c r="L484" s="2">
        <v>0</v>
      </c>
      <c r="M484" s="2">
        <v>0</v>
      </c>
      <c r="N484">
        <v>0</v>
      </c>
      <c r="O484">
        <v>296.2</v>
      </c>
      <c r="P484">
        <v>18.7</v>
      </c>
      <c r="Q484">
        <v>24.7</v>
      </c>
      <c r="R484" s="5">
        <v>0.3298611111111111</v>
      </c>
      <c r="T484" s="13">
        <f t="shared" si="12"/>
        <v>24.7</v>
      </c>
      <c r="U484" s="13">
        <f t="shared" si="13"/>
        <v>2.5</v>
      </c>
      <c r="V484" s="12" t="str">
        <f t="shared" si="11"/>
        <v/>
      </c>
      <c r="W484" s="11">
        <f t="shared" si="14"/>
        <v>1</v>
      </c>
      <c r="X484" s="13"/>
      <c r="Z484" s="2"/>
      <c r="AA484"/>
      <c r="AC484" s="9"/>
      <c r="AD484" s="5">
        <v>0.32986111111111099</v>
      </c>
      <c r="AM484" s="637">
        <v>19.2</v>
      </c>
      <c r="AN484" s="637">
        <v>92</v>
      </c>
      <c r="AO484" s="637">
        <v>17.899999999999999</v>
      </c>
      <c r="AP484" s="637">
        <v>19.2</v>
      </c>
      <c r="AQ484" s="637">
        <v>0</v>
      </c>
      <c r="AR484" s="637">
        <v>0</v>
      </c>
      <c r="AS484" s="637">
        <v>1012.3</v>
      </c>
      <c r="AT484" s="637">
        <v>3710</v>
      </c>
      <c r="AU484" s="637">
        <v>0</v>
      </c>
      <c r="AV484" s="637">
        <v>0</v>
      </c>
      <c r="AW484" s="637">
        <v>0</v>
      </c>
      <c r="AX484" s="637">
        <v>0</v>
      </c>
      <c r="AY484" s="637">
        <v>0</v>
      </c>
      <c r="AZ484" s="637">
        <v>296.2</v>
      </c>
      <c r="BA484" s="637">
        <v>18.7</v>
      </c>
      <c r="BB484" s="637">
        <v>24.7</v>
      </c>
      <c r="BC484" s="636">
        <v>0.3298611111111111</v>
      </c>
    </row>
    <row r="485" spans="2:55">
      <c r="B485" s="2">
        <v>19.3</v>
      </c>
      <c r="C485" s="2">
        <v>93</v>
      </c>
      <c r="D485" s="2">
        <v>18.100000000000001</v>
      </c>
      <c r="E485" s="2">
        <v>19.3</v>
      </c>
      <c r="F485" s="2">
        <v>0</v>
      </c>
      <c r="G485" s="2">
        <v>0</v>
      </c>
      <c r="H485" s="2">
        <v>1012.3</v>
      </c>
      <c r="I485" s="2">
        <v>3760</v>
      </c>
      <c r="J485" s="2">
        <v>0</v>
      </c>
      <c r="K485" s="2">
        <v>0</v>
      </c>
      <c r="L485" s="2">
        <v>0</v>
      </c>
      <c r="M485" s="2">
        <v>0</v>
      </c>
      <c r="N485">
        <v>0</v>
      </c>
      <c r="O485">
        <v>296.2</v>
      </c>
      <c r="P485">
        <v>18.8</v>
      </c>
      <c r="Q485">
        <v>25.2</v>
      </c>
      <c r="R485" s="5">
        <v>0.33055555555555555</v>
      </c>
      <c r="T485" s="13">
        <f t="shared" si="12"/>
        <v>25.2</v>
      </c>
      <c r="U485" s="13">
        <f t="shared" si="13"/>
        <v>2.8999999999999986</v>
      </c>
      <c r="V485" s="12" t="str">
        <f t="shared" si="11"/>
        <v/>
      </c>
      <c r="W485" s="11">
        <f t="shared" si="14"/>
        <v>1</v>
      </c>
      <c r="X485" s="13"/>
      <c r="Z485" s="2"/>
      <c r="AA485"/>
      <c r="AC485" s="9"/>
      <c r="AD485" s="5">
        <v>0.33055555555555599</v>
      </c>
      <c r="AM485" s="637">
        <v>19.3</v>
      </c>
      <c r="AN485" s="637">
        <v>93</v>
      </c>
      <c r="AO485" s="637">
        <v>18.100000000000001</v>
      </c>
      <c r="AP485" s="637">
        <v>19.3</v>
      </c>
      <c r="AQ485" s="637">
        <v>0</v>
      </c>
      <c r="AR485" s="637">
        <v>0</v>
      </c>
      <c r="AS485" s="637">
        <v>1012.3</v>
      </c>
      <c r="AT485" s="637">
        <v>3760</v>
      </c>
      <c r="AU485" s="637">
        <v>0</v>
      </c>
      <c r="AV485" s="637">
        <v>0</v>
      </c>
      <c r="AW485" s="637">
        <v>0</v>
      </c>
      <c r="AX485" s="637">
        <v>0</v>
      </c>
      <c r="AY485" s="637">
        <v>0</v>
      </c>
      <c r="AZ485" s="637">
        <v>296.2</v>
      </c>
      <c r="BA485" s="637">
        <v>18.8</v>
      </c>
      <c r="BB485" s="637">
        <v>25.2</v>
      </c>
      <c r="BC485" s="636">
        <v>0.33055555555555555</v>
      </c>
    </row>
    <row r="486" spans="2:55">
      <c r="B486" s="2">
        <v>19.3</v>
      </c>
      <c r="C486" s="2">
        <v>93</v>
      </c>
      <c r="D486" s="2">
        <v>18.100000000000001</v>
      </c>
      <c r="E486" s="2">
        <v>19.3</v>
      </c>
      <c r="F486" s="2">
        <v>0</v>
      </c>
      <c r="G486" s="2">
        <v>0</v>
      </c>
      <c r="H486" s="2">
        <v>1012.4</v>
      </c>
      <c r="I486" s="2">
        <v>3800</v>
      </c>
      <c r="J486" s="2">
        <v>0</v>
      </c>
      <c r="K486" s="2">
        <v>0</v>
      </c>
      <c r="L486" s="2">
        <v>0</v>
      </c>
      <c r="M486" s="2">
        <v>0</v>
      </c>
      <c r="N486">
        <v>0</v>
      </c>
      <c r="O486">
        <v>296.2</v>
      </c>
      <c r="P486">
        <v>18.8</v>
      </c>
      <c r="Q486">
        <v>25.6</v>
      </c>
      <c r="R486" s="5">
        <v>0.33124999999999999</v>
      </c>
      <c r="T486" s="13">
        <f t="shared" si="12"/>
        <v>25.6</v>
      </c>
      <c r="U486" s="13">
        <f t="shared" si="13"/>
        <v>3.3000000000000007</v>
      </c>
      <c r="V486" s="12" t="str">
        <f t="shared" si="11"/>
        <v/>
      </c>
      <c r="W486" s="11">
        <f t="shared" si="14"/>
        <v>1</v>
      </c>
      <c r="X486" s="13"/>
      <c r="Z486" s="2"/>
      <c r="AA486"/>
      <c r="AC486" s="9"/>
      <c r="AD486" s="5">
        <v>0.33124999999999999</v>
      </c>
      <c r="AM486" s="637">
        <v>19.3</v>
      </c>
      <c r="AN486" s="637">
        <v>93</v>
      </c>
      <c r="AO486" s="637">
        <v>18.100000000000001</v>
      </c>
      <c r="AP486" s="637">
        <v>19.3</v>
      </c>
      <c r="AQ486" s="637">
        <v>0</v>
      </c>
      <c r="AR486" s="637">
        <v>0</v>
      </c>
      <c r="AS486" s="637">
        <v>1012.4</v>
      </c>
      <c r="AT486" s="637">
        <v>3800</v>
      </c>
      <c r="AU486" s="637">
        <v>0</v>
      </c>
      <c r="AV486" s="637">
        <v>0</v>
      </c>
      <c r="AW486" s="637">
        <v>0</v>
      </c>
      <c r="AX486" s="637">
        <v>0</v>
      </c>
      <c r="AY486" s="637">
        <v>0</v>
      </c>
      <c r="AZ486" s="637">
        <v>296.2</v>
      </c>
      <c r="BA486" s="637">
        <v>18.8</v>
      </c>
      <c r="BB486" s="637">
        <v>25.6</v>
      </c>
      <c r="BC486" s="636">
        <v>0.33124999999999999</v>
      </c>
    </row>
    <row r="487" spans="2:55">
      <c r="B487" s="2">
        <v>19.3</v>
      </c>
      <c r="C487" s="2">
        <v>93</v>
      </c>
      <c r="D487" s="2">
        <v>18.100000000000001</v>
      </c>
      <c r="E487" s="2">
        <v>19.3</v>
      </c>
      <c r="F487" s="2">
        <v>0</v>
      </c>
      <c r="G487" s="2">
        <v>0</v>
      </c>
      <c r="H487" s="2">
        <v>1012.3</v>
      </c>
      <c r="I487" s="2">
        <v>3840</v>
      </c>
      <c r="J487" s="2">
        <v>0</v>
      </c>
      <c r="K487" s="2">
        <v>0</v>
      </c>
      <c r="L487" s="2">
        <v>0</v>
      </c>
      <c r="M487" s="2">
        <v>0</v>
      </c>
      <c r="N487">
        <v>0</v>
      </c>
      <c r="O487">
        <v>296.2</v>
      </c>
      <c r="P487">
        <v>18.8</v>
      </c>
      <c r="Q487">
        <v>26.1</v>
      </c>
      <c r="R487" s="5">
        <v>0.33194444444444443</v>
      </c>
      <c r="T487" s="13">
        <f t="shared" si="12"/>
        <v>26.1</v>
      </c>
      <c r="U487" s="13">
        <f t="shared" si="13"/>
        <v>3.8000000000000007</v>
      </c>
      <c r="V487" s="12" t="str">
        <f t="shared" si="11"/>
        <v/>
      </c>
      <c r="W487" s="11">
        <f t="shared" si="14"/>
        <v>1</v>
      </c>
      <c r="X487" s="13"/>
      <c r="Z487" s="2"/>
      <c r="AA487"/>
      <c r="AC487" s="9"/>
      <c r="AD487" s="5">
        <v>0.33194444444444399</v>
      </c>
      <c r="AM487" s="637">
        <v>19.3</v>
      </c>
      <c r="AN487" s="637">
        <v>93</v>
      </c>
      <c r="AO487" s="637">
        <v>18.100000000000001</v>
      </c>
      <c r="AP487" s="637">
        <v>19.3</v>
      </c>
      <c r="AQ487" s="637">
        <v>0</v>
      </c>
      <c r="AR487" s="637">
        <v>0</v>
      </c>
      <c r="AS487" s="637">
        <v>1012.3</v>
      </c>
      <c r="AT487" s="637">
        <v>3840</v>
      </c>
      <c r="AU487" s="637">
        <v>0</v>
      </c>
      <c r="AV487" s="637">
        <v>0</v>
      </c>
      <c r="AW487" s="637">
        <v>0</v>
      </c>
      <c r="AX487" s="637">
        <v>0</v>
      </c>
      <c r="AY487" s="637">
        <v>0</v>
      </c>
      <c r="AZ487" s="637">
        <v>296.2</v>
      </c>
      <c r="BA487" s="637">
        <v>18.8</v>
      </c>
      <c r="BB487" s="637">
        <v>26.1</v>
      </c>
      <c r="BC487" s="636">
        <v>0.33194444444444443</v>
      </c>
    </row>
    <row r="488" spans="2:55">
      <c r="B488" s="2">
        <v>19.3</v>
      </c>
      <c r="C488" s="2">
        <v>93</v>
      </c>
      <c r="D488" s="2">
        <v>18.100000000000001</v>
      </c>
      <c r="E488" s="2">
        <v>19.3</v>
      </c>
      <c r="F488" s="2">
        <v>0</v>
      </c>
      <c r="G488" s="2">
        <v>0</v>
      </c>
      <c r="H488" s="2">
        <v>1012.3</v>
      </c>
      <c r="I488" s="2">
        <v>3880</v>
      </c>
      <c r="J488" s="2">
        <v>0</v>
      </c>
      <c r="K488" s="2">
        <v>0</v>
      </c>
      <c r="L488" s="2">
        <v>0</v>
      </c>
      <c r="M488" s="2">
        <v>0</v>
      </c>
      <c r="N488">
        <v>0</v>
      </c>
      <c r="O488">
        <v>296.2</v>
      </c>
      <c r="P488">
        <v>18.8</v>
      </c>
      <c r="Q488">
        <v>26.6</v>
      </c>
      <c r="R488" s="5">
        <v>0.33263888888888887</v>
      </c>
      <c r="T488" s="13">
        <f t="shared" si="12"/>
        <v>26.6</v>
      </c>
      <c r="U488" s="13">
        <f t="shared" si="13"/>
        <v>4.3000000000000007</v>
      </c>
      <c r="V488" s="12" t="str">
        <f t="shared" si="11"/>
        <v/>
      </c>
      <c r="W488" s="11">
        <f t="shared" si="14"/>
        <v>1</v>
      </c>
      <c r="X488" s="13"/>
      <c r="Z488" s="2"/>
      <c r="AA488"/>
      <c r="AC488" s="9"/>
      <c r="AD488" s="5">
        <v>0.33263888888888898</v>
      </c>
      <c r="AM488" s="637">
        <v>19.3</v>
      </c>
      <c r="AN488" s="637">
        <v>93</v>
      </c>
      <c r="AO488" s="637">
        <v>18.100000000000001</v>
      </c>
      <c r="AP488" s="637">
        <v>19.3</v>
      </c>
      <c r="AQ488" s="637">
        <v>0</v>
      </c>
      <c r="AR488" s="637">
        <v>0</v>
      </c>
      <c r="AS488" s="637">
        <v>1012.3</v>
      </c>
      <c r="AT488" s="637">
        <v>3880</v>
      </c>
      <c r="AU488" s="637">
        <v>0</v>
      </c>
      <c r="AV488" s="637">
        <v>0</v>
      </c>
      <c r="AW488" s="637">
        <v>0</v>
      </c>
      <c r="AX488" s="637">
        <v>0</v>
      </c>
      <c r="AY488" s="637">
        <v>0</v>
      </c>
      <c r="AZ488" s="637">
        <v>296.2</v>
      </c>
      <c r="BA488" s="637">
        <v>18.8</v>
      </c>
      <c r="BB488" s="637">
        <v>26.6</v>
      </c>
      <c r="BC488" s="636">
        <v>0.33263888888888887</v>
      </c>
    </row>
    <row r="489" spans="2:55">
      <c r="B489" s="2">
        <v>19.3</v>
      </c>
      <c r="C489" s="2">
        <v>93</v>
      </c>
      <c r="D489" s="2">
        <v>18.100000000000001</v>
      </c>
      <c r="E489" s="2">
        <v>19.3</v>
      </c>
      <c r="F489" s="2">
        <v>0</v>
      </c>
      <c r="G489" s="2">
        <v>0</v>
      </c>
      <c r="H489" s="2">
        <v>1012.4</v>
      </c>
      <c r="I489" s="2">
        <v>3930</v>
      </c>
      <c r="J489" s="2">
        <v>0</v>
      </c>
      <c r="K489" s="2">
        <v>0</v>
      </c>
      <c r="L489" s="2">
        <v>0</v>
      </c>
      <c r="M489" s="2">
        <v>0</v>
      </c>
      <c r="N489">
        <v>0</v>
      </c>
      <c r="O489">
        <v>296.2</v>
      </c>
      <c r="P489">
        <v>18.899999999999999</v>
      </c>
      <c r="Q489">
        <v>27.1</v>
      </c>
      <c r="R489" s="5">
        <v>0.33333333333333331</v>
      </c>
      <c r="T489" s="13">
        <f t="shared" si="12"/>
        <v>27.1</v>
      </c>
      <c r="U489" s="13">
        <f t="shared" si="13"/>
        <v>4.8000000000000007</v>
      </c>
      <c r="V489" s="12" t="str">
        <f t="shared" si="11"/>
        <v/>
      </c>
      <c r="W489" s="11">
        <f t="shared" si="14"/>
        <v>1</v>
      </c>
      <c r="X489" s="13"/>
      <c r="Z489" s="2"/>
      <c r="AA489"/>
      <c r="AC489" s="9"/>
      <c r="AD489" s="5">
        <v>0.33333333333333298</v>
      </c>
      <c r="AM489" s="637">
        <v>19.3</v>
      </c>
      <c r="AN489" s="637">
        <v>93</v>
      </c>
      <c r="AO489" s="637">
        <v>18.100000000000001</v>
      </c>
      <c r="AP489" s="637">
        <v>19.3</v>
      </c>
      <c r="AQ489" s="637">
        <v>0</v>
      </c>
      <c r="AR489" s="637">
        <v>0</v>
      </c>
      <c r="AS489" s="637">
        <v>1012.4</v>
      </c>
      <c r="AT489" s="637">
        <v>3930</v>
      </c>
      <c r="AU489" s="637">
        <v>0</v>
      </c>
      <c r="AV489" s="637">
        <v>0</v>
      </c>
      <c r="AW489" s="637">
        <v>0</v>
      </c>
      <c r="AX489" s="637">
        <v>0</v>
      </c>
      <c r="AY489" s="637">
        <v>0</v>
      </c>
      <c r="AZ489" s="637">
        <v>296.2</v>
      </c>
      <c r="BA489" s="637">
        <v>18.899999999999999</v>
      </c>
      <c r="BB489" s="637">
        <v>27.1</v>
      </c>
      <c r="BC489" s="636">
        <v>0.33333333333333331</v>
      </c>
    </row>
    <row r="490" spans="2:55">
      <c r="B490" s="2">
        <v>19.399999999999999</v>
      </c>
      <c r="C490" s="2">
        <v>93</v>
      </c>
      <c r="D490" s="2">
        <v>18.2</v>
      </c>
      <c r="E490" s="2">
        <v>19.399999999999999</v>
      </c>
      <c r="F490" s="2">
        <v>0</v>
      </c>
      <c r="G490" s="2">
        <v>0</v>
      </c>
      <c r="H490" s="2">
        <v>1012.4</v>
      </c>
      <c r="I490" s="2">
        <v>3980</v>
      </c>
      <c r="J490" s="2">
        <v>0</v>
      </c>
      <c r="K490" s="2">
        <v>0</v>
      </c>
      <c r="L490" s="2">
        <v>0</v>
      </c>
      <c r="M490" s="2">
        <v>0</v>
      </c>
      <c r="N490">
        <v>0</v>
      </c>
      <c r="O490">
        <v>296.2</v>
      </c>
      <c r="P490">
        <v>18.899999999999999</v>
      </c>
      <c r="Q490">
        <v>27.6</v>
      </c>
      <c r="R490" s="5">
        <v>0.33402777777777776</v>
      </c>
      <c r="T490" s="13">
        <f t="shared" si="12"/>
        <v>27.6</v>
      </c>
      <c r="U490" s="13">
        <f t="shared" si="13"/>
        <v>5.2000000000000028</v>
      </c>
      <c r="V490" s="12" t="str">
        <f t="shared" si="11"/>
        <v/>
      </c>
      <c r="W490" s="11">
        <f t="shared" si="14"/>
        <v>1</v>
      </c>
      <c r="X490" s="13"/>
      <c r="Z490" s="2"/>
      <c r="AA490"/>
      <c r="AC490" s="9"/>
      <c r="AD490" s="5">
        <v>0.33402777777777798</v>
      </c>
      <c r="AM490" s="637">
        <v>19.399999999999999</v>
      </c>
      <c r="AN490" s="637">
        <v>93</v>
      </c>
      <c r="AO490" s="637">
        <v>18.2</v>
      </c>
      <c r="AP490" s="637">
        <v>19.399999999999999</v>
      </c>
      <c r="AQ490" s="637">
        <v>0</v>
      </c>
      <c r="AR490" s="637">
        <v>0</v>
      </c>
      <c r="AS490" s="637">
        <v>1012.4</v>
      </c>
      <c r="AT490" s="637">
        <v>3980</v>
      </c>
      <c r="AU490" s="637">
        <v>0</v>
      </c>
      <c r="AV490" s="637">
        <v>0</v>
      </c>
      <c r="AW490" s="637">
        <v>0</v>
      </c>
      <c r="AX490" s="637">
        <v>0</v>
      </c>
      <c r="AY490" s="637">
        <v>0</v>
      </c>
      <c r="AZ490" s="637">
        <v>296.2</v>
      </c>
      <c r="BA490" s="637">
        <v>18.899999999999999</v>
      </c>
      <c r="BB490" s="637">
        <v>27.6</v>
      </c>
      <c r="BC490" s="636">
        <v>0.33402777777777776</v>
      </c>
    </row>
    <row r="491" spans="2:55">
      <c r="B491" s="2">
        <v>19.399999999999999</v>
      </c>
      <c r="C491" s="2">
        <v>93</v>
      </c>
      <c r="D491" s="2">
        <v>18.2</v>
      </c>
      <c r="E491" s="2">
        <v>19.399999999999999</v>
      </c>
      <c r="F491" s="2">
        <v>0</v>
      </c>
      <c r="G491" s="2">
        <v>0</v>
      </c>
      <c r="H491" s="2">
        <v>1012.5</v>
      </c>
      <c r="I491" s="2">
        <v>4020</v>
      </c>
      <c r="J491" s="2">
        <v>0</v>
      </c>
      <c r="K491" s="2">
        <v>0</v>
      </c>
      <c r="L491" s="2">
        <v>0</v>
      </c>
      <c r="M491" s="2">
        <v>0</v>
      </c>
      <c r="N491">
        <v>0</v>
      </c>
      <c r="O491">
        <v>296.2</v>
      </c>
      <c r="P491">
        <v>18.899999999999999</v>
      </c>
      <c r="Q491">
        <v>28</v>
      </c>
      <c r="R491" s="5">
        <v>0.3347222222222222</v>
      </c>
      <c r="T491" s="13">
        <f t="shared" si="12"/>
        <v>28</v>
      </c>
      <c r="U491" s="13">
        <f t="shared" si="13"/>
        <v>5.6000000000000014</v>
      </c>
      <c r="V491" s="12" t="str">
        <f t="shared" si="11"/>
        <v/>
      </c>
      <c r="W491" s="11">
        <f t="shared" si="14"/>
        <v>1</v>
      </c>
      <c r="X491" s="13"/>
      <c r="Z491" s="2"/>
      <c r="AA491"/>
      <c r="AC491" s="9"/>
      <c r="AD491" s="5">
        <v>0.33472222222222198</v>
      </c>
      <c r="AM491" s="637">
        <v>19.399999999999999</v>
      </c>
      <c r="AN491" s="637">
        <v>93</v>
      </c>
      <c r="AO491" s="637">
        <v>18.2</v>
      </c>
      <c r="AP491" s="637">
        <v>19.399999999999999</v>
      </c>
      <c r="AQ491" s="637">
        <v>0</v>
      </c>
      <c r="AR491" s="637">
        <v>0</v>
      </c>
      <c r="AS491" s="637">
        <v>1012.5</v>
      </c>
      <c r="AT491" s="637">
        <v>4020</v>
      </c>
      <c r="AU491" s="637">
        <v>0</v>
      </c>
      <c r="AV491" s="637">
        <v>0</v>
      </c>
      <c r="AW491" s="637">
        <v>0</v>
      </c>
      <c r="AX491" s="637">
        <v>0</v>
      </c>
      <c r="AY491" s="637">
        <v>0</v>
      </c>
      <c r="AZ491" s="637">
        <v>296.2</v>
      </c>
      <c r="BA491" s="637">
        <v>18.899999999999999</v>
      </c>
      <c r="BB491" s="637">
        <v>28</v>
      </c>
      <c r="BC491" s="636">
        <v>0.3347222222222222</v>
      </c>
    </row>
    <row r="492" spans="2:55">
      <c r="B492" s="2">
        <v>19.399999999999999</v>
      </c>
      <c r="C492" s="2">
        <v>93</v>
      </c>
      <c r="D492" s="2">
        <v>18.2</v>
      </c>
      <c r="E492" s="2">
        <v>19.399999999999999</v>
      </c>
      <c r="F492" s="2">
        <v>2.9</v>
      </c>
      <c r="G492" s="2">
        <v>2.9</v>
      </c>
      <c r="H492" s="2">
        <v>1012.3</v>
      </c>
      <c r="I492" s="2">
        <v>4050</v>
      </c>
      <c r="J492" s="2">
        <v>0</v>
      </c>
      <c r="K492" s="2">
        <v>0</v>
      </c>
      <c r="L492" s="2">
        <v>0</v>
      </c>
      <c r="M492" s="2">
        <v>0</v>
      </c>
      <c r="N492">
        <v>0</v>
      </c>
      <c r="O492">
        <v>296.2</v>
      </c>
      <c r="P492">
        <v>19</v>
      </c>
      <c r="Q492">
        <v>28.4</v>
      </c>
      <c r="R492" s="5">
        <v>0.33541666666666664</v>
      </c>
      <c r="T492" s="13">
        <f t="shared" si="12"/>
        <v>28.4</v>
      </c>
      <c r="U492" s="13">
        <f t="shared" si="13"/>
        <v>6</v>
      </c>
      <c r="V492" s="12" t="str">
        <f t="shared" si="11"/>
        <v/>
      </c>
      <c r="W492" s="11">
        <f t="shared" si="14"/>
        <v>1</v>
      </c>
      <c r="X492" s="13"/>
      <c r="Z492" s="2"/>
      <c r="AA492"/>
      <c r="AC492" s="9"/>
      <c r="AD492" s="5">
        <v>0.33541666666666697</v>
      </c>
      <c r="AM492" s="637">
        <v>19.399999999999999</v>
      </c>
      <c r="AN492" s="637">
        <v>93</v>
      </c>
      <c r="AO492" s="637">
        <v>18.2</v>
      </c>
      <c r="AP492" s="637">
        <v>19.399999999999999</v>
      </c>
      <c r="AQ492" s="637">
        <v>2.9</v>
      </c>
      <c r="AR492" s="637">
        <v>2.9</v>
      </c>
      <c r="AS492" s="637">
        <v>1012.3</v>
      </c>
      <c r="AT492" s="637">
        <v>4050</v>
      </c>
      <c r="AU492" s="637">
        <v>0</v>
      </c>
      <c r="AV492" s="637">
        <v>0</v>
      </c>
      <c r="AW492" s="637">
        <v>0</v>
      </c>
      <c r="AX492" s="637">
        <v>0</v>
      </c>
      <c r="AY492" s="637">
        <v>0</v>
      </c>
      <c r="AZ492" s="637">
        <v>296.2</v>
      </c>
      <c r="BA492" s="637">
        <v>19</v>
      </c>
      <c r="BB492" s="637">
        <v>28.4</v>
      </c>
      <c r="BC492" s="636">
        <v>0.33541666666666664</v>
      </c>
    </row>
    <row r="493" spans="2:55">
      <c r="B493" s="2">
        <v>19.399999999999999</v>
      </c>
      <c r="C493" s="2">
        <v>92</v>
      </c>
      <c r="D493" s="2">
        <v>18.100000000000001</v>
      </c>
      <c r="E493" s="2">
        <v>19.399999999999999</v>
      </c>
      <c r="F493" s="2">
        <v>0</v>
      </c>
      <c r="G493" s="2">
        <v>0</v>
      </c>
      <c r="H493" s="2">
        <v>1012.3</v>
      </c>
      <c r="I493" s="2">
        <v>4100</v>
      </c>
      <c r="J493" s="2">
        <v>0</v>
      </c>
      <c r="K493" s="2">
        <v>0</v>
      </c>
      <c r="L493" s="2">
        <v>0</v>
      </c>
      <c r="M493" s="2">
        <v>0</v>
      </c>
      <c r="N493">
        <v>0</v>
      </c>
      <c r="O493">
        <v>296.2</v>
      </c>
      <c r="P493">
        <v>19</v>
      </c>
      <c r="Q493">
        <v>28.8</v>
      </c>
      <c r="R493" s="5">
        <v>0.33611111111111114</v>
      </c>
      <c r="T493" s="13">
        <f t="shared" si="12"/>
        <v>28.8</v>
      </c>
      <c r="U493" s="13">
        <f t="shared" si="13"/>
        <v>6.4000000000000021</v>
      </c>
      <c r="V493" s="12" t="str">
        <f t="shared" si="11"/>
        <v/>
      </c>
      <c r="W493" s="11">
        <f t="shared" si="14"/>
        <v>1</v>
      </c>
      <c r="X493" s="13"/>
      <c r="Z493" s="2"/>
      <c r="AA493"/>
      <c r="AC493" s="9"/>
      <c r="AD493" s="5">
        <v>0.33611111111111103</v>
      </c>
      <c r="AM493" s="637">
        <v>19.399999999999999</v>
      </c>
      <c r="AN493" s="637">
        <v>92</v>
      </c>
      <c r="AO493" s="637">
        <v>18.100000000000001</v>
      </c>
      <c r="AP493" s="637">
        <v>19.399999999999999</v>
      </c>
      <c r="AQ493" s="637">
        <v>0</v>
      </c>
      <c r="AR493" s="637">
        <v>0</v>
      </c>
      <c r="AS493" s="637">
        <v>1012.3</v>
      </c>
      <c r="AT493" s="637">
        <v>4100</v>
      </c>
      <c r="AU493" s="637">
        <v>0</v>
      </c>
      <c r="AV493" s="637">
        <v>0</v>
      </c>
      <c r="AW493" s="637">
        <v>0</v>
      </c>
      <c r="AX493" s="637">
        <v>0</v>
      </c>
      <c r="AY493" s="637">
        <v>0</v>
      </c>
      <c r="AZ493" s="637">
        <v>296.2</v>
      </c>
      <c r="BA493" s="637">
        <v>19</v>
      </c>
      <c r="BB493" s="637">
        <v>28.8</v>
      </c>
      <c r="BC493" s="636">
        <v>0.33611111111111114</v>
      </c>
    </row>
    <row r="494" spans="2:55">
      <c r="B494" s="2">
        <v>19.399999999999999</v>
      </c>
      <c r="C494" s="2">
        <v>92</v>
      </c>
      <c r="D494" s="2">
        <v>18.100000000000001</v>
      </c>
      <c r="E494" s="2">
        <v>19.399999999999999</v>
      </c>
      <c r="F494" s="2">
        <v>1.8</v>
      </c>
      <c r="G494" s="2">
        <v>2.5</v>
      </c>
      <c r="H494" s="2">
        <v>1012.3</v>
      </c>
      <c r="I494" s="2">
        <v>4140</v>
      </c>
      <c r="J494" s="2">
        <v>0</v>
      </c>
      <c r="K494" s="2">
        <v>0</v>
      </c>
      <c r="L494" s="2">
        <v>0</v>
      </c>
      <c r="M494" s="2">
        <v>0</v>
      </c>
      <c r="N494">
        <v>0</v>
      </c>
      <c r="O494">
        <v>296.2</v>
      </c>
      <c r="P494">
        <v>19</v>
      </c>
      <c r="Q494">
        <v>29.2</v>
      </c>
      <c r="R494" s="5">
        <v>0.33680555555555558</v>
      </c>
      <c r="T494" s="13">
        <f t="shared" si="12"/>
        <v>29.2</v>
      </c>
      <c r="U494" s="13">
        <f t="shared" si="13"/>
        <v>6.8000000000000007</v>
      </c>
      <c r="V494" s="12" t="str">
        <f t="shared" si="11"/>
        <v/>
      </c>
      <c r="W494" s="11">
        <f t="shared" si="14"/>
        <v>1</v>
      </c>
      <c r="X494" s="13"/>
      <c r="Z494" s="2"/>
      <c r="AA494"/>
      <c r="AC494" s="9"/>
      <c r="AD494" s="5">
        <v>0.33680555555555602</v>
      </c>
      <c r="AM494" s="637">
        <v>19.399999999999999</v>
      </c>
      <c r="AN494" s="637">
        <v>92</v>
      </c>
      <c r="AO494" s="637">
        <v>18.100000000000001</v>
      </c>
      <c r="AP494" s="637">
        <v>19.399999999999999</v>
      </c>
      <c r="AQ494" s="637">
        <v>1.8</v>
      </c>
      <c r="AR494" s="637">
        <v>2.5</v>
      </c>
      <c r="AS494" s="637">
        <v>1012.3</v>
      </c>
      <c r="AT494" s="637">
        <v>4140</v>
      </c>
      <c r="AU494" s="637">
        <v>0</v>
      </c>
      <c r="AV494" s="637">
        <v>0</v>
      </c>
      <c r="AW494" s="637">
        <v>0</v>
      </c>
      <c r="AX494" s="637">
        <v>0</v>
      </c>
      <c r="AY494" s="637">
        <v>0</v>
      </c>
      <c r="AZ494" s="637">
        <v>296.2</v>
      </c>
      <c r="BA494" s="637">
        <v>19</v>
      </c>
      <c r="BB494" s="637">
        <v>29.2</v>
      </c>
      <c r="BC494" s="636">
        <v>0.33680555555555558</v>
      </c>
    </row>
    <row r="495" spans="2:55">
      <c r="B495" s="2">
        <v>19.399999999999999</v>
      </c>
      <c r="C495" s="2">
        <v>93</v>
      </c>
      <c r="D495" s="2">
        <v>18.2</v>
      </c>
      <c r="E495" s="2">
        <v>19.399999999999999</v>
      </c>
      <c r="F495" s="2">
        <v>0</v>
      </c>
      <c r="G495" s="2">
        <v>1.8</v>
      </c>
      <c r="H495" s="2">
        <v>1012.3</v>
      </c>
      <c r="I495" s="2">
        <v>4180</v>
      </c>
      <c r="J495" s="2">
        <v>0</v>
      </c>
      <c r="K495" s="2">
        <v>0</v>
      </c>
      <c r="L495" s="2">
        <v>0</v>
      </c>
      <c r="M495" s="2">
        <v>0</v>
      </c>
      <c r="N495">
        <v>0</v>
      </c>
      <c r="O495">
        <v>296.2</v>
      </c>
      <c r="P495">
        <v>19.100000000000001</v>
      </c>
      <c r="Q495">
        <v>29.6</v>
      </c>
      <c r="R495" s="5">
        <v>0.33750000000000002</v>
      </c>
      <c r="T495" s="13">
        <f t="shared" si="12"/>
        <v>29.6</v>
      </c>
      <c r="U495" s="13">
        <f t="shared" si="13"/>
        <v>7.2000000000000028</v>
      </c>
      <c r="V495" s="12" t="str">
        <f t="shared" si="11"/>
        <v/>
      </c>
      <c r="W495" s="11">
        <f t="shared" si="14"/>
        <v>1</v>
      </c>
      <c r="X495" s="13"/>
      <c r="Z495" s="2"/>
      <c r="AA495"/>
      <c r="AC495" s="9"/>
      <c r="AD495" s="5">
        <v>0.33750000000000002</v>
      </c>
      <c r="AM495" s="637">
        <v>19.399999999999999</v>
      </c>
      <c r="AN495" s="637">
        <v>93</v>
      </c>
      <c r="AO495" s="637">
        <v>18.2</v>
      </c>
      <c r="AP495" s="637">
        <v>19.399999999999999</v>
      </c>
      <c r="AQ495" s="637">
        <v>0</v>
      </c>
      <c r="AR495" s="637">
        <v>1.8</v>
      </c>
      <c r="AS495" s="637">
        <v>1012.3</v>
      </c>
      <c r="AT495" s="637">
        <v>4180</v>
      </c>
      <c r="AU495" s="637">
        <v>0</v>
      </c>
      <c r="AV495" s="637">
        <v>0</v>
      </c>
      <c r="AW495" s="637">
        <v>0</v>
      </c>
      <c r="AX495" s="637">
        <v>0</v>
      </c>
      <c r="AY495" s="637">
        <v>0</v>
      </c>
      <c r="AZ495" s="637">
        <v>296.2</v>
      </c>
      <c r="BA495" s="637">
        <v>19.100000000000001</v>
      </c>
      <c r="BB495" s="637">
        <v>29.6</v>
      </c>
      <c r="BC495" s="636">
        <v>0.33750000000000002</v>
      </c>
    </row>
    <row r="496" spans="2:55">
      <c r="B496" s="2">
        <v>19.5</v>
      </c>
      <c r="C496" s="2">
        <v>93</v>
      </c>
      <c r="D496" s="2">
        <v>18.3</v>
      </c>
      <c r="E496" s="2">
        <v>19.5</v>
      </c>
      <c r="F496" s="2">
        <v>0</v>
      </c>
      <c r="G496" s="2">
        <v>1.8</v>
      </c>
      <c r="H496" s="2">
        <v>1012.5</v>
      </c>
      <c r="I496" s="2">
        <v>4220</v>
      </c>
      <c r="J496" s="2">
        <v>0</v>
      </c>
      <c r="K496" s="2">
        <v>0</v>
      </c>
      <c r="L496" s="2">
        <v>0</v>
      </c>
      <c r="M496" s="2">
        <v>0</v>
      </c>
      <c r="N496">
        <v>0</v>
      </c>
      <c r="O496">
        <v>296.2</v>
      </c>
      <c r="P496">
        <v>19.100000000000001</v>
      </c>
      <c r="Q496">
        <v>29.9</v>
      </c>
      <c r="R496" s="5">
        <v>0.33819444444444446</v>
      </c>
      <c r="T496" s="13">
        <f t="shared" si="12"/>
        <v>29.9</v>
      </c>
      <c r="U496" s="13">
        <f t="shared" si="13"/>
        <v>7.3999999999999986</v>
      </c>
      <c r="V496" s="12" t="str">
        <f t="shared" si="11"/>
        <v/>
      </c>
      <c r="W496" s="11">
        <f t="shared" si="14"/>
        <v>1</v>
      </c>
      <c r="X496" s="13"/>
      <c r="Z496" s="2"/>
      <c r="AA496"/>
      <c r="AC496" s="9"/>
      <c r="AD496" s="5">
        <v>0.33819444444444402</v>
      </c>
      <c r="AM496" s="637">
        <v>19.5</v>
      </c>
      <c r="AN496" s="637">
        <v>93</v>
      </c>
      <c r="AO496" s="637">
        <v>18.3</v>
      </c>
      <c r="AP496" s="637">
        <v>19.5</v>
      </c>
      <c r="AQ496" s="637">
        <v>0</v>
      </c>
      <c r="AR496" s="637">
        <v>1.8</v>
      </c>
      <c r="AS496" s="637">
        <v>1012.5</v>
      </c>
      <c r="AT496" s="637">
        <v>4220</v>
      </c>
      <c r="AU496" s="637">
        <v>0</v>
      </c>
      <c r="AV496" s="637">
        <v>0</v>
      </c>
      <c r="AW496" s="637">
        <v>0</v>
      </c>
      <c r="AX496" s="637">
        <v>0</v>
      </c>
      <c r="AY496" s="637">
        <v>0</v>
      </c>
      <c r="AZ496" s="637">
        <v>296.2</v>
      </c>
      <c r="BA496" s="637">
        <v>19.100000000000001</v>
      </c>
      <c r="BB496" s="637">
        <v>29.9</v>
      </c>
      <c r="BC496" s="636">
        <v>0.33819444444444446</v>
      </c>
    </row>
    <row r="497" spans="2:55">
      <c r="B497" s="2">
        <v>19.5</v>
      </c>
      <c r="C497" s="2">
        <v>92</v>
      </c>
      <c r="D497" s="2">
        <v>18.2</v>
      </c>
      <c r="E497" s="2">
        <v>19.5</v>
      </c>
      <c r="F497" s="2">
        <v>0</v>
      </c>
      <c r="G497" s="2">
        <v>0</v>
      </c>
      <c r="H497" s="2">
        <v>1012.5</v>
      </c>
      <c r="I497" s="2">
        <v>4250</v>
      </c>
      <c r="J497" s="2">
        <v>0</v>
      </c>
      <c r="K497" s="2">
        <v>0</v>
      </c>
      <c r="L497" s="2">
        <v>0</v>
      </c>
      <c r="M497" s="2">
        <v>0</v>
      </c>
      <c r="N497">
        <v>0</v>
      </c>
      <c r="O497">
        <v>296.2</v>
      </c>
      <c r="P497">
        <v>19.2</v>
      </c>
      <c r="Q497">
        <v>30.3</v>
      </c>
      <c r="R497" s="5">
        <v>0.33888888888888891</v>
      </c>
      <c r="T497" s="13">
        <f t="shared" si="12"/>
        <v>30.3</v>
      </c>
      <c r="U497" s="13">
        <f t="shared" si="13"/>
        <v>7.8000000000000007</v>
      </c>
      <c r="V497" s="12" t="str">
        <f t="shared" si="11"/>
        <v/>
      </c>
      <c r="W497" s="11">
        <f t="shared" si="14"/>
        <v>1</v>
      </c>
      <c r="X497" s="13"/>
      <c r="Z497" s="2"/>
      <c r="AA497"/>
      <c r="AC497" s="9"/>
      <c r="AD497" s="5">
        <v>0.33888888888888902</v>
      </c>
      <c r="AM497" s="637">
        <v>19.5</v>
      </c>
      <c r="AN497" s="637">
        <v>92</v>
      </c>
      <c r="AO497" s="637">
        <v>18.2</v>
      </c>
      <c r="AP497" s="637">
        <v>19.5</v>
      </c>
      <c r="AQ497" s="637">
        <v>0</v>
      </c>
      <c r="AR497" s="637">
        <v>0</v>
      </c>
      <c r="AS497" s="637">
        <v>1012.5</v>
      </c>
      <c r="AT497" s="637">
        <v>4250</v>
      </c>
      <c r="AU497" s="637">
        <v>0</v>
      </c>
      <c r="AV497" s="637">
        <v>0</v>
      </c>
      <c r="AW497" s="637">
        <v>0</v>
      </c>
      <c r="AX497" s="637">
        <v>0</v>
      </c>
      <c r="AY497" s="637">
        <v>0</v>
      </c>
      <c r="AZ497" s="637">
        <v>296.2</v>
      </c>
      <c r="BA497" s="637">
        <v>19.2</v>
      </c>
      <c r="BB497" s="637">
        <v>30.3</v>
      </c>
      <c r="BC497" s="636">
        <v>0.33888888888888891</v>
      </c>
    </row>
    <row r="498" spans="2:55">
      <c r="B498" s="2">
        <v>19.5</v>
      </c>
      <c r="C498" s="2">
        <v>92</v>
      </c>
      <c r="D498" s="2">
        <v>18.2</v>
      </c>
      <c r="E498" s="2">
        <v>19.5</v>
      </c>
      <c r="F498" s="2">
        <v>0</v>
      </c>
      <c r="G498" s="2">
        <v>0</v>
      </c>
      <c r="H498" s="2">
        <v>1012.4</v>
      </c>
      <c r="I498" s="2">
        <v>4280</v>
      </c>
      <c r="J498" s="2">
        <v>0</v>
      </c>
      <c r="K498" s="2">
        <v>0</v>
      </c>
      <c r="L498" s="2">
        <v>0</v>
      </c>
      <c r="M498" s="2">
        <v>0</v>
      </c>
      <c r="N498">
        <v>0</v>
      </c>
      <c r="O498">
        <v>296.2</v>
      </c>
      <c r="P498">
        <v>19.2</v>
      </c>
      <c r="Q498">
        <v>30.7</v>
      </c>
      <c r="R498" s="5">
        <v>0.33958333333333335</v>
      </c>
      <c r="T498" s="13">
        <f t="shared" si="12"/>
        <v>30.7</v>
      </c>
      <c r="U498" s="13">
        <f t="shared" si="13"/>
        <v>8.1999999999999993</v>
      </c>
      <c r="V498" s="12" t="str">
        <f t="shared" si="11"/>
        <v/>
      </c>
      <c r="W498" s="11">
        <f t="shared" si="14"/>
        <v>1</v>
      </c>
      <c r="X498" s="13"/>
      <c r="Z498" s="2"/>
      <c r="AA498"/>
      <c r="AC498" s="9"/>
      <c r="AD498" s="5">
        <v>0.33958333333333302</v>
      </c>
      <c r="AM498" s="637">
        <v>19.5</v>
      </c>
      <c r="AN498" s="637">
        <v>92</v>
      </c>
      <c r="AO498" s="637">
        <v>18.2</v>
      </c>
      <c r="AP498" s="637">
        <v>19.5</v>
      </c>
      <c r="AQ498" s="637">
        <v>0</v>
      </c>
      <c r="AR498" s="637">
        <v>0</v>
      </c>
      <c r="AS498" s="637">
        <v>1012.4</v>
      </c>
      <c r="AT498" s="637">
        <v>4280</v>
      </c>
      <c r="AU498" s="637">
        <v>0</v>
      </c>
      <c r="AV498" s="637">
        <v>0</v>
      </c>
      <c r="AW498" s="637">
        <v>0</v>
      </c>
      <c r="AX498" s="637">
        <v>0</v>
      </c>
      <c r="AY498" s="637">
        <v>0</v>
      </c>
      <c r="AZ498" s="637">
        <v>296.2</v>
      </c>
      <c r="BA498" s="637">
        <v>19.2</v>
      </c>
      <c r="BB498" s="637">
        <v>30.7</v>
      </c>
      <c r="BC498" s="636">
        <v>0.33958333333333335</v>
      </c>
    </row>
    <row r="499" spans="2:55">
      <c r="B499" s="2">
        <v>19.5</v>
      </c>
      <c r="C499" s="2">
        <v>92</v>
      </c>
      <c r="D499" s="2">
        <v>18.2</v>
      </c>
      <c r="E499" s="2">
        <v>19.5</v>
      </c>
      <c r="F499" s="2">
        <v>2.2000000000000002</v>
      </c>
      <c r="G499" s="2">
        <v>2.2000000000000002</v>
      </c>
      <c r="H499" s="2">
        <v>1012.3</v>
      </c>
      <c r="I499" s="2">
        <v>4330</v>
      </c>
      <c r="J499" s="2">
        <v>0</v>
      </c>
      <c r="K499" s="2">
        <v>0</v>
      </c>
      <c r="L499" s="2">
        <v>0</v>
      </c>
      <c r="M499" s="2">
        <v>0</v>
      </c>
      <c r="N499">
        <v>0</v>
      </c>
      <c r="O499">
        <v>296.2</v>
      </c>
      <c r="P499">
        <v>19.2</v>
      </c>
      <c r="Q499">
        <v>30.7</v>
      </c>
      <c r="R499" s="5">
        <v>0.34027777777777779</v>
      </c>
      <c r="T499" s="13">
        <f t="shared" si="12"/>
        <v>30.7</v>
      </c>
      <c r="U499" s="13">
        <f t="shared" si="13"/>
        <v>8.1999999999999993</v>
      </c>
      <c r="V499" s="12" t="str">
        <f t="shared" si="11"/>
        <v/>
      </c>
      <c r="W499" s="11">
        <f t="shared" si="14"/>
        <v>1</v>
      </c>
      <c r="X499" s="13"/>
      <c r="Z499" s="2"/>
      <c r="AA499"/>
      <c r="AC499" s="9"/>
      <c r="AD499" s="5">
        <v>0.34027777777777801</v>
      </c>
      <c r="AM499" s="637">
        <v>19.5</v>
      </c>
      <c r="AN499" s="637">
        <v>92</v>
      </c>
      <c r="AO499" s="637">
        <v>18.2</v>
      </c>
      <c r="AP499" s="637">
        <v>19.5</v>
      </c>
      <c r="AQ499" s="637">
        <v>2.2000000000000002</v>
      </c>
      <c r="AR499" s="637">
        <v>2.2000000000000002</v>
      </c>
      <c r="AS499" s="637">
        <v>1012.3</v>
      </c>
      <c r="AT499" s="637">
        <v>4330</v>
      </c>
      <c r="AU499" s="637">
        <v>0</v>
      </c>
      <c r="AV499" s="637">
        <v>0</v>
      </c>
      <c r="AW499" s="637">
        <v>0</v>
      </c>
      <c r="AX499" s="637">
        <v>0</v>
      </c>
      <c r="AY499" s="637">
        <v>0</v>
      </c>
      <c r="AZ499" s="637">
        <v>296.2</v>
      </c>
      <c r="BA499" s="637">
        <v>19.2</v>
      </c>
      <c r="BB499" s="637">
        <v>30.7</v>
      </c>
      <c r="BC499" s="636">
        <v>0.34027777777777779</v>
      </c>
    </row>
    <row r="500" spans="2:55">
      <c r="B500" s="2">
        <v>19.5</v>
      </c>
      <c r="C500" s="2">
        <v>92</v>
      </c>
      <c r="D500" s="2">
        <v>18.2</v>
      </c>
      <c r="E500" s="2">
        <v>19.5</v>
      </c>
      <c r="F500" s="2">
        <v>0</v>
      </c>
      <c r="G500" s="2">
        <v>0</v>
      </c>
      <c r="H500" s="2">
        <v>1012.4</v>
      </c>
      <c r="I500" s="2">
        <v>4380</v>
      </c>
      <c r="J500" s="2">
        <v>0</v>
      </c>
      <c r="K500" s="2">
        <v>0</v>
      </c>
      <c r="L500" s="2">
        <v>0</v>
      </c>
      <c r="M500" s="2">
        <v>0</v>
      </c>
      <c r="N500">
        <v>0</v>
      </c>
      <c r="O500">
        <v>296.2</v>
      </c>
      <c r="P500">
        <v>19.3</v>
      </c>
      <c r="Q500">
        <v>31.4</v>
      </c>
      <c r="R500" s="5">
        <v>0.34097222222222223</v>
      </c>
      <c r="T500" s="13">
        <f t="shared" si="12"/>
        <v>31.4</v>
      </c>
      <c r="U500" s="13">
        <f t="shared" si="13"/>
        <v>8.8999999999999986</v>
      </c>
      <c r="V500" s="12" t="str">
        <f t="shared" si="11"/>
        <v/>
      </c>
      <c r="W500" s="11">
        <f t="shared" si="14"/>
        <v>1</v>
      </c>
      <c r="X500" s="13"/>
      <c r="Z500" s="2"/>
      <c r="AA500"/>
      <c r="AC500" s="9"/>
      <c r="AD500" s="5">
        <v>0.34097222222222201</v>
      </c>
      <c r="AM500" s="637">
        <v>19.5</v>
      </c>
      <c r="AN500" s="637">
        <v>92</v>
      </c>
      <c r="AO500" s="637">
        <v>18.2</v>
      </c>
      <c r="AP500" s="637">
        <v>19.5</v>
      </c>
      <c r="AQ500" s="637">
        <v>0</v>
      </c>
      <c r="AR500" s="637">
        <v>0</v>
      </c>
      <c r="AS500" s="637">
        <v>1012.4</v>
      </c>
      <c r="AT500" s="637">
        <v>4380</v>
      </c>
      <c r="AU500" s="637">
        <v>0</v>
      </c>
      <c r="AV500" s="637">
        <v>0</v>
      </c>
      <c r="AW500" s="637">
        <v>0</v>
      </c>
      <c r="AX500" s="637">
        <v>0</v>
      </c>
      <c r="AY500" s="637">
        <v>0</v>
      </c>
      <c r="AZ500" s="637">
        <v>296.2</v>
      </c>
      <c r="BA500" s="637">
        <v>19.3</v>
      </c>
      <c r="BB500" s="637">
        <v>31.4</v>
      </c>
      <c r="BC500" s="636">
        <v>0.34097222222222223</v>
      </c>
    </row>
    <row r="501" spans="2:55">
      <c r="B501" s="2">
        <v>19.5</v>
      </c>
      <c r="C501" s="2">
        <v>92</v>
      </c>
      <c r="D501" s="2">
        <v>18.2</v>
      </c>
      <c r="E501" s="2">
        <v>19.5</v>
      </c>
      <c r="F501" s="2">
        <v>0</v>
      </c>
      <c r="G501" s="2">
        <v>0</v>
      </c>
      <c r="H501" s="2">
        <v>1012.5</v>
      </c>
      <c r="I501" s="2">
        <v>4430</v>
      </c>
      <c r="J501" s="2">
        <v>0</v>
      </c>
      <c r="K501" s="2">
        <v>0</v>
      </c>
      <c r="L501" s="2">
        <v>0</v>
      </c>
      <c r="M501" s="2">
        <v>0</v>
      </c>
      <c r="N501">
        <v>0</v>
      </c>
      <c r="O501">
        <v>296.2</v>
      </c>
      <c r="P501">
        <v>19.3</v>
      </c>
      <c r="Q501">
        <v>31.8</v>
      </c>
      <c r="R501" s="5">
        <v>0.34166666666666667</v>
      </c>
      <c r="T501" s="13">
        <f t="shared" si="12"/>
        <v>31.8</v>
      </c>
      <c r="U501" s="13">
        <f t="shared" si="13"/>
        <v>9.3000000000000007</v>
      </c>
      <c r="V501" s="12" t="str">
        <f t="shared" si="11"/>
        <v/>
      </c>
      <c r="W501" s="11">
        <f t="shared" si="14"/>
        <v>1</v>
      </c>
      <c r="X501" s="13"/>
      <c r="Z501" s="2"/>
      <c r="AA501"/>
      <c r="AC501" s="9"/>
      <c r="AD501" s="5">
        <v>0.34166666666666701</v>
      </c>
      <c r="AM501" s="637">
        <v>19.5</v>
      </c>
      <c r="AN501" s="637">
        <v>92</v>
      </c>
      <c r="AO501" s="637">
        <v>18.2</v>
      </c>
      <c r="AP501" s="637">
        <v>19.5</v>
      </c>
      <c r="AQ501" s="637">
        <v>0</v>
      </c>
      <c r="AR501" s="637">
        <v>0</v>
      </c>
      <c r="AS501" s="637">
        <v>1012.5</v>
      </c>
      <c r="AT501" s="637">
        <v>4430</v>
      </c>
      <c r="AU501" s="637">
        <v>0</v>
      </c>
      <c r="AV501" s="637">
        <v>0</v>
      </c>
      <c r="AW501" s="637">
        <v>0</v>
      </c>
      <c r="AX501" s="637">
        <v>0</v>
      </c>
      <c r="AY501" s="637">
        <v>0</v>
      </c>
      <c r="AZ501" s="637">
        <v>296.2</v>
      </c>
      <c r="BA501" s="637">
        <v>19.3</v>
      </c>
      <c r="BB501" s="637">
        <v>31.8</v>
      </c>
      <c r="BC501" s="636">
        <v>0.34166666666666667</v>
      </c>
    </row>
    <row r="502" spans="2:55">
      <c r="B502" s="2">
        <v>19.600000000000001</v>
      </c>
      <c r="C502" s="2">
        <v>92</v>
      </c>
      <c r="D502" s="2">
        <v>18.3</v>
      </c>
      <c r="E502" s="2">
        <v>19.600000000000001</v>
      </c>
      <c r="F502" s="2">
        <v>0</v>
      </c>
      <c r="G502" s="2">
        <v>0</v>
      </c>
      <c r="H502" s="2">
        <v>1012.5</v>
      </c>
      <c r="I502" s="2">
        <v>4470</v>
      </c>
      <c r="J502" s="2">
        <v>0</v>
      </c>
      <c r="K502" s="2">
        <v>0</v>
      </c>
      <c r="L502" s="2">
        <v>0</v>
      </c>
      <c r="M502" s="2">
        <v>0</v>
      </c>
      <c r="N502">
        <v>0</v>
      </c>
      <c r="O502">
        <v>296.2</v>
      </c>
      <c r="P502">
        <v>19.3</v>
      </c>
      <c r="Q502">
        <v>32.1</v>
      </c>
      <c r="R502" s="5">
        <v>0.34236111111111112</v>
      </c>
      <c r="T502" s="13">
        <f t="shared" si="12"/>
        <v>32.1</v>
      </c>
      <c r="U502" s="13">
        <f t="shared" si="13"/>
        <v>9.5</v>
      </c>
      <c r="V502" s="12" t="str">
        <f t="shared" si="11"/>
        <v/>
      </c>
      <c r="W502" s="11">
        <f t="shared" si="14"/>
        <v>1</v>
      </c>
      <c r="X502" s="13"/>
      <c r="Z502" s="2"/>
      <c r="AA502"/>
      <c r="AC502" s="9"/>
      <c r="AD502" s="5">
        <v>0.34236111111111101</v>
      </c>
      <c r="AM502" s="637">
        <v>19.600000000000001</v>
      </c>
      <c r="AN502" s="637">
        <v>92</v>
      </c>
      <c r="AO502" s="637">
        <v>18.3</v>
      </c>
      <c r="AP502" s="637">
        <v>19.600000000000001</v>
      </c>
      <c r="AQ502" s="637">
        <v>0</v>
      </c>
      <c r="AR502" s="637">
        <v>0</v>
      </c>
      <c r="AS502" s="637">
        <v>1012.5</v>
      </c>
      <c r="AT502" s="637">
        <v>4470</v>
      </c>
      <c r="AU502" s="637">
        <v>0</v>
      </c>
      <c r="AV502" s="637">
        <v>0</v>
      </c>
      <c r="AW502" s="637">
        <v>0</v>
      </c>
      <c r="AX502" s="637">
        <v>0</v>
      </c>
      <c r="AY502" s="637">
        <v>0</v>
      </c>
      <c r="AZ502" s="637">
        <v>296.2</v>
      </c>
      <c r="BA502" s="637">
        <v>19.3</v>
      </c>
      <c r="BB502" s="637">
        <v>32.1</v>
      </c>
      <c r="BC502" s="636">
        <v>0.34236111111111112</v>
      </c>
    </row>
    <row r="503" spans="2:55">
      <c r="B503" s="2">
        <v>19.600000000000001</v>
      </c>
      <c r="C503" s="2">
        <v>92</v>
      </c>
      <c r="D503" s="2">
        <v>18.3</v>
      </c>
      <c r="E503" s="2">
        <v>19.600000000000001</v>
      </c>
      <c r="F503" s="2">
        <v>0</v>
      </c>
      <c r="G503" s="2">
        <v>0</v>
      </c>
      <c r="H503" s="2">
        <v>1012.3</v>
      </c>
      <c r="I503" s="2">
        <v>4520</v>
      </c>
      <c r="J503" s="2">
        <v>0</v>
      </c>
      <c r="K503" s="2">
        <v>0</v>
      </c>
      <c r="L503" s="2">
        <v>0</v>
      </c>
      <c r="M503" s="2">
        <v>0</v>
      </c>
      <c r="N503">
        <v>0</v>
      </c>
      <c r="O503">
        <v>296.2</v>
      </c>
      <c r="P503">
        <v>19.399999999999999</v>
      </c>
      <c r="Q503">
        <v>32.4</v>
      </c>
      <c r="R503" s="5">
        <v>0.34305555555555556</v>
      </c>
      <c r="T503" s="13">
        <f t="shared" si="12"/>
        <v>32.4</v>
      </c>
      <c r="U503" s="13">
        <f t="shared" si="13"/>
        <v>9.7999999999999972</v>
      </c>
      <c r="V503" s="12" t="str">
        <f t="shared" si="11"/>
        <v/>
      </c>
      <c r="W503" s="11">
        <f t="shared" si="14"/>
        <v>1</v>
      </c>
      <c r="X503" s="13"/>
      <c r="Z503" s="2"/>
      <c r="AA503"/>
      <c r="AC503" s="9"/>
      <c r="AD503" s="5">
        <v>0.343055555555556</v>
      </c>
      <c r="AM503" s="637">
        <v>19.600000000000001</v>
      </c>
      <c r="AN503" s="637">
        <v>92</v>
      </c>
      <c r="AO503" s="637">
        <v>18.3</v>
      </c>
      <c r="AP503" s="637">
        <v>19.600000000000001</v>
      </c>
      <c r="AQ503" s="637">
        <v>0</v>
      </c>
      <c r="AR503" s="637">
        <v>0</v>
      </c>
      <c r="AS503" s="637">
        <v>1012.3</v>
      </c>
      <c r="AT503" s="637">
        <v>4520</v>
      </c>
      <c r="AU503" s="637">
        <v>0</v>
      </c>
      <c r="AV503" s="637">
        <v>0</v>
      </c>
      <c r="AW503" s="637">
        <v>0</v>
      </c>
      <c r="AX503" s="637">
        <v>0</v>
      </c>
      <c r="AY503" s="637">
        <v>0</v>
      </c>
      <c r="AZ503" s="637">
        <v>296.2</v>
      </c>
      <c r="BA503" s="637">
        <v>19.399999999999999</v>
      </c>
      <c r="BB503" s="637">
        <v>32.4</v>
      </c>
      <c r="BC503" s="636">
        <v>0.34305555555555556</v>
      </c>
    </row>
    <row r="504" spans="2:55">
      <c r="B504" s="2">
        <v>19.600000000000001</v>
      </c>
      <c r="C504" s="2">
        <v>92</v>
      </c>
      <c r="D504" s="2">
        <v>18.3</v>
      </c>
      <c r="E504" s="2">
        <v>19.600000000000001</v>
      </c>
      <c r="F504" s="2">
        <v>0</v>
      </c>
      <c r="G504" s="2">
        <v>0</v>
      </c>
      <c r="H504" s="2">
        <v>1012.4</v>
      </c>
      <c r="I504" s="2">
        <v>4560</v>
      </c>
      <c r="J504" s="2">
        <v>0</v>
      </c>
      <c r="K504" s="2">
        <v>0</v>
      </c>
      <c r="L504" s="2">
        <v>0</v>
      </c>
      <c r="M504" s="2">
        <v>0</v>
      </c>
      <c r="N504">
        <v>0</v>
      </c>
      <c r="O504">
        <v>296.2</v>
      </c>
      <c r="P504">
        <v>19.399999999999999</v>
      </c>
      <c r="Q504">
        <v>32.799999999999997</v>
      </c>
      <c r="R504" s="5">
        <v>0.34375</v>
      </c>
      <c r="T504" s="13">
        <f t="shared" si="12"/>
        <v>32.799999999999997</v>
      </c>
      <c r="U504" s="13">
        <f t="shared" si="13"/>
        <v>10.199999999999996</v>
      </c>
      <c r="V504" s="12" t="str">
        <f t="shared" si="11"/>
        <v/>
      </c>
      <c r="W504" s="11">
        <f t="shared" si="14"/>
        <v>1</v>
      </c>
      <c r="X504" s="13"/>
      <c r="Z504" s="2"/>
      <c r="AA504"/>
      <c r="AC504" s="9"/>
      <c r="AD504" s="5">
        <v>0.34375</v>
      </c>
      <c r="AM504" s="637">
        <v>19.600000000000001</v>
      </c>
      <c r="AN504" s="637">
        <v>92</v>
      </c>
      <c r="AO504" s="637">
        <v>18.3</v>
      </c>
      <c r="AP504" s="637">
        <v>19.600000000000001</v>
      </c>
      <c r="AQ504" s="637">
        <v>0</v>
      </c>
      <c r="AR504" s="637">
        <v>0</v>
      </c>
      <c r="AS504" s="637">
        <v>1012.4</v>
      </c>
      <c r="AT504" s="637">
        <v>4560</v>
      </c>
      <c r="AU504" s="637">
        <v>0</v>
      </c>
      <c r="AV504" s="637">
        <v>0</v>
      </c>
      <c r="AW504" s="637">
        <v>0</v>
      </c>
      <c r="AX504" s="637">
        <v>0</v>
      </c>
      <c r="AY504" s="637">
        <v>0</v>
      </c>
      <c r="AZ504" s="637">
        <v>296.2</v>
      </c>
      <c r="BA504" s="637">
        <v>19.399999999999999</v>
      </c>
      <c r="BB504" s="637">
        <v>32.799999999999997</v>
      </c>
      <c r="BC504" s="636">
        <v>0.34375</v>
      </c>
    </row>
    <row r="505" spans="2:55">
      <c r="B505" s="2">
        <v>19.600000000000001</v>
      </c>
      <c r="C505" s="2">
        <v>92</v>
      </c>
      <c r="D505" s="2">
        <v>18.3</v>
      </c>
      <c r="E505" s="2">
        <v>19.600000000000001</v>
      </c>
      <c r="F505" s="2">
        <v>0</v>
      </c>
      <c r="G505" s="2">
        <v>1.8</v>
      </c>
      <c r="H505" s="2">
        <v>1012.3</v>
      </c>
      <c r="I505" s="2">
        <v>4590</v>
      </c>
      <c r="J505" s="2">
        <v>0</v>
      </c>
      <c r="K505" s="2">
        <v>0</v>
      </c>
      <c r="L505" s="2">
        <v>0</v>
      </c>
      <c r="M505" s="2">
        <v>0</v>
      </c>
      <c r="N505">
        <v>0</v>
      </c>
      <c r="O505">
        <v>296.2</v>
      </c>
      <c r="P505">
        <v>19.5</v>
      </c>
      <c r="Q505">
        <v>33.1</v>
      </c>
      <c r="R505" s="5">
        <v>0.34444444444444444</v>
      </c>
      <c r="T505" s="13">
        <f t="shared" si="12"/>
        <v>33.1</v>
      </c>
      <c r="U505" s="13">
        <f t="shared" si="13"/>
        <v>10.5</v>
      </c>
      <c r="V505" s="12" t="str">
        <f t="shared" si="11"/>
        <v/>
      </c>
      <c r="W505" s="11">
        <f t="shared" si="14"/>
        <v>1</v>
      </c>
      <c r="X505" s="13"/>
      <c r="Z505" s="2"/>
      <c r="AA505"/>
      <c r="AC505" s="9"/>
      <c r="AD505" s="5">
        <v>0.344444444444444</v>
      </c>
      <c r="AM505" s="637">
        <v>19.600000000000001</v>
      </c>
      <c r="AN505" s="637">
        <v>92</v>
      </c>
      <c r="AO505" s="637">
        <v>18.3</v>
      </c>
      <c r="AP505" s="637">
        <v>19.600000000000001</v>
      </c>
      <c r="AQ505" s="637">
        <v>0</v>
      </c>
      <c r="AR505" s="637">
        <v>1.8</v>
      </c>
      <c r="AS505" s="637">
        <v>1012.3</v>
      </c>
      <c r="AT505" s="637">
        <v>4590</v>
      </c>
      <c r="AU505" s="637">
        <v>0</v>
      </c>
      <c r="AV505" s="637">
        <v>0</v>
      </c>
      <c r="AW505" s="637">
        <v>0</v>
      </c>
      <c r="AX505" s="637">
        <v>0</v>
      </c>
      <c r="AY505" s="637">
        <v>0</v>
      </c>
      <c r="AZ505" s="637">
        <v>296.2</v>
      </c>
      <c r="BA505" s="637">
        <v>19.5</v>
      </c>
      <c r="BB505" s="637">
        <v>33.1</v>
      </c>
      <c r="BC505" s="636">
        <v>0.34444444444444444</v>
      </c>
    </row>
    <row r="506" spans="2:55">
      <c r="B506" s="2">
        <v>19.600000000000001</v>
      </c>
      <c r="C506" s="2">
        <v>92</v>
      </c>
      <c r="D506" s="2">
        <v>18.3</v>
      </c>
      <c r="E506" s="2">
        <v>19.600000000000001</v>
      </c>
      <c r="F506" s="2">
        <v>0</v>
      </c>
      <c r="G506" s="2">
        <v>0</v>
      </c>
      <c r="H506" s="2">
        <v>1012.4</v>
      </c>
      <c r="I506" s="2">
        <v>4630</v>
      </c>
      <c r="J506" s="2">
        <v>0</v>
      </c>
      <c r="K506" s="2">
        <v>0</v>
      </c>
      <c r="L506" s="2">
        <v>0</v>
      </c>
      <c r="M506" s="2">
        <v>0</v>
      </c>
      <c r="N506">
        <v>0</v>
      </c>
      <c r="O506">
        <v>296.2</v>
      </c>
      <c r="P506">
        <v>19.5</v>
      </c>
      <c r="Q506">
        <v>33.4</v>
      </c>
      <c r="R506" s="5">
        <v>0.34513888888888888</v>
      </c>
      <c r="T506" s="13">
        <f t="shared" si="12"/>
        <v>33.4</v>
      </c>
      <c r="U506" s="13">
        <f t="shared" si="13"/>
        <v>10.799999999999997</v>
      </c>
      <c r="V506" s="12" t="str">
        <f t="shared" si="11"/>
        <v/>
      </c>
      <c r="W506" s="11">
        <f t="shared" si="14"/>
        <v>1</v>
      </c>
      <c r="X506" s="13"/>
      <c r="Z506" s="2"/>
      <c r="AA506"/>
      <c r="AC506" s="9"/>
      <c r="AD506" s="5">
        <v>0.34513888888888899</v>
      </c>
      <c r="AM506" s="637">
        <v>19.600000000000001</v>
      </c>
      <c r="AN506" s="637">
        <v>92</v>
      </c>
      <c r="AO506" s="637">
        <v>18.3</v>
      </c>
      <c r="AP506" s="637">
        <v>19.600000000000001</v>
      </c>
      <c r="AQ506" s="637">
        <v>0</v>
      </c>
      <c r="AR506" s="637">
        <v>0</v>
      </c>
      <c r="AS506" s="637">
        <v>1012.4</v>
      </c>
      <c r="AT506" s="637">
        <v>4630</v>
      </c>
      <c r="AU506" s="637">
        <v>0</v>
      </c>
      <c r="AV506" s="637">
        <v>0</v>
      </c>
      <c r="AW506" s="637">
        <v>0</v>
      </c>
      <c r="AX506" s="637">
        <v>0</v>
      </c>
      <c r="AY506" s="637">
        <v>0</v>
      </c>
      <c r="AZ506" s="637">
        <v>296.2</v>
      </c>
      <c r="BA506" s="637">
        <v>19.5</v>
      </c>
      <c r="BB506" s="637">
        <v>33.4</v>
      </c>
      <c r="BC506" s="636">
        <v>0.34513888888888888</v>
      </c>
    </row>
    <row r="507" spans="2:55">
      <c r="B507" s="2">
        <v>19.7</v>
      </c>
      <c r="C507" s="2">
        <v>92</v>
      </c>
      <c r="D507" s="2">
        <v>18.399999999999999</v>
      </c>
      <c r="E507" s="2">
        <v>19.7</v>
      </c>
      <c r="F507" s="2">
        <v>0</v>
      </c>
      <c r="G507" s="2">
        <v>2.5</v>
      </c>
      <c r="H507" s="2">
        <v>1012.5</v>
      </c>
      <c r="I507" s="2">
        <v>4670</v>
      </c>
      <c r="J507" s="2">
        <v>0</v>
      </c>
      <c r="K507" s="2">
        <v>0</v>
      </c>
      <c r="L507" s="2">
        <v>0</v>
      </c>
      <c r="M507" s="2">
        <v>0</v>
      </c>
      <c r="N507">
        <v>0</v>
      </c>
      <c r="O507">
        <v>296.2</v>
      </c>
      <c r="P507">
        <v>19.5</v>
      </c>
      <c r="Q507">
        <v>33.6</v>
      </c>
      <c r="R507" s="5">
        <v>0.34583333333333333</v>
      </c>
      <c r="T507" s="13">
        <f t="shared" si="12"/>
        <v>33.6</v>
      </c>
      <c r="U507" s="13">
        <f t="shared" si="13"/>
        <v>10.900000000000002</v>
      </c>
      <c r="V507" s="12" t="str">
        <f t="shared" si="11"/>
        <v/>
      </c>
      <c r="W507" s="11">
        <f t="shared" si="14"/>
        <v>1</v>
      </c>
      <c r="X507" s="13"/>
      <c r="Z507" s="2"/>
      <c r="AA507"/>
      <c r="AC507" s="9"/>
      <c r="AD507" s="5">
        <v>0.34583333333333299</v>
      </c>
      <c r="AM507" s="637">
        <v>19.7</v>
      </c>
      <c r="AN507" s="637">
        <v>92</v>
      </c>
      <c r="AO507" s="637">
        <v>18.399999999999999</v>
      </c>
      <c r="AP507" s="637">
        <v>19.7</v>
      </c>
      <c r="AQ507" s="637">
        <v>0</v>
      </c>
      <c r="AR507" s="637">
        <v>2.5</v>
      </c>
      <c r="AS507" s="637">
        <v>1012.5</v>
      </c>
      <c r="AT507" s="637">
        <v>4670</v>
      </c>
      <c r="AU507" s="637">
        <v>0</v>
      </c>
      <c r="AV507" s="637">
        <v>0</v>
      </c>
      <c r="AW507" s="637">
        <v>0</v>
      </c>
      <c r="AX507" s="637">
        <v>0</v>
      </c>
      <c r="AY507" s="637">
        <v>0</v>
      </c>
      <c r="AZ507" s="637">
        <v>296.2</v>
      </c>
      <c r="BA507" s="637">
        <v>19.5</v>
      </c>
      <c r="BB507" s="637">
        <v>33.6</v>
      </c>
      <c r="BC507" s="636">
        <v>0.34583333333333333</v>
      </c>
    </row>
    <row r="508" spans="2:55">
      <c r="B508" s="2">
        <v>19.7</v>
      </c>
      <c r="C508" s="2">
        <v>92</v>
      </c>
      <c r="D508" s="2">
        <v>18.399999999999999</v>
      </c>
      <c r="E508" s="2">
        <v>19.7</v>
      </c>
      <c r="F508" s="2">
        <v>0</v>
      </c>
      <c r="G508" s="2">
        <v>0</v>
      </c>
      <c r="H508" s="2">
        <v>1012.4</v>
      </c>
      <c r="I508" s="2">
        <v>4730</v>
      </c>
      <c r="J508" s="2">
        <v>0</v>
      </c>
      <c r="K508" s="2">
        <v>0</v>
      </c>
      <c r="L508" s="2">
        <v>0</v>
      </c>
      <c r="M508" s="2">
        <v>0</v>
      </c>
      <c r="N508">
        <v>0</v>
      </c>
      <c r="O508">
        <v>296.2</v>
      </c>
      <c r="P508">
        <v>19.600000000000001</v>
      </c>
      <c r="Q508">
        <v>33.9</v>
      </c>
      <c r="R508" s="5">
        <v>0.34652777777777777</v>
      </c>
      <c r="T508" s="13">
        <f>MAX(P508,Q508)</f>
        <v>33.9</v>
      </c>
      <c r="U508" s="13">
        <f t="shared" si="13"/>
        <v>11.2</v>
      </c>
      <c r="V508" s="12" t="str">
        <f t="shared" si="11"/>
        <v/>
      </c>
      <c r="W508" s="11">
        <f t="shared" si="14"/>
        <v>1</v>
      </c>
      <c r="X508" s="13"/>
      <c r="Z508" s="2"/>
      <c r="AA508"/>
      <c r="AC508" s="9"/>
      <c r="AD508" s="5">
        <v>0.34652777777777799</v>
      </c>
      <c r="AM508" s="637">
        <v>19.7</v>
      </c>
      <c r="AN508" s="637">
        <v>92</v>
      </c>
      <c r="AO508" s="637">
        <v>18.399999999999999</v>
      </c>
      <c r="AP508" s="637">
        <v>19.7</v>
      </c>
      <c r="AQ508" s="637">
        <v>0</v>
      </c>
      <c r="AR508" s="637">
        <v>0</v>
      </c>
      <c r="AS508" s="637">
        <v>1012.4</v>
      </c>
      <c r="AT508" s="637">
        <v>4730</v>
      </c>
      <c r="AU508" s="637">
        <v>0</v>
      </c>
      <c r="AV508" s="637">
        <v>0</v>
      </c>
      <c r="AW508" s="637">
        <v>0</v>
      </c>
      <c r="AX508" s="637">
        <v>0</v>
      </c>
      <c r="AY508" s="637">
        <v>0</v>
      </c>
      <c r="AZ508" s="637">
        <v>296.2</v>
      </c>
      <c r="BA508" s="637">
        <v>19.600000000000001</v>
      </c>
      <c r="BB508" s="637">
        <v>33.9</v>
      </c>
      <c r="BC508" s="636">
        <v>0.34652777777777777</v>
      </c>
    </row>
    <row r="509" spans="2:55">
      <c r="B509" s="2">
        <v>19.7</v>
      </c>
      <c r="C509" s="2">
        <v>92</v>
      </c>
      <c r="D509" s="2">
        <v>18.399999999999999</v>
      </c>
      <c r="E509" s="2">
        <v>19.7</v>
      </c>
      <c r="F509" s="2">
        <v>0</v>
      </c>
      <c r="G509" s="2">
        <v>0</v>
      </c>
      <c r="H509" s="2">
        <v>1012.7</v>
      </c>
      <c r="I509" s="2">
        <v>4780</v>
      </c>
      <c r="J509" s="2">
        <v>0</v>
      </c>
      <c r="K509" s="2">
        <v>0</v>
      </c>
      <c r="L509" s="2">
        <v>0</v>
      </c>
      <c r="M509" s="2">
        <v>0</v>
      </c>
      <c r="N509">
        <v>0</v>
      </c>
      <c r="O509">
        <v>296.2</v>
      </c>
      <c r="P509">
        <v>19.600000000000001</v>
      </c>
      <c r="Q509">
        <v>34.1</v>
      </c>
      <c r="R509" s="5">
        <v>0.34722222222222221</v>
      </c>
      <c r="T509" s="13">
        <f t="shared" si="12"/>
        <v>34.1</v>
      </c>
      <c r="U509" s="13">
        <f t="shared" si="13"/>
        <v>11.400000000000002</v>
      </c>
      <c r="V509" s="12" t="str">
        <f t="shared" si="11"/>
        <v/>
      </c>
      <c r="W509" s="11">
        <f t="shared" si="14"/>
        <v>1</v>
      </c>
      <c r="X509" s="13"/>
      <c r="Z509" s="2"/>
      <c r="AA509"/>
      <c r="AC509" s="9"/>
      <c r="AD509" s="5">
        <v>0.34722222222222199</v>
      </c>
      <c r="AM509" s="637">
        <v>19.7</v>
      </c>
      <c r="AN509" s="637">
        <v>92</v>
      </c>
      <c r="AO509" s="637">
        <v>18.399999999999999</v>
      </c>
      <c r="AP509" s="637">
        <v>19.7</v>
      </c>
      <c r="AQ509" s="637">
        <v>0</v>
      </c>
      <c r="AR509" s="637">
        <v>0</v>
      </c>
      <c r="AS509" s="637">
        <v>1012.7</v>
      </c>
      <c r="AT509" s="637">
        <v>4780</v>
      </c>
      <c r="AU509" s="637">
        <v>0</v>
      </c>
      <c r="AV509" s="637">
        <v>0</v>
      </c>
      <c r="AW509" s="637">
        <v>0</v>
      </c>
      <c r="AX509" s="637">
        <v>0</v>
      </c>
      <c r="AY509" s="637">
        <v>0</v>
      </c>
      <c r="AZ509" s="637">
        <v>296.2</v>
      </c>
      <c r="BA509" s="637">
        <v>19.600000000000001</v>
      </c>
      <c r="BB509" s="637">
        <v>34.1</v>
      </c>
      <c r="BC509" s="636">
        <v>0.34722222222222221</v>
      </c>
    </row>
    <row r="510" spans="2:55">
      <c r="B510" s="2">
        <v>19.8</v>
      </c>
      <c r="C510" s="2">
        <v>92</v>
      </c>
      <c r="D510" s="2">
        <v>18.5</v>
      </c>
      <c r="E510" s="2">
        <v>19.8</v>
      </c>
      <c r="F510" s="2">
        <v>0</v>
      </c>
      <c r="G510" s="2">
        <v>0</v>
      </c>
      <c r="H510" s="2">
        <v>1012.5</v>
      </c>
      <c r="I510" s="2">
        <v>4830</v>
      </c>
      <c r="J510" s="2">
        <v>0</v>
      </c>
      <c r="K510" s="2">
        <v>0</v>
      </c>
      <c r="L510" s="2">
        <v>0</v>
      </c>
      <c r="M510" s="2">
        <v>0</v>
      </c>
      <c r="N510">
        <v>0</v>
      </c>
      <c r="O510">
        <v>296.2</v>
      </c>
      <c r="P510">
        <v>19.7</v>
      </c>
      <c r="Q510">
        <v>34.4</v>
      </c>
      <c r="R510" s="5">
        <v>0.34791666666666665</v>
      </c>
      <c r="T510" s="13">
        <f t="shared" si="12"/>
        <v>34.4</v>
      </c>
      <c r="U510" s="13">
        <f t="shared" si="13"/>
        <v>11.599999999999998</v>
      </c>
      <c r="V510" s="12" t="str">
        <f t="shared" si="11"/>
        <v/>
      </c>
      <c r="W510" s="11">
        <f t="shared" si="14"/>
        <v>1</v>
      </c>
      <c r="X510" s="13"/>
      <c r="Z510" s="2"/>
      <c r="AA510"/>
      <c r="AC510" s="9"/>
      <c r="AD510" s="5">
        <v>0.34791666666666698</v>
      </c>
      <c r="AM510" s="637">
        <v>19.8</v>
      </c>
      <c r="AN510" s="637">
        <v>92</v>
      </c>
      <c r="AO510" s="637">
        <v>18.5</v>
      </c>
      <c r="AP510" s="637">
        <v>19.8</v>
      </c>
      <c r="AQ510" s="637">
        <v>0</v>
      </c>
      <c r="AR510" s="637">
        <v>0</v>
      </c>
      <c r="AS510" s="637">
        <v>1012.5</v>
      </c>
      <c r="AT510" s="637">
        <v>4830</v>
      </c>
      <c r="AU510" s="637">
        <v>0</v>
      </c>
      <c r="AV510" s="637">
        <v>0</v>
      </c>
      <c r="AW510" s="637">
        <v>0</v>
      </c>
      <c r="AX510" s="637">
        <v>0</v>
      </c>
      <c r="AY510" s="637">
        <v>0</v>
      </c>
      <c r="AZ510" s="637">
        <v>296.2</v>
      </c>
      <c r="BA510" s="637">
        <v>19.7</v>
      </c>
      <c r="BB510" s="637">
        <v>34.4</v>
      </c>
      <c r="BC510" s="636">
        <v>0.34791666666666665</v>
      </c>
    </row>
    <row r="511" spans="2:55">
      <c r="B511" s="2">
        <v>19.8</v>
      </c>
      <c r="C511" s="2">
        <v>92</v>
      </c>
      <c r="D511" s="2">
        <v>18.5</v>
      </c>
      <c r="E511" s="2">
        <v>19.8</v>
      </c>
      <c r="F511" s="2">
        <v>0</v>
      </c>
      <c r="G511" s="2">
        <v>2.9</v>
      </c>
      <c r="H511" s="2">
        <v>1012.5</v>
      </c>
      <c r="I511" s="2">
        <v>4880</v>
      </c>
      <c r="J511" s="2">
        <v>0</v>
      </c>
      <c r="K511" s="2">
        <v>0</v>
      </c>
      <c r="L511" s="2">
        <v>0</v>
      </c>
      <c r="M511" s="2">
        <v>0</v>
      </c>
      <c r="N511">
        <v>0</v>
      </c>
      <c r="O511">
        <v>296.2</v>
      </c>
      <c r="P511">
        <v>19.8</v>
      </c>
      <c r="Q511">
        <v>34.4</v>
      </c>
      <c r="R511" s="5">
        <v>0.34861111111111109</v>
      </c>
      <c r="T511" s="13">
        <f t="shared" si="12"/>
        <v>34.4</v>
      </c>
      <c r="U511" s="13">
        <f t="shared" si="13"/>
        <v>11.599999999999998</v>
      </c>
      <c r="V511" s="12" t="str">
        <f t="shared" si="11"/>
        <v/>
      </c>
      <c r="W511" s="11">
        <f t="shared" si="14"/>
        <v>1</v>
      </c>
      <c r="X511" s="13"/>
      <c r="Z511" s="2"/>
      <c r="AA511"/>
      <c r="AC511" s="9"/>
      <c r="AD511" s="5">
        <v>0.34861111111111098</v>
      </c>
      <c r="AM511" s="637">
        <v>19.8</v>
      </c>
      <c r="AN511" s="637">
        <v>92</v>
      </c>
      <c r="AO511" s="637">
        <v>18.5</v>
      </c>
      <c r="AP511" s="637">
        <v>19.8</v>
      </c>
      <c r="AQ511" s="637">
        <v>0</v>
      </c>
      <c r="AR511" s="637">
        <v>2.9</v>
      </c>
      <c r="AS511" s="637">
        <v>1012.5</v>
      </c>
      <c r="AT511" s="637">
        <v>4880</v>
      </c>
      <c r="AU511" s="637">
        <v>0</v>
      </c>
      <c r="AV511" s="637">
        <v>0</v>
      </c>
      <c r="AW511" s="637">
        <v>0</v>
      </c>
      <c r="AX511" s="637">
        <v>0</v>
      </c>
      <c r="AY511" s="637">
        <v>0</v>
      </c>
      <c r="AZ511" s="637">
        <v>296.2</v>
      </c>
      <c r="BA511" s="637">
        <v>19.8</v>
      </c>
      <c r="BB511" s="637">
        <v>34.4</v>
      </c>
      <c r="BC511" s="636">
        <v>0.34861111111111109</v>
      </c>
    </row>
    <row r="512" spans="2:55">
      <c r="B512" s="2">
        <v>19.7</v>
      </c>
      <c r="C512" s="2">
        <v>92</v>
      </c>
      <c r="D512" s="2">
        <v>18.399999999999999</v>
      </c>
      <c r="E512" s="2">
        <v>19.7</v>
      </c>
      <c r="F512" s="2">
        <v>0</v>
      </c>
      <c r="G512" s="2">
        <v>1.8</v>
      </c>
      <c r="H512" s="2">
        <v>1012.4</v>
      </c>
      <c r="I512" s="2">
        <v>4920</v>
      </c>
      <c r="J512" s="2">
        <v>0</v>
      </c>
      <c r="K512" s="2">
        <v>0</v>
      </c>
      <c r="L512" s="2">
        <v>0</v>
      </c>
      <c r="M512" s="2">
        <v>0</v>
      </c>
      <c r="N512">
        <v>0</v>
      </c>
      <c r="O512">
        <v>296.2</v>
      </c>
      <c r="P512">
        <v>19.8</v>
      </c>
      <c r="Q512">
        <v>34.700000000000003</v>
      </c>
      <c r="R512" s="5">
        <v>0.34930555555555554</v>
      </c>
      <c r="T512" s="13">
        <f t="shared" si="12"/>
        <v>34.700000000000003</v>
      </c>
      <c r="U512" s="13">
        <f t="shared" si="13"/>
        <v>12.000000000000004</v>
      </c>
      <c r="V512" s="12" t="str">
        <f t="shared" si="11"/>
        <v/>
      </c>
      <c r="W512" s="11">
        <f t="shared" si="14"/>
        <v>1</v>
      </c>
      <c r="X512" s="13"/>
      <c r="Z512" s="2"/>
      <c r="AA512"/>
      <c r="AC512" s="9"/>
      <c r="AD512" s="5">
        <v>0.34930555555555598</v>
      </c>
      <c r="AM512" s="637">
        <v>19.7</v>
      </c>
      <c r="AN512" s="637">
        <v>92</v>
      </c>
      <c r="AO512" s="637">
        <v>18.399999999999999</v>
      </c>
      <c r="AP512" s="637">
        <v>19.7</v>
      </c>
      <c r="AQ512" s="637">
        <v>0</v>
      </c>
      <c r="AR512" s="637">
        <v>1.8</v>
      </c>
      <c r="AS512" s="637">
        <v>1012.4</v>
      </c>
      <c r="AT512" s="637">
        <v>4920</v>
      </c>
      <c r="AU512" s="637">
        <v>0</v>
      </c>
      <c r="AV512" s="637">
        <v>0</v>
      </c>
      <c r="AW512" s="637">
        <v>0</v>
      </c>
      <c r="AX512" s="637">
        <v>0</v>
      </c>
      <c r="AY512" s="637">
        <v>0</v>
      </c>
      <c r="AZ512" s="637">
        <v>296.2</v>
      </c>
      <c r="BA512" s="637">
        <v>19.8</v>
      </c>
      <c r="BB512" s="637">
        <v>34.700000000000003</v>
      </c>
      <c r="BC512" s="636">
        <v>0.34930555555555554</v>
      </c>
    </row>
    <row r="513" spans="2:55">
      <c r="B513" s="2">
        <v>19.7</v>
      </c>
      <c r="C513" s="2">
        <v>92</v>
      </c>
      <c r="D513" s="2">
        <v>18.399999999999999</v>
      </c>
      <c r="E513" s="2">
        <v>19.7</v>
      </c>
      <c r="F513" s="2">
        <v>0</v>
      </c>
      <c r="G513" s="2">
        <v>0</v>
      </c>
      <c r="H513" s="2">
        <v>1012.5</v>
      </c>
      <c r="I513" s="2">
        <v>4960</v>
      </c>
      <c r="J513" s="2">
        <v>0</v>
      </c>
      <c r="K513" s="2">
        <v>0</v>
      </c>
      <c r="L513" s="2">
        <v>0</v>
      </c>
      <c r="M513" s="2">
        <v>0</v>
      </c>
      <c r="N513">
        <v>0</v>
      </c>
      <c r="O513">
        <v>296.2</v>
      </c>
      <c r="P513">
        <v>19.8</v>
      </c>
      <c r="Q513">
        <v>35</v>
      </c>
      <c r="R513" s="5">
        <v>0.35</v>
      </c>
      <c r="T513" s="13">
        <f t="shared" si="12"/>
        <v>35</v>
      </c>
      <c r="U513" s="13">
        <f t="shared" si="13"/>
        <v>12.3</v>
      </c>
      <c r="V513" s="12" t="str">
        <f t="shared" si="11"/>
        <v/>
      </c>
      <c r="W513" s="11">
        <f t="shared" si="14"/>
        <v>1</v>
      </c>
      <c r="X513" s="13"/>
      <c r="Z513" s="2"/>
      <c r="AA513"/>
      <c r="AC513" s="9"/>
      <c r="AD513" s="5">
        <v>0.35</v>
      </c>
      <c r="AM513" s="637">
        <v>19.7</v>
      </c>
      <c r="AN513" s="637">
        <v>92</v>
      </c>
      <c r="AO513" s="637">
        <v>18.399999999999999</v>
      </c>
      <c r="AP513" s="637">
        <v>19.7</v>
      </c>
      <c r="AQ513" s="637">
        <v>0</v>
      </c>
      <c r="AR513" s="637">
        <v>0</v>
      </c>
      <c r="AS513" s="637">
        <v>1012.5</v>
      </c>
      <c r="AT513" s="637">
        <v>4960</v>
      </c>
      <c r="AU513" s="637">
        <v>0</v>
      </c>
      <c r="AV513" s="637">
        <v>0</v>
      </c>
      <c r="AW513" s="637">
        <v>0</v>
      </c>
      <c r="AX513" s="637">
        <v>0</v>
      </c>
      <c r="AY513" s="637">
        <v>0</v>
      </c>
      <c r="AZ513" s="637">
        <v>296.2</v>
      </c>
      <c r="BA513" s="637">
        <v>19.8</v>
      </c>
      <c r="BB513" s="637">
        <v>35</v>
      </c>
      <c r="BC513" s="636">
        <v>0.35</v>
      </c>
    </row>
    <row r="514" spans="2:55">
      <c r="B514" s="2">
        <v>19.7</v>
      </c>
      <c r="C514" s="2">
        <v>92</v>
      </c>
      <c r="D514" s="2">
        <v>18.399999999999999</v>
      </c>
      <c r="E514" s="2">
        <v>19.7</v>
      </c>
      <c r="F514" s="2">
        <v>1.8</v>
      </c>
      <c r="G514" s="2">
        <v>2.2000000000000002</v>
      </c>
      <c r="H514" s="2">
        <v>1012.5</v>
      </c>
      <c r="I514" s="2">
        <v>5010</v>
      </c>
      <c r="J514" s="2">
        <v>0</v>
      </c>
      <c r="K514" s="2">
        <v>0</v>
      </c>
      <c r="L514" s="2">
        <v>0</v>
      </c>
      <c r="M514" s="2">
        <v>0</v>
      </c>
      <c r="N514">
        <v>0</v>
      </c>
      <c r="O514">
        <v>296.2</v>
      </c>
      <c r="P514">
        <v>19.899999999999999</v>
      </c>
      <c r="Q514">
        <v>35.299999999999997</v>
      </c>
      <c r="R514" s="5">
        <v>0.35069444444444442</v>
      </c>
      <c r="T514" s="13">
        <f t="shared" si="12"/>
        <v>35.299999999999997</v>
      </c>
      <c r="U514" s="13">
        <f t="shared" si="13"/>
        <v>12.599999999999998</v>
      </c>
      <c r="V514" s="12" t="str">
        <f t="shared" si="11"/>
        <v/>
      </c>
      <c r="W514" s="11">
        <f t="shared" si="14"/>
        <v>1</v>
      </c>
      <c r="X514" s="13"/>
      <c r="Z514" s="2"/>
      <c r="AA514"/>
      <c r="AC514" s="9"/>
      <c r="AD514" s="5">
        <v>0.35069444444444398</v>
      </c>
      <c r="AM514" s="637">
        <v>19.7</v>
      </c>
      <c r="AN514" s="637">
        <v>92</v>
      </c>
      <c r="AO514" s="637">
        <v>18.399999999999999</v>
      </c>
      <c r="AP514" s="637">
        <v>19.7</v>
      </c>
      <c r="AQ514" s="637">
        <v>1.8</v>
      </c>
      <c r="AR514" s="637">
        <v>2.2000000000000002</v>
      </c>
      <c r="AS514" s="637">
        <v>1012.5</v>
      </c>
      <c r="AT514" s="637">
        <v>5010</v>
      </c>
      <c r="AU514" s="637">
        <v>0</v>
      </c>
      <c r="AV514" s="637">
        <v>0</v>
      </c>
      <c r="AW514" s="637">
        <v>0</v>
      </c>
      <c r="AX514" s="637">
        <v>0</v>
      </c>
      <c r="AY514" s="637">
        <v>0</v>
      </c>
      <c r="AZ514" s="637">
        <v>296.2</v>
      </c>
      <c r="BA514" s="637">
        <v>19.899999999999999</v>
      </c>
      <c r="BB514" s="637">
        <v>35.299999999999997</v>
      </c>
      <c r="BC514" s="636">
        <v>0.35069444444444442</v>
      </c>
    </row>
    <row r="515" spans="2:55">
      <c r="B515" s="2">
        <v>19.7</v>
      </c>
      <c r="C515" s="2">
        <v>92</v>
      </c>
      <c r="D515" s="2">
        <v>18.399999999999999</v>
      </c>
      <c r="E515" s="2">
        <v>19.7</v>
      </c>
      <c r="F515" s="2">
        <v>4.7</v>
      </c>
      <c r="G515" s="2">
        <v>4.7</v>
      </c>
      <c r="H515" s="2">
        <v>1012.5</v>
      </c>
      <c r="I515" s="2">
        <v>5040</v>
      </c>
      <c r="J515" s="2">
        <v>0</v>
      </c>
      <c r="K515" s="2">
        <v>0</v>
      </c>
      <c r="L515" s="2">
        <v>0</v>
      </c>
      <c r="M515" s="2">
        <v>0</v>
      </c>
      <c r="N515">
        <v>0</v>
      </c>
      <c r="O515">
        <v>296.2</v>
      </c>
      <c r="P515">
        <v>19.899999999999999</v>
      </c>
      <c r="Q515">
        <v>35.5</v>
      </c>
      <c r="R515" s="5">
        <v>0.35138888888888886</v>
      </c>
      <c r="T515" s="13">
        <f t="shared" si="12"/>
        <v>35.5</v>
      </c>
      <c r="U515" s="13">
        <f t="shared" si="13"/>
        <v>12.8</v>
      </c>
      <c r="V515" s="12" t="str">
        <f t="shared" si="11"/>
        <v/>
      </c>
      <c r="W515" s="11">
        <f t="shared" si="14"/>
        <v>1</v>
      </c>
      <c r="X515" s="13"/>
      <c r="Z515" s="2"/>
      <c r="AA515"/>
      <c r="AC515" s="9"/>
      <c r="AD515" s="5">
        <v>0.35138888888888897</v>
      </c>
      <c r="AM515" s="637">
        <v>19.7</v>
      </c>
      <c r="AN515" s="637">
        <v>92</v>
      </c>
      <c r="AO515" s="637">
        <v>18.399999999999999</v>
      </c>
      <c r="AP515" s="637">
        <v>19.7</v>
      </c>
      <c r="AQ515" s="637">
        <v>4.7</v>
      </c>
      <c r="AR515" s="637">
        <v>4.7</v>
      </c>
      <c r="AS515" s="637">
        <v>1012.5</v>
      </c>
      <c r="AT515" s="637">
        <v>5040</v>
      </c>
      <c r="AU515" s="637">
        <v>0</v>
      </c>
      <c r="AV515" s="637">
        <v>0</v>
      </c>
      <c r="AW515" s="637">
        <v>0</v>
      </c>
      <c r="AX515" s="637">
        <v>0</v>
      </c>
      <c r="AY515" s="637">
        <v>0</v>
      </c>
      <c r="AZ515" s="637">
        <v>296.2</v>
      </c>
      <c r="BA515" s="637">
        <v>19.899999999999999</v>
      </c>
      <c r="BB515" s="637">
        <v>35.5</v>
      </c>
      <c r="BC515" s="636">
        <v>0.35138888888888886</v>
      </c>
    </row>
    <row r="516" spans="2:55">
      <c r="B516" s="2">
        <v>19.600000000000001</v>
      </c>
      <c r="C516" s="2">
        <v>92</v>
      </c>
      <c r="D516" s="2">
        <v>18.3</v>
      </c>
      <c r="E516" s="2">
        <v>19.600000000000001</v>
      </c>
      <c r="F516" s="2">
        <v>1.8</v>
      </c>
      <c r="G516" s="2">
        <v>5</v>
      </c>
      <c r="H516" s="2">
        <v>1012.5</v>
      </c>
      <c r="I516" s="2">
        <v>5080</v>
      </c>
      <c r="J516" s="2">
        <v>0</v>
      </c>
      <c r="K516" s="2">
        <v>0</v>
      </c>
      <c r="L516" s="2">
        <v>0</v>
      </c>
      <c r="M516" s="2">
        <v>0</v>
      </c>
      <c r="N516">
        <v>0</v>
      </c>
      <c r="O516">
        <v>296.2</v>
      </c>
      <c r="P516">
        <v>20</v>
      </c>
      <c r="Q516">
        <v>35.6</v>
      </c>
      <c r="R516" s="5">
        <v>0.35208333333333336</v>
      </c>
      <c r="T516" s="13">
        <f t="shared" si="12"/>
        <v>35.6</v>
      </c>
      <c r="U516" s="13">
        <f t="shared" si="13"/>
        <v>13</v>
      </c>
      <c r="V516" s="12" t="str">
        <f t="shared" si="11"/>
        <v/>
      </c>
      <c r="W516" s="11">
        <f t="shared" si="14"/>
        <v>1</v>
      </c>
      <c r="X516" s="13"/>
      <c r="Z516" s="2"/>
      <c r="AA516"/>
      <c r="AC516" s="9"/>
      <c r="AD516" s="5">
        <v>0.35208333333333303</v>
      </c>
      <c r="AM516" s="637">
        <v>19.600000000000001</v>
      </c>
      <c r="AN516" s="637">
        <v>92</v>
      </c>
      <c r="AO516" s="637">
        <v>18.3</v>
      </c>
      <c r="AP516" s="637">
        <v>19.600000000000001</v>
      </c>
      <c r="AQ516" s="637">
        <v>1.8</v>
      </c>
      <c r="AR516" s="637">
        <v>5</v>
      </c>
      <c r="AS516" s="637">
        <v>1012.5</v>
      </c>
      <c r="AT516" s="637">
        <v>5080</v>
      </c>
      <c r="AU516" s="637">
        <v>0</v>
      </c>
      <c r="AV516" s="637">
        <v>0</v>
      </c>
      <c r="AW516" s="637">
        <v>0</v>
      </c>
      <c r="AX516" s="637">
        <v>0</v>
      </c>
      <c r="AY516" s="637">
        <v>0</v>
      </c>
      <c r="AZ516" s="637">
        <v>296.2</v>
      </c>
      <c r="BA516" s="637">
        <v>20</v>
      </c>
      <c r="BB516" s="637">
        <v>35.6</v>
      </c>
      <c r="BC516" s="636">
        <v>0.35208333333333336</v>
      </c>
    </row>
    <row r="517" spans="2:55">
      <c r="B517" s="2">
        <v>19.5</v>
      </c>
      <c r="C517" s="2">
        <v>92</v>
      </c>
      <c r="D517" s="2">
        <v>18.2</v>
      </c>
      <c r="E517" s="2">
        <v>19.5</v>
      </c>
      <c r="F517" s="2">
        <v>2.9</v>
      </c>
      <c r="G517" s="2">
        <v>4.3</v>
      </c>
      <c r="H517" s="2">
        <v>1012.7</v>
      </c>
      <c r="I517" s="2">
        <v>5120</v>
      </c>
      <c r="J517" s="2">
        <v>0</v>
      </c>
      <c r="K517" s="2">
        <v>0</v>
      </c>
      <c r="L517" s="2">
        <v>0</v>
      </c>
      <c r="M517" s="2">
        <v>0</v>
      </c>
      <c r="N517">
        <v>0</v>
      </c>
      <c r="O517">
        <v>296.2</v>
      </c>
      <c r="P517">
        <v>20</v>
      </c>
      <c r="Q517">
        <v>35.799999999999997</v>
      </c>
      <c r="R517" s="5">
        <v>0.3527777777777778</v>
      </c>
      <c r="T517" s="13">
        <f t="shared" si="12"/>
        <v>35.799999999999997</v>
      </c>
      <c r="U517" s="13">
        <f t="shared" si="13"/>
        <v>13.299999999999997</v>
      </c>
      <c r="V517" s="12" t="str">
        <f t="shared" si="11"/>
        <v/>
      </c>
      <c r="W517" s="11">
        <f t="shared" si="14"/>
        <v>1</v>
      </c>
      <c r="X517" s="13"/>
      <c r="Z517" s="2"/>
      <c r="AA517"/>
      <c r="AC517" s="9"/>
      <c r="AD517" s="5">
        <v>0.35277777777777802</v>
      </c>
      <c r="AM517" s="637">
        <v>19.5</v>
      </c>
      <c r="AN517" s="637">
        <v>92</v>
      </c>
      <c r="AO517" s="637">
        <v>18.2</v>
      </c>
      <c r="AP517" s="637">
        <v>19.5</v>
      </c>
      <c r="AQ517" s="637">
        <v>2.9</v>
      </c>
      <c r="AR517" s="637">
        <v>4.3</v>
      </c>
      <c r="AS517" s="637">
        <v>1012.7</v>
      </c>
      <c r="AT517" s="637">
        <v>5120</v>
      </c>
      <c r="AU517" s="637">
        <v>0</v>
      </c>
      <c r="AV517" s="637">
        <v>0</v>
      </c>
      <c r="AW517" s="637">
        <v>0</v>
      </c>
      <c r="AX517" s="637">
        <v>0</v>
      </c>
      <c r="AY517" s="637">
        <v>0</v>
      </c>
      <c r="AZ517" s="637">
        <v>296.2</v>
      </c>
      <c r="BA517" s="637">
        <v>20</v>
      </c>
      <c r="BB517" s="637">
        <v>35.799999999999997</v>
      </c>
      <c r="BC517" s="636">
        <v>0.3527777777777778</v>
      </c>
    </row>
    <row r="518" spans="2:55">
      <c r="B518" s="2">
        <v>19.5</v>
      </c>
      <c r="C518" s="2">
        <v>92</v>
      </c>
      <c r="D518" s="2">
        <v>18.2</v>
      </c>
      <c r="E518" s="2">
        <v>19.5</v>
      </c>
      <c r="F518" s="2">
        <v>2.2000000000000002</v>
      </c>
      <c r="G518" s="2">
        <v>2.9</v>
      </c>
      <c r="H518" s="2">
        <v>1012.5</v>
      </c>
      <c r="I518" s="2">
        <v>5150</v>
      </c>
      <c r="J518" s="2">
        <v>0</v>
      </c>
      <c r="K518" s="2">
        <v>0</v>
      </c>
      <c r="L518" s="2">
        <v>0</v>
      </c>
      <c r="M518" s="2">
        <v>0</v>
      </c>
      <c r="N518">
        <v>0</v>
      </c>
      <c r="O518">
        <v>296.2</v>
      </c>
      <c r="P518">
        <v>20</v>
      </c>
      <c r="Q518">
        <v>36</v>
      </c>
      <c r="R518" s="5">
        <v>0.35347222222222224</v>
      </c>
      <c r="T518" s="13">
        <f t="shared" si="12"/>
        <v>36</v>
      </c>
      <c r="U518" s="13">
        <f t="shared" si="13"/>
        <v>13.5</v>
      </c>
      <c r="V518" s="12" t="str">
        <f t="shared" si="11"/>
        <v/>
      </c>
      <c r="W518" s="11">
        <f t="shared" si="14"/>
        <v>1</v>
      </c>
      <c r="X518" s="13"/>
      <c r="Z518" s="2"/>
      <c r="AA518"/>
      <c r="AC518" s="9"/>
      <c r="AD518" s="5">
        <v>0.35347222222222202</v>
      </c>
      <c r="AM518" s="637">
        <v>19.5</v>
      </c>
      <c r="AN518" s="637">
        <v>92</v>
      </c>
      <c r="AO518" s="637">
        <v>18.2</v>
      </c>
      <c r="AP518" s="637">
        <v>19.5</v>
      </c>
      <c r="AQ518" s="637">
        <v>2.2000000000000002</v>
      </c>
      <c r="AR518" s="637">
        <v>2.9</v>
      </c>
      <c r="AS518" s="637">
        <v>1012.5</v>
      </c>
      <c r="AT518" s="637">
        <v>5150</v>
      </c>
      <c r="AU518" s="637">
        <v>0</v>
      </c>
      <c r="AV518" s="637">
        <v>0</v>
      </c>
      <c r="AW518" s="637">
        <v>0</v>
      </c>
      <c r="AX518" s="637">
        <v>0</v>
      </c>
      <c r="AY518" s="637">
        <v>0</v>
      </c>
      <c r="AZ518" s="637">
        <v>296.2</v>
      </c>
      <c r="BA518" s="637">
        <v>20</v>
      </c>
      <c r="BB518" s="637">
        <v>36</v>
      </c>
      <c r="BC518" s="636">
        <v>0.35347222222222224</v>
      </c>
    </row>
    <row r="519" spans="2:55">
      <c r="B519" s="2">
        <v>19.5</v>
      </c>
      <c r="C519" s="2">
        <v>92</v>
      </c>
      <c r="D519" s="2">
        <v>18.2</v>
      </c>
      <c r="E519" s="2">
        <v>19.5</v>
      </c>
      <c r="F519" s="2">
        <v>0</v>
      </c>
      <c r="G519" s="2">
        <v>0</v>
      </c>
      <c r="H519" s="2">
        <v>1012.6</v>
      </c>
      <c r="I519" s="2">
        <v>5170</v>
      </c>
      <c r="J519" s="2">
        <v>0</v>
      </c>
      <c r="K519" s="2">
        <v>0</v>
      </c>
      <c r="L519" s="2">
        <v>0</v>
      </c>
      <c r="M519" s="2">
        <v>0</v>
      </c>
      <c r="N519">
        <v>0</v>
      </c>
      <c r="O519">
        <v>296.2</v>
      </c>
      <c r="P519">
        <v>20</v>
      </c>
      <c r="Q519">
        <v>36.1</v>
      </c>
      <c r="R519" s="5">
        <v>0.35416666666666669</v>
      </c>
      <c r="T519" s="13">
        <f t="shared" si="12"/>
        <v>36.1</v>
      </c>
      <c r="U519" s="13">
        <f t="shared" si="13"/>
        <v>13.600000000000001</v>
      </c>
      <c r="V519" s="12" t="str">
        <f t="shared" si="11"/>
        <v/>
      </c>
      <c r="W519" s="11">
        <f t="shared" si="14"/>
        <v>1</v>
      </c>
      <c r="X519" s="13"/>
      <c r="Z519" s="2"/>
      <c r="AA519"/>
      <c r="AC519" s="9"/>
      <c r="AD519" s="5">
        <v>0.35416666666666702</v>
      </c>
      <c r="AM519" s="637">
        <v>19.5</v>
      </c>
      <c r="AN519" s="637">
        <v>92</v>
      </c>
      <c r="AO519" s="637">
        <v>18.2</v>
      </c>
      <c r="AP519" s="637">
        <v>19.5</v>
      </c>
      <c r="AQ519" s="637">
        <v>0</v>
      </c>
      <c r="AR519" s="637">
        <v>0</v>
      </c>
      <c r="AS519" s="637">
        <v>1012.6</v>
      </c>
      <c r="AT519" s="637">
        <v>5170</v>
      </c>
      <c r="AU519" s="637">
        <v>0</v>
      </c>
      <c r="AV519" s="637">
        <v>0</v>
      </c>
      <c r="AW519" s="637">
        <v>0</v>
      </c>
      <c r="AX519" s="637">
        <v>0</v>
      </c>
      <c r="AY519" s="637">
        <v>0</v>
      </c>
      <c r="AZ519" s="637">
        <v>296.2</v>
      </c>
      <c r="BA519" s="637">
        <v>20</v>
      </c>
      <c r="BB519" s="637">
        <v>36.1</v>
      </c>
      <c r="BC519" s="636">
        <v>0.35416666666666669</v>
      </c>
    </row>
    <row r="520" spans="2:55">
      <c r="B520" s="2">
        <v>19.600000000000001</v>
      </c>
      <c r="C520" s="2">
        <v>92</v>
      </c>
      <c r="D520" s="2">
        <v>18.3</v>
      </c>
      <c r="E520" s="2">
        <v>19.600000000000001</v>
      </c>
      <c r="F520" s="2">
        <v>3.6</v>
      </c>
      <c r="G520" s="2">
        <v>3.6</v>
      </c>
      <c r="H520" s="2">
        <v>1012.3</v>
      </c>
      <c r="I520" s="2">
        <v>5180</v>
      </c>
      <c r="J520" s="2">
        <v>0</v>
      </c>
      <c r="K520" s="2">
        <v>0</v>
      </c>
      <c r="L520" s="2">
        <v>0</v>
      </c>
      <c r="M520" s="2">
        <v>0</v>
      </c>
      <c r="N520">
        <v>0</v>
      </c>
      <c r="O520">
        <v>296.2</v>
      </c>
      <c r="P520">
        <v>20.100000000000001</v>
      </c>
      <c r="Q520">
        <v>36.4</v>
      </c>
      <c r="R520" s="5">
        <v>0.35486111111111113</v>
      </c>
      <c r="T520" s="13">
        <f t="shared" si="12"/>
        <v>36.4</v>
      </c>
      <c r="U520" s="13">
        <f t="shared" si="13"/>
        <v>13.799999999999997</v>
      </c>
      <c r="V520" s="12" t="str">
        <f t="shared" si="11"/>
        <v/>
      </c>
      <c r="W520" s="11">
        <f t="shared" si="14"/>
        <v>1</v>
      </c>
      <c r="X520" s="13"/>
      <c r="Z520" s="2"/>
      <c r="AA520"/>
      <c r="AC520" s="9"/>
      <c r="AD520" s="5">
        <v>0.35486111111111102</v>
      </c>
      <c r="AM520" s="637">
        <v>19.600000000000001</v>
      </c>
      <c r="AN520" s="637">
        <v>92</v>
      </c>
      <c r="AO520" s="637">
        <v>18.3</v>
      </c>
      <c r="AP520" s="637">
        <v>19.600000000000001</v>
      </c>
      <c r="AQ520" s="637">
        <v>3.6</v>
      </c>
      <c r="AR520" s="637">
        <v>3.6</v>
      </c>
      <c r="AS520" s="637">
        <v>1012.3</v>
      </c>
      <c r="AT520" s="637">
        <v>5180</v>
      </c>
      <c r="AU520" s="637">
        <v>0</v>
      </c>
      <c r="AV520" s="637">
        <v>0</v>
      </c>
      <c r="AW520" s="637">
        <v>0</v>
      </c>
      <c r="AX520" s="637">
        <v>0</v>
      </c>
      <c r="AY520" s="637">
        <v>0</v>
      </c>
      <c r="AZ520" s="637">
        <v>296.2</v>
      </c>
      <c r="BA520" s="637">
        <v>20.100000000000001</v>
      </c>
      <c r="BB520" s="637">
        <v>36.4</v>
      </c>
      <c r="BC520" s="636">
        <v>0.35486111111111113</v>
      </c>
    </row>
    <row r="521" spans="2:55">
      <c r="B521" s="2">
        <v>19.600000000000001</v>
      </c>
      <c r="C521" s="2">
        <v>92</v>
      </c>
      <c r="D521" s="2">
        <v>18.3</v>
      </c>
      <c r="E521" s="2">
        <v>19.600000000000001</v>
      </c>
      <c r="F521" s="2">
        <v>0</v>
      </c>
      <c r="G521" s="2">
        <v>2.9</v>
      </c>
      <c r="H521" s="2">
        <v>1012.4</v>
      </c>
      <c r="I521" s="2">
        <v>5190</v>
      </c>
      <c r="J521" s="2">
        <v>0</v>
      </c>
      <c r="K521" s="2">
        <v>0</v>
      </c>
      <c r="L521" s="2">
        <v>0</v>
      </c>
      <c r="M521" s="2">
        <v>0</v>
      </c>
      <c r="N521">
        <v>0</v>
      </c>
      <c r="O521">
        <v>296.2</v>
      </c>
      <c r="P521">
        <v>20.100000000000001</v>
      </c>
      <c r="Q521">
        <v>36.6</v>
      </c>
      <c r="R521" s="5">
        <v>0.35555555555555557</v>
      </c>
      <c r="T521" s="13">
        <f t="shared" si="12"/>
        <v>36.6</v>
      </c>
      <c r="U521" s="13">
        <f t="shared" si="13"/>
        <v>14</v>
      </c>
      <c r="V521" s="12" t="str">
        <f t="shared" ref="V521:V584" si="15">IF($K521&gt;0,1,"")</f>
        <v/>
      </c>
      <c r="W521" s="11">
        <f t="shared" si="14"/>
        <v>1</v>
      </c>
      <c r="X521" s="13"/>
      <c r="Z521" s="2"/>
      <c r="AA521"/>
      <c r="AC521" s="9"/>
      <c r="AD521" s="5">
        <v>0.35555555555555601</v>
      </c>
      <c r="AM521" s="637">
        <v>19.600000000000001</v>
      </c>
      <c r="AN521" s="637">
        <v>92</v>
      </c>
      <c r="AO521" s="637">
        <v>18.3</v>
      </c>
      <c r="AP521" s="637">
        <v>19.600000000000001</v>
      </c>
      <c r="AQ521" s="637">
        <v>0</v>
      </c>
      <c r="AR521" s="637">
        <v>2.9</v>
      </c>
      <c r="AS521" s="637">
        <v>1012.4</v>
      </c>
      <c r="AT521" s="637">
        <v>5190</v>
      </c>
      <c r="AU521" s="637">
        <v>0</v>
      </c>
      <c r="AV521" s="637">
        <v>0</v>
      </c>
      <c r="AW521" s="637">
        <v>0</v>
      </c>
      <c r="AX521" s="637">
        <v>0</v>
      </c>
      <c r="AY521" s="637">
        <v>0</v>
      </c>
      <c r="AZ521" s="637">
        <v>296.2</v>
      </c>
      <c r="BA521" s="637">
        <v>20.100000000000001</v>
      </c>
      <c r="BB521" s="637">
        <v>36.6</v>
      </c>
      <c r="BC521" s="636">
        <v>0.35555555555555557</v>
      </c>
    </row>
    <row r="522" spans="2:55">
      <c r="B522" s="2">
        <v>19.5</v>
      </c>
      <c r="C522" s="2">
        <v>92</v>
      </c>
      <c r="D522" s="2">
        <v>18.2</v>
      </c>
      <c r="E522" s="2">
        <v>19.5</v>
      </c>
      <c r="F522" s="2">
        <v>0</v>
      </c>
      <c r="G522" s="2">
        <v>2.2000000000000002</v>
      </c>
      <c r="H522" s="2">
        <v>1012.5</v>
      </c>
      <c r="I522" s="2">
        <v>5230</v>
      </c>
      <c r="J522" s="2">
        <v>0</v>
      </c>
      <c r="K522" s="2">
        <v>0</v>
      </c>
      <c r="L522" s="2">
        <v>0</v>
      </c>
      <c r="M522" s="2">
        <v>0</v>
      </c>
      <c r="N522">
        <v>0</v>
      </c>
      <c r="O522">
        <v>296.2</v>
      </c>
      <c r="P522">
        <v>20.100000000000001</v>
      </c>
      <c r="Q522">
        <v>36.799999999999997</v>
      </c>
      <c r="R522" s="5">
        <v>0.35625000000000001</v>
      </c>
      <c r="T522" s="13">
        <f t="shared" si="12"/>
        <v>36.799999999999997</v>
      </c>
      <c r="U522" s="13">
        <f t="shared" si="13"/>
        <v>14.299999999999997</v>
      </c>
      <c r="V522" s="12" t="str">
        <f t="shared" si="15"/>
        <v/>
      </c>
      <c r="W522" s="11">
        <f t="shared" si="14"/>
        <v>1</v>
      </c>
      <c r="X522" s="13"/>
      <c r="Z522" s="2"/>
      <c r="AA522"/>
      <c r="AC522" s="9"/>
      <c r="AD522" s="5">
        <v>0.35625000000000001</v>
      </c>
      <c r="AM522" s="637">
        <v>19.5</v>
      </c>
      <c r="AN522" s="637">
        <v>92</v>
      </c>
      <c r="AO522" s="637">
        <v>18.2</v>
      </c>
      <c r="AP522" s="637">
        <v>19.5</v>
      </c>
      <c r="AQ522" s="637">
        <v>0</v>
      </c>
      <c r="AR522" s="637">
        <v>2.2000000000000002</v>
      </c>
      <c r="AS522" s="637">
        <v>1012.5</v>
      </c>
      <c r="AT522" s="637">
        <v>5230</v>
      </c>
      <c r="AU522" s="637">
        <v>0</v>
      </c>
      <c r="AV522" s="637">
        <v>0</v>
      </c>
      <c r="AW522" s="637">
        <v>0</v>
      </c>
      <c r="AX522" s="637">
        <v>0</v>
      </c>
      <c r="AY522" s="637">
        <v>0</v>
      </c>
      <c r="AZ522" s="637">
        <v>296.2</v>
      </c>
      <c r="BA522" s="637">
        <v>20.100000000000001</v>
      </c>
      <c r="BB522" s="637">
        <v>36.799999999999997</v>
      </c>
      <c r="BC522" s="636">
        <v>0.35625000000000001</v>
      </c>
    </row>
    <row r="523" spans="2:55">
      <c r="B523" s="2">
        <v>19.5</v>
      </c>
      <c r="C523" s="2">
        <v>92</v>
      </c>
      <c r="D523" s="2">
        <v>18.2</v>
      </c>
      <c r="E523" s="2">
        <v>19.5</v>
      </c>
      <c r="F523" s="2">
        <v>3.2</v>
      </c>
      <c r="G523" s="2">
        <v>3.2</v>
      </c>
      <c r="H523" s="2">
        <v>1012.4</v>
      </c>
      <c r="I523" s="2">
        <v>5260</v>
      </c>
      <c r="J523" s="2">
        <v>0</v>
      </c>
      <c r="K523" s="2">
        <v>0</v>
      </c>
      <c r="L523" s="2">
        <v>0</v>
      </c>
      <c r="M523" s="2">
        <v>0</v>
      </c>
      <c r="N523">
        <v>0</v>
      </c>
      <c r="O523">
        <v>296.2</v>
      </c>
      <c r="P523">
        <v>20.2</v>
      </c>
      <c r="Q523">
        <v>37</v>
      </c>
      <c r="R523" s="5">
        <v>0.35694444444444445</v>
      </c>
      <c r="T523" s="13">
        <f t="shared" si="12"/>
        <v>37</v>
      </c>
      <c r="U523" s="13">
        <f t="shared" si="13"/>
        <v>14.5</v>
      </c>
      <c r="V523" s="12" t="str">
        <f t="shared" si="15"/>
        <v/>
      </c>
      <c r="W523" s="11">
        <f t="shared" si="14"/>
        <v>1</v>
      </c>
      <c r="X523" s="13"/>
      <c r="Z523" s="2"/>
      <c r="AA523"/>
      <c r="AC523" s="9"/>
      <c r="AD523" s="5">
        <v>0.35694444444444401</v>
      </c>
      <c r="AM523" s="637">
        <v>19.5</v>
      </c>
      <c r="AN523" s="637">
        <v>92</v>
      </c>
      <c r="AO523" s="637">
        <v>18.2</v>
      </c>
      <c r="AP523" s="637">
        <v>19.5</v>
      </c>
      <c r="AQ523" s="637">
        <v>3.2</v>
      </c>
      <c r="AR523" s="637">
        <v>3.2</v>
      </c>
      <c r="AS523" s="637">
        <v>1012.4</v>
      </c>
      <c r="AT523" s="637">
        <v>5260</v>
      </c>
      <c r="AU523" s="637">
        <v>0</v>
      </c>
      <c r="AV523" s="637">
        <v>0</v>
      </c>
      <c r="AW523" s="637">
        <v>0</v>
      </c>
      <c r="AX523" s="637">
        <v>0</v>
      </c>
      <c r="AY523" s="637">
        <v>0</v>
      </c>
      <c r="AZ523" s="637">
        <v>296.2</v>
      </c>
      <c r="BA523" s="637">
        <v>20.2</v>
      </c>
      <c r="BB523" s="637">
        <v>37</v>
      </c>
      <c r="BC523" s="636">
        <v>0.35694444444444445</v>
      </c>
    </row>
    <row r="524" spans="2:55">
      <c r="B524" s="2">
        <v>19.600000000000001</v>
      </c>
      <c r="C524" s="2">
        <v>92</v>
      </c>
      <c r="D524" s="2">
        <v>18.3</v>
      </c>
      <c r="E524" s="2">
        <v>19.600000000000001</v>
      </c>
      <c r="F524" s="2">
        <v>0</v>
      </c>
      <c r="G524" s="2">
        <v>0</v>
      </c>
      <c r="H524" s="2">
        <v>1012.5</v>
      </c>
      <c r="I524" s="2">
        <v>5290</v>
      </c>
      <c r="J524" s="2">
        <v>0</v>
      </c>
      <c r="K524" s="2">
        <v>0</v>
      </c>
      <c r="L524" s="2">
        <v>0</v>
      </c>
      <c r="M524" s="2">
        <v>0</v>
      </c>
      <c r="N524">
        <v>0</v>
      </c>
      <c r="O524">
        <v>296.2</v>
      </c>
      <c r="P524">
        <v>20.2</v>
      </c>
      <c r="Q524">
        <v>37.200000000000003</v>
      </c>
      <c r="R524" s="5">
        <v>0.3576388888888889</v>
      </c>
      <c r="T524" s="13">
        <f t="shared" si="12"/>
        <v>37.200000000000003</v>
      </c>
      <c r="U524" s="13">
        <f t="shared" si="13"/>
        <v>14.600000000000001</v>
      </c>
      <c r="V524" s="12" t="str">
        <f t="shared" si="15"/>
        <v/>
      </c>
      <c r="W524" s="11">
        <f t="shared" si="14"/>
        <v>1</v>
      </c>
      <c r="X524" s="13"/>
      <c r="Z524" s="2"/>
      <c r="AA524"/>
      <c r="AC524" s="9"/>
      <c r="AD524" s="5">
        <v>0.35763888888888901</v>
      </c>
      <c r="AM524" s="637">
        <v>19.600000000000001</v>
      </c>
      <c r="AN524" s="637">
        <v>92</v>
      </c>
      <c r="AO524" s="637">
        <v>18.3</v>
      </c>
      <c r="AP524" s="637">
        <v>19.600000000000001</v>
      </c>
      <c r="AQ524" s="637">
        <v>0</v>
      </c>
      <c r="AR524" s="637">
        <v>0</v>
      </c>
      <c r="AS524" s="637">
        <v>1012.5</v>
      </c>
      <c r="AT524" s="637">
        <v>5290</v>
      </c>
      <c r="AU524" s="637">
        <v>0</v>
      </c>
      <c r="AV524" s="637">
        <v>0</v>
      </c>
      <c r="AW524" s="637">
        <v>0</v>
      </c>
      <c r="AX524" s="637">
        <v>0</v>
      </c>
      <c r="AY524" s="637">
        <v>0</v>
      </c>
      <c r="AZ524" s="637">
        <v>296.2</v>
      </c>
      <c r="BA524" s="637">
        <v>20.2</v>
      </c>
      <c r="BB524" s="637">
        <v>37.200000000000003</v>
      </c>
      <c r="BC524" s="636">
        <v>0.3576388888888889</v>
      </c>
    </row>
    <row r="525" spans="2:55">
      <c r="B525" s="2">
        <v>19.600000000000001</v>
      </c>
      <c r="C525" s="2">
        <v>92</v>
      </c>
      <c r="D525" s="2">
        <v>18.3</v>
      </c>
      <c r="E525" s="2">
        <v>19.600000000000001</v>
      </c>
      <c r="F525" s="2">
        <v>0</v>
      </c>
      <c r="G525" s="2">
        <v>1.8</v>
      </c>
      <c r="H525" s="2">
        <v>1012.5</v>
      </c>
      <c r="I525" s="2">
        <v>5310</v>
      </c>
      <c r="J525" s="2">
        <v>0</v>
      </c>
      <c r="K525" s="2">
        <v>0</v>
      </c>
      <c r="L525" s="2">
        <v>0</v>
      </c>
      <c r="M525" s="2">
        <v>0</v>
      </c>
      <c r="N525">
        <v>0</v>
      </c>
      <c r="O525">
        <v>296.2</v>
      </c>
      <c r="P525">
        <v>20.3</v>
      </c>
      <c r="Q525">
        <v>37.4</v>
      </c>
      <c r="R525" s="5">
        <v>0.35833333333333334</v>
      </c>
      <c r="T525" s="13">
        <f t="shared" si="12"/>
        <v>37.4</v>
      </c>
      <c r="U525" s="13">
        <f t="shared" si="13"/>
        <v>14.799999999999997</v>
      </c>
      <c r="V525" s="12" t="str">
        <f t="shared" si="15"/>
        <v/>
      </c>
      <c r="W525" s="11">
        <f t="shared" si="14"/>
        <v>1</v>
      </c>
      <c r="X525" s="13"/>
      <c r="Z525" s="2"/>
      <c r="AA525"/>
      <c r="AC525" s="9"/>
      <c r="AD525" s="5">
        <v>0.358333333333333</v>
      </c>
      <c r="AM525" s="637">
        <v>19.600000000000001</v>
      </c>
      <c r="AN525" s="637">
        <v>92</v>
      </c>
      <c r="AO525" s="637">
        <v>18.3</v>
      </c>
      <c r="AP525" s="637">
        <v>19.600000000000001</v>
      </c>
      <c r="AQ525" s="637">
        <v>0</v>
      </c>
      <c r="AR525" s="637">
        <v>1.8</v>
      </c>
      <c r="AS525" s="637">
        <v>1012.5</v>
      </c>
      <c r="AT525" s="637">
        <v>5310</v>
      </c>
      <c r="AU525" s="637">
        <v>0</v>
      </c>
      <c r="AV525" s="637">
        <v>0</v>
      </c>
      <c r="AW525" s="637">
        <v>0</v>
      </c>
      <c r="AX525" s="637">
        <v>0</v>
      </c>
      <c r="AY525" s="637">
        <v>0</v>
      </c>
      <c r="AZ525" s="637">
        <v>296.2</v>
      </c>
      <c r="BA525" s="637">
        <v>20.3</v>
      </c>
      <c r="BB525" s="637">
        <v>37.4</v>
      </c>
      <c r="BC525" s="636">
        <v>0.35833333333333334</v>
      </c>
    </row>
    <row r="526" spans="2:55">
      <c r="B526" s="2">
        <v>19.600000000000001</v>
      </c>
      <c r="C526" s="2">
        <v>92</v>
      </c>
      <c r="D526" s="2">
        <v>18.3</v>
      </c>
      <c r="E526" s="2">
        <v>19.600000000000001</v>
      </c>
      <c r="F526" s="2">
        <v>3.2</v>
      </c>
      <c r="G526" s="2">
        <v>6.1</v>
      </c>
      <c r="H526" s="2">
        <v>1012.5</v>
      </c>
      <c r="I526" s="2">
        <v>5330</v>
      </c>
      <c r="J526" s="2">
        <v>0</v>
      </c>
      <c r="K526" s="2">
        <v>0</v>
      </c>
      <c r="L526" s="2">
        <v>0</v>
      </c>
      <c r="M526" s="2">
        <v>0</v>
      </c>
      <c r="N526">
        <v>0</v>
      </c>
      <c r="O526">
        <v>296.2</v>
      </c>
      <c r="P526">
        <v>20.3</v>
      </c>
      <c r="Q526">
        <v>37.6</v>
      </c>
      <c r="R526" s="5">
        <v>0.35902777777777778</v>
      </c>
      <c r="T526" s="13">
        <f t="shared" si="12"/>
        <v>37.6</v>
      </c>
      <c r="U526" s="13">
        <f t="shared" si="13"/>
        <v>15</v>
      </c>
      <c r="V526" s="12" t="str">
        <f t="shared" si="15"/>
        <v/>
      </c>
      <c r="W526" s="11">
        <f t="shared" si="14"/>
        <v>1</v>
      </c>
      <c r="X526" s="13"/>
      <c r="Z526" s="2"/>
      <c r="AA526"/>
      <c r="AC526" s="9"/>
      <c r="AD526" s="5">
        <v>0.359027777777778</v>
      </c>
      <c r="AM526" s="637">
        <v>19.600000000000001</v>
      </c>
      <c r="AN526" s="637">
        <v>92</v>
      </c>
      <c r="AO526" s="637">
        <v>18.3</v>
      </c>
      <c r="AP526" s="637">
        <v>19.600000000000001</v>
      </c>
      <c r="AQ526" s="637">
        <v>3.2</v>
      </c>
      <c r="AR526" s="637">
        <v>6.1</v>
      </c>
      <c r="AS526" s="637">
        <v>1012.5</v>
      </c>
      <c r="AT526" s="637">
        <v>5330</v>
      </c>
      <c r="AU526" s="637">
        <v>0</v>
      </c>
      <c r="AV526" s="637">
        <v>0</v>
      </c>
      <c r="AW526" s="637">
        <v>0</v>
      </c>
      <c r="AX526" s="637">
        <v>0</v>
      </c>
      <c r="AY526" s="637">
        <v>0</v>
      </c>
      <c r="AZ526" s="637">
        <v>296.2</v>
      </c>
      <c r="BA526" s="637">
        <v>20.3</v>
      </c>
      <c r="BB526" s="637">
        <v>37.6</v>
      </c>
      <c r="BC526" s="636">
        <v>0.35902777777777778</v>
      </c>
    </row>
    <row r="527" spans="2:55">
      <c r="B527" s="2">
        <v>19.600000000000001</v>
      </c>
      <c r="C527" s="2">
        <v>92</v>
      </c>
      <c r="D527" s="2">
        <v>18.3</v>
      </c>
      <c r="E527" s="2">
        <v>19.600000000000001</v>
      </c>
      <c r="F527" s="2">
        <v>0</v>
      </c>
      <c r="G527" s="2">
        <v>0</v>
      </c>
      <c r="H527" s="2">
        <v>1012.5</v>
      </c>
      <c r="I527" s="2">
        <v>5360</v>
      </c>
      <c r="J527" s="2">
        <v>0</v>
      </c>
      <c r="K527" s="2">
        <v>0</v>
      </c>
      <c r="L527" s="2">
        <v>0</v>
      </c>
      <c r="M527" s="2">
        <v>0</v>
      </c>
      <c r="N527">
        <v>0</v>
      </c>
      <c r="O527">
        <v>296.2</v>
      </c>
      <c r="P527">
        <v>20.3</v>
      </c>
      <c r="Q527">
        <v>37.700000000000003</v>
      </c>
      <c r="R527" s="5">
        <v>0.35972222222222222</v>
      </c>
      <c r="T527" s="13">
        <f t="shared" ref="T527:T590" si="16">MAX(P527,Q527)</f>
        <v>37.700000000000003</v>
      </c>
      <c r="U527" s="13">
        <f t="shared" si="13"/>
        <v>15.100000000000001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7">
        <v>19.600000000000001</v>
      </c>
      <c r="AN527" s="637">
        <v>92</v>
      </c>
      <c r="AO527" s="637">
        <v>18.3</v>
      </c>
      <c r="AP527" s="637">
        <v>19.600000000000001</v>
      </c>
      <c r="AQ527" s="637">
        <v>0</v>
      </c>
      <c r="AR527" s="637">
        <v>0</v>
      </c>
      <c r="AS527" s="637">
        <v>1012.5</v>
      </c>
      <c r="AT527" s="637">
        <v>5360</v>
      </c>
      <c r="AU527" s="637">
        <v>0</v>
      </c>
      <c r="AV527" s="637">
        <v>0</v>
      </c>
      <c r="AW527" s="637">
        <v>0</v>
      </c>
      <c r="AX527" s="637">
        <v>0</v>
      </c>
      <c r="AY527" s="637">
        <v>0</v>
      </c>
      <c r="AZ527" s="637">
        <v>296.2</v>
      </c>
      <c r="BA527" s="637">
        <v>20.3</v>
      </c>
      <c r="BB527" s="637">
        <v>37.700000000000003</v>
      </c>
      <c r="BC527" s="636">
        <v>0.35972222222222222</v>
      </c>
    </row>
    <row r="528" spans="2:55">
      <c r="B528" s="2">
        <v>19.600000000000001</v>
      </c>
      <c r="C528" s="2">
        <v>92</v>
      </c>
      <c r="D528" s="2">
        <v>18.3</v>
      </c>
      <c r="E528" s="2">
        <v>19.600000000000001</v>
      </c>
      <c r="F528" s="2">
        <v>4.3</v>
      </c>
      <c r="G528" s="2">
        <v>4.7</v>
      </c>
      <c r="H528" s="2">
        <v>1012.4</v>
      </c>
      <c r="I528" s="2">
        <v>5410</v>
      </c>
      <c r="J528" s="2">
        <v>0</v>
      </c>
      <c r="K528" s="2">
        <v>0</v>
      </c>
      <c r="L528" s="2">
        <v>0</v>
      </c>
      <c r="M528" s="2">
        <v>0</v>
      </c>
      <c r="N528">
        <v>0</v>
      </c>
      <c r="O528">
        <v>296.2</v>
      </c>
      <c r="P528">
        <v>20.399999999999999</v>
      </c>
      <c r="Q528">
        <v>37.9</v>
      </c>
      <c r="R528" s="5">
        <v>0.36041666666666666</v>
      </c>
      <c r="T528" s="13">
        <f t="shared" si="16"/>
        <v>37.9</v>
      </c>
      <c r="U528" s="13">
        <f t="shared" ref="U528:U591" si="17">(T528-B528)-3</f>
        <v>15.299999999999997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7">
        <v>19.600000000000001</v>
      </c>
      <c r="AN528" s="637">
        <v>92</v>
      </c>
      <c r="AO528" s="637">
        <v>18.3</v>
      </c>
      <c r="AP528" s="637">
        <v>19.600000000000001</v>
      </c>
      <c r="AQ528" s="637">
        <v>4.3</v>
      </c>
      <c r="AR528" s="637">
        <v>4.7</v>
      </c>
      <c r="AS528" s="637">
        <v>1012.4</v>
      </c>
      <c r="AT528" s="637">
        <v>5410</v>
      </c>
      <c r="AU528" s="637">
        <v>0</v>
      </c>
      <c r="AV528" s="637">
        <v>0</v>
      </c>
      <c r="AW528" s="637">
        <v>0</v>
      </c>
      <c r="AX528" s="637">
        <v>0</v>
      </c>
      <c r="AY528" s="637">
        <v>0</v>
      </c>
      <c r="AZ528" s="637">
        <v>296.2</v>
      </c>
      <c r="BA528" s="637">
        <v>20.399999999999999</v>
      </c>
      <c r="BB528" s="637">
        <v>37.9</v>
      </c>
      <c r="BC528" s="636">
        <v>0.36041666666666666</v>
      </c>
    </row>
    <row r="529" spans="2:55">
      <c r="B529" s="2">
        <v>19.600000000000001</v>
      </c>
      <c r="C529" s="2">
        <v>92</v>
      </c>
      <c r="D529" s="2">
        <v>18.3</v>
      </c>
      <c r="E529" s="2">
        <v>19.600000000000001</v>
      </c>
      <c r="F529" s="2">
        <v>2.9</v>
      </c>
      <c r="G529" s="2">
        <v>3.6</v>
      </c>
      <c r="H529" s="2">
        <v>1012.5</v>
      </c>
      <c r="I529" s="2">
        <v>5460</v>
      </c>
      <c r="J529" s="2">
        <v>0</v>
      </c>
      <c r="K529" s="2">
        <v>0</v>
      </c>
      <c r="L529" s="2">
        <v>0</v>
      </c>
      <c r="M529" s="2">
        <v>0</v>
      </c>
      <c r="N529">
        <v>0</v>
      </c>
      <c r="O529">
        <v>296.2</v>
      </c>
      <c r="P529">
        <v>20.399999999999999</v>
      </c>
      <c r="Q529">
        <v>38.1</v>
      </c>
      <c r="R529" s="5">
        <v>0.3611111111111111</v>
      </c>
      <c r="T529" s="13">
        <f t="shared" si="16"/>
        <v>38.1</v>
      </c>
      <c r="U529" s="13">
        <f t="shared" si="17"/>
        <v>15.5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7">
        <v>19.600000000000001</v>
      </c>
      <c r="AN529" s="637">
        <v>92</v>
      </c>
      <c r="AO529" s="637">
        <v>18.3</v>
      </c>
      <c r="AP529" s="637">
        <v>19.600000000000001</v>
      </c>
      <c r="AQ529" s="637">
        <v>2.9</v>
      </c>
      <c r="AR529" s="637">
        <v>3.6</v>
      </c>
      <c r="AS529" s="637">
        <v>1012.5</v>
      </c>
      <c r="AT529" s="637">
        <v>5460</v>
      </c>
      <c r="AU529" s="637">
        <v>0</v>
      </c>
      <c r="AV529" s="637">
        <v>0</v>
      </c>
      <c r="AW529" s="637">
        <v>0</v>
      </c>
      <c r="AX529" s="637">
        <v>0</v>
      </c>
      <c r="AY529" s="637">
        <v>0</v>
      </c>
      <c r="AZ529" s="637">
        <v>296.2</v>
      </c>
      <c r="BA529" s="637">
        <v>20.399999999999999</v>
      </c>
      <c r="BB529" s="637">
        <v>38.1</v>
      </c>
      <c r="BC529" s="636">
        <v>0.3611111111111111</v>
      </c>
    </row>
    <row r="530" spans="2:55">
      <c r="B530" s="2">
        <v>19.7</v>
      </c>
      <c r="C530" s="2">
        <v>92</v>
      </c>
      <c r="D530" s="2">
        <v>18.399999999999999</v>
      </c>
      <c r="E530" s="2">
        <v>19.7</v>
      </c>
      <c r="F530" s="2">
        <v>0</v>
      </c>
      <c r="G530" s="2">
        <v>0</v>
      </c>
      <c r="H530" s="2">
        <v>1012.5</v>
      </c>
      <c r="I530" s="2">
        <v>5500</v>
      </c>
      <c r="J530" s="2">
        <v>0</v>
      </c>
      <c r="K530" s="2">
        <v>0</v>
      </c>
      <c r="L530" s="2">
        <v>0</v>
      </c>
      <c r="M530" s="2">
        <v>0</v>
      </c>
      <c r="N530">
        <v>0</v>
      </c>
      <c r="O530">
        <v>296.2</v>
      </c>
      <c r="P530">
        <v>20.5</v>
      </c>
      <c r="Q530">
        <v>38.299999999999997</v>
      </c>
      <c r="R530" s="5">
        <v>0.36180555555555555</v>
      </c>
      <c r="T530" s="13">
        <f t="shared" si="16"/>
        <v>38.299999999999997</v>
      </c>
      <c r="U530" s="13">
        <f t="shared" si="17"/>
        <v>15.599999999999998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7">
        <v>19.7</v>
      </c>
      <c r="AN530" s="637">
        <v>92</v>
      </c>
      <c r="AO530" s="637">
        <v>18.399999999999999</v>
      </c>
      <c r="AP530" s="637">
        <v>19.7</v>
      </c>
      <c r="AQ530" s="637">
        <v>0</v>
      </c>
      <c r="AR530" s="637">
        <v>0</v>
      </c>
      <c r="AS530" s="637">
        <v>1012.5</v>
      </c>
      <c r="AT530" s="637">
        <v>5500</v>
      </c>
      <c r="AU530" s="637">
        <v>0</v>
      </c>
      <c r="AV530" s="637">
        <v>0</v>
      </c>
      <c r="AW530" s="637">
        <v>0</v>
      </c>
      <c r="AX530" s="637">
        <v>0</v>
      </c>
      <c r="AY530" s="637">
        <v>0</v>
      </c>
      <c r="AZ530" s="637">
        <v>296.2</v>
      </c>
      <c r="BA530" s="637">
        <v>20.5</v>
      </c>
      <c r="BB530" s="637">
        <v>38.299999999999997</v>
      </c>
      <c r="BC530" s="636">
        <v>0.36180555555555555</v>
      </c>
    </row>
    <row r="531" spans="2:55">
      <c r="B531" s="2">
        <v>19.7</v>
      </c>
      <c r="C531" s="2">
        <v>92</v>
      </c>
      <c r="D531" s="2">
        <v>18.399999999999999</v>
      </c>
      <c r="E531" s="2">
        <v>19.7</v>
      </c>
      <c r="F531" s="2">
        <v>1.8</v>
      </c>
      <c r="G531" s="2">
        <v>2.2000000000000002</v>
      </c>
      <c r="H531" s="2">
        <v>1012.5</v>
      </c>
      <c r="I531" s="2">
        <v>5550</v>
      </c>
      <c r="J531" s="2">
        <v>0</v>
      </c>
      <c r="K531" s="2">
        <v>0</v>
      </c>
      <c r="L531" s="2">
        <v>0</v>
      </c>
      <c r="M531" s="2">
        <v>0</v>
      </c>
      <c r="N531">
        <v>0</v>
      </c>
      <c r="O531">
        <v>296.2</v>
      </c>
      <c r="P531">
        <v>20.5</v>
      </c>
      <c r="Q531">
        <v>38.5</v>
      </c>
      <c r="R531" s="5">
        <v>0.36249999999999999</v>
      </c>
      <c r="T531" s="13">
        <f t="shared" si="16"/>
        <v>38.5</v>
      </c>
      <c r="U531" s="13">
        <f t="shared" si="17"/>
        <v>15.8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7">
        <v>19.7</v>
      </c>
      <c r="AN531" s="637">
        <v>92</v>
      </c>
      <c r="AO531" s="637">
        <v>18.399999999999999</v>
      </c>
      <c r="AP531" s="637">
        <v>19.7</v>
      </c>
      <c r="AQ531" s="637">
        <v>1.8</v>
      </c>
      <c r="AR531" s="637">
        <v>2.2000000000000002</v>
      </c>
      <c r="AS531" s="637">
        <v>1012.5</v>
      </c>
      <c r="AT531" s="637">
        <v>5550</v>
      </c>
      <c r="AU531" s="637">
        <v>0</v>
      </c>
      <c r="AV531" s="637">
        <v>0</v>
      </c>
      <c r="AW531" s="637">
        <v>0</v>
      </c>
      <c r="AX531" s="637">
        <v>0</v>
      </c>
      <c r="AY531" s="637">
        <v>0</v>
      </c>
      <c r="AZ531" s="637">
        <v>296.2</v>
      </c>
      <c r="BA531" s="637">
        <v>20.5</v>
      </c>
      <c r="BB531" s="637">
        <v>38.5</v>
      </c>
      <c r="BC531" s="636">
        <v>0.36249999999999999</v>
      </c>
    </row>
    <row r="532" spans="2:55">
      <c r="B532" s="2">
        <v>19.7</v>
      </c>
      <c r="C532" s="2">
        <v>92</v>
      </c>
      <c r="D532" s="2">
        <v>18.399999999999999</v>
      </c>
      <c r="E532" s="2">
        <v>19.7</v>
      </c>
      <c r="F532" s="2">
        <v>3.2</v>
      </c>
      <c r="G532" s="2">
        <v>3.2</v>
      </c>
      <c r="H532" s="2">
        <v>1012.5</v>
      </c>
      <c r="I532" s="2">
        <v>5590</v>
      </c>
      <c r="J532" s="2">
        <v>0</v>
      </c>
      <c r="K532" s="2">
        <v>0</v>
      </c>
      <c r="L532" s="2">
        <v>0</v>
      </c>
      <c r="M532" s="2">
        <v>0</v>
      </c>
      <c r="N532">
        <v>0</v>
      </c>
      <c r="O532">
        <v>296.2</v>
      </c>
      <c r="P532">
        <v>20.6</v>
      </c>
      <c r="Q532">
        <v>38.700000000000003</v>
      </c>
      <c r="R532" s="5">
        <v>0.36319444444444443</v>
      </c>
      <c r="T532" s="13">
        <f t="shared" si="16"/>
        <v>38.700000000000003</v>
      </c>
      <c r="U532" s="13">
        <f t="shared" si="17"/>
        <v>16.000000000000004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7">
        <v>19.7</v>
      </c>
      <c r="AN532" s="637">
        <v>92</v>
      </c>
      <c r="AO532" s="637">
        <v>18.399999999999999</v>
      </c>
      <c r="AP532" s="637">
        <v>19.7</v>
      </c>
      <c r="AQ532" s="637">
        <v>3.2</v>
      </c>
      <c r="AR532" s="637">
        <v>3.2</v>
      </c>
      <c r="AS532" s="637">
        <v>1012.5</v>
      </c>
      <c r="AT532" s="637">
        <v>5590</v>
      </c>
      <c r="AU532" s="637">
        <v>0</v>
      </c>
      <c r="AV532" s="637">
        <v>0</v>
      </c>
      <c r="AW532" s="637">
        <v>0</v>
      </c>
      <c r="AX532" s="637">
        <v>0</v>
      </c>
      <c r="AY532" s="637">
        <v>0</v>
      </c>
      <c r="AZ532" s="637">
        <v>296.2</v>
      </c>
      <c r="BA532" s="637">
        <v>20.6</v>
      </c>
      <c r="BB532" s="637">
        <v>38.700000000000003</v>
      </c>
      <c r="BC532" s="636">
        <v>0.36319444444444443</v>
      </c>
    </row>
    <row r="533" spans="2:55">
      <c r="B533" s="2">
        <v>19.7</v>
      </c>
      <c r="C533" s="2">
        <v>92</v>
      </c>
      <c r="D533" s="2">
        <v>18.399999999999999</v>
      </c>
      <c r="E533" s="2">
        <v>19.7</v>
      </c>
      <c r="F533" s="2">
        <v>0</v>
      </c>
      <c r="G533" s="2">
        <v>2.2000000000000002</v>
      </c>
      <c r="H533" s="2">
        <v>1012.6</v>
      </c>
      <c r="I533" s="2">
        <v>5630</v>
      </c>
      <c r="J533" s="2">
        <v>0</v>
      </c>
      <c r="K533" s="2">
        <v>0</v>
      </c>
      <c r="L533" s="2">
        <v>0</v>
      </c>
      <c r="M533" s="2">
        <v>0</v>
      </c>
      <c r="N533">
        <v>0</v>
      </c>
      <c r="O533">
        <v>296.2</v>
      </c>
      <c r="P533">
        <v>20.6</v>
      </c>
      <c r="Q533">
        <v>38.9</v>
      </c>
      <c r="R533" s="5">
        <v>0.36388888888888887</v>
      </c>
      <c r="T533" s="13">
        <f t="shared" si="16"/>
        <v>38.9</v>
      </c>
      <c r="U533" s="13">
        <f t="shared" si="17"/>
        <v>16.2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7">
        <v>19.7</v>
      </c>
      <c r="AN533" s="637">
        <v>92</v>
      </c>
      <c r="AO533" s="637">
        <v>18.399999999999999</v>
      </c>
      <c r="AP533" s="637">
        <v>19.7</v>
      </c>
      <c r="AQ533" s="637">
        <v>0</v>
      </c>
      <c r="AR533" s="637">
        <v>2.2000000000000002</v>
      </c>
      <c r="AS533" s="637">
        <v>1012.6</v>
      </c>
      <c r="AT533" s="637">
        <v>5630</v>
      </c>
      <c r="AU533" s="637">
        <v>0</v>
      </c>
      <c r="AV533" s="637">
        <v>0</v>
      </c>
      <c r="AW533" s="637">
        <v>0</v>
      </c>
      <c r="AX533" s="637">
        <v>0</v>
      </c>
      <c r="AY533" s="637">
        <v>0</v>
      </c>
      <c r="AZ533" s="637">
        <v>296.2</v>
      </c>
      <c r="BA533" s="637">
        <v>20.6</v>
      </c>
      <c r="BB533" s="637">
        <v>38.9</v>
      </c>
      <c r="BC533" s="636">
        <v>0.36388888888888887</v>
      </c>
    </row>
    <row r="534" spans="2:55">
      <c r="B534" s="2">
        <v>19.8</v>
      </c>
      <c r="C534" s="2">
        <v>92</v>
      </c>
      <c r="D534" s="2">
        <v>18.5</v>
      </c>
      <c r="E534" s="2">
        <v>19.8</v>
      </c>
      <c r="F534" s="2">
        <v>1.8</v>
      </c>
      <c r="G534" s="2">
        <v>2.5</v>
      </c>
      <c r="H534" s="2">
        <v>1012.5</v>
      </c>
      <c r="I534" s="2">
        <v>5670</v>
      </c>
      <c r="J534" s="2">
        <v>0</v>
      </c>
      <c r="K534" s="2">
        <v>0</v>
      </c>
      <c r="L534" s="2">
        <v>0</v>
      </c>
      <c r="M534" s="2">
        <v>0</v>
      </c>
      <c r="N534">
        <v>0</v>
      </c>
      <c r="O534">
        <v>296.2</v>
      </c>
      <c r="P534">
        <v>20.7</v>
      </c>
      <c r="Q534">
        <v>39.200000000000003</v>
      </c>
      <c r="R534" s="5">
        <v>0.36458333333333331</v>
      </c>
      <c r="T534" s="13">
        <f t="shared" si="16"/>
        <v>39.200000000000003</v>
      </c>
      <c r="U534" s="13">
        <f t="shared" si="17"/>
        <v>16.400000000000002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7">
        <v>19.8</v>
      </c>
      <c r="AN534" s="637">
        <v>92</v>
      </c>
      <c r="AO534" s="637">
        <v>18.5</v>
      </c>
      <c r="AP534" s="637">
        <v>19.8</v>
      </c>
      <c r="AQ534" s="637">
        <v>1.8</v>
      </c>
      <c r="AR534" s="637">
        <v>2.5</v>
      </c>
      <c r="AS534" s="637">
        <v>1012.5</v>
      </c>
      <c r="AT534" s="637">
        <v>5670</v>
      </c>
      <c r="AU534" s="637">
        <v>0</v>
      </c>
      <c r="AV534" s="637">
        <v>0</v>
      </c>
      <c r="AW534" s="637">
        <v>0</v>
      </c>
      <c r="AX534" s="637">
        <v>0</v>
      </c>
      <c r="AY534" s="637">
        <v>0</v>
      </c>
      <c r="AZ534" s="637">
        <v>296.2</v>
      </c>
      <c r="BA534" s="637">
        <v>20.7</v>
      </c>
      <c r="BB534" s="637">
        <v>39.200000000000003</v>
      </c>
      <c r="BC534" s="636">
        <v>0.36458333333333331</v>
      </c>
    </row>
    <row r="535" spans="2:55">
      <c r="B535" s="2">
        <v>19.8</v>
      </c>
      <c r="C535" s="2">
        <v>91</v>
      </c>
      <c r="D535" s="2">
        <v>18.3</v>
      </c>
      <c r="E535" s="2">
        <v>19.8</v>
      </c>
      <c r="F535" s="2">
        <v>0</v>
      </c>
      <c r="G535" s="2">
        <v>2.2000000000000002</v>
      </c>
      <c r="H535" s="2">
        <v>1012.4</v>
      </c>
      <c r="I535" s="2">
        <v>5700</v>
      </c>
      <c r="J535" s="2">
        <v>0</v>
      </c>
      <c r="K535" s="2">
        <v>0</v>
      </c>
      <c r="L535" s="2">
        <v>0</v>
      </c>
      <c r="M535" s="2">
        <v>0</v>
      </c>
      <c r="N535">
        <v>0</v>
      </c>
      <c r="O535">
        <v>296.2</v>
      </c>
      <c r="P535">
        <v>20.7</v>
      </c>
      <c r="Q535">
        <v>39.4</v>
      </c>
      <c r="R535" s="5">
        <v>0.36527777777777776</v>
      </c>
      <c r="T535" s="13">
        <f t="shared" si="16"/>
        <v>39.4</v>
      </c>
      <c r="U535" s="13">
        <f t="shared" si="17"/>
        <v>16.599999999999998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7">
        <v>19.8</v>
      </c>
      <c r="AN535" s="637">
        <v>91</v>
      </c>
      <c r="AO535" s="637">
        <v>18.3</v>
      </c>
      <c r="AP535" s="637">
        <v>19.8</v>
      </c>
      <c r="AQ535" s="637">
        <v>0</v>
      </c>
      <c r="AR535" s="637">
        <v>2.2000000000000002</v>
      </c>
      <c r="AS535" s="637">
        <v>1012.4</v>
      </c>
      <c r="AT535" s="637">
        <v>5700</v>
      </c>
      <c r="AU535" s="637">
        <v>0</v>
      </c>
      <c r="AV535" s="637">
        <v>0</v>
      </c>
      <c r="AW535" s="637">
        <v>0</v>
      </c>
      <c r="AX535" s="637">
        <v>0</v>
      </c>
      <c r="AY535" s="637">
        <v>0</v>
      </c>
      <c r="AZ535" s="637">
        <v>296.2</v>
      </c>
      <c r="BA535" s="637">
        <v>20.7</v>
      </c>
      <c r="BB535" s="637">
        <v>39.4</v>
      </c>
      <c r="BC535" s="636">
        <v>0.36527777777777776</v>
      </c>
    </row>
    <row r="536" spans="2:55">
      <c r="B536" s="2">
        <v>19.8</v>
      </c>
      <c r="C536" s="2">
        <v>91</v>
      </c>
      <c r="D536" s="2">
        <v>18.3</v>
      </c>
      <c r="E536" s="2">
        <v>19.8</v>
      </c>
      <c r="F536" s="2">
        <v>4.3</v>
      </c>
      <c r="G536" s="2">
        <v>4.3</v>
      </c>
      <c r="H536" s="2">
        <v>1012.5</v>
      </c>
      <c r="I536" s="2">
        <v>5740</v>
      </c>
      <c r="J536" s="2">
        <v>0</v>
      </c>
      <c r="K536" s="2">
        <v>0</v>
      </c>
      <c r="L536" s="2">
        <v>0</v>
      </c>
      <c r="M536" s="2">
        <v>0</v>
      </c>
      <c r="N536">
        <v>0</v>
      </c>
      <c r="O536">
        <v>296.2</v>
      </c>
      <c r="P536">
        <v>20.8</v>
      </c>
      <c r="Q536">
        <v>39.5</v>
      </c>
      <c r="R536" s="5">
        <v>0.3659722222222222</v>
      </c>
      <c r="T536" s="13">
        <f t="shared" si="16"/>
        <v>39.5</v>
      </c>
      <c r="U536" s="13">
        <f t="shared" si="17"/>
        <v>16.7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7">
        <v>19.8</v>
      </c>
      <c r="AN536" s="637">
        <v>91</v>
      </c>
      <c r="AO536" s="637">
        <v>18.3</v>
      </c>
      <c r="AP536" s="637">
        <v>19.8</v>
      </c>
      <c r="AQ536" s="637">
        <v>4.3</v>
      </c>
      <c r="AR536" s="637">
        <v>4.3</v>
      </c>
      <c r="AS536" s="637">
        <v>1012.5</v>
      </c>
      <c r="AT536" s="637">
        <v>5740</v>
      </c>
      <c r="AU536" s="637">
        <v>0</v>
      </c>
      <c r="AV536" s="637">
        <v>0</v>
      </c>
      <c r="AW536" s="637">
        <v>0</v>
      </c>
      <c r="AX536" s="637">
        <v>0</v>
      </c>
      <c r="AY536" s="637">
        <v>0</v>
      </c>
      <c r="AZ536" s="637">
        <v>296.2</v>
      </c>
      <c r="BA536" s="637">
        <v>20.8</v>
      </c>
      <c r="BB536" s="637">
        <v>39.5</v>
      </c>
      <c r="BC536" s="636">
        <v>0.3659722222222222</v>
      </c>
    </row>
    <row r="537" spans="2:55">
      <c r="B537" s="2">
        <v>19.8</v>
      </c>
      <c r="C537" s="2">
        <v>91</v>
      </c>
      <c r="D537" s="2">
        <v>18.3</v>
      </c>
      <c r="E537" s="2">
        <v>19.8</v>
      </c>
      <c r="F537" s="2">
        <v>2.5</v>
      </c>
      <c r="G537" s="2">
        <v>2.9</v>
      </c>
      <c r="H537" s="2">
        <v>1012.6</v>
      </c>
      <c r="I537" s="2">
        <v>5780</v>
      </c>
      <c r="J537" s="2">
        <v>0</v>
      </c>
      <c r="K537" s="2">
        <v>0</v>
      </c>
      <c r="L537" s="2">
        <v>0</v>
      </c>
      <c r="M537" s="2">
        <v>0</v>
      </c>
      <c r="N537">
        <v>0</v>
      </c>
      <c r="O537">
        <v>296.2</v>
      </c>
      <c r="P537">
        <v>20.8</v>
      </c>
      <c r="Q537">
        <v>39.6</v>
      </c>
      <c r="R537" s="5">
        <v>0.36666666666666664</v>
      </c>
      <c r="T537" s="13">
        <f t="shared" si="16"/>
        <v>39.6</v>
      </c>
      <c r="U537" s="13">
        <f t="shared" si="17"/>
        <v>16.8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7">
        <v>19.8</v>
      </c>
      <c r="AN537" s="637">
        <v>91</v>
      </c>
      <c r="AO537" s="637">
        <v>18.3</v>
      </c>
      <c r="AP537" s="637">
        <v>19.8</v>
      </c>
      <c r="AQ537" s="637">
        <v>2.5</v>
      </c>
      <c r="AR537" s="637">
        <v>2.9</v>
      </c>
      <c r="AS537" s="637">
        <v>1012.6</v>
      </c>
      <c r="AT537" s="637">
        <v>5780</v>
      </c>
      <c r="AU537" s="637">
        <v>0</v>
      </c>
      <c r="AV537" s="637">
        <v>0</v>
      </c>
      <c r="AW537" s="637">
        <v>0</v>
      </c>
      <c r="AX537" s="637">
        <v>0</v>
      </c>
      <c r="AY537" s="637">
        <v>0</v>
      </c>
      <c r="AZ537" s="637">
        <v>296.2</v>
      </c>
      <c r="BA537" s="637">
        <v>20.8</v>
      </c>
      <c r="BB537" s="637">
        <v>39.6</v>
      </c>
      <c r="BC537" s="636">
        <v>0.36666666666666664</v>
      </c>
    </row>
    <row r="538" spans="2:55">
      <c r="B538" s="2">
        <v>19.8</v>
      </c>
      <c r="C538" s="2">
        <v>91</v>
      </c>
      <c r="D538" s="2">
        <v>18.3</v>
      </c>
      <c r="E538" s="2">
        <v>19.8</v>
      </c>
      <c r="F538" s="2">
        <v>2.2000000000000002</v>
      </c>
      <c r="G538" s="2">
        <v>3.2</v>
      </c>
      <c r="H538" s="2">
        <v>1012.7</v>
      </c>
      <c r="I538" s="2">
        <v>5820</v>
      </c>
      <c r="J538" s="2">
        <v>0</v>
      </c>
      <c r="K538" s="2">
        <v>0</v>
      </c>
      <c r="L538" s="2">
        <v>0</v>
      </c>
      <c r="M538" s="2">
        <v>0</v>
      </c>
      <c r="N538">
        <v>0</v>
      </c>
      <c r="O538">
        <v>296.2</v>
      </c>
      <c r="P538">
        <v>20.9</v>
      </c>
      <c r="Q538">
        <v>39.700000000000003</v>
      </c>
      <c r="R538" s="5">
        <v>0.36736111111111114</v>
      </c>
      <c r="T538" s="13">
        <f t="shared" si="16"/>
        <v>39.700000000000003</v>
      </c>
      <c r="U538" s="13">
        <f t="shared" si="17"/>
        <v>16.900000000000002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7">
        <v>19.8</v>
      </c>
      <c r="AN538" s="637">
        <v>91</v>
      </c>
      <c r="AO538" s="637">
        <v>18.3</v>
      </c>
      <c r="AP538" s="637">
        <v>19.8</v>
      </c>
      <c r="AQ538" s="637">
        <v>2.2000000000000002</v>
      </c>
      <c r="AR538" s="637">
        <v>3.2</v>
      </c>
      <c r="AS538" s="637">
        <v>1012.7</v>
      </c>
      <c r="AT538" s="637">
        <v>5820</v>
      </c>
      <c r="AU538" s="637">
        <v>0</v>
      </c>
      <c r="AV538" s="637">
        <v>0</v>
      </c>
      <c r="AW538" s="637">
        <v>0</v>
      </c>
      <c r="AX538" s="637">
        <v>0</v>
      </c>
      <c r="AY538" s="637">
        <v>0</v>
      </c>
      <c r="AZ538" s="637">
        <v>296.2</v>
      </c>
      <c r="BA538" s="637">
        <v>20.9</v>
      </c>
      <c r="BB538" s="637">
        <v>39.700000000000003</v>
      </c>
      <c r="BC538" s="636">
        <v>0.36736111111111114</v>
      </c>
    </row>
    <row r="539" spans="2:55">
      <c r="B539" s="2">
        <v>19.899999999999999</v>
      </c>
      <c r="C539" s="2">
        <v>91</v>
      </c>
      <c r="D539" s="2">
        <v>18.399999999999999</v>
      </c>
      <c r="E539" s="2">
        <v>19.899999999999999</v>
      </c>
      <c r="F539" s="2">
        <v>2.9</v>
      </c>
      <c r="G539" s="2">
        <v>3.6</v>
      </c>
      <c r="H539" s="2">
        <v>1012.6</v>
      </c>
      <c r="I539" s="2">
        <v>5890</v>
      </c>
      <c r="J539" s="2">
        <v>0</v>
      </c>
      <c r="K539" s="2">
        <v>0</v>
      </c>
      <c r="L539" s="2">
        <v>0</v>
      </c>
      <c r="M539" s="2">
        <v>0</v>
      </c>
      <c r="N539">
        <v>0</v>
      </c>
      <c r="O539">
        <v>296.2</v>
      </c>
      <c r="P539">
        <v>20.9</v>
      </c>
      <c r="Q539">
        <v>39.799999999999997</v>
      </c>
      <c r="R539" s="5">
        <v>0.36805555555555558</v>
      </c>
      <c r="T539" s="13">
        <f t="shared" si="16"/>
        <v>39.799999999999997</v>
      </c>
      <c r="U539" s="13">
        <f t="shared" si="17"/>
        <v>16.899999999999999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7">
        <v>19.899999999999999</v>
      </c>
      <c r="AN539" s="637">
        <v>91</v>
      </c>
      <c r="AO539" s="637">
        <v>18.399999999999999</v>
      </c>
      <c r="AP539" s="637">
        <v>19.899999999999999</v>
      </c>
      <c r="AQ539" s="637">
        <v>2.9</v>
      </c>
      <c r="AR539" s="637">
        <v>3.6</v>
      </c>
      <c r="AS539" s="637">
        <v>1012.6</v>
      </c>
      <c r="AT539" s="637">
        <v>5890</v>
      </c>
      <c r="AU539" s="637">
        <v>0</v>
      </c>
      <c r="AV539" s="637">
        <v>0</v>
      </c>
      <c r="AW539" s="637">
        <v>0</v>
      </c>
      <c r="AX539" s="637">
        <v>0</v>
      </c>
      <c r="AY539" s="637">
        <v>0</v>
      </c>
      <c r="AZ539" s="637">
        <v>296.2</v>
      </c>
      <c r="BA539" s="637">
        <v>20.9</v>
      </c>
      <c r="BB539" s="637">
        <v>39.799999999999997</v>
      </c>
      <c r="BC539" s="636">
        <v>0.36805555555555558</v>
      </c>
    </row>
    <row r="540" spans="2:55">
      <c r="B540" s="2">
        <v>19.899999999999999</v>
      </c>
      <c r="C540" s="2">
        <v>91</v>
      </c>
      <c r="D540" s="2">
        <v>18.399999999999999</v>
      </c>
      <c r="E540" s="2">
        <v>19.899999999999999</v>
      </c>
      <c r="F540" s="2">
        <v>2.2000000000000002</v>
      </c>
      <c r="G540" s="2">
        <v>3.2</v>
      </c>
      <c r="H540" s="2">
        <v>1012.5</v>
      </c>
      <c r="I540" s="2">
        <v>5920</v>
      </c>
      <c r="J540" s="2">
        <v>0</v>
      </c>
      <c r="K540" s="2">
        <v>0</v>
      </c>
      <c r="L540" s="2">
        <v>0</v>
      </c>
      <c r="M540" s="2">
        <v>0</v>
      </c>
      <c r="N540">
        <v>0</v>
      </c>
      <c r="O540">
        <v>296.2</v>
      </c>
      <c r="P540">
        <v>20.9</v>
      </c>
      <c r="Q540">
        <v>39.9</v>
      </c>
      <c r="R540" s="5">
        <v>0.36875000000000002</v>
      </c>
      <c r="T540" s="13">
        <f t="shared" si="16"/>
        <v>39.9</v>
      </c>
      <c r="U540" s="13">
        <f t="shared" si="17"/>
        <v>17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7">
        <v>19.899999999999999</v>
      </c>
      <c r="AN540" s="637">
        <v>91</v>
      </c>
      <c r="AO540" s="637">
        <v>18.399999999999999</v>
      </c>
      <c r="AP540" s="637">
        <v>19.899999999999999</v>
      </c>
      <c r="AQ540" s="637">
        <v>2.2000000000000002</v>
      </c>
      <c r="AR540" s="637">
        <v>3.2</v>
      </c>
      <c r="AS540" s="637">
        <v>1012.5</v>
      </c>
      <c r="AT540" s="637">
        <v>5920</v>
      </c>
      <c r="AU540" s="637">
        <v>0</v>
      </c>
      <c r="AV540" s="637">
        <v>0</v>
      </c>
      <c r="AW540" s="637">
        <v>0</v>
      </c>
      <c r="AX540" s="637">
        <v>0</v>
      </c>
      <c r="AY540" s="637">
        <v>0</v>
      </c>
      <c r="AZ540" s="637">
        <v>296.2</v>
      </c>
      <c r="BA540" s="637">
        <v>20.9</v>
      </c>
      <c r="BB540" s="637">
        <v>39.9</v>
      </c>
      <c r="BC540" s="636">
        <v>0.36875000000000002</v>
      </c>
    </row>
    <row r="541" spans="2:55">
      <c r="B541" s="2">
        <v>19.899999999999999</v>
      </c>
      <c r="C541" s="2">
        <v>91</v>
      </c>
      <c r="D541" s="2">
        <v>18.399999999999999</v>
      </c>
      <c r="E541" s="2">
        <v>19.899999999999999</v>
      </c>
      <c r="F541" s="2">
        <v>0</v>
      </c>
      <c r="G541" s="2">
        <v>2.2000000000000002</v>
      </c>
      <c r="H541" s="2">
        <v>1012.6</v>
      </c>
      <c r="I541" s="2">
        <v>5930</v>
      </c>
      <c r="J541" s="2">
        <v>0</v>
      </c>
      <c r="K541" s="2">
        <v>0</v>
      </c>
      <c r="L541" s="2">
        <v>0</v>
      </c>
      <c r="M541" s="2">
        <v>0</v>
      </c>
      <c r="N541">
        <v>0</v>
      </c>
      <c r="O541">
        <v>296.2</v>
      </c>
      <c r="P541">
        <v>21</v>
      </c>
      <c r="Q541">
        <v>40</v>
      </c>
      <c r="R541" s="5">
        <v>0.36944444444444446</v>
      </c>
      <c r="T541" s="13">
        <f t="shared" si="16"/>
        <v>40</v>
      </c>
      <c r="U541" s="13">
        <f t="shared" si="17"/>
        <v>17.100000000000001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7">
        <v>19.899999999999999</v>
      </c>
      <c r="AN541" s="637">
        <v>91</v>
      </c>
      <c r="AO541" s="637">
        <v>18.399999999999999</v>
      </c>
      <c r="AP541" s="637">
        <v>19.899999999999999</v>
      </c>
      <c r="AQ541" s="637">
        <v>0</v>
      </c>
      <c r="AR541" s="637">
        <v>2.2000000000000002</v>
      </c>
      <c r="AS541" s="637">
        <v>1012.6</v>
      </c>
      <c r="AT541" s="637">
        <v>5930</v>
      </c>
      <c r="AU541" s="637">
        <v>0</v>
      </c>
      <c r="AV541" s="637">
        <v>0</v>
      </c>
      <c r="AW541" s="637">
        <v>0</v>
      </c>
      <c r="AX541" s="637">
        <v>0</v>
      </c>
      <c r="AY541" s="637">
        <v>0</v>
      </c>
      <c r="AZ541" s="637">
        <v>296.2</v>
      </c>
      <c r="BA541" s="637">
        <v>21</v>
      </c>
      <c r="BB541" s="637">
        <v>40</v>
      </c>
      <c r="BC541" s="636">
        <v>0.36944444444444446</v>
      </c>
    </row>
    <row r="542" spans="2:55">
      <c r="B542" s="2">
        <v>19.899999999999999</v>
      </c>
      <c r="C542" s="2">
        <v>91</v>
      </c>
      <c r="D542" s="2">
        <v>18.399999999999999</v>
      </c>
      <c r="E542" s="2">
        <v>19.899999999999999</v>
      </c>
      <c r="F542" s="2">
        <v>1.8</v>
      </c>
      <c r="G542" s="2">
        <v>2.9</v>
      </c>
      <c r="H542" s="2">
        <v>1012.6</v>
      </c>
      <c r="I542" s="2">
        <v>5930</v>
      </c>
      <c r="J542" s="2">
        <v>0</v>
      </c>
      <c r="K542" s="2">
        <v>0</v>
      </c>
      <c r="L542" s="2">
        <v>0</v>
      </c>
      <c r="M542" s="2">
        <v>0</v>
      </c>
      <c r="N542">
        <v>0</v>
      </c>
      <c r="O542">
        <v>296.2</v>
      </c>
      <c r="P542">
        <v>21</v>
      </c>
      <c r="Q542">
        <v>40</v>
      </c>
      <c r="R542" s="5">
        <v>0.37013888888888891</v>
      </c>
      <c r="T542" s="13">
        <f t="shared" si="16"/>
        <v>40</v>
      </c>
      <c r="U542" s="13">
        <f t="shared" si="17"/>
        <v>17.100000000000001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7">
        <v>19.899999999999999</v>
      </c>
      <c r="AN542" s="637">
        <v>91</v>
      </c>
      <c r="AO542" s="637">
        <v>18.399999999999999</v>
      </c>
      <c r="AP542" s="637">
        <v>19.899999999999999</v>
      </c>
      <c r="AQ542" s="637">
        <v>1.8</v>
      </c>
      <c r="AR542" s="637">
        <v>2.9</v>
      </c>
      <c r="AS542" s="637">
        <v>1012.6</v>
      </c>
      <c r="AT542" s="637">
        <v>5930</v>
      </c>
      <c r="AU542" s="637">
        <v>0</v>
      </c>
      <c r="AV542" s="637">
        <v>0</v>
      </c>
      <c r="AW542" s="637">
        <v>0</v>
      </c>
      <c r="AX542" s="637">
        <v>0</v>
      </c>
      <c r="AY542" s="637">
        <v>0</v>
      </c>
      <c r="AZ542" s="637">
        <v>296.2</v>
      </c>
      <c r="BA542" s="637">
        <v>21</v>
      </c>
      <c r="BB542" s="637">
        <v>40</v>
      </c>
      <c r="BC542" s="636">
        <v>0.37013888888888891</v>
      </c>
    </row>
    <row r="543" spans="2:55">
      <c r="B543" s="2">
        <v>20</v>
      </c>
      <c r="C543" s="2">
        <v>91</v>
      </c>
      <c r="D543" s="2">
        <v>18.5</v>
      </c>
      <c r="E543" s="2">
        <v>20</v>
      </c>
      <c r="F543" s="2">
        <v>2.5</v>
      </c>
      <c r="G543" s="2">
        <v>2.5</v>
      </c>
      <c r="H543" s="2">
        <v>1012.5</v>
      </c>
      <c r="I543" s="2">
        <v>5930</v>
      </c>
      <c r="J543" s="2">
        <v>0</v>
      </c>
      <c r="K543" s="2">
        <v>0</v>
      </c>
      <c r="L543" s="2">
        <v>0</v>
      </c>
      <c r="M543" s="2">
        <v>0</v>
      </c>
      <c r="N543">
        <v>0</v>
      </c>
      <c r="O543">
        <v>296.2</v>
      </c>
      <c r="P543">
        <v>21.1</v>
      </c>
      <c r="Q543">
        <v>40.1</v>
      </c>
      <c r="R543" s="5">
        <v>0.37083333333333335</v>
      </c>
      <c r="T543" s="13">
        <f t="shared" si="16"/>
        <v>40.1</v>
      </c>
      <c r="U543" s="13">
        <f t="shared" si="17"/>
        <v>17.100000000000001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7">
        <v>20</v>
      </c>
      <c r="AN543" s="637">
        <v>91</v>
      </c>
      <c r="AO543" s="637">
        <v>18.5</v>
      </c>
      <c r="AP543" s="637">
        <v>20</v>
      </c>
      <c r="AQ543" s="637">
        <v>2.5</v>
      </c>
      <c r="AR543" s="637">
        <v>2.5</v>
      </c>
      <c r="AS543" s="637">
        <v>1012.5</v>
      </c>
      <c r="AT543" s="637">
        <v>5930</v>
      </c>
      <c r="AU543" s="637">
        <v>0</v>
      </c>
      <c r="AV543" s="637">
        <v>0</v>
      </c>
      <c r="AW543" s="637">
        <v>0</v>
      </c>
      <c r="AX543" s="637">
        <v>0</v>
      </c>
      <c r="AY543" s="637">
        <v>0</v>
      </c>
      <c r="AZ543" s="637">
        <v>296.2</v>
      </c>
      <c r="BA543" s="637">
        <v>21.1</v>
      </c>
      <c r="BB543" s="637">
        <v>40.1</v>
      </c>
      <c r="BC543" s="636">
        <v>0.37083333333333335</v>
      </c>
    </row>
    <row r="544" spans="2:55">
      <c r="B544" s="2">
        <v>20.100000000000001</v>
      </c>
      <c r="C544" s="2">
        <v>91</v>
      </c>
      <c r="D544" s="2">
        <v>18.600000000000001</v>
      </c>
      <c r="E544" s="2">
        <v>20.100000000000001</v>
      </c>
      <c r="F544" s="2">
        <v>2.5</v>
      </c>
      <c r="G544" s="2">
        <v>2.5</v>
      </c>
      <c r="H544" s="2">
        <v>1012.7</v>
      </c>
      <c r="I544" s="2">
        <v>5940</v>
      </c>
      <c r="J544" s="2">
        <v>0</v>
      </c>
      <c r="K544" s="2">
        <v>0</v>
      </c>
      <c r="L544" s="2">
        <v>0</v>
      </c>
      <c r="M544" s="2">
        <v>0</v>
      </c>
      <c r="N544">
        <v>0</v>
      </c>
      <c r="O544">
        <v>296.2</v>
      </c>
      <c r="P544">
        <v>21.1</v>
      </c>
      <c r="Q544">
        <v>40.200000000000003</v>
      </c>
      <c r="R544" s="5">
        <v>0.37152777777777779</v>
      </c>
      <c r="T544" s="13">
        <f t="shared" si="16"/>
        <v>40.200000000000003</v>
      </c>
      <c r="U544" s="13">
        <f t="shared" si="17"/>
        <v>17.100000000000001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7">
        <v>20.100000000000001</v>
      </c>
      <c r="AN544" s="637">
        <v>91</v>
      </c>
      <c r="AO544" s="637">
        <v>18.600000000000001</v>
      </c>
      <c r="AP544" s="637">
        <v>20.100000000000001</v>
      </c>
      <c r="AQ544" s="637">
        <v>2.5</v>
      </c>
      <c r="AR544" s="637">
        <v>2.5</v>
      </c>
      <c r="AS544" s="637">
        <v>1012.7</v>
      </c>
      <c r="AT544" s="637">
        <v>5940</v>
      </c>
      <c r="AU544" s="637">
        <v>0</v>
      </c>
      <c r="AV544" s="637">
        <v>0</v>
      </c>
      <c r="AW544" s="637">
        <v>0</v>
      </c>
      <c r="AX544" s="637">
        <v>0</v>
      </c>
      <c r="AY544" s="637">
        <v>0</v>
      </c>
      <c r="AZ544" s="637">
        <v>296.2</v>
      </c>
      <c r="BA544" s="637">
        <v>21.1</v>
      </c>
      <c r="BB544" s="637">
        <v>40.200000000000003</v>
      </c>
      <c r="BC544" s="636">
        <v>0.37152777777777779</v>
      </c>
    </row>
    <row r="545" spans="2:55">
      <c r="B545" s="2">
        <v>20.100000000000001</v>
      </c>
      <c r="C545" s="2">
        <v>91</v>
      </c>
      <c r="D545" s="2">
        <v>18.600000000000001</v>
      </c>
      <c r="E545" s="2">
        <v>20.100000000000001</v>
      </c>
      <c r="F545" s="2">
        <v>1.8</v>
      </c>
      <c r="G545" s="2">
        <v>2.9</v>
      </c>
      <c r="H545" s="2">
        <v>1012.5</v>
      </c>
      <c r="I545" s="2">
        <v>5960</v>
      </c>
      <c r="J545" s="2">
        <v>0</v>
      </c>
      <c r="K545" s="2">
        <v>0</v>
      </c>
      <c r="L545" s="2">
        <v>0</v>
      </c>
      <c r="M545" s="2">
        <v>0</v>
      </c>
      <c r="N545">
        <v>0</v>
      </c>
      <c r="O545">
        <v>296.2</v>
      </c>
      <c r="P545">
        <v>21.2</v>
      </c>
      <c r="Q545">
        <v>40.200000000000003</v>
      </c>
      <c r="R545" s="5">
        <v>0.37222222222222223</v>
      </c>
      <c r="T545" s="13">
        <f t="shared" si="16"/>
        <v>40.200000000000003</v>
      </c>
      <c r="U545" s="13">
        <f t="shared" si="17"/>
        <v>17.100000000000001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7">
        <v>20.100000000000001</v>
      </c>
      <c r="AN545" s="637">
        <v>91</v>
      </c>
      <c r="AO545" s="637">
        <v>18.600000000000001</v>
      </c>
      <c r="AP545" s="637">
        <v>20.100000000000001</v>
      </c>
      <c r="AQ545" s="637">
        <v>1.8</v>
      </c>
      <c r="AR545" s="637">
        <v>2.9</v>
      </c>
      <c r="AS545" s="637">
        <v>1012.5</v>
      </c>
      <c r="AT545" s="637">
        <v>5960</v>
      </c>
      <c r="AU545" s="637">
        <v>0</v>
      </c>
      <c r="AV545" s="637">
        <v>0</v>
      </c>
      <c r="AW545" s="637">
        <v>0</v>
      </c>
      <c r="AX545" s="637">
        <v>0</v>
      </c>
      <c r="AY545" s="637">
        <v>0</v>
      </c>
      <c r="AZ545" s="637">
        <v>296.2</v>
      </c>
      <c r="BA545" s="637">
        <v>21.2</v>
      </c>
      <c r="BB545" s="637">
        <v>40.200000000000003</v>
      </c>
      <c r="BC545" s="636">
        <v>0.37222222222222223</v>
      </c>
    </row>
    <row r="546" spans="2:55">
      <c r="B546" s="2">
        <v>20.2</v>
      </c>
      <c r="C546" s="2">
        <v>91</v>
      </c>
      <c r="D546" s="2">
        <v>18.7</v>
      </c>
      <c r="E546" s="2">
        <v>20.2</v>
      </c>
      <c r="F546" s="2">
        <v>1.8</v>
      </c>
      <c r="G546" s="2">
        <v>1.8</v>
      </c>
      <c r="H546" s="2">
        <v>1012.5</v>
      </c>
      <c r="I546" s="2">
        <v>6040</v>
      </c>
      <c r="J546" s="2">
        <v>0</v>
      </c>
      <c r="K546" s="2">
        <v>0</v>
      </c>
      <c r="L546" s="2">
        <v>0</v>
      </c>
      <c r="M546" s="2">
        <v>0</v>
      </c>
      <c r="N546">
        <v>0</v>
      </c>
      <c r="O546">
        <v>296.2</v>
      </c>
      <c r="P546">
        <v>21.2</v>
      </c>
      <c r="Q546">
        <v>40.4</v>
      </c>
      <c r="R546" s="5">
        <v>0.37291666666666667</v>
      </c>
      <c r="T546" s="13">
        <f t="shared" si="16"/>
        <v>40.4</v>
      </c>
      <c r="U546" s="13">
        <f t="shared" si="17"/>
        <v>17.2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7">
        <v>20.2</v>
      </c>
      <c r="AN546" s="637">
        <v>91</v>
      </c>
      <c r="AO546" s="637">
        <v>18.7</v>
      </c>
      <c r="AP546" s="637">
        <v>20.2</v>
      </c>
      <c r="AQ546" s="637">
        <v>1.8</v>
      </c>
      <c r="AR546" s="637">
        <v>1.8</v>
      </c>
      <c r="AS546" s="637">
        <v>1012.5</v>
      </c>
      <c r="AT546" s="637">
        <v>6040</v>
      </c>
      <c r="AU546" s="637">
        <v>0</v>
      </c>
      <c r="AV546" s="637">
        <v>0</v>
      </c>
      <c r="AW546" s="637">
        <v>0</v>
      </c>
      <c r="AX546" s="637">
        <v>0</v>
      </c>
      <c r="AY546" s="637">
        <v>0</v>
      </c>
      <c r="AZ546" s="637">
        <v>296.2</v>
      </c>
      <c r="BA546" s="637">
        <v>21.2</v>
      </c>
      <c r="BB546" s="637">
        <v>40.4</v>
      </c>
      <c r="BC546" s="636">
        <v>0.37291666666666667</v>
      </c>
    </row>
    <row r="547" spans="2:55">
      <c r="B547" s="2">
        <v>20.2</v>
      </c>
      <c r="C547" s="2">
        <v>91</v>
      </c>
      <c r="D547" s="2">
        <v>18.7</v>
      </c>
      <c r="E547" s="2">
        <v>20.2</v>
      </c>
      <c r="F547" s="2">
        <v>2.5</v>
      </c>
      <c r="G547" s="2">
        <v>4</v>
      </c>
      <c r="H547" s="2">
        <v>1012.6</v>
      </c>
      <c r="I547" s="2">
        <v>6150</v>
      </c>
      <c r="J547" s="2">
        <v>0</v>
      </c>
      <c r="K547" s="2">
        <v>0</v>
      </c>
      <c r="L547" s="2">
        <v>0</v>
      </c>
      <c r="M547" s="2">
        <v>0</v>
      </c>
      <c r="N547">
        <v>0</v>
      </c>
      <c r="O547">
        <v>296.2</v>
      </c>
      <c r="P547">
        <v>21.3</v>
      </c>
      <c r="Q547">
        <v>40.5</v>
      </c>
      <c r="R547" s="5">
        <v>0.37361111111111112</v>
      </c>
      <c r="T547" s="13">
        <f t="shared" si="16"/>
        <v>40.5</v>
      </c>
      <c r="U547" s="13">
        <f t="shared" si="17"/>
        <v>17.3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7">
        <v>20.2</v>
      </c>
      <c r="AN547" s="637">
        <v>91</v>
      </c>
      <c r="AO547" s="637">
        <v>18.7</v>
      </c>
      <c r="AP547" s="637">
        <v>20.2</v>
      </c>
      <c r="AQ547" s="637">
        <v>2.5</v>
      </c>
      <c r="AR547" s="637">
        <v>4</v>
      </c>
      <c r="AS547" s="637">
        <v>1012.6</v>
      </c>
      <c r="AT547" s="637">
        <v>6150</v>
      </c>
      <c r="AU547" s="637">
        <v>0</v>
      </c>
      <c r="AV547" s="637">
        <v>0</v>
      </c>
      <c r="AW547" s="637">
        <v>0</v>
      </c>
      <c r="AX547" s="637">
        <v>0</v>
      </c>
      <c r="AY547" s="637">
        <v>0</v>
      </c>
      <c r="AZ547" s="637">
        <v>296.2</v>
      </c>
      <c r="BA547" s="637">
        <v>21.3</v>
      </c>
      <c r="BB547" s="637">
        <v>40.5</v>
      </c>
      <c r="BC547" s="636">
        <v>0.37361111111111112</v>
      </c>
    </row>
    <row r="548" spans="2:55">
      <c r="B548" s="2">
        <v>20.2</v>
      </c>
      <c r="C548" s="2">
        <v>91</v>
      </c>
      <c r="D548" s="2">
        <v>18.7</v>
      </c>
      <c r="E548" s="2">
        <v>20.2</v>
      </c>
      <c r="F548" s="2">
        <v>2.9</v>
      </c>
      <c r="G548" s="2">
        <v>2.9</v>
      </c>
      <c r="H548" s="2">
        <v>1012.5</v>
      </c>
      <c r="I548" s="2">
        <v>6240</v>
      </c>
      <c r="J548" s="2">
        <v>0</v>
      </c>
      <c r="K548" s="2">
        <v>0</v>
      </c>
      <c r="L548" s="2">
        <v>0</v>
      </c>
      <c r="M548" s="2">
        <v>0</v>
      </c>
      <c r="N548">
        <v>0</v>
      </c>
      <c r="O548">
        <v>296.2</v>
      </c>
      <c r="P548">
        <v>21.3</v>
      </c>
      <c r="Q548">
        <v>40.6</v>
      </c>
      <c r="R548" s="5">
        <v>0.37430555555555556</v>
      </c>
      <c r="T548" s="13">
        <f t="shared" si="16"/>
        <v>40.6</v>
      </c>
      <c r="U548" s="13">
        <f t="shared" si="17"/>
        <v>17.400000000000002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7">
        <v>20.2</v>
      </c>
      <c r="AN548" s="637">
        <v>91</v>
      </c>
      <c r="AO548" s="637">
        <v>18.7</v>
      </c>
      <c r="AP548" s="637">
        <v>20.2</v>
      </c>
      <c r="AQ548" s="637">
        <v>2.9</v>
      </c>
      <c r="AR548" s="637">
        <v>2.9</v>
      </c>
      <c r="AS548" s="637">
        <v>1012.5</v>
      </c>
      <c r="AT548" s="637">
        <v>6240</v>
      </c>
      <c r="AU548" s="637">
        <v>0</v>
      </c>
      <c r="AV548" s="637">
        <v>0</v>
      </c>
      <c r="AW548" s="637">
        <v>0</v>
      </c>
      <c r="AX548" s="637">
        <v>0</v>
      </c>
      <c r="AY548" s="637">
        <v>0</v>
      </c>
      <c r="AZ548" s="637">
        <v>296.2</v>
      </c>
      <c r="BA548" s="637">
        <v>21.3</v>
      </c>
      <c r="BB548" s="637">
        <v>40.6</v>
      </c>
      <c r="BC548" s="636">
        <v>0.37430555555555556</v>
      </c>
    </row>
    <row r="549" spans="2:55">
      <c r="B549" s="2">
        <v>20.2</v>
      </c>
      <c r="C549" s="2">
        <v>91</v>
      </c>
      <c r="D549" s="2">
        <v>18.7</v>
      </c>
      <c r="E549" s="2">
        <v>20.2</v>
      </c>
      <c r="F549" s="2">
        <v>0</v>
      </c>
      <c r="G549" s="2">
        <v>1.8</v>
      </c>
      <c r="H549" s="2">
        <v>1012.7</v>
      </c>
      <c r="I549" s="2">
        <v>6350</v>
      </c>
      <c r="J549" s="2">
        <v>0</v>
      </c>
      <c r="K549" s="2">
        <v>0</v>
      </c>
      <c r="L549" s="2">
        <v>0</v>
      </c>
      <c r="M549" s="2">
        <v>0</v>
      </c>
      <c r="N549">
        <v>0</v>
      </c>
      <c r="O549">
        <v>296.2</v>
      </c>
      <c r="P549">
        <v>21.3</v>
      </c>
      <c r="Q549">
        <v>40.700000000000003</v>
      </c>
      <c r="R549" s="5">
        <v>0.375</v>
      </c>
      <c r="T549" s="13">
        <f t="shared" si="16"/>
        <v>40.700000000000003</v>
      </c>
      <c r="U549" s="13">
        <f t="shared" si="17"/>
        <v>17.500000000000004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7">
        <v>20.2</v>
      </c>
      <c r="AN549" s="637">
        <v>91</v>
      </c>
      <c r="AO549" s="637">
        <v>18.7</v>
      </c>
      <c r="AP549" s="637">
        <v>20.2</v>
      </c>
      <c r="AQ549" s="637">
        <v>0</v>
      </c>
      <c r="AR549" s="637">
        <v>1.8</v>
      </c>
      <c r="AS549" s="637">
        <v>1012.7</v>
      </c>
      <c r="AT549" s="637">
        <v>6350</v>
      </c>
      <c r="AU549" s="637">
        <v>0</v>
      </c>
      <c r="AV549" s="637">
        <v>0</v>
      </c>
      <c r="AW549" s="637">
        <v>0</v>
      </c>
      <c r="AX549" s="637">
        <v>0</v>
      </c>
      <c r="AY549" s="637">
        <v>0</v>
      </c>
      <c r="AZ549" s="637">
        <v>296.2</v>
      </c>
      <c r="BA549" s="637">
        <v>21.3</v>
      </c>
      <c r="BB549" s="637">
        <v>40.700000000000003</v>
      </c>
      <c r="BC549" s="636">
        <v>0.375</v>
      </c>
    </row>
    <row r="550" spans="2:55">
      <c r="B550" s="2">
        <v>20.3</v>
      </c>
      <c r="C550" s="2">
        <v>90</v>
      </c>
      <c r="D550" s="2">
        <v>18.600000000000001</v>
      </c>
      <c r="E550" s="2">
        <v>20.3</v>
      </c>
      <c r="F550" s="2">
        <v>2.9</v>
      </c>
      <c r="G550" s="2">
        <v>5</v>
      </c>
      <c r="H550" s="2">
        <v>1012.6</v>
      </c>
      <c r="I550" s="2">
        <v>6440</v>
      </c>
      <c r="J550" s="2">
        <v>0</v>
      </c>
      <c r="K550" s="2">
        <v>0</v>
      </c>
      <c r="L550" s="2">
        <v>0</v>
      </c>
      <c r="M550" s="2">
        <v>0</v>
      </c>
      <c r="N550">
        <v>0</v>
      </c>
      <c r="O550">
        <v>296.2</v>
      </c>
      <c r="P550">
        <v>21.4</v>
      </c>
      <c r="Q550">
        <v>40.799999999999997</v>
      </c>
      <c r="R550" s="5">
        <v>0.37569444444444444</v>
      </c>
      <c r="T550" s="13">
        <f t="shared" si="16"/>
        <v>40.799999999999997</v>
      </c>
      <c r="U550" s="13">
        <f t="shared" si="17"/>
        <v>17.499999999999996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7">
        <v>20.3</v>
      </c>
      <c r="AN550" s="637">
        <v>90</v>
      </c>
      <c r="AO550" s="637">
        <v>18.600000000000001</v>
      </c>
      <c r="AP550" s="637">
        <v>20.3</v>
      </c>
      <c r="AQ550" s="637">
        <v>2.9</v>
      </c>
      <c r="AR550" s="637">
        <v>5</v>
      </c>
      <c r="AS550" s="637">
        <v>1012.6</v>
      </c>
      <c r="AT550" s="637">
        <v>6440</v>
      </c>
      <c r="AU550" s="637">
        <v>0</v>
      </c>
      <c r="AV550" s="637">
        <v>0</v>
      </c>
      <c r="AW550" s="637">
        <v>0</v>
      </c>
      <c r="AX550" s="637">
        <v>0</v>
      </c>
      <c r="AY550" s="637">
        <v>0</v>
      </c>
      <c r="AZ550" s="637">
        <v>296.2</v>
      </c>
      <c r="BA550" s="637">
        <v>21.4</v>
      </c>
      <c r="BB550" s="637">
        <v>40.799999999999997</v>
      </c>
      <c r="BC550" s="636">
        <v>0.37569444444444444</v>
      </c>
    </row>
    <row r="551" spans="2:55">
      <c r="B551" s="2">
        <v>20.2</v>
      </c>
      <c r="C551" s="2">
        <v>90</v>
      </c>
      <c r="D551" s="2">
        <v>18.5</v>
      </c>
      <c r="E551" s="2">
        <v>20.2</v>
      </c>
      <c r="F551" s="2">
        <v>2.9</v>
      </c>
      <c r="G551" s="2">
        <v>2.9</v>
      </c>
      <c r="H551" s="2">
        <v>1012.7</v>
      </c>
      <c r="I551" s="2">
        <v>6550</v>
      </c>
      <c r="J551" s="2">
        <v>0</v>
      </c>
      <c r="K551" s="2">
        <v>0</v>
      </c>
      <c r="L551" s="2">
        <v>0</v>
      </c>
      <c r="M551" s="2">
        <v>0</v>
      </c>
      <c r="N551">
        <v>0</v>
      </c>
      <c r="O551">
        <v>296.2</v>
      </c>
      <c r="P551">
        <v>21.4</v>
      </c>
      <c r="Q551">
        <v>41</v>
      </c>
      <c r="R551" s="5">
        <v>0.37638888888888888</v>
      </c>
      <c r="T551" s="13">
        <f t="shared" si="16"/>
        <v>41</v>
      </c>
      <c r="U551" s="13">
        <f t="shared" si="17"/>
        <v>17.8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7">
        <v>20.2</v>
      </c>
      <c r="AN551" s="637">
        <v>90</v>
      </c>
      <c r="AO551" s="637">
        <v>18.5</v>
      </c>
      <c r="AP551" s="637">
        <v>20.2</v>
      </c>
      <c r="AQ551" s="637">
        <v>2.9</v>
      </c>
      <c r="AR551" s="637">
        <v>2.9</v>
      </c>
      <c r="AS551" s="637">
        <v>1012.7</v>
      </c>
      <c r="AT551" s="637">
        <v>6550</v>
      </c>
      <c r="AU551" s="637">
        <v>0</v>
      </c>
      <c r="AV551" s="637">
        <v>0</v>
      </c>
      <c r="AW551" s="637">
        <v>0</v>
      </c>
      <c r="AX551" s="637">
        <v>0</v>
      </c>
      <c r="AY551" s="637">
        <v>0</v>
      </c>
      <c r="AZ551" s="637">
        <v>296.2</v>
      </c>
      <c r="BA551" s="637">
        <v>21.4</v>
      </c>
      <c r="BB551" s="637">
        <v>41</v>
      </c>
      <c r="BC551" s="636">
        <v>0.37638888888888888</v>
      </c>
    </row>
    <row r="552" spans="2:55">
      <c r="B552" s="2">
        <v>20.100000000000001</v>
      </c>
      <c r="C552" s="2">
        <v>90</v>
      </c>
      <c r="D552" s="2">
        <v>18.399999999999999</v>
      </c>
      <c r="E552" s="2">
        <v>20.100000000000001</v>
      </c>
      <c r="F552" s="2">
        <v>2.9</v>
      </c>
      <c r="G552" s="2">
        <v>3.6</v>
      </c>
      <c r="H552" s="2">
        <v>1012.8</v>
      </c>
      <c r="I552" s="2">
        <v>6700</v>
      </c>
      <c r="J552" s="2">
        <v>0</v>
      </c>
      <c r="K552" s="2">
        <v>0</v>
      </c>
      <c r="L552" s="2">
        <v>0</v>
      </c>
      <c r="M552" s="2">
        <v>0</v>
      </c>
      <c r="N552">
        <v>0</v>
      </c>
      <c r="O552">
        <v>296.2</v>
      </c>
      <c r="P552">
        <v>21.5</v>
      </c>
      <c r="Q552">
        <v>41.2</v>
      </c>
      <c r="R552" s="5">
        <v>0.37708333333333333</v>
      </c>
      <c r="T552" s="13">
        <f t="shared" si="16"/>
        <v>41.2</v>
      </c>
      <c r="U552" s="13">
        <f t="shared" si="17"/>
        <v>18.100000000000001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7">
        <v>20.100000000000001</v>
      </c>
      <c r="AN552" s="637">
        <v>90</v>
      </c>
      <c r="AO552" s="637">
        <v>18.399999999999999</v>
      </c>
      <c r="AP552" s="637">
        <v>20.100000000000001</v>
      </c>
      <c r="AQ552" s="637">
        <v>2.9</v>
      </c>
      <c r="AR552" s="637">
        <v>3.6</v>
      </c>
      <c r="AS552" s="637">
        <v>1012.8</v>
      </c>
      <c r="AT552" s="637">
        <v>6700</v>
      </c>
      <c r="AU552" s="637">
        <v>0</v>
      </c>
      <c r="AV552" s="637">
        <v>0</v>
      </c>
      <c r="AW552" s="637">
        <v>0</v>
      </c>
      <c r="AX552" s="637">
        <v>0</v>
      </c>
      <c r="AY552" s="637">
        <v>0</v>
      </c>
      <c r="AZ552" s="637">
        <v>296.2</v>
      </c>
      <c r="BA552" s="637">
        <v>21.5</v>
      </c>
      <c r="BB552" s="637">
        <v>41.2</v>
      </c>
      <c r="BC552" s="636">
        <v>0.37708333333333333</v>
      </c>
    </row>
    <row r="553" spans="2:55">
      <c r="B553" s="2">
        <v>20.2</v>
      </c>
      <c r="C553" s="2">
        <v>90</v>
      </c>
      <c r="D553" s="2">
        <v>18.5</v>
      </c>
      <c r="E553" s="2">
        <v>20.2</v>
      </c>
      <c r="F553" s="2">
        <v>2.5</v>
      </c>
      <c r="G553" s="2">
        <v>3.2</v>
      </c>
      <c r="H553" s="2">
        <v>1012.6</v>
      </c>
      <c r="I553" s="2">
        <v>6890</v>
      </c>
      <c r="J553" s="2">
        <v>0</v>
      </c>
      <c r="K553" s="2">
        <v>0</v>
      </c>
      <c r="L553" s="2">
        <v>0</v>
      </c>
      <c r="M553" s="2">
        <v>0</v>
      </c>
      <c r="N553">
        <v>0</v>
      </c>
      <c r="O553">
        <v>296.2</v>
      </c>
      <c r="P553">
        <v>21.5</v>
      </c>
      <c r="Q553">
        <v>41.3</v>
      </c>
      <c r="R553" s="5">
        <v>0.37777777777777777</v>
      </c>
      <c r="T553" s="13">
        <f t="shared" si="16"/>
        <v>41.3</v>
      </c>
      <c r="U553" s="13">
        <f t="shared" si="17"/>
        <v>18.099999999999998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7">
        <v>20.2</v>
      </c>
      <c r="AN553" s="637">
        <v>90</v>
      </c>
      <c r="AO553" s="637">
        <v>18.5</v>
      </c>
      <c r="AP553" s="637">
        <v>20.2</v>
      </c>
      <c r="AQ553" s="637">
        <v>2.5</v>
      </c>
      <c r="AR553" s="637">
        <v>3.2</v>
      </c>
      <c r="AS553" s="637">
        <v>1012.6</v>
      </c>
      <c r="AT553" s="637">
        <v>6890</v>
      </c>
      <c r="AU553" s="637">
        <v>0</v>
      </c>
      <c r="AV553" s="637">
        <v>0</v>
      </c>
      <c r="AW553" s="637">
        <v>0</v>
      </c>
      <c r="AX553" s="637">
        <v>0</v>
      </c>
      <c r="AY553" s="637">
        <v>0</v>
      </c>
      <c r="AZ553" s="637">
        <v>296.2</v>
      </c>
      <c r="BA553" s="637">
        <v>21.5</v>
      </c>
      <c r="BB553" s="637">
        <v>41.3</v>
      </c>
      <c r="BC553" s="636">
        <v>0.37777777777777777</v>
      </c>
    </row>
    <row r="554" spans="2:55">
      <c r="B554" s="2">
        <v>20.399999999999999</v>
      </c>
      <c r="C554" s="2">
        <v>90</v>
      </c>
      <c r="D554" s="2">
        <v>18.7</v>
      </c>
      <c r="E554" s="2">
        <v>20.399999999999999</v>
      </c>
      <c r="F554" s="2">
        <v>3.6</v>
      </c>
      <c r="G554" s="2">
        <v>4</v>
      </c>
      <c r="H554" s="2">
        <v>1012.5</v>
      </c>
      <c r="I554" s="2">
        <v>7090</v>
      </c>
      <c r="J554" s="2">
        <v>0</v>
      </c>
      <c r="K554" s="2">
        <v>0</v>
      </c>
      <c r="L554" s="2">
        <v>0</v>
      </c>
      <c r="M554" s="2">
        <v>0</v>
      </c>
      <c r="N554">
        <v>0</v>
      </c>
      <c r="O554">
        <v>296.2</v>
      </c>
      <c r="P554">
        <v>21.6</v>
      </c>
      <c r="Q554">
        <v>41.5</v>
      </c>
      <c r="R554" s="5">
        <v>0.37847222222222221</v>
      </c>
      <c r="T554" s="13">
        <f t="shared" si="16"/>
        <v>41.5</v>
      </c>
      <c r="U554" s="13">
        <f t="shared" si="17"/>
        <v>18.100000000000001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7">
        <v>20.399999999999999</v>
      </c>
      <c r="AN554" s="637">
        <v>90</v>
      </c>
      <c r="AO554" s="637">
        <v>18.7</v>
      </c>
      <c r="AP554" s="637">
        <v>20.399999999999999</v>
      </c>
      <c r="AQ554" s="637">
        <v>3.6</v>
      </c>
      <c r="AR554" s="637">
        <v>4</v>
      </c>
      <c r="AS554" s="637">
        <v>1012.5</v>
      </c>
      <c r="AT554" s="637">
        <v>7090</v>
      </c>
      <c r="AU554" s="637">
        <v>0</v>
      </c>
      <c r="AV554" s="637">
        <v>0</v>
      </c>
      <c r="AW554" s="637">
        <v>0</v>
      </c>
      <c r="AX554" s="637">
        <v>0</v>
      </c>
      <c r="AY554" s="637">
        <v>0</v>
      </c>
      <c r="AZ554" s="637">
        <v>296.2</v>
      </c>
      <c r="BA554" s="637">
        <v>21.6</v>
      </c>
      <c r="BB554" s="637">
        <v>41.5</v>
      </c>
      <c r="BC554" s="636">
        <v>0.37847222222222221</v>
      </c>
    </row>
    <row r="555" spans="2:55">
      <c r="B555" s="2">
        <v>20.3</v>
      </c>
      <c r="C555" s="2">
        <v>90</v>
      </c>
      <c r="D555" s="2">
        <v>18.600000000000001</v>
      </c>
      <c r="E555" s="2">
        <v>20.3</v>
      </c>
      <c r="F555" s="2">
        <v>3.6</v>
      </c>
      <c r="G555" s="2">
        <v>6.8</v>
      </c>
      <c r="H555" s="2">
        <v>1012.7</v>
      </c>
      <c r="I555" s="2">
        <v>7540</v>
      </c>
      <c r="J555" s="2">
        <v>0</v>
      </c>
      <c r="K555" s="2">
        <v>0</v>
      </c>
      <c r="L555" s="2">
        <v>0</v>
      </c>
      <c r="M555" s="2">
        <v>0</v>
      </c>
      <c r="N555">
        <v>0</v>
      </c>
      <c r="O555">
        <v>296.2</v>
      </c>
      <c r="P555">
        <v>21.6</v>
      </c>
      <c r="Q555">
        <v>41.7</v>
      </c>
      <c r="R555" s="5">
        <v>0.37916666666666665</v>
      </c>
      <c r="T555" s="13">
        <f t="shared" si="16"/>
        <v>41.7</v>
      </c>
      <c r="U555" s="13">
        <f t="shared" si="17"/>
        <v>18.400000000000002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7">
        <v>20.3</v>
      </c>
      <c r="AN555" s="637">
        <v>90</v>
      </c>
      <c r="AO555" s="637">
        <v>18.600000000000001</v>
      </c>
      <c r="AP555" s="637">
        <v>20.3</v>
      </c>
      <c r="AQ555" s="637">
        <v>3.6</v>
      </c>
      <c r="AR555" s="637">
        <v>6.8</v>
      </c>
      <c r="AS555" s="637">
        <v>1012.7</v>
      </c>
      <c r="AT555" s="637">
        <v>7540</v>
      </c>
      <c r="AU555" s="637">
        <v>0</v>
      </c>
      <c r="AV555" s="637">
        <v>0</v>
      </c>
      <c r="AW555" s="637">
        <v>0</v>
      </c>
      <c r="AX555" s="637">
        <v>0</v>
      </c>
      <c r="AY555" s="637">
        <v>0</v>
      </c>
      <c r="AZ555" s="637">
        <v>296.2</v>
      </c>
      <c r="BA555" s="637">
        <v>21.6</v>
      </c>
      <c r="BB555" s="637">
        <v>41.7</v>
      </c>
      <c r="BC555" s="636">
        <v>0.37916666666666665</v>
      </c>
    </row>
    <row r="556" spans="2:55">
      <c r="B556" s="2">
        <v>20.3</v>
      </c>
      <c r="C556" s="2">
        <v>90</v>
      </c>
      <c r="D556" s="2">
        <v>18.600000000000001</v>
      </c>
      <c r="E556" s="2">
        <v>20.3</v>
      </c>
      <c r="F556" s="2">
        <v>0</v>
      </c>
      <c r="G556" s="2">
        <v>2.5</v>
      </c>
      <c r="H556" s="2">
        <v>1012.7</v>
      </c>
      <c r="I556" s="2">
        <v>7980</v>
      </c>
      <c r="J556" s="2">
        <v>0</v>
      </c>
      <c r="K556" s="2">
        <v>0</v>
      </c>
      <c r="L556" s="2">
        <v>0</v>
      </c>
      <c r="M556" s="2">
        <v>0</v>
      </c>
      <c r="N556">
        <v>0</v>
      </c>
      <c r="O556">
        <v>296.2</v>
      </c>
      <c r="P556">
        <v>21.6</v>
      </c>
      <c r="Q556">
        <v>41.9</v>
      </c>
      <c r="R556" s="5">
        <v>0.37986111111111109</v>
      </c>
      <c r="T556" s="13">
        <f t="shared" si="16"/>
        <v>41.9</v>
      </c>
      <c r="U556" s="13">
        <f t="shared" si="17"/>
        <v>18.599999999999998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7">
        <v>20.3</v>
      </c>
      <c r="AN556" s="637">
        <v>90</v>
      </c>
      <c r="AO556" s="637">
        <v>18.600000000000001</v>
      </c>
      <c r="AP556" s="637">
        <v>20.3</v>
      </c>
      <c r="AQ556" s="637">
        <v>0</v>
      </c>
      <c r="AR556" s="637">
        <v>2.5</v>
      </c>
      <c r="AS556" s="637">
        <v>1012.7</v>
      </c>
      <c r="AT556" s="637">
        <v>7980</v>
      </c>
      <c r="AU556" s="637">
        <v>0</v>
      </c>
      <c r="AV556" s="637">
        <v>0</v>
      </c>
      <c r="AW556" s="637">
        <v>0</v>
      </c>
      <c r="AX556" s="637">
        <v>0</v>
      </c>
      <c r="AY556" s="637">
        <v>0</v>
      </c>
      <c r="AZ556" s="637">
        <v>296.2</v>
      </c>
      <c r="BA556" s="637">
        <v>21.6</v>
      </c>
      <c r="BB556" s="637">
        <v>41.9</v>
      </c>
      <c r="BC556" s="636">
        <v>0.37986111111111109</v>
      </c>
    </row>
    <row r="557" spans="2:55">
      <c r="B557" s="2">
        <v>20.399999999999999</v>
      </c>
      <c r="C557" s="2">
        <v>89</v>
      </c>
      <c r="D557" s="2">
        <v>18.5</v>
      </c>
      <c r="E557" s="2">
        <v>20.399999999999999</v>
      </c>
      <c r="F557" s="2">
        <v>2.9</v>
      </c>
      <c r="G557" s="2">
        <v>4</v>
      </c>
      <c r="H557" s="2">
        <v>1012.6</v>
      </c>
      <c r="I557" s="2">
        <v>8410</v>
      </c>
      <c r="J557" s="2">
        <v>0</v>
      </c>
      <c r="K557" s="2">
        <v>0</v>
      </c>
      <c r="L557" s="2">
        <v>0</v>
      </c>
      <c r="M557" s="2">
        <v>0</v>
      </c>
      <c r="N557">
        <v>0</v>
      </c>
      <c r="O557">
        <v>296.2</v>
      </c>
      <c r="P557">
        <v>21.7</v>
      </c>
      <c r="Q557">
        <v>42.1</v>
      </c>
      <c r="R557" s="5">
        <v>0.38055555555555554</v>
      </c>
      <c r="T557" s="13">
        <f t="shared" si="16"/>
        <v>42.1</v>
      </c>
      <c r="U557" s="13">
        <f t="shared" si="17"/>
        <v>18.700000000000003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7">
        <v>20.399999999999999</v>
      </c>
      <c r="AN557" s="637">
        <v>89</v>
      </c>
      <c r="AO557" s="637">
        <v>18.5</v>
      </c>
      <c r="AP557" s="637">
        <v>20.399999999999999</v>
      </c>
      <c r="AQ557" s="637">
        <v>2.9</v>
      </c>
      <c r="AR557" s="637">
        <v>4</v>
      </c>
      <c r="AS557" s="637">
        <v>1012.6</v>
      </c>
      <c r="AT557" s="637">
        <v>8410</v>
      </c>
      <c r="AU557" s="637">
        <v>0</v>
      </c>
      <c r="AV557" s="637">
        <v>0</v>
      </c>
      <c r="AW557" s="637">
        <v>0</v>
      </c>
      <c r="AX557" s="637">
        <v>0</v>
      </c>
      <c r="AY557" s="637">
        <v>0</v>
      </c>
      <c r="AZ557" s="637">
        <v>296.2</v>
      </c>
      <c r="BA557" s="637">
        <v>21.7</v>
      </c>
      <c r="BB557" s="637">
        <v>42.1</v>
      </c>
      <c r="BC557" s="636">
        <v>0.38055555555555554</v>
      </c>
    </row>
    <row r="558" spans="2:55">
      <c r="B558" s="2">
        <v>20.5</v>
      </c>
      <c r="C558" s="2">
        <v>89</v>
      </c>
      <c r="D558" s="2">
        <v>18.600000000000001</v>
      </c>
      <c r="E558" s="2">
        <v>20.5</v>
      </c>
      <c r="F558" s="2">
        <v>4.7</v>
      </c>
      <c r="G558" s="2">
        <v>6.1</v>
      </c>
      <c r="H558" s="2">
        <v>1012.7</v>
      </c>
      <c r="I558" s="2">
        <v>9000</v>
      </c>
      <c r="J558" s="2">
        <v>0</v>
      </c>
      <c r="K558" s="2">
        <v>0</v>
      </c>
      <c r="L558" s="2">
        <v>0</v>
      </c>
      <c r="M558" s="2">
        <v>0</v>
      </c>
      <c r="N558">
        <v>0</v>
      </c>
      <c r="O558">
        <v>296.2</v>
      </c>
      <c r="P558">
        <v>21.7</v>
      </c>
      <c r="Q558">
        <v>42.2</v>
      </c>
      <c r="R558" s="5">
        <v>0.38124999999999998</v>
      </c>
      <c r="T558" s="13">
        <f t="shared" si="16"/>
        <v>42.2</v>
      </c>
      <c r="U558" s="13">
        <f t="shared" si="17"/>
        <v>18.700000000000003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7">
        <v>20.5</v>
      </c>
      <c r="AN558" s="637">
        <v>89</v>
      </c>
      <c r="AO558" s="637">
        <v>18.600000000000001</v>
      </c>
      <c r="AP558" s="637">
        <v>20.5</v>
      </c>
      <c r="AQ558" s="637">
        <v>4.7</v>
      </c>
      <c r="AR558" s="637">
        <v>6.1</v>
      </c>
      <c r="AS558" s="637">
        <v>1012.7</v>
      </c>
      <c r="AT558" s="637">
        <v>9000</v>
      </c>
      <c r="AU558" s="637">
        <v>0</v>
      </c>
      <c r="AV558" s="637">
        <v>0</v>
      </c>
      <c r="AW558" s="637">
        <v>0</v>
      </c>
      <c r="AX558" s="637">
        <v>0</v>
      </c>
      <c r="AY558" s="637">
        <v>0</v>
      </c>
      <c r="AZ558" s="637">
        <v>296.2</v>
      </c>
      <c r="BA558" s="637">
        <v>21.7</v>
      </c>
      <c r="BB558" s="637">
        <v>42.2</v>
      </c>
      <c r="BC558" s="636">
        <v>0.38124999999999998</v>
      </c>
    </row>
    <row r="559" spans="2:55">
      <c r="B559" s="2">
        <v>20.3</v>
      </c>
      <c r="C559" s="2">
        <v>89</v>
      </c>
      <c r="D559" s="2">
        <v>18.399999999999999</v>
      </c>
      <c r="E559" s="2">
        <v>20.3</v>
      </c>
      <c r="F559" s="2">
        <v>3.2</v>
      </c>
      <c r="G559" s="2">
        <v>3.2</v>
      </c>
      <c r="H559" s="2">
        <v>1012.5</v>
      </c>
      <c r="I559" s="2">
        <v>9610</v>
      </c>
      <c r="J559" s="2">
        <v>0</v>
      </c>
      <c r="K559" s="2">
        <v>0</v>
      </c>
      <c r="L559" s="2">
        <v>0</v>
      </c>
      <c r="M559" s="2">
        <v>0</v>
      </c>
      <c r="N559">
        <v>0</v>
      </c>
      <c r="O559">
        <v>296.2</v>
      </c>
      <c r="P559">
        <v>21.8</v>
      </c>
      <c r="Q559">
        <v>42.3</v>
      </c>
      <c r="R559" s="5">
        <v>0.38194444444444442</v>
      </c>
      <c r="T559" s="13">
        <f t="shared" si="16"/>
        <v>42.3</v>
      </c>
      <c r="U559" s="13">
        <f t="shared" si="17"/>
        <v>18.999999999999996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7">
        <v>20.3</v>
      </c>
      <c r="AN559" s="637">
        <v>89</v>
      </c>
      <c r="AO559" s="637">
        <v>18.399999999999999</v>
      </c>
      <c r="AP559" s="637">
        <v>20.3</v>
      </c>
      <c r="AQ559" s="637">
        <v>3.2</v>
      </c>
      <c r="AR559" s="637">
        <v>3.2</v>
      </c>
      <c r="AS559" s="637">
        <v>1012.5</v>
      </c>
      <c r="AT559" s="637">
        <v>9610</v>
      </c>
      <c r="AU559" s="637">
        <v>0</v>
      </c>
      <c r="AV559" s="637">
        <v>0</v>
      </c>
      <c r="AW559" s="637">
        <v>0</v>
      </c>
      <c r="AX559" s="637">
        <v>0</v>
      </c>
      <c r="AY559" s="637">
        <v>0</v>
      </c>
      <c r="AZ559" s="637">
        <v>296.2</v>
      </c>
      <c r="BA559" s="637">
        <v>21.8</v>
      </c>
      <c r="BB559" s="637">
        <v>42.3</v>
      </c>
      <c r="BC559" s="636">
        <v>0.38194444444444442</v>
      </c>
    </row>
    <row r="560" spans="2:55">
      <c r="B560" s="2">
        <v>20.399999999999999</v>
      </c>
      <c r="C560" s="2">
        <v>89</v>
      </c>
      <c r="D560" s="2">
        <v>18.5</v>
      </c>
      <c r="E560" s="2">
        <v>20.399999999999999</v>
      </c>
      <c r="F560" s="2">
        <v>4</v>
      </c>
      <c r="G560" s="2">
        <v>7.6</v>
      </c>
      <c r="H560" s="2">
        <v>1012.6</v>
      </c>
      <c r="I560" s="2">
        <v>10630</v>
      </c>
      <c r="J560" s="2">
        <v>0</v>
      </c>
      <c r="K560" s="2">
        <v>0</v>
      </c>
      <c r="L560" s="2">
        <v>0</v>
      </c>
      <c r="M560" s="2">
        <v>0</v>
      </c>
      <c r="N560">
        <v>0</v>
      </c>
      <c r="O560">
        <v>296.2</v>
      </c>
      <c r="P560">
        <v>21.9</v>
      </c>
      <c r="Q560">
        <v>42.4</v>
      </c>
      <c r="R560" s="5">
        <v>0.38263888888888886</v>
      </c>
      <c r="T560" s="13">
        <f t="shared" si="16"/>
        <v>42.4</v>
      </c>
      <c r="U560" s="13">
        <f t="shared" si="17"/>
        <v>19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7">
        <v>20.399999999999999</v>
      </c>
      <c r="AN560" s="637">
        <v>89</v>
      </c>
      <c r="AO560" s="637">
        <v>18.5</v>
      </c>
      <c r="AP560" s="637">
        <v>20.399999999999999</v>
      </c>
      <c r="AQ560" s="637">
        <v>4</v>
      </c>
      <c r="AR560" s="637">
        <v>7.6</v>
      </c>
      <c r="AS560" s="637">
        <v>1012.6</v>
      </c>
      <c r="AT560" s="637">
        <v>10630</v>
      </c>
      <c r="AU560" s="637">
        <v>0</v>
      </c>
      <c r="AV560" s="637">
        <v>0</v>
      </c>
      <c r="AW560" s="637">
        <v>0</v>
      </c>
      <c r="AX560" s="637">
        <v>0</v>
      </c>
      <c r="AY560" s="637">
        <v>0</v>
      </c>
      <c r="AZ560" s="637">
        <v>296.2</v>
      </c>
      <c r="BA560" s="637">
        <v>21.9</v>
      </c>
      <c r="BB560" s="637">
        <v>42.4</v>
      </c>
      <c r="BC560" s="636">
        <v>0.38263888888888886</v>
      </c>
    </row>
    <row r="561" spans="2:55">
      <c r="B561" s="2">
        <v>20.399999999999999</v>
      </c>
      <c r="C561" s="2">
        <v>88</v>
      </c>
      <c r="D561" s="2">
        <v>18.3</v>
      </c>
      <c r="E561" s="2">
        <v>20.399999999999999</v>
      </c>
      <c r="F561" s="2">
        <v>7.2</v>
      </c>
      <c r="G561" s="2">
        <v>7.9</v>
      </c>
      <c r="H561" s="2">
        <v>1012.7</v>
      </c>
      <c r="I561" s="2">
        <v>11760</v>
      </c>
      <c r="J561" s="2">
        <v>0</v>
      </c>
      <c r="K561" s="2">
        <v>0</v>
      </c>
      <c r="L561" s="2">
        <v>0</v>
      </c>
      <c r="M561" s="2">
        <v>0</v>
      </c>
      <c r="N561">
        <v>0</v>
      </c>
      <c r="O561">
        <v>296.2</v>
      </c>
      <c r="P561">
        <v>22</v>
      </c>
      <c r="Q561">
        <v>42.4</v>
      </c>
      <c r="R561" s="5">
        <v>0.38333333333333336</v>
      </c>
      <c r="T561" s="13">
        <f t="shared" si="16"/>
        <v>42.4</v>
      </c>
      <c r="U561" s="13">
        <f t="shared" si="17"/>
        <v>19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7">
        <v>20.399999999999999</v>
      </c>
      <c r="AN561" s="637">
        <v>88</v>
      </c>
      <c r="AO561" s="637">
        <v>18.3</v>
      </c>
      <c r="AP561" s="637">
        <v>20.399999999999999</v>
      </c>
      <c r="AQ561" s="637">
        <v>7.2</v>
      </c>
      <c r="AR561" s="637">
        <v>7.9</v>
      </c>
      <c r="AS561" s="637">
        <v>1012.7</v>
      </c>
      <c r="AT561" s="637">
        <v>11760</v>
      </c>
      <c r="AU561" s="637">
        <v>0</v>
      </c>
      <c r="AV561" s="637">
        <v>0</v>
      </c>
      <c r="AW561" s="637">
        <v>0</v>
      </c>
      <c r="AX561" s="637">
        <v>0</v>
      </c>
      <c r="AY561" s="637">
        <v>0</v>
      </c>
      <c r="AZ561" s="637">
        <v>296.2</v>
      </c>
      <c r="BA561" s="637">
        <v>22</v>
      </c>
      <c r="BB561" s="637">
        <v>42.4</v>
      </c>
      <c r="BC561" s="636">
        <v>0.38333333333333336</v>
      </c>
    </row>
    <row r="562" spans="2:55">
      <c r="B562" s="2">
        <v>20.399999999999999</v>
      </c>
      <c r="C562" s="2">
        <v>88</v>
      </c>
      <c r="D562" s="2">
        <v>18.3</v>
      </c>
      <c r="E562" s="2">
        <v>20.399999999999999</v>
      </c>
      <c r="F562" s="2">
        <v>5.4</v>
      </c>
      <c r="G562" s="2">
        <v>9.4</v>
      </c>
      <c r="H562" s="2">
        <v>1012.7</v>
      </c>
      <c r="I562" s="2">
        <v>12540</v>
      </c>
      <c r="J562" s="2">
        <v>0</v>
      </c>
      <c r="K562" s="2">
        <v>0</v>
      </c>
      <c r="L562" s="2">
        <v>0</v>
      </c>
      <c r="M562" s="2">
        <v>0</v>
      </c>
      <c r="N562">
        <v>0</v>
      </c>
      <c r="O562">
        <v>296.2</v>
      </c>
      <c r="P562">
        <v>22.1</v>
      </c>
      <c r="Q562">
        <v>42.3</v>
      </c>
      <c r="R562" s="5">
        <v>0.3840277777777778</v>
      </c>
      <c r="T562" s="13">
        <f t="shared" si="16"/>
        <v>42.3</v>
      </c>
      <c r="U562" s="13">
        <f t="shared" si="17"/>
        <v>18.899999999999999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7">
        <v>20.399999999999999</v>
      </c>
      <c r="AN562" s="637">
        <v>88</v>
      </c>
      <c r="AO562" s="637">
        <v>18.3</v>
      </c>
      <c r="AP562" s="637">
        <v>20.399999999999999</v>
      </c>
      <c r="AQ562" s="637">
        <v>5.4</v>
      </c>
      <c r="AR562" s="637">
        <v>9.4</v>
      </c>
      <c r="AS562" s="637">
        <v>1012.7</v>
      </c>
      <c r="AT562" s="637">
        <v>12540</v>
      </c>
      <c r="AU562" s="637">
        <v>0</v>
      </c>
      <c r="AV562" s="637">
        <v>0</v>
      </c>
      <c r="AW562" s="637">
        <v>0</v>
      </c>
      <c r="AX562" s="637">
        <v>0</v>
      </c>
      <c r="AY562" s="637">
        <v>0</v>
      </c>
      <c r="AZ562" s="637">
        <v>296.2</v>
      </c>
      <c r="BA562" s="637">
        <v>22.1</v>
      </c>
      <c r="BB562" s="637">
        <v>42.3</v>
      </c>
      <c r="BC562" s="636">
        <v>0.3840277777777778</v>
      </c>
    </row>
    <row r="563" spans="2:55">
      <c r="B563" s="2">
        <v>20.3</v>
      </c>
      <c r="C563" s="2">
        <v>88</v>
      </c>
      <c r="D563" s="2">
        <v>18.2</v>
      </c>
      <c r="E563" s="2">
        <v>20.3</v>
      </c>
      <c r="F563" s="2">
        <v>4.7</v>
      </c>
      <c r="G563" s="2">
        <v>5.8</v>
      </c>
      <c r="H563" s="2">
        <v>1012.6</v>
      </c>
      <c r="I563" s="2">
        <v>13400</v>
      </c>
      <c r="J563" s="2">
        <v>0</v>
      </c>
      <c r="K563" s="2">
        <v>0</v>
      </c>
      <c r="L563" s="2">
        <v>0</v>
      </c>
      <c r="M563" s="2">
        <v>0</v>
      </c>
      <c r="N563">
        <v>0</v>
      </c>
      <c r="O563">
        <v>296.2</v>
      </c>
      <c r="P563">
        <v>22.1</v>
      </c>
      <c r="Q563">
        <v>42.2</v>
      </c>
      <c r="R563" s="5">
        <v>0.38472222222222224</v>
      </c>
      <c r="T563" s="13">
        <f t="shared" si="16"/>
        <v>42.2</v>
      </c>
      <c r="U563" s="13">
        <f t="shared" si="17"/>
        <v>18.900000000000002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7">
        <v>20.3</v>
      </c>
      <c r="AN563" s="637">
        <v>88</v>
      </c>
      <c r="AO563" s="637">
        <v>18.2</v>
      </c>
      <c r="AP563" s="637">
        <v>20.3</v>
      </c>
      <c r="AQ563" s="637">
        <v>4.7</v>
      </c>
      <c r="AR563" s="637">
        <v>5.8</v>
      </c>
      <c r="AS563" s="637">
        <v>1012.6</v>
      </c>
      <c r="AT563" s="637">
        <v>13400</v>
      </c>
      <c r="AU563" s="637">
        <v>0</v>
      </c>
      <c r="AV563" s="637">
        <v>0</v>
      </c>
      <c r="AW563" s="637">
        <v>0</v>
      </c>
      <c r="AX563" s="637">
        <v>0</v>
      </c>
      <c r="AY563" s="637">
        <v>0</v>
      </c>
      <c r="AZ563" s="637">
        <v>296.2</v>
      </c>
      <c r="BA563" s="637">
        <v>22.1</v>
      </c>
      <c r="BB563" s="637">
        <v>42.2</v>
      </c>
      <c r="BC563" s="636">
        <v>0.38472222222222224</v>
      </c>
    </row>
    <row r="564" spans="2:55">
      <c r="B564" s="2">
        <v>20.399999999999999</v>
      </c>
      <c r="C564" s="2">
        <v>88</v>
      </c>
      <c r="D564" s="2">
        <v>18.3</v>
      </c>
      <c r="E564" s="2">
        <v>20.399999999999999</v>
      </c>
      <c r="F564" s="2">
        <v>0</v>
      </c>
      <c r="G564" s="2">
        <v>3.6</v>
      </c>
      <c r="H564" s="2">
        <v>1012.5</v>
      </c>
      <c r="I564" s="2">
        <v>14490</v>
      </c>
      <c r="J564" s="2">
        <v>1</v>
      </c>
      <c r="K564" s="2">
        <v>0</v>
      </c>
      <c r="L564" s="2">
        <v>0</v>
      </c>
      <c r="M564" s="2">
        <v>0</v>
      </c>
      <c r="N564">
        <v>0</v>
      </c>
      <c r="O564">
        <v>296.2</v>
      </c>
      <c r="P564">
        <v>22.2</v>
      </c>
      <c r="Q564">
        <v>42.1</v>
      </c>
      <c r="R564" s="5">
        <v>0.38541666666666669</v>
      </c>
      <c r="T564" s="13">
        <f t="shared" si="16"/>
        <v>42.1</v>
      </c>
      <c r="U564" s="13">
        <f t="shared" si="17"/>
        <v>18.700000000000003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7">
        <v>20.399999999999999</v>
      </c>
      <c r="AN564" s="637">
        <v>88</v>
      </c>
      <c r="AO564" s="637">
        <v>18.3</v>
      </c>
      <c r="AP564" s="637">
        <v>20.399999999999999</v>
      </c>
      <c r="AQ564" s="637">
        <v>0</v>
      </c>
      <c r="AR564" s="637">
        <v>3.6</v>
      </c>
      <c r="AS564" s="637">
        <v>1012.5</v>
      </c>
      <c r="AT564" s="637">
        <v>14490</v>
      </c>
      <c r="AU564" s="637">
        <v>1</v>
      </c>
      <c r="AV564" s="637">
        <v>0</v>
      </c>
      <c r="AW564" s="637">
        <v>0</v>
      </c>
      <c r="AX564" s="637">
        <v>0</v>
      </c>
      <c r="AY564" s="637">
        <v>0</v>
      </c>
      <c r="AZ564" s="637">
        <v>296.2</v>
      </c>
      <c r="BA564" s="637">
        <v>22.2</v>
      </c>
      <c r="BB564" s="637">
        <v>42.1</v>
      </c>
      <c r="BC564" s="636">
        <v>0.38541666666666669</v>
      </c>
    </row>
    <row r="565" spans="2:55">
      <c r="B565" s="2">
        <v>20.6</v>
      </c>
      <c r="C565" s="2">
        <v>88</v>
      </c>
      <c r="D565" s="2">
        <v>18.5</v>
      </c>
      <c r="E565" s="2">
        <v>20.6</v>
      </c>
      <c r="F565" s="2">
        <v>0</v>
      </c>
      <c r="G565" s="2">
        <v>0</v>
      </c>
      <c r="H565" s="2">
        <v>1012.6</v>
      </c>
      <c r="I565" s="2">
        <v>14550</v>
      </c>
      <c r="J565" s="2">
        <v>1</v>
      </c>
      <c r="K565" s="2">
        <v>0</v>
      </c>
      <c r="L565" s="2">
        <v>0</v>
      </c>
      <c r="M565" s="2">
        <v>0</v>
      </c>
      <c r="N565">
        <v>0</v>
      </c>
      <c r="O565">
        <v>296.2</v>
      </c>
      <c r="P565">
        <v>22.3</v>
      </c>
      <c r="Q565">
        <v>41.9</v>
      </c>
      <c r="R565" s="5">
        <v>0.38611111111111113</v>
      </c>
      <c r="T565" s="13">
        <f t="shared" si="16"/>
        <v>41.9</v>
      </c>
      <c r="U565" s="13">
        <f t="shared" si="17"/>
        <v>18.299999999999997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7">
        <v>20.6</v>
      </c>
      <c r="AN565" s="637">
        <v>88</v>
      </c>
      <c r="AO565" s="637">
        <v>18.5</v>
      </c>
      <c r="AP565" s="637">
        <v>20.6</v>
      </c>
      <c r="AQ565" s="637">
        <v>0</v>
      </c>
      <c r="AR565" s="637">
        <v>0</v>
      </c>
      <c r="AS565" s="637">
        <v>1012.6</v>
      </c>
      <c r="AT565" s="637">
        <v>14550</v>
      </c>
      <c r="AU565" s="637">
        <v>1</v>
      </c>
      <c r="AV565" s="637">
        <v>0</v>
      </c>
      <c r="AW565" s="637">
        <v>0</v>
      </c>
      <c r="AX565" s="637">
        <v>0</v>
      </c>
      <c r="AY565" s="637">
        <v>0</v>
      </c>
      <c r="AZ565" s="637">
        <v>296.2</v>
      </c>
      <c r="BA565" s="637">
        <v>22.3</v>
      </c>
      <c r="BB565" s="637">
        <v>41.9</v>
      </c>
      <c r="BC565" s="636">
        <v>0.38611111111111113</v>
      </c>
    </row>
    <row r="566" spans="2:55">
      <c r="B566" s="2">
        <v>20.7</v>
      </c>
      <c r="C566" s="2">
        <v>87</v>
      </c>
      <c r="D566" s="2">
        <v>18.5</v>
      </c>
      <c r="E566" s="2">
        <v>20.7</v>
      </c>
      <c r="F566" s="2">
        <v>6.5</v>
      </c>
      <c r="G566" s="2">
        <v>7.2</v>
      </c>
      <c r="H566" s="2">
        <v>1012.5</v>
      </c>
      <c r="I566" s="2">
        <v>14150</v>
      </c>
      <c r="J566" s="2">
        <v>1</v>
      </c>
      <c r="K566" s="2">
        <v>0</v>
      </c>
      <c r="L566" s="2">
        <v>0</v>
      </c>
      <c r="M566" s="2">
        <v>0</v>
      </c>
      <c r="N566">
        <v>0</v>
      </c>
      <c r="O566">
        <v>296.2</v>
      </c>
      <c r="P566">
        <v>22.5</v>
      </c>
      <c r="Q566">
        <v>41.9</v>
      </c>
      <c r="R566" s="5">
        <v>0.38680555555555557</v>
      </c>
      <c r="T566" s="13">
        <f t="shared" si="16"/>
        <v>41.9</v>
      </c>
      <c r="U566" s="13">
        <f t="shared" si="17"/>
        <v>18.2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7">
        <v>20.7</v>
      </c>
      <c r="AN566" s="637">
        <v>87</v>
      </c>
      <c r="AO566" s="637">
        <v>18.5</v>
      </c>
      <c r="AP566" s="637">
        <v>20.7</v>
      </c>
      <c r="AQ566" s="637">
        <v>6.5</v>
      </c>
      <c r="AR566" s="637">
        <v>7.2</v>
      </c>
      <c r="AS566" s="637">
        <v>1012.5</v>
      </c>
      <c r="AT566" s="637">
        <v>14150</v>
      </c>
      <c r="AU566" s="637">
        <v>1</v>
      </c>
      <c r="AV566" s="637">
        <v>0</v>
      </c>
      <c r="AW566" s="637">
        <v>0</v>
      </c>
      <c r="AX566" s="637">
        <v>0</v>
      </c>
      <c r="AY566" s="637">
        <v>0</v>
      </c>
      <c r="AZ566" s="637">
        <v>296.2</v>
      </c>
      <c r="BA566" s="637">
        <v>22.5</v>
      </c>
      <c r="BB566" s="637">
        <v>41.9</v>
      </c>
      <c r="BC566" s="636">
        <v>0.38680555555555557</v>
      </c>
    </row>
    <row r="567" spans="2:55">
      <c r="B567" s="2">
        <v>20.7</v>
      </c>
      <c r="C567" s="2">
        <v>87</v>
      </c>
      <c r="D567" s="2">
        <v>18.5</v>
      </c>
      <c r="E567" s="2">
        <v>20.7</v>
      </c>
      <c r="F567" s="2">
        <v>0</v>
      </c>
      <c r="G567" s="2">
        <v>5.4</v>
      </c>
      <c r="H567" s="2">
        <v>1012.7</v>
      </c>
      <c r="I567" s="2">
        <v>13530</v>
      </c>
      <c r="J567" s="2">
        <v>0</v>
      </c>
      <c r="K567" s="2">
        <v>0</v>
      </c>
      <c r="L567" s="2">
        <v>0</v>
      </c>
      <c r="M567" s="2">
        <v>0</v>
      </c>
      <c r="N567">
        <v>0</v>
      </c>
      <c r="O567">
        <v>296.2</v>
      </c>
      <c r="P567">
        <v>22.7</v>
      </c>
      <c r="Q567">
        <v>41.9</v>
      </c>
      <c r="R567" s="5">
        <v>0.38750000000000001</v>
      </c>
      <c r="T567" s="13">
        <f t="shared" si="16"/>
        <v>41.9</v>
      </c>
      <c r="U567" s="13">
        <f t="shared" si="17"/>
        <v>18.2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7">
        <v>20.7</v>
      </c>
      <c r="AN567" s="637">
        <v>87</v>
      </c>
      <c r="AO567" s="637">
        <v>18.5</v>
      </c>
      <c r="AP567" s="637">
        <v>20.7</v>
      </c>
      <c r="AQ567" s="637">
        <v>0</v>
      </c>
      <c r="AR567" s="637">
        <v>5.4</v>
      </c>
      <c r="AS567" s="637">
        <v>1012.7</v>
      </c>
      <c r="AT567" s="637">
        <v>13530</v>
      </c>
      <c r="AU567" s="637">
        <v>0</v>
      </c>
      <c r="AV567" s="637">
        <v>0</v>
      </c>
      <c r="AW567" s="637">
        <v>0</v>
      </c>
      <c r="AX567" s="637">
        <v>0</v>
      </c>
      <c r="AY567" s="637">
        <v>0</v>
      </c>
      <c r="AZ567" s="637">
        <v>296.2</v>
      </c>
      <c r="BA567" s="637">
        <v>22.7</v>
      </c>
      <c r="BB567" s="637">
        <v>41.9</v>
      </c>
      <c r="BC567" s="636">
        <v>0.38750000000000001</v>
      </c>
    </row>
    <row r="568" spans="2:55">
      <c r="B568" s="2">
        <v>20.7</v>
      </c>
      <c r="C568" s="2">
        <v>87</v>
      </c>
      <c r="D568" s="2">
        <v>18.5</v>
      </c>
      <c r="E568" s="2">
        <v>20.7</v>
      </c>
      <c r="F568" s="2">
        <v>2.5</v>
      </c>
      <c r="G568" s="2">
        <v>3.6</v>
      </c>
      <c r="H568" s="2">
        <v>1012.7</v>
      </c>
      <c r="I568" s="2">
        <v>12780</v>
      </c>
      <c r="J568" s="2">
        <v>0</v>
      </c>
      <c r="K568" s="2">
        <v>0</v>
      </c>
      <c r="L568" s="2">
        <v>0</v>
      </c>
      <c r="M568" s="2">
        <v>0</v>
      </c>
      <c r="N568">
        <v>0</v>
      </c>
      <c r="O568">
        <v>296.2</v>
      </c>
      <c r="P568">
        <v>22.9</v>
      </c>
      <c r="Q568">
        <v>42.2</v>
      </c>
      <c r="R568" s="5">
        <v>0.38819444444444445</v>
      </c>
      <c r="T568" s="13">
        <f t="shared" si="16"/>
        <v>42.2</v>
      </c>
      <c r="U568" s="13">
        <f t="shared" si="17"/>
        <v>18.500000000000004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7">
        <v>20.7</v>
      </c>
      <c r="AN568" s="637">
        <v>87</v>
      </c>
      <c r="AO568" s="637">
        <v>18.5</v>
      </c>
      <c r="AP568" s="637">
        <v>20.7</v>
      </c>
      <c r="AQ568" s="637">
        <v>2.5</v>
      </c>
      <c r="AR568" s="637">
        <v>3.6</v>
      </c>
      <c r="AS568" s="637">
        <v>1012.7</v>
      </c>
      <c r="AT568" s="637">
        <v>12780</v>
      </c>
      <c r="AU568" s="637">
        <v>0</v>
      </c>
      <c r="AV568" s="637">
        <v>0</v>
      </c>
      <c r="AW568" s="637">
        <v>0</v>
      </c>
      <c r="AX568" s="637">
        <v>0</v>
      </c>
      <c r="AY568" s="637">
        <v>0</v>
      </c>
      <c r="AZ568" s="637">
        <v>296.2</v>
      </c>
      <c r="BA568" s="637">
        <v>22.9</v>
      </c>
      <c r="BB568" s="637">
        <v>42.2</v>
      </c>
      <c r="BC568" s="636">
        <v>0.38819444444444445</v>
      </c>
    </row>
    <row r="569" spans="2:55">
      <c r="B569" s="2">
        <v>20.9</v>
      </c>
      <c r="C569" s="2">
        <v>87</v>
      </c>
      <c r="D569" s="2">
        <v>18.7</v>
      </c>
      <c r="E569" s="2">
        <v>20.9</v>
      </c>
      <c r="F569" s="2">
        <v>0</v>
      </c>
      <c r="G569" s="2">
        <v>4</v>
      </c>
      <c r="H569" s="2">
        <v>1012.7</v>
      </c>
      <c r="I569" s="2">
        <v>12380</v>
      </c>
      <c r="J569" s="2">
        <v>0</v>
      </c>
      <c r="K569" s="2">
        <v>0</v>
      </c>
      <c r="L569" s="2">
        <v>0</v>
      </c>
      <c r="M569" s="2">
        <v>0</v>
      </c>
      <c r="N569">
        <v>0</v>
      </c>
      <c r="O569">
        <v>296.2</v>
      </c>
      <c r="P569">
        <v>23</v>
      </c>
      <c r="Q569">
        <v>42.5</v>
      </c>
      <c r="R569" s="5">
        <v>0.3888888888888889</v>
      </c>
      <c r="T569" s="13">
        <f t="shared" si="16"/>
        <v>42.5</v>
      </c>
      <c r="U569" s="13">
        <f t="shared" si="17"/>
        <v>18.600000000000001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7">
        <v>20.9</v>
      </c>
      <c r="AN569" s="637">
        <v>87</v>
      </c>
      <c r="AO569" s="637">
        <v>18.7</v>
      </c>
      <c r="AP569" s="637">
        <v>20.9</v>
      </c>
      <c r="AQ569" s="637">
        <v>0</v>
      </c>
      <c r="AR569" s="637">
        <v>4</v>
      </c>
      <c r="AS569" s="637">
        <v>1012.7</v>
      </c>
      <c r="AT569" s="637">
        <v>12380</v>
      </c>
      <c r="AU569" s="637">
        <v>0</v>
      </c>
      <c r="AV569" s="637">
        <v>0</v>
      </c>
      <c r="AW569" s="637">
        <v>0</v>
      </c>
      <c r="AX569" s="637">
        <v>0</v>
      </c>
      <c r="AY569" s="637">
        <v>0</v>
      </c>
      <c r="AZ569" s="637">
        <v>296.2</v>
      </c>
      <c r="BA569" s="637">
        <v>23</v>
      </c>
      <c r="BB569" s="637">
        <v>42.5</v>
      </c>
      <c r="BC569" s="636">
        <v>0.3888888888888889</v>
      </c>
    </row>
    <row r="570" spans="2:55">
      <c r="B570" s="2">
        <v>20.9</v>
      </c>
      <c r="C570" s="2">
        <v>86</v>
      </c>
      <c r="D570" s="2">
        <v>18.5</v>
      </c>
      <c r="E570" s="2">
        <v>20.9</v>
      </c>
      <c r="F570" s="2">
        <v>3.6</v>
      </c>
      <c r="G570" s="2">
        <v>5.4</v>
      </c>
      <c r="H570" s="2">
        <v>1012.7</v>
      </c>
      <c r="I570" s="2">
        <v>12570</v>
      </c>
      <c r="J570" s="2">
        <v>0</v>
      </c>
      <c r="K570" s="2">
        <v>0</v>
      </c>
      <c r="L570" s="2">
        <v>0</v>
      </c>
      <c r="M570" s="2">
        <v>0</v>
      </c>
      <c r="N570">
        <v>0</v>
      </c>
      <c r="O570">
        <v>296.2</v>
      </c>
      <c r="P570">
        <v>23.2</v>
      </c>
      <c r="Q570">
        <v>42.8</v>
      </c>
      <c r="R570" s="5">
        <v>0.38958333333333334</v>
      </c>
      <c r="T570" s="13">
        <f t="shared" si="16"/>
        <v>42.8</v>
      </c>
      <c r="U570" s="13">
        <f t="shared" si="17"/>
        <v>18.899999999999999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7">
        <v>20.9</v>
      </c>
      <c r="AN570" s="637">
        <v>86</v>
      </c>
      <c r="AO570" s="637">
        <v>18.5</v>
      </c>
      <c r="AP570" s="637">
        <v>20.9</v>
      </c>
      <c r="AQ570" s="637">
        <v>3.6</v>
      </c>
      <c r="AR570" s="637">
        <v>5.4</v>
      </c>
      <c r="AS570" s="637">
        <v>1012.7</v>
      </c>
      <c r="AT570" s="637">
        <v>12570</v>
      </c>
      <c r="AU570" s="637">
        <v>0</v>
      </c>
      <c r="AV570" s="637">
        <v>0</v>
      </c>
      <c r="AW570" s="637">
        <v>0</v>
      </c>
      <c r="AX570" s="637">
        <v>0</v>
      </c>
      <c r="AY570" s="637">
        <v>0</v>
      </c>
      <c r="AZ570" s="637">
        <v>296.2</v>
      </c>
      <c r="BA570" s="637">
        <v>23.2</v>
      </c>
      <c r="BB570" s="637">
        <v>42.8</v>
      </c>
      <c r="BC570" s="636">
        <v>0.38958333333333334</v>
      </c>
    </row>
    <row r="571" spans="2:55">
      <c r="B571" s="2">
        <v>20.9</v>
      </c>
      <c r="C571" s="2">
        <v>86</v>
      </c>
      <c r="D571" s="2">
        <v>18.5</v>
      </c>
      <c r="E571" s="2">
        <v>20.9</v>
      </c>
      <c r="F571" s="2">
        <v>0</v>
      </c>
      <c r="G571" s="2">
        <v>0</v>
      </c>
      <c r="H571" s="2">
        <v>1012.9</v>
      </c>
      <c r="I571" s="2">
        <v>13150</v>
      </c>
      <c r="J571" s="2">
        <v>0</v>
      </c>
      <c r="K571" s="2">
        <v>0</v>
      </c>
      <c r="L571" s="2">
        <v>0</v>
      </c>
      <c r="M571" s="2">
        <v>0</v>
      </c>
      <c r="N571">
        <v>0</v>
      </c>
      <c r="O571">
        <v>296.2</v>
      </c>
      <c r="P571">
        <v>23.3</v>
      </c>
      <c r="Q571">
        <v>43.1</v>
      </c>
      <c r="R571" s="5">
        <v>0.39027777777777778</v>
      </c>
      <c r="T571" s="13">
        <f t="shared" si="16"/>
        <v>43.1</v>
      </c>
      <c r="U571" s="13">
        <f t="shared" si="17"/>
        <v>19.200000000000003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7">
        <v>20.9</v>
      </c>
      <c r="AN571" s="637">
        <v>86</v>
      </c>
      <c r="AO571" s="637">
        <v>18.5</v>
      </c>
      <c r="AP571" s="637">
        <v>20.9</v>
      </c>
      <c r="AQ571" s="637">
        <v>0</v>
      </c>
      <c r="AR571" s="637">
        <v>0</v>
      </c>
      <c r="AS571" s="637">
        <v>1012.9</v>
      </c>
      <c r="AT571" s="637">
        <v>13150</v>
      </c>
      <c r="AU571" s="637">
        <v>0</v>
      </c>
      <c r="AV571" s="637">
        <v>0</v>
      </c>
      <c r="AW571" s="637">
        <v>0</v>
      </c>
      <c r="AX571" s="637">
        <v>0</v>
      </c>
      <c r="AY571" s="637">
        <v>0</v>
      </c>
      <c r="AZ571" s="637">
        <v>296.2</v>
      </c>
      <c r="BA571" s="637">
        <v>23.3</v>
      </c>
      <c r="BB571" s="637">
        <v>43.1</v>
      </c>
      <c r="BC571" s="636">
        <v>0.39027777777777778</v>
      </c>
    </row>
    <row r="572" spans="2:55">
      <c r="B572" s="2">
        <v>21.1</v>
      </c>
      <c r="C572" s="2">
        <v>86</v>
      </c>
      <c r="D572" s="2">
        <v>18.7</v>
      </c>
      <c r="E572" s="2">
        <v>21.1</v>
      </c>
      <c r="F572" s="2">
        <v>0</v>
      </c>
      <c r="G572" s="2">
        <v>0</v>
      </c>
      <c r="H572" s="2">
        <v>1012.8</v>
      </c>
      <c r="I572" s="2">
        <v>14010</v>
      </c>
      <c r="J572" s="2">
        <v>1</v>
      </c>
      <c r="K572" s="2">
        <v>0</v>
      </c>
      <c r="L572" s="2">
        <v>0</v>
      </c>
      <c r="M572" s="2">
        <v>0</v>
      </c>
      <c r="N572">
        <v>0</v>
      </c>
      <c r="O572">
        <v>296.2</v>
      </c>
      <c r="P572">
        <v>23.4</v>
      </c>
      <c r="Q572">
        <v>43.5</v>
      </c>
      <c r="R572" s="5">
        <v>0.39097222222222222</v>
      </c>
      <c r="T572" s="13">
        <f t="shared" si="16"/>
        <v>43.5</v>
      </c>
      <c r="U572" s="13">
        <f t="shared" si="17"/>
        <v>19.399999999999999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7">
        <v>21.1</v>
      </c>
      <c r="AN572" s="637">
        <v>86</v>
      </c>
      <c r="AO572" s="637">
        <v>18.7</v>
      </c>
      <c r="AP572" s="637">
        <v>21.1</v>
      </c>
      <c r="AQ572" s="637">
        <v>0</v>
      </c>
      <c r="AR572" s="637">
        <v>0</v>
      </c>
      <c r="AS572" s="637">
        <v>1012.8</v>
      </c>
      <c r="AT572" s="637">
        <v>14010</v>
      </c>
      <c r="AU572" s="637">
        <v>1</v>
      </c>
      <c r="AV572" s="637">
        <v>0</v>
      </c>
      <c r="AW572" s="637">
        <v>0</v>
      </c>
      <c r="AX572" s="637">
        <v>0</v>
      </c>
      <c r="AY572" s="637">
        <v>0</v>
      </c>
      <c r="AZ572" s="637">
        <v>296.2</v>
      </c>
      <c r="BA572" s="637">
        <v>23.4</v>
      </c>
      <c r="BB572" s="637">
        <v>43.5</v>
      </c>
      <c r="BC572" s="636">
        <v>0.39097222222222222</v>
      </c>
    </row>
    <row r="573" spans="2:55">
      <c r="B573" s="2">
        <v>21</v>
      </c>
      <c r="C573" s="2">
        <v>85</v>
      </c>
      <c r="D573" s="2">
        <v>18.399999999999999</v>
      </c>
      <c r="E573" s="2">
        <v>21</v>
      </c>
      <c r="F573" s="2">
        <v>2.9</v>
      </c>
      <c r="G573" s="2">
        <v>4</v>
      </c>
      <c r="H573" s="2">
        <v>1013</v>
      </c>
      <c r="I573" s="2">
        <v>15190</v>
      </c>
      <c r="J573" s="2">
        <v>1</v>
      </c>
      <c r="K573" s="2">
        <v>0</v>
      </c>
      <c r="L573" s="2">
        <v>0</v>
      </c>
      <c r="M573" s="2">
        <v>0</v>
      </c>
      <c r="N573">
        <v>0</v>
      </c>
      <c r="O573">
        <v>296.2</v>
      </c>
      <c r="P573">
        <v>23.6</v>
      </c>
      <c r="Q573">
        <v>43.5</v>
      </c>
      <c r="R573" s="5">
        <v>0.39166666666666666</v>
      </c>
      <c r="T573" s="13">
        <f t="shared" si="16"/>
        <v>43.5</v>
      </c>
      <c r="U573" s="13">
        <f t="shared" si="17"/>
        <v>19.5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7">
        <v>21</v>
      </c>
      <c r="AN573" s="637">
        <v>85</v>
      </c>
      <c r="AO573" s="637">
        <v>18.399999999999999</v>
      </c>
      <c r="AP573" s="637">
        <v>21</v>
      </c>
      <c r="AQ573" s="637">
        <v>2.9</v>
      </c>
      <c r="AR573" s="637">
        <v>4</v>
      </c>
      <c r="AS573" s="637">
        <v>1013</v>
      </c>
      <c r="AT573" s="637">
        <v>15190</v>
      </c>
      <c r="AU573" s="637">
        <v>1</v>
      </c>
      <c r="AV573" s="637">
        <v>0</v>
      </c>
      <c r="AW573" s="637">
        <v>0</v>
      </c>
      <c r="AX573" s="637">
        <v>0</v>
      </c>
      <c r="AY573" s="637">
        <v>0</v>
      </c>
      <c r="AZ573" s="637">
        <v>296.2</v>
      </c>
      <c r="BA573" s="637">
        <v>23.6</v>
      </c>
      <c r="BB573" s="637">
        <v>43.5</v>
      </c>
      <c r="BC573" s="636">
        <v>0.39166666666666666</v>
      </c>
    </row>
    <row r="574" spans="2:55">
      <c r="B574" s="2">
        <v>21</v>
      </c>
      <c r="C574" s="2">
        <v>85</v>
      </c>
      <c r="D574" s="2">
        <v>18.399999999999999</v>
      </c>
      <c r="E574" s="2">
        <v>21</v>
      </c>
      <c r="F574" s="2">
        <v>2.5</v>
      </c>
      <c r="G574" s="2">
        <v>3.2</v>
      </c>
      <c r="H574" s="2">
        <v>1012.8</v>
      </c>
      <c r="I574" s="2">
        <v>16550</v>
      </c>
      <c r="J574" s="2">
        <v>1</v>
      </c>
      <c r="K574" s="2">
        <v>0</v>
      </c>
      <c r="L574" s="2">
        <v>0</v>
      </c>
      <c r="M574" s="2">
        <v>0</v>
      </c>
      <c r="N574">
        <v>0</v>
      </c>
      <c r="O574">
        <v>296.2</v>
      </c>
      <c r="P574">
        <v>23.7</v>
      </c>
      <c r="Q574">
        <v>43.7</v>
      </c>
      <c r="R574" s="5">
        <v>0.3923611111111111</v>
      </c>
      <c r="T574" s="13">
        <f t="shared" si="16"/>
        <v>43.7</v>
      </c>
      <c r="U574" s="13">
        <f t="shared" si="17"/>
        <v>19.700000000000003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7">
        <v>21</v>
      </c>
      <c r="AN574" s="637">
        <v>85</v>
      </c>
      <c r="AO574" s="637">
        <v>18.399999999999999</v>
      </c>
      <c r="AP574" s="637">
        <v>21</v>
      </c>
      <c r="AQ574" s="637">
        <v>2.5</v>
      </c>
      <c r="AR574" s="637">
        <v>3.2</v>
      </c>
      <c r="AS574" s="637">
        <v>1012.8</v>
      </c>
      <c r="AT574" s="637">
        <v>16550</v>
      </c>
      <c r="AU574" s="637">
        <v>1</v>
      </c>
      <c r="AV574" s="637">
        <v>0</v>
      </c>
      <c r="AW574" s="637">
        <v>0</v>
      </c>
      <c r="AX574" s="637">
        <v>0</v>
      </c>
      <c r="AY574" s="637">
        <v>0</v>
      </c>
      <c r="AZ574" s="637">
        <v>296.2</v>
      </c>
      <c r="BA574" s="637">
        <v>23.7</v>
      </c>
      <c r="BB574" s="637">
        <v>43.7</v>
      </c>
      <c r="BC574" s="636">
        <v>0.3923611111111111</v>
      </c>
    </row>
    <row r="575" spans="2:55">
      <c r="B575" s="2">
        <v>21.1</v>
      </c>
      <c r="C575" s="2">
        <v>85</v>
      </c>
      <c r="D575" s="2">
        <v>18.5</v>
      </c>
      <c r="E575" s="2">
        <v>21.1</v>
      </c>
      <c r="F575" s="2">
        <v>1.8</v>
      </c>
      <c r="G575" s="2">
        <v>2.5</v>
      </c>
      <c r="H575" s="2">
        <v>1013</v>
      </c>
      <c r="I575" s="2">
        <v>17220</v>
      </c>
      <c r="J575" s="2">
        <v>1</v>
      </c>
      <c r="K575" s="2">
        <v>0</v>
      </c>
      <c r="L575" s="2">
        <v>0</v>
      </c>
      <c r="M575" s="2">
        <v>0</v>
      </c>
      <c r="N575">
        <v>0</v>
      </c>
      <c r="O575">
        <v>296.2</v>
      </c>
      <c r="P575">
        <v>23.8</v>
      </c>
      <c r="Q575">
        <v>43.5</v>
      </c>
      <c r="R575" s="5">
        <v>0.39305555555555555</v>
      </c>
      <c r="T575" s="13">
        <f t="shared" si="16"/>
        <v>43.5</v>
      </c>
      <c r="U575" s="13">
        <f t="shared" si="17"/>
        <v>19.399999999999999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7">
        <v>21.1</v>
      </c>
      <c r="AN575" s="637">
        <v>85</v>
      </c>
      <c r="AO575" s="637">
        <v>18.5</v>
      </c>
      <c r="AP575" s="637">
        <v>21.1</v>
      </c>
      <c r="AQ575" s="637">
        <v>1.8</v>
      </c>
      <c r="AR575" s="637">
        <v>2.5</v>
      </c>
      <c r="AS575" s="637">
        <v>1013</v>
      </c>
      <c r="AT575" s="637">
        <v>17220</v>
      </c>
      <c r="AU575" s="637">
        <v>1</v>
      </c>
      <c r="AV575" s="637">
        <v>0</v>
      </c>
      <c r="AW575" s="637">
        <v>0</v>
      </c>
      <c r="AX575" s="637">
        <v>0</v>
      </c>
      <c r="AY575" s="637">
        <v>0</v>
      </c>
      <c r="AZ575" s="637">
        <v>296.2</v>
      </c>
      <c r="BA575" s="637">
        <v>23.8</v>
      </c>
      <c r="BB575" s="637">
        <v>43.5</v>
      </c>
      <c r="BC575" s="636">
        <v>0.39305555555555555</v>
      </c>
    </row>
    <row r="576" spans="2:55">
      <c r="B576" s="2">
        <v>21</v>
      </c>
      <c r="C576" s="2">
        <v>85</v>
      </c>
      <c r="D576" s="2">
        <v>18.399999999999999</v>
      </c>
      <c r="E576" s="2">
        <v>21</v>
      </c>
      <c r="F576" s="2">
        <v>0</v>
      </c>
      <c r="G576" s="2">
        <v>1.8</v>
      </c>
      <c r="H576" s="2">
        <v>1013</v>
      </c>
      <c r="I576" s="2">
        <v>17470</v>
      </c>
      <c r="J576" s="2">
        <v>1</v>
      </c>
      <c r="K576" s="2">
        <v>0</v>
      </c>
      <c r="L576" s="2">
        <v>0</v>
      </c>
      <c r="M576" s="2">
        <v>0</v>
      </c>
      <c r="N576">
        <v>0</v>
      </c>
      <c r="O576">
        <v>296.2</v>
      </c>
      <c r="P576">
        <v>24</v>
      </c>
      <c r="Q576">
        <v>43.1</v>
      </c>
      <c r="R576" s="5">
        <v>0.39374999999999999</v>
      </c>
      <c r="T576" s="13">
        <f t="shared" si="16"/>
        <v>43.1</v>
      </c>
      <c r="U576" s="13">
        <f t="shared" si="17"/>
        <v>19.100000000000001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7">
        <v>21</v>
      </c>
      <c r="AN576" s="637">
        <v>85</v>
      </c>
      <c r="AO576" s="637">
        <v>18.399999999999999</v>
      </c>
      <c r="AP576" s="637">
        <v>21</v>
      </c>
      <c r="AQ576" s="637">
        <v>0</v>
      </c>
      <c r="AR576" s="637">
        <v>1.8</v>
      </c>
      <c r="AS576" s="637">
        <v>1013</v>
      </c>
      <c r="AT576" s="637">
        <v>17470</v>
      </c>
      <c r="AU576" s="637">
        <v>1</v>
      </c>
      <c r="AV576" s="637">
        <v>0</v>
      </c>
      <c r="AW576" s="637">
        <v>0</v>
      </c>
      <c r="AX576" s="637">
        <v>0</v>
      </c>
      <c r="AY576" s="637">
        <v>0</v>
      </c>
      <c r="AZ576" s="637">
        <v>296.2</v>
      </c>
      <c r="BA576" s="637">
        <v>24</v>
      </c>
      <c r="BB576" s="637">
        <v>43.1</v>
      </c>
      <c r="BC576" s="636">
        <v>0.39374999999999999</v>
      </c>
    </row>
    <row r="577" spans="2:55">
      <c r="B577" s="2">
        <v>21</v>
      </c>
      <c r="C577" s="2">
        <v>85</v>
      </c>
      <c r="D577" s="2">
        <v>18.399999999999999</v>
      </c>
      <c r="E577" s="2">
        <v>21</v>
      </c>
      <c r="F577" s="2">
        <v>0</v>
      </c>
      <c r="G577" s="2">
        <v>0</v>
      </c>
      <c r="H577" s="2">
        <v>1013.1</v>
      </c>
      <c r="I577" s="2">
        <v>17550</v>
      </c>
      <c r="J577" s="2">
        <v>1</v>
      </c>
      <c r="K577" s="2">
        <v>0</v>
      </c>
      <c r="L577" s="2">
        <v>0</v>
      </c>
      <c r="M577" s="2">
        <v>0</v>
      </c>
      <c r="N577">
        <v>0</v>
      </c>
      <c r="O577">
        <v>296.2</v>
      </c>
      <c r="P577">
        <v>24.1</v>
      </c>
      <c r="Q577">
        <v>42.4</v>
      </c>
      <c r="R577" s="5">
        <v>0.39444444444444443</v>
      </c>
      <c r="T577" s="13">
        <f t="shared" si="16"/>
        <v>42.4</v>
      </c>
      <c r="U577" s="13">
        <f t="shared" si="17"/>
        <v>18.399999999999999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7">
        <v>21</v>
      </c>
      <c r="AN577" s="637">
        <v>85</v>
      </c>
      <c r="AO577" s="637">
        <v>18.399999999999999</v>
      </c>
      <c r="AP577" s="637">
        <v>21</v>
      </c>
      <c r="AQ577" s="637">
        <v>0</v>
      </c>
      <c r="AR577" s="637">
        <v>0</v>
      </c>
      <c r="AS577" s="637">
        <v>1013.1</v>
      </c>
      <c r="AT577" s="637">
        <v>17550</v>
      </c>
      <c r="AU577" s="637">
        <v>1</v>
      </c>
      <c r="AV577" s="637">
        <v>0</v>
      </c>
      <c r="AW577" s="637">
        <v>0</v>
      </c>
      <c r="AX577" s="637">
        <v>0</v>
      </c>
      <c r="AY577" s="637">
        <v>0</v>
      </c>
      <c r="AZ577" s="637">
        <v>296.2</v>
      </c>
      <c r="BA577" s="637">
        <v>24.1</v>
      </c>
      <c r="BB577" s="637">
        <v>42.4</v>
      </c>
      <c r="BC577" s="636">
        <v>0.39444444444444443</v>
      </c>
    </row>
    <row r="578" spans="2:55">
      <c r="B578" s="2">
        <v>21.1</v>
      </c>
      <c r="C578" s="2">
        <v>85</v>
      </c>
      <c r="D578" s="2">
        <v>18.5</v>
      </c>
      <c r="E578" s="2">
        <v>21.1</v>
      </c>
      <c r="F578" s="2">
        <v>2.5</v>
      </c>
      <c r="G578" s="2">
        <v>2.5</v>
      </c>
      <c r="H578" s="2">
        <v>1013</v>
      </c>
      <c r="I578" s="2">
        <v>17690</v>
      </c>
      <c r="J578" s="2">
        <v>1</v>
      </c>
      <c r="K578" s="2">
        <v>0</v>
      </c>
      <c r="L578" s="2">
        <v>0</v>
      </c>
      <c r="M578" s="2">
        <v>0</v>
      </c>
      <c r="N578">
        <v>0</v>
      </c>
      <c r="O578">
        <v>296.2</v>
      </c>
      <c r="P578">
        <v>24.2</v>
      </c>
      <c r="Q578">
        <v>41.7</v>
      </c>
      <c r="R578" s="5">
        <v>0.39513888888888887</v>
      </c>
      <c r="T578" s="13">
        <f t="shared" si="16"/>
        <v>41.7</v>
      </c>
      <c r="U578" s="13">
        <f t="shared" si="17"/>
        <v>17.600000000000001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7">
        <v>21.1</v>
      </c>
      <c r="AN578" s="637">
        <v>85</v>
      </c>
      <c r="AO578" s="637">
        <v>18.5</v>
      </c>
      <c r="AP578" s="637">
        <v>21.1</v>
      </c>
      <c r="AQ578" s="637">
        <v>2.5</v>
      </c>
      <c r="AR578" s="637">
        <v>2.5</v>
      </c>
      <c r="AS578" s="637">
        <v>1013</v>
      </c>
      <c r="AT578" s="637">
        <v>17690</v>
      </c>
      <c r="AU578" s="637">
        <v>1</v>
      </c>
      <c r="AV578" s="637">
        <v>0</v>
      </c>
      <c r="AW578" s="637">
        <v>0</v>
      </c>
      <c r="AX578" s="637">
        <v>0</v>
      </c>
      <c r="AY578" s="637">
        <v>0</v>
      </c>
      <c r="AZ578" s="637">
        <v>296.2</v>
      </c>
      <c r="BA578" s="637">
        <v>24.2</v>
      </c>
      <c r="BB578" s="637">
        <v>41.7</v>
      </c>
      <c r="BC578" s="636">
        <v>0.39513888888888887</v>
      </c>
    </row>
    <row r="579" spans="2:55">
      <c r="B579" s="2">
        <v>21.1</v>
      </c>
      <c r="C579" s="2">
        <v>85</v>
      </c>
      <c r="D579" s="2">
        <v>18.5</v>
      </c>
      <c r="E579" s="2">
        <v>21.1</v>
      </c>
      <c r="F579" s="2">
        <v>4.3</v>
      </c>
      <c r="G579" s="2">
        <v>6.1</v>
      </c>
      <c r="H579" s="2">
        <v>1013</v>
      </c>
      <c r="I579" s="2">
        <v>17770</v>
      </c>
      <c r="J579" s="2">
        <v>1</v>
      </c>
      <c r="K579" s="2">
        <v>0</v>
      </c>
      <c r="L579" s="2">
        <v>0</v>
      </c>
      <c r="M579" s="2">
        <v>0</v>
      </c>
      <c r="N579">
        <v>0</v>
      </c>
      <c r="O579">
        <v>296.2</v>
      </c>
      <c r="P579">
        <v>24.4</v>
      </c>
      <c r="Q579">
        <v>41</v>
      </c>
      <c r="R579" s="5">
        <v>0.39583333333333331</v>
      </c>
      <c r="T579" s="13">
        <f t="shared" si="16"/>
        <v>41</v>
      </c>
      <c r="U579" s="13">
        <f t="shared" si="17"/>
        <v>16.899999999999999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7">
        <v>21.1</v>
      </c>
      <c r="AN579" s="637">
        <v>85</v>
      </c>
      <c r="AO579" s="637">
        <v>18.5</v>
      </c>
      <c r="AP579" s="637">
        <v>21.1</v>
      </c>
      <c r="AQ579" s="637">
        <v>4.3</v>
      </c>
      <c r="AR579" s="637">
        <v>6.1</v>
      </c>
      <c r="AS579" s="637">
        <v>1013</v>
      </c>
      <c r="AT579" s="637">
        <v>17770</v>
      </c>
      <c r="AU579" s="637">
        <v>1</v>
      </c>
      <c r="AV579" s="637">
        <v>0</v>
      </c>
      <c r="AW579" s="637">
        <v>0</v>
      </c>
      <c r="AX579" s="637">
        <v>0</v>
      </c>
      <c r="AY579" s="637">
        <v>0</v>
      </c>
      <c r="AZ579" s="637">
        <v>296.2</v>
      </c>
      <c r="BA579" s="637">
        <v>24.4</v>
      </c>
      <c r="BB579" s="637">
        <v>41</v>
      </c>
      <c r="BC579" s="636">
        <v>0.39583333333333331</v>
      </c>
    </row>
    <row r="580" spans="2:55">
      <c r="B580" s="2">
        <v>21.1</v>
      </c>
      <c r="C580" s="2">
        <v>85</v>
      </c>
      <c r="D580" s="2">
        <v>18.5</v>
      </c>
      <c r="E580" s="2">
        <v>21.1</v>
      </c>
      <c r="F580" s="2">
        <v>0</v>
      </c>
      <c r="G580" s="2">
        <v>1.8</v>
      </c>
      <c r="H580" s="2">
        <v>1013.1</v>
      </c>
      <c r="I580" s="2">
        <v>17410</v>
      </c>
      <c r="J580" s="2">
        <v>1</v>
      </c>
      <c r="K580" s="2">
        <v>0</v>
      </c>
      <c r="L580" s="2">
        <v>0</v>
      </c>
      <c r="M580" s="2">
        <v>0</v>
      </c>
      <c r="N580">
        <v>0</v>
      </c>
      <c r="O580">
        <v>296.2</v>
      </c>
      <c r="P580">
        <v>24.5</v>
      </c>
      <c r="Q580">
        <v>40.299999999999997</v>
      </c>
      <c r="R580" s="5">
        <v>0.39652777777777776</v>
      </c>
      <c r="T580" s="13">
        <f t="shared" si="16"/>
        <v>40.299999999999997</v>
      </c>
      <c r="U580" s="13">
        <f t="shared" si="17"/>
        <v>16.199999999999996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7">
        <v>21.1</v>
      </c>
      <c r="AN580" s="637">
        <v>85</v>
      </c>
      <c r="AO580" s="637">
        <v>18.5</v>
      </c>
      <c r="AP580" s="637">
        <v>21.1</v>
      </c>
      <c r="AQ580" s="637">
        <v>0</v>
      </c>
      <c r="AR580" s="637">
        <v>1.8</v>
      </c>
      <c r="AS580" s="637">
        <v>1013.1</v>
      </c>
      <c r="AT580" s="637">
        <v>17410</v>
      </c>
      <c r="AU580" s="637">
        <v>1</v>
      </c>
      <c r="AV580" s="637">
        <v>0</v>
      </c>
      <c r="AW580" s="637">
        <v>0</v>
      </c>
      <c r="AX580" s="637">
        <v>0</v>
      </c>
      <c r="AY580" s="637">
        <v>0</v>
      </c>
      <c r="AZ580" s="637">
        <v>296.2</v>
      </c>
      <c r="BA580" s="637">
        <v>24.5</v>
      </c>
      <c r="BB580" s="637">
        <v>40.299999999999997</v>
      </c>
      <c r="BC580" s="636">
        <v>0.39652777777777776</v>
      </c>
    </row>
    <row r="581" spans="2:55">
      <c r="B581" s="2">
        <v>21.2</v>
      </c>
      <c r="C581" s="2">
        <v>85</v>
      </c>
      <c r="D581" s="2">
        <v>18.600000000000001</v>
      </c>
      <c r="E581" s="2">
        <v>21.2</v>
      </c>
      <c r="F581" s="2">
        <v>4.3</v>
      </c>
      <c r="G581" s="2">
        <v>4.3</v>
      </c>
      <c r="H581" s="2">
        <v>1013</v>
      </c>
      <c r="I581" s="2">
        <v>16720</v>
      </c>
      <c r="J581" s="2">
        <v>1</v>
      </c>
      <c r="K581" s="2">
        <v>0</v>
      </c>
      <c r="L581" s="2">
        <v>0</v>
      </c>
      <c r="M581" s="2">
        <v>0</v>
      </c>
      <c r="N581">
        <v>0</v>
      </c>
      <c r="O581">
        <v>296.2</v>
      </c>
      <c r="P581">
        <v>24.6</v>
      </c>
      <c r="Q581">
        <v>39.6</v>
      </c>
      <c r="R581" s="5">
        <v>0.3972222222222222</v>
      </c>
      <c r="T581" s="13">
        <f t="shared" si="16"/>
        <v>39.6</v>
      </c>
      <c r="U581" s="13">
        <f t="shared" si="17"/>
        <v>15.400000000000002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7">
        <v>21.2</v>
      </c>
      <c r="AN581" s="637">
        <v>85</v>
      </c>
      <c r="AO581" s="637">
        <v>18.600000000000001</v>
      </c>
      <c r="AP581" s="637">
        <v>21.2</v>
      </c>
      <c r="AQ581" s="637">
        <v>4.3</v>
      </c>
      <c r="AR581" s="637">
        <v>4.3</v>
      </c>
      <c r="AS581" s="637">
        <v>1013</v>
      </c>
      <c r="AT581" s="637">
        <v>16720</v>
      </c>
      <c r="AU581" s="637">
        <v>1</v>
      </c>
      <c r="AV581" s="637">
        <v>0</v>
      </c>
      <c r="AW581" s="637">
        <v>0</v>
      </c>
      <c r="AX581" s="637">
        <v>0</v>
      </c>
      <c r="AY581" s="637">
        <v>0</v>
      </c>
      <c r="AZ581" s="637">
        <v>296.2</v>
      </c>
      <c r="BA581" s="637">
        <v>24.6</v>
      </c>
      <c r="BB581" s="637">
        <v>39.6</v>
      </c>
      <c r="BC581" s="636">
        <v>0.3972222222222222</v>
      </c>
    </row>
    <row r="582" spans="2:55">
      <c r="B582" s="2">
        <v>21.1</v>
      </c>
      <c r="C582" s="2">
        <v>84</v>
      </c>
      <c r="D582" s="2">
        <v>18.3</v>
      </c>
      <c r="E582" s="2">
        <v>21.1</v>
      </c>
      <c r="F582" s="2">
        <v>2.9</v>
      </c>
      <c r="G582" s="2">
        <v>2.9</v>
      </c>
      <c r="H582" s="2">
        <v>1013.1</v>
      </c>
      <c r="I582" s="2">
        <v>15320</v>
      </c>
      <c r="J582" s="2">
        <v>1</v>
      </c>
      <c r="K582" s="2">
        <v>0</v>
      </c>
      <c r="L582" s="2">
        <v>0</v>
      </c>
      <c r="M582" s="2">
        <v>0</v>
      </c>
      <c r="N582">
        <v>0</v>
      </c>
      <c r="O582">
        <v>296.2</v>
      </c>
      <c r="P582">
        <v>24.7</v>
      </c>
      <c r="Q582">
        <v>39</v>
      </c>
      <c r="R582" s="5">
        <v>0.39791666666666664</v>
      </c>
      <c r="T582" s="13">
        <f t="shared" si="16"/>
        <v>39</v>
      </c>
      <c r="U582" s="13">
        <f t="shared" si="17"/>
        <v>14.899999999999999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7">
        <v>21.1</v>
      </c>
      <c r="AN582" s="637">
        <v>84</v>
      </c>
      <c r="AO582" s="637">
        <v>18.3</v>
      </c>
      <c r="AP582" s="637">
        <v>21.1</v>
      </c>
      <c r="AQ582" s="637">
        <v>2.9</v>
      </c>
      <c r="AR582" s="637">
        <v>2.9</v>
      </c>
      <c r="AS582" s="637">
        <v>1013.1</v>
      </c>
      <c r="AT582" s="637">
        <v>15320</v>
      </c>
      <c r="AU582" s="637">
        <v>1</v>
      </c>
      <c r="AV582" s="637">
        <v>0</v>
      </c>
      <c r="AW582" s="637">
        <v>0</v>
      </c>
      <c r="AX582" s="637">
        <v>0</v>
      </c>
      <c r="AY582" s="637">
        <v>0</v>
      </c>
      <c r="AZ582" s="637">
        <v>296.2</v>
      </c>
      <c r="BA582" s="637">
        <v>24.7</v>
      </c>
      <c r="BB582" s="637">
        <v>39</v>
      </c>
      <c r="BC582" s="636">
        <v>0.39791666666666664</v>
      </c>
    </row>
    <row r="583" spans="2:55">
      <c r="B583" s="2">
        <v>21.1</v>
      </c>
      <c r="C583" s="2">
        <v>84</v>
      </c>
      <c r="D583" s="2">
        <v>18.3</v>
      </c>
      <c r="E583" s="2">
        <v>21.1</v>
      </c>
      <c r="F583" s="2">
        <v>2.2000000000000002</v>
      </c>
      <c r="G583" s="2">
        <v>2.5</v>
      </c>
      <c r="H583" s="2">
        <v>1012.8</v>
      </c>
      <c r="I583" s="2">
        <v>14100</v>
      </c>
      <c r="J583" s="2">
        <v>1</v>
      </c>
      <c r="K583" s="2">
        <v>0</v>
      </c>
      <c r="L583" s="2">
        <v>0</v>
      </c>
      <c r="M583" s="2">
        <v>0</v>
      </c>
      <c r="N583">
        <v>0</v>
      </c>
      <c r="O583">
        <v>296.2</v>
      </c>
      <c r="P583">
        <v>24.7</v>
      </c>
      <c r="Q583">
        <v>38.6</v>
      </c>
      <c r="R583" s="5">
        <v>0.39861111111111114</v>
      </c>
      <c r="T583" s="13">
        <f t="shared" si="16"/>
        <v>38.6</v>
      </c>
      <c r="U583" s="13">
        <f t="shared" si="17"/>
        <v>14.5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7">
        <v>21.1</v>
      </c>
      <c r="AN583" s="637">
        <v>84</v>
      </c>
      <c r="AO583" s="637">
        <v>18.3</v>
      </c>
      <c r="AP583" s="637">
        <v>21.1</v>
      </c>
      <c r="AQ583" s="637">
        <v>2.2000000000000002</v>
      </c>
      <c r="AR583" s="637">
        <v>2.5</v>
      </c>
      <c r="AS583" s="637">
        <v>1012.8</v>
      </c>
      <c r="AT583" s="637">
        <v>14100</v>
      </c>
      <c r="AU583" s="637">
        <v>1</v>
      </c>
      <c r="AV583" s="637">
        <v>0</v>
      </c>
      <c r="AW583" s="637">
        <v>0</v>
      </c>
      <c r="AX583" s="637">
        <v>0</v>
      </c>
      <c r="AY583" s="637">
        <v>0</v>
      </c>
      <c r="AZ583" s="637">
        <v>296.2</v>
      </c>
      <c r="BA583" s="637">
        <v>24.7</v>
      </c>
      <c r="BB583" s="637">
        <v>38.6</v>
      </c>
      <c r="BC583" s="636">
        <v>0.39861111111111114</v>
      </c>
    </row>
    <row r="584" spans="2:55">
      <c r="B584" s="2">
        <v>25.6</v>
      </c>
      <c r="C584" s="2">
        <v>72</v>
      </c>
      <c r="D584" s="2">
        <v>20.2</v>
      </c>
      <c r="E584" s="2">
        <v>25.6</v>
      </c>
      <c r="F584" s="2">
        <v>2.2000000000000002</v>
      </c>
      <c r="G584" s="2">
        <v>4.7</v>
      </c>
      <c r="H584" s="2">
        <v>1014.9</v>
      </c>
      <c r="I584" s="2">
        <v>54110</v>
      </c>
      <c r="J584" s="2">
        <v>3</v>
      </c>
      <c r="K584" s="2">
        <v>0</v>
      </c>
      <c r="L584" s="2">
        <v>0</v>
      </c>
      <c r="M584" s="2">
        <v>0</v>
      </c>
      <c r="N584">
        <v>0</v>
      </c>
      <c r="O584">
        <v>296.2</v>
      </c>
      <c r="P584">
        <v>42.5</v>
      </c>
      <c r="Q584">
        <v>39.6</v>
      </c>
      <c r="R584" s="5">
        <v>0.39930555555555558</v>
      </c>
      <c r="T584" s="13">
        <f t="shared" si="16"/>
        <v>42.5</v>
      </c>
      <c r="U584" s="13">
        <f t="shared" si="17"/>
        <v>13.899999999999999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7">
        <v>25.6</v>
      </c>
      <c r="AN584" s="637">
        <v>72</v>
      </c>
      <c r="AO584" s="637">
        <v>20.2</v>
      </c>
      <c r="AP584" s="637">
        <v>25.6</v>
      </c>
      <c r="AQ584" s="637">
        <v>2.2000000000000002</v>
      </c>
      <c r="AR584" s="637">
        <v>4.7</v>
      </c>
      <c r="AS584" s="637">
        <v>1014.9</v>
      </c>
      <c r="AT584" s="637">
        <v>54110</v>
      </c>
      <c r="AU584" s="637">
        <v>3</v>
      </c>
      <c r="AV584" s="637">
        <v>0</v>
      </c>
      <c r="AW584" s="637">
        <v>0</v>
      </c>
      <c r="AX584" s="637">
        <v>0</v>
      </c>
      <c r="AY584" s="637">
        <v>0</v>
      </c>
      <c r="AZ584" s="637">
        <v>296.2</v>
      </c>
      <c r="BA584" s="637">
        <v>42.5</v>
      </c>
      <c r="BB584" s="637">
        <v>39.6</v>
      </c>
      <c r="BC584" s="636">
        <v>0.39930555555555558</v>
      </c>
    </row>
    <row r="585" spans="2:55">
      <c r="B585" s="2">
        <v>21.1</v>
      </c>
      <c r="C585" s="2">
        <v>86</v>
      </c>
      <c r="D585" s="2">
        <v>18.7</v>
      </c>
      <c r="E585" s="2">
        <v>21.1</v>
      </c>
      <c r="F585" s="2">
        <v>0</v>
      </c>
      <c r="G585" s="2">
        <v>0</v>
      </c>
      <c r="H585" s="2">
        <v>1012.8</v>
      </c>
      <c r="I585" s="2">
        <v>14010</v>
      </c>
      <c r="J585" s="2">
        <v>1</v>
      </c>
      <c r="K585" s="2">
        <v>0</v>
      </c>
      <c r="L585" s="2">
        <v>0</v>
      </c>
      <c r="M585" s="2">
        <v>0</v>
      </c>
      <c r="N585">
        <v>0</v>
      </c>
      <c r="O585">
        <v>296.2</v>
      </c>
      <c r="P585">
        <v>23.4</v>
      </c>
      <c r="Q585">
        <v>43.5</v>
      </c>
      <c r="R585" s="5">
        <v>0.4</v>
      </c>
      <c r="T585" s="13">
        <f t="shared" si="16"/>
        <v>43.5</v>
      </c>
      <c r="U585" s="13">
        <f t="shared" si="17"/>
        <v>19.399999999999999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7">
        <v>21.1</v>
      </c>
      <c r="AN585" s="637">
        <v>86</v>
      </c>
      <c r="AO585" s="637">
        <v>18.7</v>
      </c>
      <c r="AP585" s="637">
        <v>21.1</v>
      </c>
      <c r="AQ585" s="637">
        <v>0</v>
      </c>
      <c r="AR585" s="637">
        <v>0</v>
      </c>
      <c r="AS585" s="637">
        <v>1012.8</v>
      </c>
      <c r="AT585" s="637">
        <v>14010</v>
      </c>
      <c r="AU585" s="637">
        <v>1</v>
      </c>
      <c r="AV585" s="637">
        <v>0</v>
      </c>
      <c r="AW585" s="637">
        <v>0</v>
      </c>
      <c r="AX585" s="637">
        <v>0</v>
      </c>
      <c r="AY585" s="637">
        <v>0</v>
      </c>
      <c r="AZ585" s="637">
        <v>296.2</v>
      </c>
      <c r="BA585" s="637">
        <v>23.4</v>
      </c>
      <c r="BB585" s="637">
        <v>43.5</v>
      </c>
      <c r="BC585" s="636">
        <v>0.4</v>
      </c>
    </row>
    <row r="586" spans="2:55">
      <c r="B586" s="2">
        <v>21</v>
      </c>
      <c r="C586" s="2">
        <v>85</v>
      </c>
      <c r="D586" s="2">
        <v>18.399999999999999</v>
      </c>
      <c r="E586" s="2">
        <v>21</v>
      </c>
      <c r="F586" s="2">
        <v>2.9</v>
      </c>
      <c r="G586" s="2">
        <v>4</v>
      </c>
      <c r="H586" s="2">
        <v>1013</v>
      </c>
      <c r="I586" s="2">
        <v>15190</v>
      </c>
      <c r="J586" s="2">
        <v>1</v>
      </c>
      <c r="K586" s="2">
        <v>0</v>
      </c>
      <c r="L586" s="2">
        <v>0</v>
      </c>
      <c r="M586" s="2">
        <v>0</v>
      </c>
      <c r="N586">
        <v>0</v>
      </c>
      <c r="O586">
        <v>296.2</v>
      </c>
      <c r="P586">
        <v>23.6</v>
      </c>
      <c r="Q586">
        <v>43.5</v>
      </c>
      <c r="R586" s="5">
        <v>0.40069444444444446</v>
      </c>
      <c r="T586" s="13">
        <f t="shared" si="16"/>
        <v>43.5</v>
      </c>
      <c r="U586" s="13">
        <f t="shared" si="17"/>
        <v>19.5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7">
        <v>21</v>
      </c>
      <c r="AN586" s="637">
        <v>85</v>
      </c>
      <c r="AO586" s="637">
        <v>18.399999999999999</v>
      </c>
      <c r="AP586" s="637">
        <v>21</v>
      </c>
      <c r="AQ586" s="637">
        <v>2.9</v>
      </c>
      <c r="AR586" s="637">
        <v>4</v>
      </c>
      <c r="AS586" s="637">
        <v>1013</v>
      </c>
      <c r="AT586" s="637">
        <v>15190</v>
      </c>
      <c r="AU586" s="637">
        <v>1</v>
      </c>
      <c r="AV586" s="637">
        <v>0</v>
      </c>
      <c r="AW586" s="637">
        <v>0</v>
      </c>
      <c r="AX586" s="637">
        <v>0</v>
      </c>
      <c r="AY586" s="637">
        <v>0</v>
      </c>
      <c r="AZ586" s="637">
        <v>296.2</v>
      </c>
      <c r="BA586" s="637">
        <v>23.6</v>
      </c>
      <c r="BB586" s="637">
        <v>43.5</v>
      </c>
      <c r="BC586" s="636">
        <v>0.40069444444444446</v>
      </c>
    </row>
    <row r="587" spans="2:55">
      <c r="B587" s="2">
        <v>21</v>
      </c>
      <c r="C587" s="2">
        <v>85</v>
      </c>
      <c r="D587" s="2">
        <v>18.399999999999999</v>
      </c>
      <c r="E587" s="2">
        <v>21</v>
      </c>
      <c r="F587" s="2">
        <v>2.5</v>
      </c>
      <c r="G587" s="2">
        <v>3.2</v>
      </c>
      <c r="H587" s="2">
        <v>1012.8</v>
      </c>
      <c r="I587" s="2">
        <v>16550</v>
      </c>
      <c r="J587" s="2">
        <v>1</v>
      </c>
      <c r="K587" s="2">
        <v>0</v>
      </c>
      <c r="L587" s="2">
        <v>0</v>
      </c>
      <c r="M587" s="2">
        <v>0</v>
      </c>
      <c r="N587">
        <v>0</v>
      </c>
      <c r="O587">
        <v>296.2</v>
      </c>
      <c r="P587">
        <v>23.7</v>
      </c>
      <c r="Q587">
        <v>43.7</v>
      </c>
      <c r="R587" s="5">
        <v>0.40138888888888891</v>
      </c>
      <c r="T587" s="13">
        <f t="shared" si="16"/>
        <v>43.7</v>
      </c>
      <c r="U587" s="13">
        <f t="shared" si="17"/>
        <v>19.700000000000003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7">
        <v>21</v>
      </c>
      <c r="AN587" s="637">
        <v>85</v>
      </c>
      <c r="AO587" s="637">
        <v>18.399999999999999</v>
      </c>
      <c r="AP587" s="637">
        <v>21</v>
      </c>
      <c r="AQ587" s="637">
        <v>2.5</v>
      </c>
      <c r="AR587" s="637">
        <v>3.2</v>
      </c>
      <c r="AS587" s="637">
        <v>1012.8</v>
      </c>
      <c r="AT587" s="637">
        <v>16550</v>
      </c>
      <c r="AU587" s="637">
        <v>1</v>
      </c>
      <c r="AV587" s="637">
        <v>0</v>
      </c>
      <c r="AW587" s="637">
        <v>0</v>
      </c>
      <c r="AX587" s="637">
        <v>0</v>
      </c>
      <c r="AY587" s="637">
        <v>0</v>
      </c>
      <c r="AZ587" s="637">
        <v>296.2</v>
      </c>
      <c r="BA587" s="637">
        <v>23.7</v>
      </c>
      <c r="BB587" s="637">
        <v>43.7</v>
      </c>
      <c r="BC587" s="636">
        <v>0.40138888888888891</v>
      </c>
    </row>
    <row r="588" spans="2:55">
      <c r="B588" s="2">
        <v>21.1</v>
      </c>
      <c r="C588" s="2">
        <v>85</v>
      </c>
      <c r="D588" s="2">
        <v>18.5</v>
      </c>
      <c r="E588" s="2">
        <v>21.1</v>
      </c>
      <c r="F588" s="2">
        <v>1.8</v>
      </c>
      <c r="G588" s="2">
        <v>2.5</v>
      </c>
      <c r="H588" s="2">
        <v>1013</v>
      </c>
      <c r="I588" s="2">
        <v>17220</v>
      </c>
      <c r="J588" s="2">
        <v>1</v>
      </c>
      <c r="K588" s="2">
        <v>0</v>
      </c>
      <c r="L588" s="2">
        <v>0</v>
      </c>
      <c r="M588" s="2">
        <v>0</v>
      </c>
      <c r="N588">
        <v>0</v>
      </c>
      <c r="O588">
        <v>296.2</v>
      </c>
      <c r="P588">
        <v>23.8</v>
      </c>
      <c r="Q588">
        <v>43.5</v>
      </c>
      <c r="R588" s="5">
        <v>0.40208333333333335</v>
      </c>
      <c r="T588" s="13">
        <f t="shared" si="16"/>
        <v>43.5</v>
      </c>
      <c r="U588" s="13">
        <f t="shared" si="17"/>
        <v>19.399999999999999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7">
        <v>21.1</v>
      </c>
      <c r="AN588" s="637">
        <v>85</v>
      </c>
      <c r="AO588" s="637">
        <v>18.5</v>
      </c>
      <c r="AP588" s="637">
        <v>21.1</v>
      </c>
      <c r="AQ588" s="637">
        <v>1.8</v>
      </c>
      <c r="AR588" s="637">
        <v>2.5</v>
      </c>
      <c r="AS588" s="637">
        <v>1013</v>
      </c>
      <c r="AT588" s="637">
        <v>17220</v>
      </c>
      <c r="AU588" s="637">
        <v>1</v>
      </c>
      <c r="AV588" s="637">
        <v>0</v>
      </c>
      <c r="AW588" s="637">
        <v>0</v>
      </c>
      <c r="AX588" s="637">
        <v>0</v>
      </c>
      <c r="AY588" s="637">
        <v>0</v>
      </c>
      <c r="AZ588" s="637">
        <v>296.2</v>
      </c>
      <c r="BA588" s="637">
        <v>23.8</v>
      </c>
      <c r="BB588" s="637">
        <v>43.5</v>
      </c>
      <c r="BC588" s="636">
        <v>0.40208333333333335</v>
      </c>
    </row>
    <row r="589" spans="2:55">
      <c r="B589" s="2">
        <v>21</v>
      </c>
      <c r="C589" s="2">
        <v>85</v>
      </c>
      <c r="D589" s="2">
        <v>18.399999999999999</v>
      </c>
      <c r="E589" s="2">
        <v>21</v>
      </c>
      <c r="F589" s="2">
        <v>0</v>
      </c>
      <c r="G589" s="2">
        <v>1.8</v>
      </c>
      <c r="H589" s="2">
        <v>1013</v>
      </c>
      <c r="I589" s="2">
        <v>17470</v>
      </c>
      <c r="J589" s="2">
        <v>1</v>
      </c>
      <c r="K589" s="2">
        <v>0</v>
      </c>
      <c r="L589" s="2">
        <v>0</v>
      </c>
      <c r="M589" s="2">
        <v>0</v>
      </c>
      <c r="N589">
        <v>0</v>
      </c>
      <c r="O589">
        <v>296.2</v>
      </c>
      <c r="P589">
        <v>24</v>
      </c>
      <c r="Q589">
        <v>43.1</v>
      </c>
      <c r="R589" s="5">
        <v>0.40277777777777779</v>
      </c>
      <c r="T589" s="13">
        <f t="shared" si="16"/>
        <v>43.1</v>
      </c>
      <c r="U589" s="13">
        <f t="shared" si="17"/>
        <v>19.100000000000001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7">
        <v>21</v>
      </c>
      <c r="AN589" s="637">
        <v>85</v>
      </c>
      <c r="AO589" s="637">
        <v>18.399999999999999</v>
      </c>
      <c r="AP589" s="637">
        <v>21</v>
      </c>
      <c r="AQ589" s="637">
        <v>0</v>
      </c>
      <c r="AR589" s="637">
        <v>1.8</v>
      </c>
      <c r="AS589" s="637">
        <v>1013</v>
      </c>
      <c r="AT589" s="637">
        <v>17470</v>
      </c>
      <c r="AU589" s="637">
        <v>1</v>
      </c>
      <c r="AV589" s="637">
        <v>0</v>
      </c>
      <c r="AW589" s="637">
        <v>0</v>
      </c>
      <c r="AX589" s="637">
        <v>0</v>
      </c>
      <c r="AY589" s="637">
        <v>0</v>
      </c>
      <c r="AZ589" s="637">
        <v>296.2</v>
      </c>
      <c r="BA589" s="637">
        <v>24</v>
      </c>
      <c r="BB589" s="637">
        <v>43.1</v>
      </c>
      <c r="BC589" s="636">
        <v>0.40277777777777779</v>
      </c>
    </row>
    <row r="590" spans="2:55">
      <c r="B590" s="2">
        <v>21</v>
      </c>
      <c r="C590" s="2">
        <v>85</v>
      </c>
      <c r="D590" s="2">
        <v>18.399999999999999</v>
      </c>
      <c r="E590" s="2">
        <v>21</v>
      </c>
      <c r="F590" s="2">
        <v>0</v>
      </c>
      <c r="G590" s="2">
        <v>0</v>
      </c>
      <c r="H590" s="2">
        <v>1013.1</v>
      </c>
      <c r="I590" s="2">
        <v>17550</v>
      </c>
      <c r="J590" s="2">
        <v>1</v>
      </c>
      <c r="K590" s="2">
        <v>0</v>
      </c>
      <c r="L590" s="2">
        <v>0</v>
      </c>
      <c r="M590" s="2">
        <v>0</v>
      </c>
      <c r="N590">
        <v>0</v>
      </c>
      <c r="O590">
        <v>296.2</v>
      </c>
      <c r="P590">
        <v>24.1</v>
      </c>
      <c r="Q590">
        <v>42.4</v>
      </c>
      <c r="R590" s="5">
        <v>0.40347222222222223</v>
      </c>
      <c r="T590" s="13">
        <f t="shared" si="16"/>
        <v>42.4</v>
      </c>
      <c r="U590" s="13">
        <f t="shared" si="17"/>
        <v>18.399999999999999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7">
        <v>21</v>
      </c>
      <c r="AN590" s="637">
        <v>85</v>
      </c>
      <c r="AO590" s="637">
        <v>18.399999999999999</v>
      </c>
      <c r="AP590" s="637">
        <v>21</v>
      </c>
      <c r="AQ590" s="637">
        <v>0</v>
      </c>
      <c r="AR590" s="637">
        <v>0</v>
      </c>
      <c r="AS590" s="637">
        <v>1013.1</v>
      </c>
      <c r="AT590" s="637">
        <v>17550</v>
      </c>
      <c r="AU590" s="637">
        <v>1</v>
      </c>
      <c r="AV590" s="637">
        <v>0</v>
      </c>
      <c r="AW590" s="637">
        <v>0</v>
      </c>
      <c r="AX590" s="637">
        <v>0</v>
      </c>
      <c r="AY590" s="637">
        <v>0</v>
      </c>
      <c r="AZ590" s="637">
        <v>296.2</v>
      </c>
      <c r="BA590" s="637">
        <v>24.1</v>
      </c>
      <c r="BB590" s="637">
        <v>42.4</v>
      </c>
      <c r="BC590" s="636">
        <v>0.40347222222222223</v>
      </c>
    </row>
    <row r="591" spans="2:55">
      <c r="B591" s="2">
        <v>21.1</v>
      </c>
      <c r="C591" s="2">
        <v>85</v>
      </c>
      <c r="D591" s="2">
        <v>18.5</v>
      </c>
      <c r="E591" s="2">
        <v>21.1</v>
      </c>
      <c r="F591" s="2">
        <v>2.5</v>
      </c>
      <c r="G591" s="2">
        <v>2.5</v>
      </c>
      <c r="H591" s="2">
        <v>1013</v>
      </c>
      <c r="I591" s="2">
        <v>17690</v>
      </c>
      <c r="J591" s="2">
        <v>1</v>
      </c>
      <c r="K591" s="2">
        <v>0</v>
      </c>
      <c r="L591" s="2">
        <v>0</v>
      </c>
      <c r="M591" s="2">
        <v>0</v>
      </c>
      <c r="N591">
        <v>0</v>
      </c>
      <c r="O591">
        <v>296.2</v>
      </c>
      <c r="P591">
        <v>24.2</v>
      </c>
      <c r="Q591">
        <v>41.7</v>
      </c>
      <c r="R591" s="5">
        <v>0.40416666666666667</v>
      </c>
      <c r="T591" s="13">
        <f t="shared" ref="T591:T654" si="20">MAX(P591,Q591)</f>
        <v>41.7</v>
      </c>
      <c r="U591" s="13">
        <f t="shared" si="17"/>
        <v>17.600000000000001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7">
        <v>21.1</v>
      </c>
      <c r="AN591" s="637">
        <v>85</v>
      </c>
      <c r="AO591" s="637">
        <v>18.5</v>
      </c>
      <c r="AP591" s="637">
        <v>21.1</v>
      </c>
      <c r="AQ591" s="637">
        <v>2.5</v>
      </c>
      <c r="AR591" s="637">
        <v>2.5</v>
      </c>
      <c r="AS591" s="637">
        <v>1013</v>
      </c>
      <c r="AT591" s="637">
        <v>17690</v>
      </c>
      <c r="AU591" s="637">
        <v>1</v>
      </c>
      <c r="AV591" s="637">
        <v>0</v>
      </c>
      <c r="AW591" s="637">
        <v>0</v>
      </c>
      <c r="AX591" s="637">
        <v>0</v>
      </c>
      <c r="AY591" s="637">
        <v>0</v>
      </c>
      <c r="AZ591" s="637">
        <v>296.2</v>
      </c>
      <c r="BA591" s="637">
        <v>24.2</v>
      </c>
      <c r="BB591" s="637">
        <v>41.7</v>
      </c>
      <c r="BC591" s="636">
        <v>0.40416666666666667</v>
      </c>
    </row>
    <row r="592" spans="2:55">
      <c r="B592" s="2">
        <v>21.1</v>
      </c>
      <c r="C592" s="2">
        <v>85</v>
      </c>
      <c r="D592" s="2">
        <v>18.5</v>
      </c>
      <c r="E592" s="2">
        <v>21.1</v>
      </c>
      <c r="F592" s="2">
        <v>4.3</v>
      </c>
      <c r="G592" s="2">
        <v>6.1</v>
      </c>
      <c r="H592" s="2">
        <v>1013</v>
      </c>
      <c r="I592" s="2">
        <v>17770</v>
      </c>
      <c r="J592" s="2">
        <v>1</v>
      </c>
      <c r="K592" s="2">
        <v>0</v>
      </c>
      <c r="L592" s="2">
        <v>0</v>
      </c>
      <c r="M592" s="2">
        <v>0</v>
      </c>
      <c r="N592">
        <v>0</v>
      </c>
      <c r="O592">
        <v>296.2</v>
      </c>
      <c r="P592">
        <v>24.4</v>
      </c>
      <c r="Q592">
        <v>41</v>
      </c>
      <c r="R592" s="5">
        <v>0.40486111111111112</v>
      </c>
      <c r="T592" s="13">
        <f t="shared" si="20"/>
        <v>41</v>
      </c>
      <c r="U592" s="13">
        <f t="shared" ref="U592:U655" si="21">(T592-B592)-3</f>
        <v>16.899999999999999</v>
      </c>
      <c r="V592" s="12" t="str">
        <f t="shared" si="19"/>
        <v/>
      </c>
      <c r="W592" s="11">
        <f t="shared" ref="W592:W655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7">
        <v>21.1</v>
      </c>
      <c r="AN592" s="637">
        <v>85</v>
      </c>
      <c r="AO592" s="637">
        <v>18.5</v>
      </c>
      <c r="AP592" s="637">
        <v>21.1</v>
      </c>
      <c r="AQ592" s="637">
        <v>4.3</v>
      </c>
      <c r="AR592" s="637">
        <v>6.1</v>
      </c>
      <c r="AS592" s="637">
        <v>1013</v>
      </c>
      <c r="AT592" s="637">
        <v>17770</v>
      </c>
      <c r="AU592" s="637">
        <v>1</v>
      </c>
      <c r="AV592" s="637">
        <v>0</v>
      </c>
      <c r="AW592" s="637">
        <v>0</v>
      </c>
      <c r="AX592" s="637">
        <v>0</v>
      </c>
      <c r="AY592" s="637">
        <v>0</v>
      </c>
      <c r="AZ592" s="637">
        <v>296.2</v>
      </c>
      <c r="BA592" s="637">
        <v>24.4</v>
      </c>
      <c r="BB592" s="637">
        <v>41</v>
      </c>
      <c r="BC592" s="636">
        <v>0.40486111111111112</v>
      </c>
    </row>
    <row r="593" spans="2:55">
      <c r="B593" s="2">
        <v>21.1</v>
      </c>
      <c r="C593" s="2">
        <v>85</v>
      </c>
      <c r="D593" s="2">
        <v>18.5</v>
      </c>
      <c r="E593" s="2">
        <v>21.1</v>
      </c>
      <c r="F593" s="2">
        <v>0</v>
      </c>
      <c r="G593" s="2">
        <v>1.8</v>
      </c>
      <c r="H593" s="2">
        <v>1013.1</v>
      </c>
      <c r="I593" s="2">
        <v>17410</v>
      </c>
      <c r="J593" s="2">
        <v>1</v>
      </c>
      <c r="K593" s="2">
        <v>0</v>
      </c>
      <c r="L593" s="2">
        <v>0</v>
      </c>
      <c r="M593" s="2">
        <v>0</v>
      </c>
      <c r="N593">
        <v>0</v>
      </c>
      <c r="O593">
        <v>296.2</v>
      </c>
      <c r="P593">
        <v>24.5</v>
      </c>
      <c r="Q593">
        <v>40.299999999999997</v>
      </c>
      <c r="R593" s="5">
        <v>0.40555555555555556</v>
      </c>
      <c r="T593" s="13">
        <f t="shared" si="20"/>
        <v>40.299999999999997</v>
      </c>
      <c r="U593" s="13">
        <f t="shared" si="21"/>
        <v>16.199999999999996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7">
        <v>21.1</v>
      </c>
      <c r="AN593" s="637">
        <v>85</v>
      </c>
      <c r="AO593" s="637">
        <v>18.5</v>
      </c>
      <c r="AP593" s="637">
        <v>21.1</v>
      </c>
      <c r="AQ593" s="637">
        <v>0</v>
      </c>
      <c r="AR593" s="637">
        <v>1.8</v>
      </c>
      <c r="AS593" s="637">
        <v>1013.1</v>
      </c>
      <c r="AT593" s="637">
        <v>17410</v>
      </c>
      <c r="AU593" s="637">
        <v>1</v>
      </c>
      <c r="AV593" s="637">
        <v>0</v>
      </c>
      <c r="AW593" s="637">
        <v>0</v>
      </c>
      <c r="AX593" s="637">
        <v>0</v>
      </c>
      <c r="AY593" s="637">
        <v>0</v>
      </c>
      <c r="AZ593" s="637">
        <v>296.2</v>
      </c>
      <c r="BA593" s="637">
        <v>24.5</v>
      </c>
      <c r="BB593" s="637">
        <v>40.299999999999997</v>
      </c>
      <c r="BC593" s="636">
        <v>0.40555555555555556</v>
      </c>
    </row>
    <row r="594" spans="2:55">
      <c r="B594" s="2">
        <v>21.2</v>
      </c>
      <c r="C594" s="2">
        <v>85</v>
      </c>
      <c r="D594" s="2">
        <v>18.600000000000001</v>
      </c>
      <c r="E594" s="2">
        <v>21.2</v>
      </c>
      <c r="F594" s="2">
        <v>4.3</v>
      </c>
      <c r="G594" s="2">
        <v>4.3</v>
      </c>
      <c r="H594" s="2">
        <v>1013</v>
      </c>
      <c r="I594" s="2">
        <v>16720</v>
      </c>
      <c r="J594" s="2">
        <v>1</v>
      </c>
      <c r="K594" s="2">
        <v>0</v>
      </c>
      <c r="L594" s="2">
        <v>0</v>
      </c>
      <c r="M594" s="2">
        <v>0</v>
      </c>
      <c r="N594">
        <v>0</v>
      </c>
      <c r="O594">
        <v>296.2</v>
      </c>
      <c r="P594">
        <v>24.6</v>
      </c>
      <c r="Q594">
        <v>39.6</v>
      </c>
      <c r="R594" s="5">
        <v>0.40625</v>
      </c>
      <c r="T594" s="13">
        <f t="shared" si="20"/>
        <v>39.6</v>
      </c>
      <c r="U594" s="13">
        <f t="shared" si="21"/>
        <v>15.400000000000002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7">
        <v>21.2</v>
      </c>
      <c r="AN594" s="637">
        <v>85</v>
      </c>
      <c r="AO594" s="637">
        <v>18.600000000000001</v>
      </c>
      <c r="AP594" s="637">
        <v>21.2</v>
      </c>
      <c r="AQ594" s="637">
        <v>4.3</v>
      </c>
      <c r="AR594" s="637">
        <v>4.3</v>
      </c>
      <c r="AS594" s="637">
        <v>1013</v>
      </c>
      <c r="AT594" s="637">
        <v>16720</v>
      </c>
      <c r="AU594" s="637">
        <v>1</v>
      </c>
      <c r="AV594" s="637">
        <v>0</v>
      </c>
      <c r="AW594" s="637">
        <v>0</v>
      </c>
      <c r="AX594" s="637">
        <v>0</v>
      </c>
      <c r="AY594" s="637">
        <v>0</v>
      </c>
      <c r="AZ594" s="637">
        <v>296.2</v>
      </c>
      <c r="BA594" s="637">
        <v>24.6</v>
      </c>
      <c r="BB594" s="637">
        <v>39.6</v>
      </c>
      <c r="BC594" s="636">
        <v>0.40625</v>
      </c>
    </row>
    <row r="595" spans="2:55">
      <c r="B595" s="2">
        <v>21.1</v>
      </c>
      <c r="C595" s="2">
        <v>84</v>
      </c>
      <c r="D595" s="2">
        <v>18.3</v>
      </c>
      <c r="E595" s="2">
        <v>21.1</v>
      </c>
      <c r="F595" s="2">
        <v>2.9</v>
      </c>
      <c r="G595" s="2">
        <v>2.9</v>
      </c>
      <c r="H595" s="2">
        <v>1013.1</v>
      </c>
      <c r="I595" s="2">
        <v>15320</v>
      </c>
      <c r="J595" s="2">
        <v>1</v>
      </c>
      <c r="K595" s="2">
        <v>0</v>
      </c>
      <c r="L595" s="2">
        <v>0</v>
      </c>
      <c r="M595" s="2">
        <v>0</v>
      </c>
      <c r="N595">
        <v>0</v>
      </c>
      <c r="O595">
        <v>296.2</v>
      </c>
      <c r="P595">
        <v>24.7</v>
      </c>
      <c r="Q595">
        <v>39</v>
      </c>
      <c r="R595" s="5">
        <v>0.40694444444444444</v>
      </c>
      <c r="T595" s="13">
        <f t="shared" si="20"/>
        <v>39</v>
      </c>
      <c r="U595" s="13">
        <f t="shared" si="21"/>
        <v>14.899999999999999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7">
        <v>21.1</v>
      </c>
      <c r="AN595" s="637">
        <v>84</v>
      </c>
      <c r="AO595" s="637">
        <v>18.3</v>
      </c>
      <c r="AP595" s="637">
        <v>21.1</v>
      </c>
      <c r="AQ595" s="637">
        <v>2.9</v>
      </c>
      <c r="AR595" s="637">
        <v>2.9</v>
      </c>
      <c r="AS595" s="637">
        <v>1013.1</v>
      </c>
      <c r="AT595" s="637">
        <v>15320</v>
      </c>
      <c r="AU595" s="637">
        <v>1</v>
      </c>
      <c r="AV595" s="637">
        <v>0</v>
      </c>
      <c r="AW595" s="637">
        <v>0</v>
      </c>
      <c r="AX595" s="637">
        <v>0</v>
      </c>
      <c r="AY595" s="637">
        <v>0</v>
      </c>
      <c r="AZ595" s="637">
        <v>296.2</v>
      </c>
      <c r="BA595" s="637">
        <v>24.7</v>
      </c>
      <c r="BB595" s="637">
        <v>39</v>
      </c>
      <c r="BC595" s="636">
        <v>0.40694444444444444</v>
      </c>
    </row>
    <row r="596" spans="2:55">
      <c r="B596" s="2">
        <v>21.1</v>
      </c>
      <c r="C596" s="2">
        <v>84</v>
      </c>
      <c r="D596" s="2">
        <v>18.3</v>
      </c>
      <c r="E596" s="2">
        <v>21.1</v>
      </c>
      <c r="F596" s="2">
        <v>2.2000000000000002</v>
      </c>
      <c r="G596" s="2">
        <v>2.5</v>
      </c>
      <c r="H596" s="2">
        <v>1012.8</v>
      </c>
      <c r="I596" s="2">
        <v>14100</v>
      </c>
      <c r="J596" s="2">
        <v>1</v>
      </c>
      <c r="K596" s="2">
        <v>0</v>
      </c>
      <c r="L596" s="2">
        <v>0</v>
      </c>
      <c r="M596" s="2">
        <v>0</v>
      </c>
      <c r="N596">
        <v>0</v>
      </c>
      <c r="O596">
        <v>296.2</v>
      </c>
      <c r="P596">
        <v>24.7</v>
      </c>
      <c r="Q596">
        <v>38.6</v>
      </c>
      <c r="R596" s="5">
        <v>0.40763888888888888</v>
      </c>
      <c r="T596" s="13">
        <f t="shared" si="20"/>
        <v>38.6</v>
      </c>
      <c r="U596" s="13">
        <f t="shared" si="21"/>
        <v>14.5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7">
        <v>21.1</v>
      </c>
      <c r="AN596" s="637">
        <v>84</v>
      </c>
      <c r="AO596" s="637">
        <v>18.3</v>
      </c>
      <c r="AP596" s="637">
        <v>21.1</v>
      </c>
      <c r="AQ596" s="637">
        <v>2.2000000000000002</v>
      </c>
      <c r="AR596" s="637">
        <v>2.5</v>
      </c>
      <c r="AS596" s="637">
        <v>1012.8</v>
      </c>
      <c r="AT596" s="637">
        <v>14100</v>
      </c>
      <c r="AU596" s="637">
        <v>1</v>
      </c>
      <c r="AV596" s="637">
        <v>0</v>
      </c>
      <c r="AW596" s="637">
        <v>0</v>
      </c>
      <c r="AX596" s="637">
        <v>0</v>
      </c>
      <c r="AY596" s="637">
        <v>0</v>
      </c>
      <c r="AZ596" s="637">
        <v>296.2</v>
      </c>
      <c r="BA596" s="637">
        <v>24.7</v>
      </c>
      <c r="BB596" s="637">
        <v>38.6</v>
      </c>
      <c r="BC596" s="636">
        <v>0.40763888888888888</v>
      </c>
    </row>
    <row r="597" spans="2:55">
      <c r="B597" s="2">
        <v>25.6</v>
      </c>
      <c r="C597" s="2">
        <v>72</v>
      </c>
      <c r="D597" s="2">
        <v>20.2</v>
      </c>
      <c r="E597" s="2">
        <v>25.6</v>
      </c>
      <c r="F597" s="2">
        <v>2.2000000000000002</v>
      </c>
      <c r="G597" s="2">
        <v>4.7</v>
      </c>
      <c r="H597" s="2">
        <v>1014.9</v>
      </c>
      <c r="I597" s="2">
        <v>54110</v>
      </c>
      <c r="J597" s="2">
        <v>3</v>
      </c>
      <c r="K597" s="2">
        <v>0</v>
      </c>
      <c r="L597" s="2">
        <v>0</v>
      </c>
      <c r="M597" s="2">
        <v>0</v>
      </c>
      <c r="N597">
        <v>0</v>
      </c>
      <c r="O597">
        <v>296.2</v>
      </c>
      <c r="P597">
        <v>42.5</v>
      </c>
      <c r="Q597">
        <v>39.6</v>
      </c>
      <c r="R597" s="5">
        <v>0.40833333333333333</v>
      </c>
      <c r="T597" s="13">
        <f t="shared" si="20"/>
        <v>42.5</v>
      </c>
      <c r="U597" s="13">
        <f t="shared" si="21"/>
        <v>13.899999999999999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7">
        <v>25.6</v>
      </c>
      <c r="AN597" s="637">
        <v>72</v>
      </c>
      <c r="AO597" s="637">
        <v>20.2</v>
      </c>
      <c r="AP597" s="637">
        <v>25.6</v>
      </c>
      <c r="AQ597" s="637">
        <v>2.2000000000000002</v>
      </c>
      <c r="AR597" s="637">
        <v>4.7</v>
      </c>
      <c r="AS597" s="637">
        <v>1014.9</v>
      </c>
      <c r="AT597" s="637">
        <v>54110</v>
      </c>
      <c r="AU597" s="637">
        <v>3</v>
      </c>
      <c r="AV597" s="637">
        <v>0</v>
      </c>
      <c r="AW597" s="637">
        <v>0</v>
      </c>
      <c r="AX597" s="637">
        <v>0</v>
      </c>
      <c r="AY597" s="637">
        <v>0</v>
      </c>
      <c r="AZ597" s="637">
        <v>296.2</v>
      </c>
      <c r="BA597" s="637">
        <v>42.5</v>
      </c>
      <c r="BB597" s="637">
        <v>39.6</v>
      </c>
      <c r="BC597" s="636">
        <v>0.40833333333333333</v>
      </c>
    </row>
    <row r="598" spans="2:55">
      <c r="B598" s="2">
        <v>21.1</v>
      </c>
      <c r="C598" s="2">
        <v>86</v>
      </c>
      <c r="D598" s="2">
        <v>18.7</v>
      </c>
      <c r="E598" s="2">
        <v>21.1</v>
      </c>
      <c r="F598" s="2">
        <v>0</v>
      </c>
      <c r="G598" s="2">
        <v>0</v>
      </c>
      <c r="H598" s="2">
        <v>1012.8</v>
      </c>
      <c r="I598" s="2">
        <v>14010</v>
      </c>
      <c r="J598" s="2">
        <v>1</v>
      </c>
      <c r="K598" s="2">
        <v>0</v>
      </c>
      <c r="L598" s="2">
        <v>0</v>
      </c>
      <c r="M598" s="2">
        <v>0</v>
      </c>
      <c r="N598">
        <v>0</v>
      </c>
      <c r="O598">
        <v>296.2</v>
      </c>
      <c r="P598">
        <v>23.4</v>
      </c>
      <c r="Q598">
        <v>43.5</v>
      </c>
      <c r="R598" s="5">
        <v>0.40902777777777777</v>
      </c>
      <c r="T598" s="13">
        <f t="shared" si="20"/>
        <v>43.5</v>
      </c>
      <c r="U598" s="13">
        <f t="shared" si="21"/>
        <v>19.399999999999999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7">
        <v>21.1</v>
      </c>
      <c r="AN598" s="637">
        <v>86</v>
      </c>
      <c r="AO598" s="637">
        <v>18.7</v>
      </c>
      <c r="AP598" s="637">
        <v>21.1</v>
      </c>
      <c r="AQ598" s="637">
        <v>0</v>
      </c>
      <c r="AR598" s="637">
        <v>0</v>
      </c>
      <c r="AS598" s="637">
        <v>1012.8</v>
      </c>
      <c r="AT598" s="637">
        <v>14010</v>
      </c>
      <c r="AU598" s="637">
        <v>1</v>
      </c>
      <c r="AV598" s="637">
        <v>0</v>
      </c>
      <c r="AW598" s="637">
        <v>0</v>
      </c>
      <c r="AX598" s="637">
        <v>0</v>
      </c>
      <c r="AY598" s="637">
        <v>0</v>
      </c>
      <c r="AZ598" s="637">
        <v>296.2</v>
      </c>
      <c r="BA598" s="637">
        <v>23.4</v>
      </c>
      <c r="BB598" s="637">
        <v>43.5</v>
      </c>
      <c r="BC598" s="636">
        <v>0.40902777777777777</v>
      </c>
    </row>
    <row r="599" spans="2:55">
      <c r="B599" s="2">
        <v>21</v>
      </c>
      <c r="C599" s="2">
        <v>85</v>
      </c>
      <c r="D599" s="2">
        <v>18.399999999999999</v>
      </c>
      <c r="E599" s="2">
        <v>21</v>
      </c>
      <c r="F599" s="2">
        <v>2.9</v>
      </c>
      <c r="G599" s="2">
        <v>4</v>
      </c>
      <c r="H599" s="2">
        <v>1013</v>
      </c>
      <c r="I599" s="2">
        <v>15190</v>
      </c>
      <c r="J599" s="2">
        <v>1</v>
      </c>
      <c r="K599" s="2">
        <v>0</v>
      </c>
      <c r="L599" s="2">
        <v>0</v>
      </c>
      <c r="M599" s="2">
        <v>0</v>
      </c>
      <c r="N599">
        <v>0</v>
      </c>
      <c r="O599">
        <v>296.2</v>
      </c>
      <c r="P599">
        <v>23.6</v>
      </c>
      <c r="Q599">
        <v>43.5</v>
      </c>
      <c r="R599" s="5">
        <v>0.40972222222222221</v>
      </c>
      <c r="T599" s="13">
        <f t="shared" si="20"/>
        <v>43.5</v>
      </c>
      <c r="U599" s="13">
        <f t="shared" si="21"/>
        <v>19.5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7">
        <v>21</v>
      </c>
      <c r="AN599" s="637">
        <v>85</v>
      </c>
      <c r="AO599" s="637">
        <v>18.399999999999999</v>
      </c>
      <c r="AP599" s="637">
        <v>21</v>
      </c>
      <c r="AQ599" s="637">
        <v>2.9</v>
      </c>
      <c r="AR599" s="637">
        <v>4</v>
      </c>
      <c r="AS599" s="637">
        <v>1013</v>
      </c>
      <c r="AT599" s="637">
        <v>15190</v>
      </c>
      <c r="AU599" s="637">
        <v>1</v>
      </c>
      <c r="AV599" s="637">
        <v>0</v>
      </c>
      <c r="AW599" s="637">
        <v>0</v>
      </c>
      <c r="AX599" s="637">
        <v>0</v>
      </c>
      <c r="AY599" s="637">
        <v>0</v>
      </c>
      <c r="AZ599" s="637">
        <v>296.2</v>
      </c>
      <c r="BA599" s="637">
        <v>23.6</v>
      </c>
      <c r="BB599" s="637">
        <v>43.5</v>
      </c>
      <c r="BC599" s="636">
        <v>0.40972222222222221</v>
      </c>
    </row>
    <row r="600" spans="2:55">
      <c r="B600" s="2">
        <v>21</v>
      </c>
      <c r="C600" s="2">
        <v>85</v>
      </c>
      <c r="D600" s="2">
        <v>18.399999999999999</v>
      </c>
      <c r="E600" s="2">
        <v>21</v>
      </c>
      <c r="F600" s="2">
        <v>2.5</v>
      </c>
      <c r="G600" s="2">
        <v>3.2</v>
      </c>
      <c r="H600" s="2">
        <v>1012.8</v>
      </c>
      <c r="I600" s="2">
        <v>16550</v>
      </c>
      <c r="J600" s="2">
        <v>1</v>
      </c>
      <c r="K600" s="2">
        <v>0</v>
      </c>
      <c r="L600" s="2">
        <v>0</v>
      </c>
      <c r="M600" s="2">
        <v>0</v>
      </c>
      <c r="N600">
        <v>0</v>
      </c>
      <c r="O600">
        <v>296.2</v>
      </c>
      <c r="P600">
        <v>23.7</v>
      </c>
      <c r="Q600">
        <v>43.7</v>
      </c>
      <c r="R600" s="5">
        <v>0.41041666666666665</v>
      </c>
      <c r="T600" s="13">
        <f t="shared" si="20"/>
        <v>43.7</v>
      </c>
      <c r="U600" s="13">
        <f t="shared" si="21"/>
        <v>19.700000000000003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7">
        <v>21</v>
      </c>
      <c r="AN600" s="637">
        <v>85</v>
      </c>
      <c r="AO600" s="637">
        <v>18.399999999999999</v>
      </c>
      <c r="AP600" s="637">
        <v>21</v>
      </c>
      <c r="AQ600" s="637">
        <v>2.5</v>
      </c>
      <c r="AR600" s="637">
        <v>3.2</v>
      </c>
      <c r="AS600" s="637">
        <v>1012.8</v>
      </c>
      <c r="AT600" s="637">
        <v>16550</v>
      </c>
      <c r="AU600" s="637">
        <v>1</v>
      </c>
      <c r="AV600" s="637">
        <v>0</v>
      </c>
      <c r="AW600" s="637">
        <v>0</v>
      </c>
      <c r="AX600" s="637">
        <v>0</v>
      </c>
      <c r="AY600" s="637">
        <v>0</v>
      </c>
      <c r="AZ600" s="637">
        <v>296.2</v>
      </c>
      <c r="BA600" s="637">
        <v>23.7</v>
      </c>
      <c r="BB600" s="637">
        <v>43.7</v>
      </c>
      <c r="BC600" s="636">
        <v>0.41041666666666665</v>
      </c>
    </row>
    <row r="601" spans="2:55">
      <c r="B601" s="2">
        <v>21.1</v>
      </c>
      <c r="C601" s="2">
        <v>85</v>
      </c>
      <c r="D601" s="2">
        <v>18.5</v>
      </c>
      <c r="E601" s="2">
        <v>21.1</v>
      </c>
      <c r="F601" s="2">
        <v>1.8</v>
      </c>
      <c r="G601" s="2">
        <v>2.5</v>
      </c>
      <c r="H601" s="2">
        <v>1013</v>
      </c>
      <c r="I601" s="2">
        <v>17220</v>
      </c>
      <c r="J601" s="2">
        <v>1</v>
      </c>
      <c r="K601" s="2">
        <v>0</v>
      </c>
      <c r="L601" s="2">
        <v>0</v>
      </c>
      <c r="M601" s="2">
        <v>0</v>
      </c>
      <c r="N601">
        <v>0</v>
      </c>
      <c r="O601">
        <v>296.2</v>
      </c>
      <c r="P601">
        <v>23.8</v>
      </c>
      <c r="Q601">
        <v>43.5</v>
      </c>
      <c r="R601" s="5">
        <v>0.41111111111111109</v>
      </c>
      <c r="T601" s="13">
        <f t="shared" si="20"/>
        <v>43.5</v>
      </c>
      <c r="U601" s="13">
        <f t="shared" si="21"/>
        <v>19.399999999999999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7">
        <v>21.1</v>
      </c>
      <c r="AN601" s="637">
        <v>85</v>
      </c>
      <c r="AO601" s="637">
        <v>18.5</v>
      </c>
      <c r="AP601" s="637">
        <v>21.1</v>
      </c>
      <c r="AQ601" s="637">
        <v>1.8</v>
      </c>
      <c r="AR601" s="637">
        <v>2.5</v>
      </c>
      <c r="AS601" s="637">
        <v>1013</v>
      </c>
      <c r="AT601" s="637">
        <v>17220</v>
      </c>
      <c r="AU601" s="637">
        <v>1</v>
      </c>
      <c r="AV601" s="637">
        <v>0</v>
      </c>
      <c r="AW601" s="637">
        <v>0</v>
      </c>
      <c r="AX601" s="637">
        <v>0</v>
      </c>
      <c r="AY601" s="637">
        <v>0</v>
      </c>
      <c r="AZ601" s="637">
        <v>296.2</v>
      </c>
      <c r="BA601" s="637">
        <v>23.8</v>
      </c>
      <c r="BB601" s="637">
        <v>43.5</v>
      </c>
      <c r="BC601" s="636">
        <v>0.41111111111111109</v>
      </c>
    </row>
    <row r="602" spans="2:55">
      <c r="B602" s="2">
        <v>21</v>
      </c>
      <c r="C602" s="2">
        <v>85</v>
      </c>
      <c r="D602" s="2">
        <v>18.399999999999999</v>
      </c>
      <c r="E602" s="2">
        <v>21</v>
      </c>
      <c r="F602" s="2">
        <v>0</v>
      </c>
      <c r="G602" s="2">
        <v>1.8</v>
      </c>
      <c r="H602" s="2">
        <v>1013</v>
      </c>
      <c r="I602" s="2">
        <v>17470</v>
      </c>
      <c r="J602" s="2">
        <v>1</v>
      </c>
      <c r="K602" s="2">
        <v>0</v>
      </c>
      <c r="L602" s="2">
        <v>0</v>
      </c>
      <c r="M602" s="2">
        <v>0</v>
      </c>
      <c r="N602">
        <v>0</v>
      </c>
      <c r="O602">
        <v>296.2</v>
      </c>
      <c r="P602">
        <v>24</v>
      </c>
      <c r="Q602">
        <v>43.1</v>
      </c>
      <c r="R602" s="5">
        <v>0.41180555555555554</v>
      </c>
      <c r="T602" s="13">
        <f t="shared" si="20"/>
        <v>43.1</v>
      </c>
      <c r="U602" s="13">
        <f t="shared" si="21"/>
        <v>19.100000000000001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7">
        <v>21</v>
      </c>
      <c r="AN602" s="637">
        <v>85</v>
      </c>
      <c r="AO602" s="637">
        <v>18.399999999999999</v>
      </c>
      <c r="AP602" s="637">
        <v>21</v>
      </c>
      <c r="AQ602" s="637">
        <v>0</v>
      </c>
      <c r="AR602" s="637">
        <v>1.8</v>
      </c>
      <c r="AS602" s="637">
        <v>1013</v>
      </c>
      <c r="AT602" s="637">
        <v>17470</v>
      </c>
      <c r="AU602" s="637">
        <v>1</v>
      </c>
      <c r="AV602" s="637">
        <v>0</v>
      </c>
      <c r="AW602" s="637">
        <v>0</v>
      </c>
      <c r="AX602" s="637">
        <v>0</v>
      </c>
      <c r="AY602" s="637">
        <v>0</v>
      </c>
      <c r="AZ602" s="637">
        <v>296.2</v>
      </c>
      <c r="BA602" s="637">
        <v>24</v>
      </c>
      <c r="BB602" s="637">
        <v>43.1</v>
      </c>
      <c r="BC602" s="636">
        <v>0.41180555555555554</v>
      </c>
    </row>
    <row r="603" spans="2:55">
      <c r="B603" s="2">
        <v>21</v>
      </c>
      <c r="C603" s="2">
        <v>85</v>
      </c>
      <c r="D603" s="2">
        <v>18.399999999999999</v>
      </c>
      <c r="E603" s="2">
        <v>21</v>
      </c>
      <c r="F603" s="2">
        <v>0</v>
      </c>
      <c r="G603" s="2">
        <v>0</v>
      </c>
      <c r="H603" s="2">
        <v>1013.1</v>
      </c>
      <c r="I603" s="2">
        <v>17550</v>
      </c>
      <c r="J603" s="2">
        <v>1</v>
      </c>
      <c r="K603" s="2">
        <v>0</v>
      </c>
      <c r="L603" s="2">
        <v>0</v>
      </c>
      <c r="M603" s="2">
        <v>0</v>
      </c>
      <c r="N603">
        <v>0</v>
      </c>
      <c r="O603">
        <v>296.2</v>
      </c>
      <c r="P603">
        <v>24.1</v>
      </c>
      <c r="Q603">
        <v>42.4</v>
      </c>
      <c r="R603" s="5">
        <v>0.41249999999999998</v>
      </c>
      <c r="T603" s="13">
        <f t="shared" si="20"/>
        <v>42.4</v>
      </c>
      <c r="U603" s="13">
        <f t="shared" si="21"/>
        <v>18.399999999999999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7">
        <v>21</v>
      </c>
      <c r="AN603" s="637">
        <v>85</v>
      </c>
      <c r="AO603" s="637">
        <v>18.399999999999999</v>
      </c>
      <c r="AP603" s="637">
        <v>21</v>
      </c>
      <c r="AQ603" s="637">
        <v>0</v>
      </c>
      <c r="AR603" s="637">
        <v>0</v>
      </c>
      <c r="AS603" s="637">
        <v>1013.1</v>
      </c>
      <c r="AT603" s="637">
        <v>17550</v>
      </c>
      <c r="AU603" s="637">
        <v>1</v>
      </c>
      <c r="AV603" s="637">
        <v>0</v>
      </c>
      <c r="AW603" s="637">
        <v>0</v>
      </c>
      <c r="AX603" s="637">
        <v>0</v>
      </c>
      <c r="AY603" s="637">
        <v>0</v>
      </c>
      <c r="AZ603" s="637">
        <v>296.2</v>
      </c>
      <c r="BA603" s="637">
        <v>24.1</v>
      </c>
      <c r="BB603" s="637">
        <v>42.4</v>
      </c>
      <c r="BC603" s="636">
        <v>0.41249999999999998</v>
      </c>
    </row>
    <row r="604" spans="2:55">
      <c r="B604" s="2">
        <v>21.1</v>
      </c>
      <c r="C604" s="2">
        <v>85</v>
      </c>
      <c r="D604" s="2">
        <v>18.5</v>
      </c>
      <c r="E604" s="2">
        <v>21.1</v>
      </c>
      <c r="F604" s="2">
        <v>2.5</v>
      </c>
      <c r="G604" s="2">
        <v>2.5</v>
      </c>
      <c r="H604" s="2">
        <v>1013</v>
      </c>
      <c r="I604" s="2">
        <v>17690</v>
      </c>
      <c r="J604" s="2">
        <v>1</v>
      </c>
      <c r="K604" s="2">
        <v>0</v>
      </c>
      <c r="L604" s="2">
        <v>0</v>
      </c>
      <c r="M604" s="2">
        <v>0</v>
      </c>
      <c r="N604">
        <v>0</v>
      </c>
      <c r="O604">
        <v>296.2</v>
      </c>
      <c r="P604">
        <v>24.2</v>
      </c>
      <c r="Q604">
        <v>41.7</v>
      </c>
      <c r="R604" s="5">
        <v>0.41319444444444442</v>
      </c>
      <c r="T604" s="13">
        <f t="shared" si="20"/>
        <v>41.7</v>
      </c>
      <c r="U604" s="13">
        <f t="shared" si="21"/>
        <v>17.600000000000001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7">
        <v>21.1</v>
      </c>
      <c r="AN604" s="637">
        <v>85</v>
      </c>
      <c r="AO604" s="637">
        <v>18.5</v>
      </c>
      <c r="AP604" s="637">
        <v>21.1</v>
      </c>
      <c r="AQ604" s="637">
        <v>2.5</v>
      </c>
      <c r="AR604" s="637">
        <v>2.5</v>
      </c>
      <c r="AS604" s="637">
        <v>1013</v>
      </c>
      <c r="AT604" s="637">
        <v>17690</v>
      </c>
      <c r="AU604" s="637">
        <v>1</v>
      </c>
      <c r="AV604" s="637">
        <v>0</v>
      </c>
      <c r="AW604" s="637">
        <v>0</v>
      </c>
      <c r="AX604" s="637">
        <v>0</v>
      </c>
      <c r="AY604" s="637">
        <v>0</v>
      </c>
      <c r="AZ604" s="637">
        <v>296.2</v>
      </c>
      <c r="BA604" s="637">
        <v>24.2</v>
      </c>
      <c r="BB604" s="637">
        <v>41.7</v>
      </c>
      <c r="BC604" s="636">
        <v>0.41319444444444442</v>
      </c>
    </row>
    <row r="605" spans="2:55">
      <c r="B605" s="2">
        <v>21.1</v>
      </c>
      <c r="C605" s="2">
        <v>85</v>
      </c>
      <c r="D605" s="2">
        <v>18.5</v>
      </c>
      <c r="E605" s="2">
        <v>21.1</v>
      </c>
      <c r="F605" s="2">
        <v>4.3</v>
      </c>
      <c r="G605" s="2">
        <v>6.1</v>
      </c>
      <c r="H605" s="2">
        <v>1013</v>
      </c>
      <c r="I605" s="2">
        <v>17770</v>
      </c>
      <c r="J605" s="2">
        <v>1</v>
      </c>
      <c r="K605" s="2">
        <v>0</v>
      </c>
      <c r="L605" s="2">
        <v>0</v>
      </c>
      <c r="M605" s="2">
        <v>0</v>
      </c>
      <c r="N605">
        <v>0</v>
      </c>
      <c r="O605">
        <v>296.2</v>
      </c>
      <c r="P605">
        <v>24.4</v>
      </c>
      <c r="Q605">
        <v>41</v>
      </c>
      <c r="R605" s="5">
        <v>0.41388888888888886</v>
      </c>
      <c r="T605" s="13">
        <f t="shared" si="20"/>
        <v>41</v>
      </c>
      <c r="U605" s="13">
        <f t="shared" si="21"/>
        <v>16.899999999999999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7">
        <v>21.1</v>
      </c>
      <c r="AN605" s="637">
        <v>85</v>
      </c>
      <c r="AO605" s="637">
        <v>18.5</v>
      </c>
      <c r="AP605" s="637">
        <v>21.1</v>
      </c>
      <c r="AQ605" s="637">
        <v>4.3</v>
      </c>
      <c r="AR605" s="637">
        <v>6.1</v>
      </c>
      <c r="AS605" s="637">
        <v>1013</v>
      </c>
      <c r="AT605" s="637">
        <v>17770</v>
      </c>
      <c r="AU605" s="637">
        <v>1</v>
      </c>
      <c r="AV605" s="637">
        <v>0</v>
      </c>
      <c r="AW605" s="637">
        <v>0</v>
      </c>
      <c r="AX605" s="637">
        <v>0</v>
      </c>
      <c r="AY605" s="637">
        <v>0</v>
      </c>
      <c r="AZ605" s="637">
        <v>296.2</v>
      </c>
      <c r="BA605" s="637">
        <v>24.4</v>
      </c>
      <c r="BB605" s="637">
        <v>41</v>
      </c>
      <c r="BC605" s="636">
        <v>0.41388888888888886</v>
      </c>
    </row>
    <row r="606" spans="2:55">
      <c r="B606" s="2">
        <v>21.1</v>
      </c>
      <c r="C606" s="2">
        <v>85</v>
      </c>
      <c r="D606" s="2">
        <v>18.5</v>
      </c>
      <c r="E606" s="2">
        <v>21.1</v>
      </c>
      <c r="F606" s="2">
        <v>0</v>
      </c>
      <c r="G606" s="2">
        <v>1.8</v>
      </c>
      <c r="H606" s="2">
        <v>1013.1</v>
      </c>
      <c r="I606" s="2">
        <v>17410</v>
      </c>
      <c r="J606" s="2">
        <v>1</v>
      </c>
      <c r="K606" s="2">
        <v>0</v>
      </c>
      <c r="L606" s="2">
        <v>0</v>
      </c>
      <c r="M606" s="2">
        <v>0</v>
      </c>
      <c r="N606">
        <v>0</v>
      </c>
      <c r="O606">
        <v>296.2</v>
      </c>
      <c r="P606">
        <v>24.5</v>
      </c>
      <c r="Q606">
        <v>40.299999999999997</v>
      </c>
      <c r="R606" s="5">
        <v>0.41458333333333336</v>
      </c>
      <c r="T606" s="13">
        <f t="shared" si="20"/>
        <v>40.299999999999997</v>
      </c>
      <c r="U606" s="13">
        <f t="shared" si="21"/>
        <v>16.199999999999996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7">
        <v>21.1</v>
      </c>
      <c r="AN606" s="637">
        <v>85</v>
      </c>
      <c r="AO606" s="637">
        <v>18.5</v>
      </c>
      <c r="AP606" s="637">
        <v>21.1</v>
      </c>
      <c r="AQ606" s="637">
        <v>0</v>
      </c>
      <c r="AR606" s="637">
        <v>1.8</v>
      </c>
      <c r="AS606" s="637">
        <v>1013.1</v>
      </c>
      <c r="AT606" s="637">
        <v>17410</v>
      </c>
      <c r="AU606" s="637">
        <v>1</v>
      </c>
      <c r="AV606" s="637">
        <v>0</v>
      </c>
      <c r="AW606" s="637">
        <v>0</v>
      </c>
      <c r="AX606" s="637">
        <v>0</v>
      </c>
      <c r="AY606" s="637">
        <v>0</v>
      </c>
      <c r="AZ606" s="637">
        <v>296.2</v>
      </c>
      <c r="BA606" s="637">
        <v>24.5</v>
      </c>
      <c r="BB606" s="637">
        <v>40.299999999999997</v>
      </c>
      <c r="BC606" s="636">
        <v>0.41458333333333336</v>
      </c>
    </row>
    <row r="607" spans="2:55">
      <c r="B607" s="2">
        <v>21.2</v>
      </c>
      <c r="C607" s="2">
        <v>85</v>
      </c>
      <c r="D607" s="2">
        <v>18.600000000000001</v>
      </c>
      <c r="E607" s="2">
        <v>21.2</v>
      </c>
      <c r="F607" s="2">
        <v>4.3</v>
      </c>
      <c r="G607" s="2">
        <v>4.3</v>
      </c>
      <c r="H607" s="2">
        <v>1013</v>
      </c>
      <c r="I607" s="2">
        <v>16720</v>
      </c>
      <c r="J607" s="2">
        <v>1</v>
      </c>
      <c r="K607" s="2">
        <v>0</v>
      </c>
      <c r="L607" s="2">
        <v>0</v>
      </c>
      <c r="M607" s="2">
        <v>0</v>
      </c>
      <c r="N607">
        <v>0</v>
      </c>
      <c r="O607">
        <v>296.2</v>
      </c>
      <c r="P607">
        <v>24.6</v>
      </c>
      <c r="Q607">
        <v>39.6</v>
      </c>
      <c r="R607" s="5">
        <v>0.4152777777777778</v>
      </c>
      <c r="T607" s="13">
        <f t="shared" si="20"/>
        <v>39.6</v>
      </c>
      <c r="U607" s="13">
        <f t="shared" si="21"/>
        <v>15.400000000000002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7">
        <v>21.2</v>
      </c>
      <c r="AN607" s="637">
        <v>85</v>
      </c>
      <c r="AO607" s="637">
        <v>18.600000000000001</v>
      </c>
      <c r="AP607" s="637">
        <v>21.2</v>
      </c>
      <c r="AQ607" s="637">
        <v>4.3</v>
      </c>
      <c r="AR607" s="637">
        <v>4.3</v>
      </c>
      <c r="AS607" s="637">
        <v>1013</v>
      </c>
      <c r="AT607" s="637">
        <v>16720</v>
      </c>
      <c r="AU607" s="637">
        <v>1</v>
      </c>
      <c r="AV607" s="637">
        <v>0</v>
      </c>
      <c r="AW607" s="637">
        <v>0</v>
      </c>
      <c r="AX607" s="637">
        <v>0</v>
      </c>
      <c r="AY607" s="637">
        <v>0</v>
      </c>
      <c r="AZ607" s="637">
        <v>296.2</v>
      </c>
      <c r="BA607" s="637">
        <v>24.6</v>
      </c>
      <c r="BB607" s="637">
        <v>39.6</v>
      </c>
      <c r="BC607" s="636">
        <v>0.4152777777777778</v>
      </c>
    </row>
    <row r="608" spans="2:55">
      <c r="B608" s="2">
        <v>21.1</v>
      </c>
      <c r="C608" s="2">
        <v>84</v>
      </c>
      <c r="D608" s="2">
        <v>18.3</v>
      </c>
      <c r="E608" s="2">
        <v>21.1</v>
      </c>
      <c r="F608" s="2">
        <v>2.9</v>
      </c>
      <c r="G608" s="2">
        <v>2.9</v>
      </c>
      <c r="H608" s="2">
        <v>1013.1</v>
      </c>
      <c r="I608" s="2">
        <v>15320</v>
      </c>
      <c r="J608" s="2">
        <v>1</v>
      </c>
      <c r="K608" s="2">
        <v>0</v>
      </c>
      <c r="L608" s="2">
        <v>0</v>
      </c>
      <c r="M608" s="2">
        <v>0</v>
      </c>
      <c r="N608">
        <v>0</v>
      </c>
      <c r="O608">
        <v>296.2</v>
      </c>
      <c r="P608">
        <v>24.7</v>
      </c>
      <c r="Q608">
        <v>39</v>
      </c>
      <c r="R608" s="5">
        <v>0.41597222222222224</v>
      </c>
      <c r="T608" s="13">
        <f t="shared" si="20"/>
        <v>39</v>
      </c>
      <c r="U608" s="13">
        <f t="shared" si="21"/>
        <v>14.899999999999999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7">
        <v>21.1</v>
      </c>
      <c r="AN608" s="637">
        <v>84</v>
      </c>
      <c r="AO608" s="637">
        <v>18.3</v>
      </c>
      <c r="AP608" s="637">
        <v>21.1</v>
      </c>
      <c r="AQ608" s="637">
        <v>2.9</v>
      </c>
      <c r="AR608" s="637">
        <v>2.9</v>
      </c>
      <c r="AS608" s="637">
        <v>1013.1</v>
      </c>
      <c r="AT608" s="637">
        <v>15320</v>
      </c>
      <c r="AU608" s="637">
        <v>1</v>
      </c>
      <c r="AV608" s="637">
        <v>0</v>
      </c>
      <c r="AW608" s="637">
        <v>0</v>
      </c>
      <c r="AX608" s="637">
        <v>0</v>
      </c>
      <c r="AY608" s="637">
        <v>0</v>
      </c>
      <c r="AZ608" s="637">
        <v>296.2</v>
      </c>
      <c r="BA608" s="637">
        <v>24.7</v>
      </c>
      <c r="BB608" s="637">
        <v>39</v>
      </c>
      <c r="BC608" s="636">
        <v>0.41597222222222224</v>
      </c>
    </row>
    <row r="609" spans="2:55">
      <c r="B609" s="2">
        <v>21.1</v>
      </c>
      <c r="C609" s="2">
        <v>84</v>
      </c>
      <c r="D609" s="2">
        <v>18.3</v>
      </c>
      <c r="E609" s="2">
        <v>21.1</v>
      </c>
      <c r="F609" s="2">
        <v>2.2000000000000002</v>
      </c>
      <c r="G609" s="2">
        <v>2.5</v>
      </c>
      <c r="H609" s="2">
        <v>1012.8</v>
      </c>
      <c r="I609" s="2">
        <v>14100</v>
      </c>
      <c r="J609" s="2">
        <v>1</v>
      </c>
      <c r="K609" s="2">
        <v>0</v>
      </c>
      <c r="L609" s="2">
        <v>0</v>
      </c>
      <c r="M609" s="2">
        <v>0</v>
      </c>
      <c r="N609">
        <v>0</v>
      </c>
      <c r="O609">
        <v>296.2</v>
      </c>
      <c r="P609">
        <v>24.7</v>
      </c>
      <c r="Q609">
        <v>38.6</v>
      </c>
      <c r="R609" s="5">
        <v>0.41666666666666669</v>
      </c>
      <c r="T609" s="13">
        <f t="shared" si="20"/>
        <v>38.6</v>
      </c>
      <c r="U609" s="13">
        <f t="shared" si="21"/>
        <v>14.5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7">
        <v>21.1</v>
      </c>
      <c r="AN609" s="637">
        <v>84</v>
      </c>
      <c r="AO609" s="637">
        <v>18.3</v>
      </c>
      <c r="AP609" s="637">
        <v>21.1</v>
      </c>
      <c r="AQ609" s="637">
        <v>2.2000000000000002</v>
      </c>
      <c r="AR609" s="637">
        <v>2.5</v>
      </c>
      <c r="AS609" s="637">
        <v>1012.8</v>
      </c>
      <c r="AT609" s="637">
        <v>14100</v>
      </c>
      <c r="AU609" s="637">
        <v>1</v>
      </c>
      <c r="AV609" s="637">
        <v>0</v>
      </c>
      <c r="AW609" s="637">
        <v>0</v>
      </c>
      <c r="AX609" s="637">
        <v>0</v>
      </c>
      <c r="AY609" s="637">
        <v>0</v>
      </c>
      <c r="AZ609" s="637">
        <v>296.2</v>
      </c>
      <c r="BA609" s="637">
        <v>24.7</v>
      </c>
      <c r="BB609" s="637">
        <v>38.6</v>
      </c>
      <c r="BC609" s="636">
        <v>0.41666666666666669</v>
      </c>
    </row>
    <row r="610" spans="2:55">
      <c r="B610" s="2">
        <v>25.6</v>
      </c>
      <c r="C610" s="2">
        <v>72</v>
      </c>
      <c r="D610" s="2">
        <v>20.2</v>
      </c>
      <c r="E610" s="2">
        <v>25.6</v>
      </c>
      <c r="F610" s="2">
        <v>2.2000000000000002</v>
      </c>
      <c r="G610" s="2">
        <v>4.7</v>
      </c>
      <c r="H610" s="2">
        <v>1014.9</v>
      </c>
      <c r="I610" s="2">
        <v>54110</v>
      </c>
      <c r="J610" s="2">
        <v>3</v>
      </c>
      <c r="K610" s="2">
        <v>0</v>
      </c>
      <c r="L610" s="2">
        <v>0</v>
      </c>
      <c r="M610" s="2">
        <v>0</v>
      </c>
      <c r="N610">
        <v>0</v>
      </c>
      <c r="O610">
        <v>296.2</v>
      </c>
      <c r="P610">
        <v>42.5</v>
      </c>
      <c r="Q610">
        <v>39.6</v>
      </c>
      <c r="R610" s="5">
        <v>0.41736111111111113</v>
      </c>
      <c r="T610" s="13">
        <f t="shared" si="20"/>
        <v>42.5</v>
      </c>
      <c r="U610" s="13">
        <f t="shared" si="21"/>
        <v>13.899999999999999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7">
        <v>25.6</v>
      </c>
      <c r="AN610" s="637">
        <v>72</v>
      </c>
      <c r="AO610" s="637">
        <v>20.2</v>
      </c>
      <c r="AP610" s="637">
        <v>25.6</v>
      </c>
      <c r="AQ610" s="637">
        <v>2.2000000000000002</v>
      </c>
      <c r="AR610" s="637">
        <v>4.7</v>
      </c>
      <c r="AS610" s="637">
        <v>1014.9</v>
      </c>
      <c r="AT610" s="637">
        <v>54110</v>
      </c>
      <c r="AU610" s="637">
        <v>3</v>
      </c>
      <c r="AV610" s="637">
        <v>0</v>
      </c>
      <c r="AW610" s="637">
        <v>0</v>
      </c>
      <c r="AX610" s="637">
        <v>0</v>
      </c>
      <c r="AY610" s="637">
        <v>0</v>
      </c>
      <c r="AZ610" s="637">
        <v>296.2</v>
      </c>
      <c r="BA610" s="637">
        <v>42.5</v>
      </c>
      <c r="BB610" s="637">
        <v>39.6</v>
      </c>
      <c r="BC610" s="636">
        <v>0.41736111111111113</v>
      </c>
    </row>
    <row r="611" spans="2:55">
      <c r="B611" s="2">
        <v>21.1</v>
      </c>
      <c r="C611" s="2">
        <v>86</v>
      </c>
      <c r="D611" s="2">
        <v>18.7</v>
      </c>
      <c r="E611" s="2">
        <v>21.1</v>
      </c>
      <c r="F611" s="2">
        <v>0</v>
      </c>
      <c r="G611" s="2">
        <v>0</v>
      </c>
      <c r="H611" s="2">
        <v>1012.8</v>
      </c>
      <c r="I611" s="2">
        <v>14010</v>
      </c>
      <c r="J611" s="2">
        <v>1</v>
      </c>
      <c r="K611" s="2">
        <v>0</v>
      </c>
      <c r="L611" s="2">
        <v>0</v>
      </c>
      <c r="M611" s="2">
        <v>0</v>
      </c>
      <c r="N611">
        <v>0</v>
      </c>
      <c r="O611">
        <v>296.2</v>
      </c>
      <c r="P611">
        <v>23.4</v>
      </c>
      <c r="Q611">
        <v>43.5</v>
      </c>
      <c r="R611" s="5">
        <v>0.41805555555555557</v>
      </c>
      <c r="T611" s="13">
        <f t="shared" si="20"/>
        <v>43.5</v>
      </c>
      <c r="U611" s="13">
        <f t="shared" si="21"/>
        <v>19.399999999999999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7">
        <v>21.1</v>
      </c>
      <c r="AN611" s="637">
        <v>86</v>
      </c>
      <c r="AO611" s="637">
        <v>18.7</v>
      </c>
      <c r="AP611" s="637">
        <v>21.1</v>
      </c>
      <c r="AQ611" s="637">
        <v>0</v>
      </c>
      <c r="AR611" s="637">
        <v>0</v>
      </c>
      <c r="AS611" s="637">
        <v>1012.8</v>
      </c>
      <c r="AT611" s="637">
        <v>14010</v>
      </c>
      <c r="AU611" s="637">
        <v>1</v>
      </c>
      <c r="AV611" s="637">
        <v>0</v>
      </c>
      <c r="AW611" s="637">
        <v>0</v>
      </c>
      <c r="AX611" s="637">
        <v>0</v>
      </c>
      <c r="AY611" s="637">
        <v>0</v>
      </c>
      <c r="AZ611" s="637">
        <v>296.2</v>
      </c>
      <c r="BA611" s="637">
        <v>23.4</v>
      </c>
      <c r="BB611" s="637">
        <v>43.5</v>
      </c>
      <c r="BC611" s="636">
        <v>0.41805555555555557</v>
      </c>
    </row>
    <row r="612" spans="2:55">
      <c r="B612" s="2">
        <v>21</v>
      </c>
      <c r="C612" s="2">
        <v>85</v>
      </c>
      <c r="D612" s="2">
        <v>18.399999999999999</v>
      </c>
      <c r="E612" s="2">
        <v>21</v>
      </c>
      <c r="F612" s="2">
        <v>2.9</v>
      </c>
      <c r="G612" s="2">
        <v>4</v>
      </c>
      <c r="H612" s="2">
        <v>1013</v>
      </c>
      <c r="I612" s="2">
        <v>15190</v>
      </c>
      <c r="J612" s="2">
        <v>1</v>
      </c>
      <c r="K612" s="2">
        <v>0</v>
      </c>
      <c r="L612" s="2">
        <v>0</v>
      </c>
      <c r="M612" s="2">
        <v>0</v>
      </c>
      <c r="N612">
        <v>0</v>
      </c>
      <c r="O612">
        <v>296.2</v>
      </c>
      <c r="P612">
        <v>23.6</v>
      </c>
      <c r="Q612">
        <v>43.5</v>
      </c>
      <c r="R612" s="5">
        <v>0.41875000000000001</v>
      </c>
      <c r="T612" s="13">
        <f t="shared" si="20"/>
        <v>43.5</v>
      </c>
      <c r="U612" s="13">
        <f t="shared" si="21"/>
        <v>19.5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21</v>
      </c>
      <c r="AN612" s="2">
        <v>85</v>
      </c>
      <c r="AO612" s="2">
        <v>18.399999999999999</v>
      </c>
      <c r="AP612" s="2">
        <v>21</v>
      </c>
      <c r="AQ612" s="2">
        <v>2.9</v>
      </c>
      <c r="AR612" s="2">
        <v>4</v>
      </c>
      <c r="AS612" s="2">
        <v>1013</v>
      </c>
      <c r="AT612" s="2">
        <v>15190</v>
      </c>
      <c r="AU612" s="2">
        <v>1</v>
      </c>
      <c r="AV612" s="600">
        <v>0</v>
      </c>
      <c r="AW612" s="600">
        <v>0</v>
      </c>
      <c r="AX612" s="600">
        <v>0</v>
      </c>
      <c r="AY612" s="599">
        <v>0</v>
      </c>
      <c r="AZ612" s="599">
        <v>296.2</v>
      </c>
      <c r="BA612">
        <v>23.6</v>
      </c>
      <c r="BB612">
        <v>43.5</v>
      </c>
      <c r="BC612" s="8">
        <v>0.41875000000000001</v>
      </c>
    </row>
    <row r="613" spans="2:55" s="15" customFormat="1">
      <c r="B613" s="2">
        <v>21</v>
      </c>
      <c r="C613" s="2">
        <v>85</v>
      </c>
      <c r="D613" s="2">
        <v>18.399999999999999</v>
      </c>
      <c r="E613" s="2">
        <v>21</v>
      </c>
      <c r="F613" s="2">
        <v>2.5</v>
      </c>
      <c r="G613" s="2">
        <v>3.2</v>
      </c>
      <c r="H613" s="2">
        <v>1012.8</v>
      </c>
      <c r="I613" s="2">
        <v>16550</v>
      </c>
      <c r="J613" s="2">
        <v>1</v>
      </c>
      <c r="K613" s="2">
        <v>0</v>
      </c>
      <c r="L613" s="2">
        <v>0</v>
      </c>
      <c r="M613" s="2">
        <v>0</v>
      </c>
      <c r="N613">
        <v>0</v>
      </c>
      <c r="O613">
        <v>296.2</v>
      </c>
      <c r="P613">
        <v>23.7</v>
      </c>
      <c r="Q613">
        <v>43.7</v>
      </c>
      <c r="R613" s="5">
        <v>0.41944444444444401</v>
      </c>
      <c r="S613"/>
      <c r="T613" s="13">
        <f t="shared" si="20"/>
        <v>43.7</v>
      </c>
      <c r="U613" s="13">
        <f t="shared" si="21"/>
        <v>19.700000000000003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M613" s="2">
        <v>21</v>
      </c>
      <c r="AN613" s="2">
        <v>85</v>
      </c>
      <c r="AO613" s="2">
        <v>18.399999999999999</v>
      </c>
      <c r="AP613" s="2">
        <v>21</v>
      </c>
      <c r="AQ613" s="2">
        <v>2.5</v>
      </c>
      <c r="AR613" s="2">
        <v>3.2</v>
      </c>
      <c r="AS613" s="2">
        <v>1012.8</v>
      </c>
      <c r="AT613" s="2">
        <v>16550</v>
      </c>
      <c r="AU613" s="2">
        <v>1</v>
      </c>
      <c r="AV613" s="600">
        <v>0</v>
      </c>
      <c r="AW613" s="600">
        <v>0</v>
      </c>
      <c r="AX613" s="600">
        <v>0</v>
      </c>
      <c r="AY613" s="599">
        <v>0</v>
      </c>
      <c r="AZ613" s="599">
        <v>296.2</v>
      </c>
      <c r="BA613">
        <v>23.7</v>
      </c>
      <c r="BB613">
        <v>43.7</v>
      </c>
      <c r="BC613" s="8">
        <v>0.41944444444444401</v>
      </c>
    </row>
    <row r="614" spans="2:55" s="15" customFormat="1">
      <c r="B614" s="2">
        <v>21.1</v>
      </c>
      <c r="C614" s="2">
        <v>85</v>
      </c>
      <c r="D614" s="2">
        <v>18.5</v>
      </c>
      <c r="E614" s="2">
        <v>21.1</v>
      </c>
      <c r="F614" s="2">
        <v>1.8</v>
      </c>
      <c r="G614" s="2">
        <v>2.5</v>
      </c>
      <c r="H614" s="2">
        <v>1013</v>
      </c>
      <c r="I614" s="2">
        <v>17220</v>
      </c>
      <c r="J614" s="2">
        <v>1</v>
      </c>
      <c r="K614" s="2">
        <v>0</v>
      </c>
      <c r="L614" s="2">
        <v>0</v>
      </c>
      <c r="M614" s="2">
        <v>0</v>
      </c>
      <c r="N614">
        <v>0</v>
      </c>
      <c r="O614">
        <v>296.2</v>
      </c>
      <c r="P614">
        <v>23.8</v>
      </c>
      <c r="Q614">
        <v>43.5</v>
      </c>
      <c r="R614" s="5">
        <v>0.42013888888888901</v>
      </c>
      <c r="S614"/>
      <c r="T614" s="13">
        <f t="shared" si="20"/>
        <v>43.5</v>
      </c>
      <c r="U614" s="13">
        <f t="shared" si="21"/>
        <v>19.399999999999999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21.1</v>
      </c>
      <c r="AN614" s="2">
        <v>85</v>
      </c>
      <c r="AO614" s="2">
        <v>18.5</v>
      </c>
      <c r="AP614" s="2">
        <v>21.1</v>
      </c>
      <c r="AQ614" s="2">
        <v>1.8</v>
      </c>
      <c r="AR614" s="2">
        <v>2.5</v>
      </c>
      <c r="AS614" s="2">
        <v>1013</v>
      </c>
      <c r="AT614" s="2">
        <v>17220</v>
      </c>
      <c r="AU614" s="2">
        <v>1</v>
      </c>
      <c r="AV614" s="600">
        <v>0</v>
      </c>
      <c r="AW614" s="600">
        <v>0</v>
      </c>
      <c r="AX614" s="600">
        <v>0</v>
      </c>
      <c r="AY614" s="599">
        <v>0</v>
      </c>
      <c r="AZ614" s="599">
        <v>296.2</v>
      </c>
      <c r="BA614">
        <v>23.8</v>
      </c>
      <c r="BB614">
        <v>43.5</v>
      </c>
      <c r="BC614" s="8">
        <v>0.42013888888888901</v>
      </c>
    </row>
    <row r="615" spans="2:55" s="15" customFormat="1">
      <c r="B615" s="2">
        <v>21</v>
      </c>
      <c r="C615" s="2">
        <v>85</v>
      </c>
      <c r="D615" s="2">
        <v>18.399999999999999</v>
      </c>
      <c r="E615" s="2">
        <v>21</v>
      </c>
      <c r="F615" s="2">
        <v>0</v>
      </c>
      <c r="G615" s="2">
        <v>1.8</v>
      </c>
      <c r="H615" s="2">
        <v>1013</v>
      </c>
      <c r="I615" s="2">
        <v>17470</v>
      </c>
      <c r="J615" s="2">
        <v>1</v>
      </c>
      <c r="K615" s="2">
        <v>0</v>
      </c>
      <c r="L615" s="2">
        <v>0</v>
      </c>
      <c r="M615" s="2">
        <v>0</v>
      </c>
      <c r="N615">
        <v>0</v>
      </c>
      <c r="O615">
        <v>296.2</v>
      </c>
      <c r="P615">
        <v>24</v>
      </c>
      <c r="Q615">
        <v>43.1</v>
      </c>
      <c r="R615" s="5">
        <v>0.420833333333333</v>
      </c>
      <c r="S615"/>
      <c r="T615" s="13">
        <f t="shared" si="20"/>
        <v>43.1</v>
      </c>
      <c r="U615" s="13">
        <f t="shared" si="21"/>
        <v>19.100000000000001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21</v>
      </c>
      <c r="AN615" s="2">
        <v>85</v>
      </c>
      <c r="AO615" s="2">
        <v>18.399999999999999</v>
      </c>
      <c r="AP615" s="2">
        <v>21</v>
      </c>
      <c r="AQ615" s="2">
        <v>0</v>
      </c>
      <c r="AR615" s="2">
        <v>1.8</v>
      </c>
      <c r="AS615" s="2">
        <v>1013</v>
      </c>
      <c r="AT615" s="2">
        <v>17470</v>
      </c>
      <c r="AU615" s="2">
        <v>1</v>
      </c>
      <c r="AV615" s="600">
        <v>0</v>
      </c>
      <c r="AW615" s="600">
        <v>0</v>
      </c>
      <c r="AX615" s="600">
        <v>0</v>
      </c>
      <c r="AY615" s="599">
        <v>0</v>
      </c>
      <c r="AZ615" s="599">
        <v>296.2</v>
      </c>
      <c r="BA615">
        <v>24</v>
      </c>
      <c r="BB615">
        <v>43.1</v>
      </c>
      <c r="BC615" s="8">
        <v>0.420833333333333</v>
      </c>
    </row>
    <row r="616" spans="2:55" s="15" customFormat="1">
      <c r="B616" s="2">
        <v>21</v>
      </c>
      <c r="C616" s="2">
        <v>85</v>
      </c>
      <c r="D616" s="2">
        <v>18.399999999999999</v>
      </c>
      <c r="E616" s="2">
        <v>21</v>
      </c>
      <c r="F616" s="2">
        <v>0</v>
      </c>
      <c r="G616" s="2">
        <v>0</v>
      </c>
      <c r="H616" s="2">
        <v>1013.1</v>
      </c>
      <c r="I616" s="2">
        <v>17550</v>
      </c>
      <c r="J616" s="2">
        <v>1</v>
      </c>
      <c r="K616" s="2">
        <v>0</v>
      </c>
      <c r="L616" s="2">
        <v>0</v>
      </c>
      <c r="M616" s="2">
        <v>0</v>
      </c>
      <c r="N616">
        <v>0</v>
      </c>
      <c r="O616">
        <v>296.2</v>
      </c>
      <c r="P616">
        <v>24.1</v>
      </c>
      <c r="Q616">
        <v>42.4</v>
      </c>
      <c r="R616" s="5">
        <v>0.421527777777778</v>
      </c>
      <c r="S616"/>
      <c r="T616" s="13">
        <f t="shared" si="20"/>
        <v>42.4</v>
      </c>
      <c r="U616" s="13">
        <f t="shared" si="21"/>
        <v>18.399999999999999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21</v>
      </c>
      <c r="AN616" s="2">
        <v>85</v>
      </c>
      <c r="AO616" s="2">
        <v>18.399999999999999</v>
      </c>
      <c r="AP616" s="2">
        <v>21</v>
      </c>
      <c r="AQ616" s="2">
        <v>0</v>
      </c>
      <c r="AR616" s="2">
        <v>0</v>
      </c>
      <c r="AS616" s="2">
        <v>1013.1</v>
      </c>
      <c r="AT616" s="2">
        <v>17550</v>
      </c>
      <c r="AU616" s="2">
        <v>1</v>
      </c>
      <c r="AV616" s="600">
        <v>0</v>
      </c>
      <c r="AW616" s="600">
        <v>0</v>
      </c>
      <c r="AX616" s="600">
        <v>0</v>
      </c>
      <c r="AY616" s="599">
        <v>0</v>
      </c>
      <c r="AZ616" s="599">
        <v>296.2</v>
      </c>
      <c r="BA616">
        <v>24.1</v>
      </c>
      <c r="BB616">
        <v>42.4</v>
      </c>
      <c r="BC616" s="8">
        <v>0.421527777777778</v>
      </c>
    </row>
    <row r="617" spans="2:55" s="15" customFormat="1">
      <c r="B617" s="2">
        <v>21.1</v>
      </c>
      <c r="C617" s="2">
        <v>85</v>
      </c>
      <c r="D617" s="2">
        <v>18.5</v>
      </c>
      <c r="E617" s="2">
        <v>21.1</v>
      </c>
      <c r="F617" s="2">
        <v>2.5</v>
      </c>
      <c r="G617" s="2">
        <v>2.5</v>
      </c>
      <c r="H617" s="2">
        <v>1013</v>
      </c>
      <c r="I617" s="2">
        <v>17690</v>
      </c>
      <c r="J617" s="2">
        <v>1</v>
      </c>
      <c r="K617" s="2">
        <v>0</v>
      </c>
      <c r="L617" s="2">
        <v>0</v>
      </c>
      <c r="M617" s="2">
        <v>0</v>
      </c>
      <c r="N617">
        <v>0</v>
      </c>
      <c r="O617">
        <v>296.2</v>
      </c>
      <c r="P617">
        <v>24.2</v>
      </c>
      <c r="Q617">
        <v>41.7</v>
      </c>
      <c r="R617" s="5">
        <v>0.422222222222222</v>
      </c>
      <c r="S617"/>
      <c r="T617" s="13">
        <f t="shared" si="20"/>
        <v>41.7</v>
      </c>
      <c r="U617" s="13">
        <f t="shared" si="21"/>
        <v>17.600000000000001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21.1</v>
      </c>
      <c r="AN617" s="2">
        <v>85</v>
      </c>
      <c r="AO617" s="2">
        <v>18.5</v>
      </c>
      <c r="AP617" s="2">
        <v>21.1</v>
      </c>
      <c r="AQ617" s="2">
        <v>2.5</v>
      </c>
      <c r="AR617" s="2">
        <v>2.5</v>
      </c>
      <c r="AS617" s="2">
        <v>1013</v>
      </c>
      <c r="AT617" s="2">
        <v>17690</v>
      </c>
      <c r="AU617" s="2">
        <v>1</v>
      </c>
      <c r="AV617" s="600">
        <v>0</v>
      </c>
      <c r="AW617" s="600">
        <v>0</v>
      </c>
      <c r="AX617" s="600">
        <v>0</v>
      </c>
      <c r="AY617" s="599">
        <v>0</v>
      </c>
      <c r="AZ617" s="599">
        <v>296.2</v>
      </c>
      <c r="BA617">
        <v>24.2</v>
      </c>
      <c r="BB617">
        <v>41.7</v>
      </c>
      <c r="BC617" s="8">
        <v>0.422222222222222</v>
      </c>
    </row>
    <row r="618" spans="2:55" s="15" customFormat="1">
      <c r="B618" s="2">
        <v>21.1</v>
      </c>
      <c r="C618" s="2">
        <v>85</v>
      </c>
      <c r="D618" s="2">
        <v>18.5</v>
      </c>
      <c r="E618" s="2">
        <v>21.1</v>
      </c>
      <c r="F618" s="2">
        <v>4.3</v>
      </c>
      <c r="G618" s="2">
        <v>6.1</v>
      </c>
      <c r="H618" s="2">
        <v>1013</v>
      </c>
      <c r="I618" s="2">
        <v>17770</v>
      </c>
      <c r="J618" s="2">
        <v>1</v>
      </c>
      <c r="K618" s="2">
        <v>0</v>
      </c>
      <c r="L618" s="2">
        <v>0</v>
      </c>
      <c r="M618" s="2">
        <v>0</v>
      </c>
      <c r="N618">
        <v>0</v>
      </c>
      <c r="O618">
        <v>296.2</v>
      </c>
      <c r="P618">
        <v>24.4</v>
      </c>
      <c r="Q618">
        <v>41</v>
      </c>
      <c r="R618" s="5">
        <v>0.422916666666667</v>
      </c>
      <c r="S618"/>
      <c r="T618" s="13">
        <f t="shared" si="20"/>
        <v>41</v>
      </c>
      <c r="U618" s="13">
        <f t="shared" si="21"/>
        <v>16.899999999999999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21.1</v>
      </c>
      <c r="AN618" s="2">
        <v>85</v>
      </c>
      <c r="AO618" s="2">
        <v>18.5</v>
      </c>
      <c r="AP618" s="2">
        <v>21.1</v>
      </c>
      <c r="AQ618" s="2">
        <v>4.3</v>
      </c>
      <c r="AR618" s="2">
        <v>6.1</v>
      </c>
      <c r="AS618" s="2">
        <v>1013</v>
      </c>
      <c r="AT618" s="2">
        <v>17770</v>
      </c>
      <c r="AU618" s="2">
        <v>1</v>
      </c>
      <c r="AV618" s="600">
        <v>0</v>
      </c>
      <c r="AW618" s="600">
        <v>0</v>
      </c>
      <c r="AX618" s="600">
        <v>0</v>
      </c>
      <c r="AY618" s="599">
        <v>0</v>
      </c>
      <c r="AZ618" s="599">
        <v>296.2</v>
      </c>
      <c r="BA618">
        <v>24.4</v>
      </c>
      <c r="BB618">
        <v>41</v>
      </c>
      <c r="BC618" s="8">
        <v>0.422916666666667</v>
      </c>
    </row>
    <row r="619" spans="2:55" s="15" customFormat="1">
      <c r="B619" s="2">
        <v>21.1</v>
      </c>
      <c r="C619" s="2">
        <v>85</v>
      </c>
      <c r="D619" s="2">
        <v>18.5</v>
      </c>
      <c r="E619" s="2">
        <v>21.1</v>
      </c>
      <c r="F619" s="2">
        <v>0</v>
      </c>
      <c r="G619" s="2">
        <v>1.8</v>
      </c>
      <c r="H619" s="2">
        <v>1013.1</v>
      </c>
      <c r="I619" s="2">
        <v>17410</v>
      </c>
      <c r="J619" s="2">
        <v>1</v>
      </c>
      <c r="K619" s="2">
        <v>0</v>
      </c>
      <c r="L619" s="2">
        <v>0</v>
      </c>
      <c r="M619" s="2">
        <v>0</v>
      </c>
      <c r="N619">
        <v>0</v>
      </c>
      <c r="O619">
        <v>296.2</v>
      </c>
      <c r="P619">
        <v>24.5</v>
      </c>
      <c r="Q619">
        <v>40.299999999999997</v>
      </c>
      <c r="R619" s="5">
        <v>0.42361111111111099</v>
      </c>
      <c r="S619"/>
      <c r="T619" s="13">
        <f t="shared" si="20"/>
        <v>40.299999999999997</v>
      </c>
      <c r="U619" s="13">
        <f t="shared" si="21"/>
        <v>16.199999999999996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21.1</v>
      </c>
      <c r="AN619" s="2">
        <v>85</v>
      </c>
      <c r="AO619" s="2">
        <v>18.5</v>
      </c>
      <c r="AP619" s="2">
        <v>21.1</v>
      </c>
      <c r="AQ619" s="2">
        <v>0</v>
      </c>
      <c r="AR619" s="2">
        <v>1.8</v>
      </c>
      <c r="AS619" s="2">
        <v>1013.1</v>
      </c>
      <c r="AT619" s="2">
        <v>17410</v>
      </c>
      <c r="AU619" s="2">
        <v>1</v>
      </c>
      <c r="AV619" s="600">
        <v>0</v>
      </c>
      <c r="AW619" s="600">
        <v>0</v>
      </c>
      <c r="AX619" s="600">
        <v>0</v>
      </c>
      <c r="AY619" s="599">
        <v>0</v>
      </c>
      <c r="AZ619" s="599">
        <v>296.2</v>
      </c>
      <c r="BA619">
        <v>24.5</v>
      </c>
      <c r="BB619">
        <v>40.299999999999997</v>
      </c>
      <c r="BC619" s="8">
        <v>0.42361111111111099</v>
      </c>
    </row>
    <row r="620" spans="2:55" s="15" customFormat="1">
      <c r="B620" s="2">
        <v>21.2</v>
      </c>
      <c r="C620" s="2">
        <v>85</v>
      </c>
      <c r="D620" s="2">
        <v>18.600000000000001</v>
      </c>
      <c r="E620" s="2">
        <v>21.2</v>
      </c>
      <c r="F620" s="2">
        <v>4.3</v>
      </c>
      <c r="G620" s="2">
        <v>4.3</v>
      </c>
      <c r="H620" s="2">
        <v>1013</v>
      </c>
      <c r="I620" s="2">
        <v>16720</v>
      </c>
      <c r="J620" s="2">
        <v>1</v>
      </c>
      <c r="K620" s="2">
        <v>0</v>
      </c>
      <c r="L620" s="2">
        <v>0</v>
      </c>
      <c r="M620" s="2">
        <v>0</v>
      </c>
      <c r="N620">
        <v>0</v>
      </c>
      <c r="O620">
        <v>296.2</v>
      </c>
      <c r="P620">
        <v>24.6</v>
      </c>
      <c r="Q620">
        <v>39.6</v>
      </c>
      <c r="R620" s="5">
        <v>0.42430555555555599</v>
      </c>
      <c r="S620"/>
      <c r="T620" s="13">
        <f t="shared" si="20"/>
        <v>39.6</v>
      </c>
      <c r="U620" s="13">
        <f t="shared" si="21"/>
        <v>15.400000000000002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21.2</v>
      </c>
      <c r="AN620" s="2">
        <v>85</v>
      </c>
      <c r="AO620" s="2">
        <v>18.600000000000001</v>
      </c>
      <c r="AP620" s="2">
        <v>21.2</v>
      </c>
      <c r="AQ620" s="2">
        <v>4.3</v>
      </c>
      <c r="AR620" s="2">
        <v>4.3</v>
      </c>
      <c r="AS620" s="2">
        <v>1013</v>
      </c>
      <c r="AT620" s="2">
        <v>16720</v>
      </c>
      <c r="AU620" s="2">
        <v>1</v>
      </c>
      <c r="AV620" s="600">
        <v>0</v>
      </c>
      <c r="AW620" s="600">
        <v>0</v>
      </c>
      <c r="AX620" s="600">
        <v>0</v>
      </c>
      <c r="AY620" s="599">
        <v>0</v>
      </c>
      <c r="AZ620" s="599">
        <v>296.2</v>
      </c>
      <c r="BA620">
        <v>24.6</v>
      </c>
      <c r="BB620">
        <v>39.6</v>
      </c>
      <c r="BC620" s="8">
        <v>0.42430555555555599</v>
      </c>
    </row>
    <row r="621" spans="2:55" s="15" customFormat="1">
      <c r="B621" s="2">
        <v>21.1</v>
      </c>
      <c r="C621" s="2">
        <v>84</v>
      </c>
      <c r="D621" s="2">
        <v>18.3</v>
      </c>
      <c r="E621" s="2">
        <v>21.1</v>
      </c>
      <c r="F621" s="2">
        <v>2.9</v>
      </c>
      <c r="G621" s="2">
        <v>2.9</v>
      </c>
      <c r="H621" s="2">
        <v>1013.1</v>
      </c>
      <c r="I621" s="2">
        <v>15320</v>
      </c>
      <c r="J621" s="2">
        <v>1</v>
      </c>
      <c r="K621" s="2">
        <v>0</v>
      </c>
      <c r="L621" s="2">
        <v>0</v>
      </c>
      <c r="M621" s="2">
        <v>0</v>
      </c>
      <c r="N621">
        <v>0</v>
      </c>
      <c r="O621">
        <v>296.2</v>
      </c>
      <c r="P621">
        <v>24.7</v>
      </c>
      <c r="Q621">
        <v>39</v>
      </c>
      <c r="R621" s="5">
        <v>0.42499999999999999</v>
      </c>
      <c r="S621"/>
      <c r="T621" s="13">
        <f t="shared" si="20"/>
        <v>39</v>
      </c>
      <c r="U621" s="13">
        <f t="shared" si="21"/>
        <v>14.899999999999999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21.1</v>
      </c>
      <c r="AN621" s="2">
        <v>84</v>
      </c>
      <c r="AO621" s="2">
        <v>18.3</v>
      </c>
      <c r="AP621" s="2">
        <v>21.1</v>
      </c>
      <c r="AQ621" s="2">
        <v>2.9</v>
      </c>
      <c r="AR621" s="2">
        <v>2.9</v>
      </c>
      <c r="AS621" s="2">
        <v>1013.1</v>
      </c>
      <c r="AT621" s="2">
        <v>15320</v>
      </c>
      <c r="AU621" s="2">
        <v>1</v>
      </c>
      <c r="AV621" s="600">
        <v>0</v>
      </c>
      <c r="AW621" s="600">
        <v>0</v>
      </c>
      <c r="AX621" s="600">
        <v>0</v>
      </c>
      <c r="AY621" s="599">
        <v>0</v>
      </c>
      <c r="AZ621" s="599">
        <v>296.2</v>
      </c>
      <c r="BA621">
        <v>24.7</v>
      </c>
      <c r="BB621">
        <v>39</v>
      </c>
      <c r="BC621" s="8">
        <v>0.42499999999999999</v>
      </c>
    </row>
    <row r="622" spans="2:55" s="15" customFormat="1">
      <c r="B622" s="2">
        <v>21.1</v>
      </c>
      <c r="C622" s="2">
        <v>84</v>
      </c>
      <c r="D622" s="2">
        <v>18.3</v>
      </c>
      <c r="E622" s="2">
        <v>21.1</v>
      </c>
      <c r="F622" s="2">
        <v>2.2000000000000002</v>
      </c>
      <c r="G622" s="2">
        <v>2.5</v>
      </c>
      <c r="H622" s="2">
        <v>1012.8</v>
      </c>
      <c r="I622" s="2">
        <v>14100</v>
      </c>
      <c r="J622" s="2">
        <v>1</v>
      </c>
      <c r="K622" s="2">
        <v>0</v>
      </c>
      <c r="L622" s="2">
        <v>0</v>
      </c>
      <c r="M622" s="2">
        <v>0</v>
      </c>
      <c r="N622">
        <v>0</v>
      </c>
      <c r="O622">
        <v>296.2</v>
      </c>
      <c r="P622">
        <v>24.7</v>
      </c>
      <c r="Q622">
        <v>38.6</v>
      </c>
      <c r="R622" s="5">
        <v>0.42569444444444399</v>
      </c>
      <c r="S622"/>
      <c r="T622" s="13">
        <f t="shared" si="20"/>
        <v>38.6</v>
      </c>
      <c r="U622" s="13">
        <f t="shared" si="21"/>
        <v>14.5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21.1</v>
      </c>
      <c r="AN622" s="2">
        <v>84</v>
      </c>
      <c r="AO622" s="2">
        <v>18.3</v>
      </c>
      <c r="AP622" s="2">
        <v>21.1</v>
      </c>
      <c r="AQ622" s="2">
        <v>2.2000000000000002</v>
      </c>
      <c r="AR622" s="2">
        <v>2.5</v>
      </c>
      <c r="AS622" s="2">
        <v>1012.8</v>
      </c>
      <c r="AT622" s="2">
        <v>14100</v>
      </c>
      <c r="AU622" s="2">
        <v>1</v>
      </c>
      <c r="AV622" s="600">
        <v>0</v>
      </c>
      <c r="AW622" s="600">
        <v>0</v>
      </c>
      <c r="AX622" s="600">
        <v>0</v>
      </c>
      <c r="AY622" s="599">
        <v>0</v>
      </c>
      <c r="AZ622" s="599">
        <v>296.2</v>
      </c>
      <c r="BA622">
        <v>24.7</v>
      </c>
      <c r="BB622">
        <v>38.6</v>
      </c>
      <c r="BC622" s="8">
        <v>0.42569444444444399</v>
      </c>
    </row>
    <row r="623" spans="2:55" s="15" customFormat="1">
      <c r="B623" s="2">
        <v>25.6</v>
      </c>
      <c r="C623" s="2">
        <v>72</v>
      </c>
      <c r="D623" s="2">
        <v>20.2</v>
      </c>
      <c r="E623" s="2">
        <v>25.6</v>
      </c>
      <c r="F623" s="2">
        <v>2.2000000000000002</v>
      </c>
      <c r="G623" s="2">
        <v>4.7</v>
      </c>
      <c r="H623" s="2">
        <v>1014.9</v>
      </c>
      <c r="I623" s="2">
        <v>54110</v>
      </c>
      <c r="J623" s="2">
        <v>3</v>
      </c>
      <c r="K623" s="2">
        <v>0</v>
      </c>
      <c r="L623" s="2">
        <v>0</v>
      </c>
      <c r="M623" s="2">
        <v>0</v>
      </c>
      <c r="N623">
        <v>0</v>
      </c>
      <c r="O623">
        <v>296.2</v>
      </c>
      <c r="P623">
        <v>42.5</v>
      </c>
      <c r="Q623">
        <v>39.6</v>
      </c>
      <c r="R623" s="5">
        <v>0.42638888888888898</v>
      </c>
      <c r="S623"/>
      <c r="T623" s="13">
        <f t="shared" si="20"/>
        <v>42.5</v>
      </c>
      <c r="U623" s="13">
        <f t="shared" si="21"/>
        <v>13.899999999999999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25.6</v>
      </c>
      <c r="AN623" s="2">
        <v>72</v>
      </c>
      <c r="AO623" s="2">
        <v>20.2</v>
      </c>
      <c r="AP623" s="2">
        <v>25.6</v>
      </c>
      <c r="AQ623" s="2">
        <v>2.2000000000000002</v>
      </c>
      <c r="AR623" s="2">
        <v>4.7</v>
      </c>
      <c r="AS623" s="2">
        <v>1014.9</v>
      </c>
      <c r="AT623" s="2">
        <v>54110</v>
      </c>
      <c r="AU623" s="2">
        <v>3</v>
      </c>
      <c r="AV623" s="600">
        <v>0</v>
      </c>
      <c r="AW623" s="600">
        <v>0</v>
      </c>
      <c r="AX623" s="600">
        <v>0</v>
      </c>
      <c r="AY623" s="599">
        <v>0</v>
      </c>
      <c r="AZ623" s="599">
        <v>296.2</v>
      </c>
      <c r="BA623">
        <v>42.5</v>
      </c>
      <c r="BB623">
        <v>39.6</v>
      </c>
      <c r="BC623" s="8">
        <v>0.42638888888888898</v>
      </c>
    </row>
    <row r="624" spans="2:55" s="15" customFormat="1">
      <c r="B624" s="2">
        <v>21.1</v>
      </c>
      <c r="C624" s="2">
        <v>86</v>
      </c>
      <c r="D624" s="2">
        <v>18.7</v>
      </c>
      <c r="E624" s="2">
        <v>21.1</v>
      </c>
      <c r="F624" s="2">
        <v>0</v>
      </c>
      <c r="G624" s="2">
        <v>0</v>
      </c>
      <c r="H624" s="2">
        <v>1012.8</v>
      </c>
      <c r="I624" s="2">
        <v>14010</v>
      </c>
      <c r="J624" s="2">
        <v>1</v>
      </c>
      <c r="K624" s="2">
        <v>0</v>
      </c>
      <c r="L624" s="2">
        <v>0</v>
      </c>
      <c r="M624" s="2">
        <v>0</v>
      </c>
      <c r="N624">
        <v>0</v>
      </c>
      <c r="O624">
        <v>296.2</v>
      </c>
      <c r="P624">
        <v>23.4</v>
      </c>
      <c r="Q624">
        <v>43.5</v>
      </c>
      <c r="R624" s="5">
        <v>0.42708333333333298</v>
      </c>
      <c r="S624"/>
      <c r="T624" s="13">
        <f t="shared" si="20"/>
        <v>43.5</v>
      </c>
      <c r="U624" s="13">
        <f t="shared" si="21"/>
        <v>19.399999999999999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21.1</v>
      </c>
      <c r="AN624" s="2">
        <v>86</v>
      </c>
      <c r="AO624" s="2">
        <v>18.7</v>
      </c>
      <c r="AP624" s="2">
        <v>21.1</v>
      </c>
      <c r="AQ624" s="2">
        <v>0</v>
      </c>
      <c r="AR624" s="2">
        <v>0</v>
      </c>
      <c r="AS624" s="2">
        <v>1012.8</v>
      </c>
      <c r="AT624" s="2">
        <v>14010</v>
      </c>
      <c r="AU624" s="2">
        <v>1</v>
      </c>
      <c r="AV624" s="600">
        <v>0</v>
      </c>
      <c r="AW624" s="600">
        <v>0</v>
      </c>
      <c r="AX624" s="600">
        <v>0</v>
      </c>
      <c r="AY624" s="599">
        <v>0</v>
      </c>
      <c r="AZ624" s="599">
        <v>296.2</v>
      </c>
      <c r="BA624">
        <v>23.4</v>
      </c>
      <c r="BB624">
        <v>43.5</v>
      </c>
      <c r="BC624" s="8">
        <v>0.42708333333333298</v>
      </c>
    </row>
    <row r="625" spans="2:55" s="15" customFormat="1">
      <c r="B625" s="2">
        <v>21</v>
      </c>
      <c r="C625" s="2">
        <v>85</v>
      </c>
      <c r="D625" s="2">
        <v>18.399999999999999</v>
      </c>
      <c r="E625" s="2">
        <v>21</v>
      </c>
      <c r="F625" s="2">
        <v>2.9</v>
      </c>
      <c r="G625" s="2">
        <v>4</v>
      </c>
      <c r="H625" s="2">
        <v>1013</v>
      </c>
      <c r="I625" s="2">
        <v>15190</v>
      </c>
      <c r="J625" s="2">
        <v>1</v>
      </c>
      <c r="K625" s="2">
        <v>0</v>
      </c>
      <c r="L625" s="2">
        <v>0</v>
      </c>
      <c r="M625" s="2">
        <v>0</v>
      </c>
      <c r="N625">
        <v>0</v>
      </c>
      <c r="O625">
        <v>296.2</v>
      </c>
      <c r="P625">
        <v>23.6</v>
      </c>
      <c r="Q625">
        <v>43.5</v>
      </c>
      <c r="R625" s="5">
        <v>0.42777777777777798</v>
      </c>
      <c r="S625"/>
      <c r="T625" s="13">
        <f t="shared" si="20"/>
        <v>43.5</v>
      </c>
      <c r="U625" s="13">
        <f t="shared" si="21"/>
        <v>19.5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21</v>
      </c>
      <c r="AN625" s="2">
        <v>85</v>
      </c>
      <c r="AO625" s="2">
        <v>18.399999999999999</v>
      </c>
      <c r="AP625" s="2">
        <v>21</v>
      </c>
      <c r="AQ625" s="2">
        <v>2.9</v>
      </c>
      <c r="AR625" s="2">
        <v>4</v>
      </c>
      <c r="AS625" s="2">
        <v>1013</v>
      </c>
      <c r="AT625" s="2">
        <v>15190</v>
      </c>
      <c r="AU625" s="2">
        <v>1</v>
      </c>
      <c r="AV625" s="600">
        <v>0</v>
      </c>
      <c r="AW625" s="600">
        <v>0</v>
      </c>
      <c r="AX625" s="600">
        <v>0</v>
      </c>
      <c r="AY625" s="599">
        <v>0</v>
      </c>
      <c r="AZ625" s="599">
        <v>296.2</v>
      </c>
      <c r="BA625">
        <v>23.6</v>
      </c>
      <c r="BB625">
        <v>43.5</v>
      </c>
      <c r="BC625" s="8">
        <v>0.42777777777777798</v>
      </c>
    </row>
    <row r="626" spans="2:55" s="15" customFormat="1">
      <c r="B626" s="2">
        <v>21</v>
      </c>
      <c r="C626" s="2">
        <v>85</v>
      </c>
      <c r="D626" s="2">
        <v>18.399999999999999</v>
      </c>
      <c r="E626" s="2">
        <v>21</v>
      </c>
      <c r="F626" s="2">
        <v>2.5</v>
      </c>
      <c r="G626" s="2">
        <v>3.2</v>
      </c>
      <c r="H626" s="2">
        <v>1012.8</v>
      </c>
      <c r="I626" s="2">
        <v>16550</v>
      </c>
      <c r="J626" s="2">
        <v>1</v>
      </c>
      <c r="K626" s="2">
        <v>0</v>
      </c>
      <c r="L626" s="2">
        <v>0</v>
      </c>
      <c r="M626" s="2">
        <v>0</v>
      </c>
      <c r="N626">
        <v>0</v>
      </c>
      <c r="O626">
        <v>296.2</v>
      </c>
      <c r="P626">
        <v>23.7</v>
      </c>
      <c r="Q626">
        <v>43.7</v>
      </c>
      <c r="R626" s="5">
        <v>0.42847222222222198</v>
      </c>
      <c r="S626"/>
      <c r="T626" s="13">
        <f t="shared" si="20"/>
        <v>43.7</v>
      </c>
      <c r="U626" s="13">
        <f t="shared" si="21"/>
        <v>19.700000000000003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21</v>
      </c>
      <c r="AN626" s="2">
        <v>85</v>
      </c>
      <c r="AO626" s="2">
        <v>18.399999999999999</v>
      </c>
      <c r="AP626" s="2">
        <v>21</v>
      </c>
      <c r="AQ626" s="2">
        <v>2.5</v>
      </c>
      <c r="AR626" s="2">
        <v>3.2</v>
      </c>
      <c r="AS626" s="2">
        <v>1012.8</v>
      </c>
      <c r="AT626" s="2">
        <v>16550</v>
      </c>
      <c r="AU626" s="2">
        <v>1</v>
      </c>
      <c r="AV626" s="600">
        <v>0</v>
      </c>
      <c r="AW626" s="600">
        <v>0</v>
      </c>
      <c r="AX626" s="600">
        <v>0</v>
      </c>
      <c r="AY626" s="599">
        <v>0</v>
      </c>
      <c r="AZ626" s="599">
        <v>296.2</v>
      </c>
      <c r="BA626">
        <v>23.7</v>
      </c>
      <c r="BB626">
        <v>43.7</v>
      </c>
      <c r="BC626" s="8">
        <v>0.42847222222222198</v>
      </c>
    </row>
    <row r="627" spans="2:55" s="15" customFormat="1">
      <c r="B627" s="2">
        <v>21.1</v>
      </c>
      <c r="C627" s="2">
        <v>85</v>
      </c>
      <c r="D627" s="2">
        <v>18.5</v>
      </c>
      <c r="E627" s="2">
        <v>21.1</v>
      </c>
      <c r="F627" s="2">
        <v>1.8</v>
      </c>
      <c r="G627" s="2">
        <v>2.5</v>
      </c>
      <c r="H627" s="2">
        <v>1013</v>
      </c>
      <c r="I627" s="2">
        <v>17220</v>
      </c>
      <c r="J627" s="2">
        <v>1</v>
      </c>
      <c r="K627" s="2">
        <v>0</v>
      </c>
      <c r="L627" s="2">
        <v>0</v>
      </c>
      <c r="M627" s="2">
        <v>0</v>
      </c>
      <c r="N627">
        <v>0</v>
      </c>
      <c r="O627">
        <v>296.2</v>
      </c>
      <c r="P627">
        <v>23.8</v>
      </c>
      <c r="Q627">
        <v>43.5</v>
      </c>
      <c r="R627" s="5">
        <v>0.42916666666666697</v>
      </c>
      <c r="S627"/>
      <c r="T627" s="13">
        <f t="shared" si="20"/>
        <v>43.5</v>
      </c>
      <c r="U627" s="13">
        <f t="shared" si="21"/>
        <v>19.399999999999999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21.1</v>
      </c>
      <c r="AN627" s="2">
        <v>85</v>
      </c>
      <c r="AO627" s="2">
        <v>18.5</v>
      </c>
      <c r="AP627" s="2">
        <v>21.1</v>
      </c>
      <c r="AQ627" s="2">
        <v>1.8</v>
      </c>
      <c r="AR627" s="2">
        <v>2.5</v>
      </c>
      <c r="AS627" s="2">
        <v>1013</v>
      </c>
      <c r="AT627" s="2">
        <v>17220</v>
      </c>
      <c r="AU627" s="2">
        <v>1</v>
      </c>
      <c r="AV627" s="600">
        <v>0</v>
      </c>
      <c r="AW627" s="600">
        <v>0</v>
      </c>
      <c r="AX627" s="600">
        <v>0</v>
      </c>
      <c r="AY627" s="599">
        <v>0</v>
      </c>
      <c r="AZ627" s="599">
        <v>296.2</v>
      </c>
      <c r="BA627">
        <v>23.8</v>
      </c>
      <c r="BB627">
        <v>43.5</v>
      </c>
      <c r="BC627" s="8">
        <v>0.42916666666666697</v>
      </c>
    </row>
    <row r="628" spans="2:55" s="15" customFormat="1">
      <c r="B628" s="2">
        <v>21</v>
      </c>
      <c r="C628" s="2">
        <v>85</v>
      </c>
      <c r="D628" s="2">
        <v>18.399999999999999</v>
      </c>
      <c r="E628" s="2">
        <v>21</v>
      </c>
      <c r="F628" s="2">
        <v>0</v>
      </c>
      <c r="G628" s="2">
        <v>1.8</v>
      </c>
      <c r="H628" s="2">
        <v>1013</v>
      </c>
      <c r="I628" s="2">
        <v>17470</v>
      </c>
      <c r="J628" s="2">
        <v>1</v>
      </c>
      <c r="K628" s="2">
        <v>0</v>
      </c>
      <c r="L628" s="2">
        <v>0</v>
      </c>
      <c r="M628" s="2">
        <v>0</v>
      </c>
      <c r="N628">
        <v>0</v>
      </c>
      <c r="O628">
        <v>296.2</v>
      </c>
      <c r="P628">
        <v>24</v>
      </c>
      <c r="Q628">
        <v>43.1</v>
      </c>
      <c r="R628" s="5">
        <v>0.42986111111111103</v>
      </c>
      <c r="S628"/>
      <c r="T628" s="13">
        <f t="shared" si="20"/>
        <v>43.1</v>
      </c>
      <c r="U628" s="13">
        <f t="shared" si="21"/>
        <v>19.100000000000001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21</v>
      </c>
      <c r="AN628" s="2">
        <v>85</v>
      </c>
      <c r="AO628" s="2">
        <v>18.399999999999999</v>
      </c>
      <c r="AP628" s="2">
        <v>21</v>
      </c>
      <c r="AQ628" s="2">
        <v>0</v>
      </c>
      <c r="AR628" s="2">
        <v>1.8</v>
      </c>
      <c r="AS628" s="2">
        <v>1013</v>
      </c>
      <c r="AT628" s="2">
        <v>17470</v>
      </c>
      <c r="AU628" s="2">
        <v>1</v>
      </c>
      <c r="AV628" s="600">
        <v>0</v>
      </c>
      <c r="AW628" s="600">
        <v>0</v>
      </c>
      <c r="AX628" s="600">
        <v>0</v>
      </c>
      <c r="AY628" s="599">
        <v>0</v>
      </c>
      <c r="AZ628" s="599">
        <v>296.2</v>
      </c>
      <c r="BA628">
        <v>24</v>
      </c>
      <c r="BB628">
        <v>43.1</v>
      </c>
      <c r="BC628" s="8">
        <v>0.42986111111111103</v>
      </c>
    </row>
    <row r="629" spans="2:55" s="15" customFormat="1">
      <c r="B629" s="2">
        <v>21</v>
      </c>
      <c r="C629" s="2">
        <v>85</v>
      </c>
      <c r="D629" s="2">
        <v>18.399999999999999</v>
      </c>
      <c r="E629" s="2">
        <v>21</v>
      </c>
      <c r="F629" s="2">
        <v>0</v>
      </c>
      <c r="G629" s="2">
        <v>0</v>
      </c>
      <c r="H629" s="2">
        <v>1013.1</v>
      </c>
      <c r="I629" s="2">
        <v>17550</v>
      </c>
      <c r="J629" s="2">
        <v>1</v>
      </c>
      <c r="K629" s="2">
        <v>0</v>
      </c>
      <c r="L629" s="2">
        <v>0</v>
      </c>
      <c r="M629" s="2">
        <v>0</v>
      </c>
      <c r="N629">
        <v>0</v>
      </c>
      <c r="O629">
        <v>296.2</v>
      </c>
      <c r="P629">
        <v>24.1</v>
      </c>
      <c r="Q629">
        <v>42.4</v>
      </c>
      <c r="R629" s="5">
        <v>0.43055555555555602</v>
      </c>
      <c r="S629"/>
      <c r="T629" s="13">
        <f t="shared" si="20"/>
        <v>42.4</v>
      </c>
      <c r="U629" s="13">
        <f t="shared" si="21"/>
        <v>18.399999999999999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21</v>
      </c>
      <c r="AN629" s="2">
        <v>85</v>
      </c>
      <c r="AO629" s="2">
        <v>18.399999999999999</v>
      </c>
      <c r="AP629" s="2">
        <v>21</v>
      </c>
      <c r="AQ629" s="2">
        <v>0</v>
      </c>
      <c r="AR629" s="2">
        <v>0</v>
      </c>
      <c r="AS629" s="2">
        <v>1013.1</v>
      </c>
      <c r="AT629" s="2">
        <v>17550</v>
      </c>
      <c r="AU629" s="2">
        <v>1</v>
      </c>
      <c r="AV629" s="600">
        <v>0</v>
      </c>
      <c r="AW629" s="600">
        <v>0</v>
      </c>
      <c r="AX629" s="600">
        <v>0</v>
      </c>
      <c r="AY629" s="599">
        <v>0</v>
      </c>
      <c r="AZ629" s="599">
        <v>296.2</v>
      </c>
      <c r="BA629">
        <v>24.1</v>
      </c>
      <c r="BB629">
        <v>42.4</v>
      </c>
      <c r="BC629" s="8">
        <v>0.43055555555555602</v>
      </c>
    </row>
    <row r="630" spans="2:55" s="15" customFormat="1">
      <c r="B630" s="2">
        <v>21.1</v>
      </c>
      <c r="C630" s="2">
        <v>85</v>
      </c>
      <c r="D630" s="2">
        <v>18.5</v>
      </c>
      <c r="E630" s="2">
        <v>21.1</v>
      </c>
      <c r="F630" s="2">
        <v>2.5</v>
      </c>
      <c r="G630" s="2">
        <v>2.5</v>
      </c>
      <c r="H630" s="2">
        <v>1013</v>
      </c>
      <c r="I630" s="2">
        <v>17690</v>
      </c>
      <c r="J630" s="2">
        <v>1</v>
      </c>
      <c r="K630" s="2">
        <v>0</v>
      </c>
      <c r="L630" s="2">
        <v>0</v>
      </c>
      <c r="M630" s="2">
        <v>0</v>
      </c>
      <c r="N630">
        <v>0</v>
      </c>
      <c r="O630">
        <v>296.2</v>
      </c>
      <c r="P630">
        <v>24.2</v>
      </c>
      <c r="Q630">
        <v>41.7</v>
      </c>
      <c r="R630" s="5">
        <v>0.43125000000000002</v>
      </c>
      <c r="S630"/>
      <c r="T630" s="13">
        <f t="shared" si="20"/>
        <v>41.7</v>
      </c>
      <c r="U630" s="13">
        <f t="shared" si="21"/>
        <v>17.600000000000001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21.1</v>
      </c>
      <c r="AN630" s="2">
        <v>85</v>
      </c>
      <c r="AO630" s="2">
        <v>18.5</v>
      </c>
      <c r="AP630" s="2">
        <v>21.1</v>
      </c>
      <c r="AQ630" s="2">
        <v>2.5</v>
      </c>
      <c r="AR630" s="2">
        <v>2.5</v>
      </c>
      <c r="AS630" s="2">
        <v>1013</v>
      </c>
      <c r="AT630" s="2">
        <v>17690</v>
      </c>
      <c r="AU630" s="2">
        <v>1</v>
      </c>
      <c r="AV630" s="600">
        <v>0</v>
      </c>
      <c r="AW630" s="600">
        <v>0</v>
      </c>
      <c r="AX630" s="600">
        <v>0</v>
      </c>
      <c r="AY630" s="599">
        <v>0</v>
      </c>
      <c r="AZ630" s="599">
        <v>296.2</v>
      </c>
      <c r="BA630">
        <v>24.2</v>
      </c>
      <c r="BB630">
        <v>41.7</v>
      </c>
      <c r="BC630" s="8">
        <v>0.43125000000000002</v>
      </c>
    </row>
    <row r="631" spans="2:55" s="15" customFormat="1">
      <c r="B631" s="2">
        <v>21.1</v>
      </c>
      <c r="C631" s="2">
        <v>85</v>
      </c>
      <c r="D631" s="2">
        <v>18.5</v>
      </c>
      <c r="E631" s="2">
        <v>21.1</v>
      </c>
      <c r="F631" s="2">
        <v>4.3</v>
      </c>
      <c r="G631" s="2">
        <v>6.1</v>
      </c>
      <c r="H631" s="2">
        <v>1013</v>
      </c>
      <c r="I631" s="2">
        <v>17770</v>
      </c>
      <c r="J631" s="2">
        <v>1</v>
      </c>
      <c r="K631" s="2">
        <v>0</v>
      </c>
      <c r="L631" s="2">
        <v>0</v>
      </c>
      <c r="M631" s="2">
        <v>0</v>
      </c>
      <c r="N631">
        <v>0</v>
      </c>
      <c r="O631">
        <v>296.2</v>
      </c>
      <c r="P631">
        <v>24.4</v>
      </c>
      <c r="Q631">
        <v>41</v>
      </c>
      <c r="R631" s="5">
        <v>0.43194444444444402</v>
      </c>
      <c r="S631"/>
      <c r="T631" s="13">
        <f t="shared" si="20"/>
        <v>41</v>
      </c>
      <c r="U631" s="13">
        <f t="shared" si="21"/>
        <v>16.899999999999999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21.1</v>
      </c>
      <c r="AN631" s="2">
        <v>85</v>
      </c>
      <c r="AO631" s="2">
        <v>18.5</v>
      </c>
      <c r="AP631" s="2">
        <v>21.1</v>
      </c>
      <c r="AQ631" s="2">
        <v>4.3</v>
      </c>
      <c r="AR631" s="2">
        <v>6.1</v>
      </c>
      <c r="AS631" s="2">
        <v>1013</v>
      </c>
      <c r="AT631" s="2">
        <v>17770</v>
      </c>
      <c r="AU631" s="2">
        <v>1</v>
      </c>
      <c r="AV631" s="600">
        <v>0</v>
      </c>
      <c r="AW631" s="600">
        <v>0</v>
      </c>
      <c r="AX631" s="600">
        <v>0</v>
      </c>
      <c r="AY631" s="599">
        <v>0</v>
      </c>
      <c r="AZ631" s="599">
        <v>296.2</v>
      </c>
      <c r="BA631">
        <v>24.4</v>
      </c>
      <c r="BB631">
        <v>41</v>
      </c>
      <c r="BC631" s="8">
        <v>0.43194444444444402</v>
      </c>
    </row>
    <row r="632" spans="2:55" s="15" customFormat="1">
      <c r="B632" s="2">
        <v>21.1</v>
      </c>
      <c r="C632" s="2">
        <v>85</v>
      </c>
      <c r="D632" s="2">
        <v>18.5</v>
      </c>
      <c r="E632" s="2">
        <v>21.1</v>
      </c>
      <c r="F632" s="2">
        <v>0</v>
      </c>
      <c r="G632" s="2">
        <v>1.8</v>
      </c>
      <c r="H632" s="2">
        <v>1013.1</v>
      </c>
      <c r="I632" s="2">
        <v>17410</v>
      </c>
      <c r="J632" s="2">
        <v>1</v>
      </c>
      <c r="K632" s="2">
        <v>0</v>
      </c>
      <c r="L632" s="2">
        <v>0</v>
      </c>
      <c r="M632" s="2">
        <v>0</v>
      </c>
      <c r="N632">
        <v>0</v>
      </c>
      <c r="O632">
        <v>296.2</v>
      </c>
      <c r="P632">
        <v>24.5</v>
      </c>
      <c r="Q632">
        <v>40.299999999999997</v>
      </c>
      <c r="R632" s="5">
        <v>0.43263888888888902</v>
      </c>
      <c r="S632"/>
      <c r="T632" s="13">
        <f t="shared" si="20"/>
        <v>40.299999999999997</v>
      </c>
      <c r="U632" s="13">
        <f t="shared" si="21"/>
        <v>16.199999999999996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21.1</v>
      </c>
      <c r="AN632" s="2">
        <v>85</v>
      </c>
      <c r="AO632" s="2">
        <v>18.5</v>
      </c>
      <c r="AP632" s="2">
        <v>21.1</v>
      </c>
      <c r="AQ632" s="2">
        <v>0</v>
      </c>
      <c r="AR632" s="2">
        <v>1.8</v>
      </c>
      <c r="AS632" s="2">
        <v>1013.1</v>
      </c>
      <c r="AT632" s="2">
        <v>17410</v>
      </c>
      <c r="AU632" s="2">
        <v>1</v>
      </c>
      <c r="AV632" s="600">
        <v>0</v>
      </c>
      <c r="AW632" s="600">
        <v>0</v>
      </c>
      <c r="AX632" s="600">
        <v>0</v>
      </c>
      <c r="AY632" s="599">
        <v>0</v>
      </c>
      <c r="AZ632" s="599">
        <v>296.2</v>
      </c>
      <c r="BA632">
        <v>24.5</v>
      </c>
      <c r="BB632">
        <v>40.299999999999997</v>
      </c>
      <c r="BC632" s="8">
        <v>0.43263888888888902</v>
      </c>
    </row>
    <row r="633" spans="2:55" s="15" customFormat="1">
      <c r="B633" s="2">
        <v>21.2</v>
      </c>
      <c r="C633" s="2">
        <v>85</v>
      </c>
      <c r="D633" s="2">
        <v>18.600000000000001</v>
      </c>
      <c r="E633" s="2">
        <v>21.2</v>
      </c>
      <c r="F633" s="2">
        <v>4.3</v>
      </c>
      <c r="G633" s="2">
        <v>4.3</v>
      </c>
      <c r="H633" s="2">
        <v>1013</v>
      </c>
      <c r="I633" s="2">
        <v>16720</v>
      </c>
      <c r="J633" s="2">
        <v>1</v>
      </c>
      <c r="K633" s="2">
        <v>0</v>
      </c>
      <c r="L633" s="2">
        <v>0</v>
      </c>
      <c r="M633" s="2">
        <v>0</v>
      </c>
      <c r="N633">
        <v>0</v>
      </c>
      <c r="O633">
        <v>296.2</v>
      </c>
      <c r="P633">
        <v>24.6</v>
      </c>
      <c r="Q633">
        <v>39.6</v>
      </c>
      <c r="R633" s="5">
        <v>0.43333333333333302</v>
      </c>
      <c r="S633"/>
      <c r="T633" s="13">
        <f t="shared" si="20"/>
        <v>39.6</v>
      </c>
      <c r="U633" s="13">
        <f t="shared" si="21"/>
        <v>15.400000000000002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21.2</v>
      </c>
      <c r="AN633" s="2">
        <v>85</v>
      </c>
      <c r="AO633" s="2">
        <v>18.600000000000001</v>
      </c>
      <c r="AP633" s="2">
        <v>21.2</v>
      </c>
      <c r="AQ633" s="2">
        <v>4.3</v>
      </c>
      <c r="AR633" s="2">
        <v>4.3</v>
      </c>
      <c r="AS633" s="2">
        <v>1013</v>
      </c>
      <c r="AT633" s="2">
        <v>16720</v>
      </c>
      <c r="AU633" s="2">
        <v>1</v>
      </c>
      <c r="AV633" s="600">
        <v>0</v>
      </c>
      <c r="AW633" s="600">
        <v>0</v>
      </c>
      <c r="AX633" s="600">
        <v>0</v>
      </c>
      <c r="AY633" s="599">
        <v>0</v>
      </c>
      <c r="AZ633" s="599">
        <v>296.2</v>
      </c>
      <c r="BA633">
        <v>24.6</v>
      </c>
      <c r="BB633">
        <v>39.6</v>
      </c>
      <c r="BC633" s="8">
        <v>0.43333333333333302</v>
      </c>
    </row>
    <row r="634" spans="2:55" s="15" customFormat="1">
      <c r="B634" s="2">
        <v>21.1</v>
      </c>
      <c r="C634" s="2">
        <v>84</v>
      </c>
      <c r="D634" s="2">
        <v>18.3</v>
      </c>
      <c r="E634" s="2">
        <v>21.1</v>
      </c>
      <c r="F634" s="2">
        <v>2.9</v>
      </c>
      <c r="G634" s="2">
        <v>2.9</v>
      </c>
      <c r="H634" s="2">
        <v>1013.1</v>
      </c>
      <c r="I634" s="2">
        <v>15320</v>
      </c>
      <c r="J634" s="2">
        <v>1</v>
      </c>
      <c r="K634" s="2">
        <v>0</v>
      </c>
      <c r="L634" s="2">
        <v>0</v>
      </c>
      <c r="M634" s="2">
        <v>0</v>
      </c>
      <c r="N634">
        <v>0</v>
      </c>
      <c r="O634">
        <v>296.2</v>
      </c>
      <c r="P634">
        <v>24.7</v>
      </c>
      <c r="Q634">
        <v>39</v>
      </c>
      <c r="R634" s="5">
        <v>0.43402777777777801</v>
      </c>
      <c r="S634"/>
      <c r="T634" s="13">
        <f t="shared" si="20"/>
        <v>39</v>
      </c>
      <c r="U634" s="13">
        <f t="shared" si="21"/>
        <v>14.899999999999999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21.1</v>
      </c>
      <c r="AN634" s="2">
        <v>84</v>
      </c>
      <c r="AO634" s="2">
        <v>18.3</v>
      </c>
      <c r="AP634" s="2">
        <v>21.1</v>
      </c>
      <c r="AQ634" s="2">
        <v>2.9</v>
      </c>
      <c r="AR634" s="2">
        <v>2.9</v>
      </c>
      <c r="AS634" s="2">
        <v>1013.1</v>
      </c>
      <c r="AT634" s="2">
        <v>15320</v>
      </c>
      <c r="AU634" s="2">
        <v>1</v>
      </c>
      <c r="AV634" s="600">
        <v>0</v>
      </c>
      <c r="AW634" s="600">
        <v>0</v>
      </c>
      <c r="AX634" s="600">
        <v>0</v>
      </c>
      <c r="AY634" s="599">
        <v>0</v>
      </c>
      <c r="AZ634" s="599">
        <v>296.2</v>
      </c>
      <c r="BA634">
        <v>24.7</v>
      </c>
      <c r="BB634">
        <v>39</v>
      </c>
      <c r="BC634" s="8">
        <v>0.43402777777777801</v>
      </c>
    </row>
    <row r="635" spans="2:55" s="15" customFormat="1">
      <c r="B635" s="2">
        <v>21.1</v>
      </c>
      <c r="C635" s="2">
        <v>84</v>
      </c>
      <c r="D635" s="2">
        <v>18.3</v>
      </c>
      <c r="E635" s="2">
        <v>21.1</v>
      </c>
      <c r="F635" s="2">
        <v>2.2000000000000002</v>
      </c>
      <c r="G635" s="2">
        <v>2.5</v>
      </c>
      <c r="H635" s="2">
        <v>1012.8</v>
      </c>
      <c r="I635" s="2">
        <v>14100</v>
      </c>
      <c r="J635" s="2">
        <v>1</v>
      </c>
      <c r="K635" s="2">
        <v>0</v>
      </c>
      <c r="L635" s="2">
        <v>0</v>
      </c>
      <c r="M635" s="2">
        <v>0</v>
      </c>
      <c r="N635">
        <v>0</v>
      </c>
      <c r="O635">
        <v>296.2</v>
      </c>
      <c r="P635">
        <v>24.7</v>
      </c>
      <c r="Q635">
        <v>38.6</v>
      </c>
      <c r="R635" s="5">
        <v>0.43472222222222201</v>
      </c>
      <c r="S635"/>
      <c r="T635" s="13">
        <f t="shared" si="20"/>
        <v>38.6</v>
      </c>
      <c r="U635" s="13">
        <f t="shared" si="21"/>
        <v>14.5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21.1</v>
      </c>
      <c r="AN635" s="2">
        <v>84</v>
      </c>
      <c r="AO635" s="2">
        <v>18.3</v>
      </c>
      <c r="AP635" s="2">
        <v>21.1</v>
      </c>
      <c r="AQ635" s="2">
        <v>2.2000000000000002</v>
      </c>
      <c r="AR635" s="2">
        <v>2.5</v>
      </c>
      <c r="AS635" s="2">
        <v>1012.8</v>
      </c>
      <c r="AT635" s="2">
        <v>14100</v>
      </c>
      <c r="AU635" s="2">
        <v>1</v>
      </c>
      <c r="AV635" s="600">
        <v>0</v>
      </c>
      <c r="AW635" s="600">
        <v>0</v>
      </c>
      <c r="AX635" s="600">
        <v>0</v>
      </c>
      <c r="AY635" s="599">
        <v>0</v>
      </c>
      <c r="AZ635" s="599">
        <v>296.2</v>
      </c>
      <c r="BA635">
        <v>24.7</v>
      </c>
      <c r="BB635">
        <v>38.6</v>
      </c>
      <c r="BC635" s="8">
        <v>0.43472222222222201</v>
      </c>
    </row>
    <row r="636" spans="2:55" s="15" customFormat="1">
      <c r="B636" s="2">
        <v>25.6</v>
      </c>
      <c r="C636" s="2">
        <v>72</v>
      </c>
      <c r="D636" s="2">
        <v>20.2</v>
      </c>
      <c r="E636" s="2">
        <v>25.6</v>
      </c>
      <c r="F636" s="2">
        <v>2.2000000000000002</v>
      </c>
      <c r="G636" s="2">
        <v>4.7</v>
      </c>
      <c r="H636" s="2">
        <v>1014.9</v>
      </c>
      <c r="I636" s="2">
        <v>54110</v>
      </c>
      <c r="J636" s="2">
        <v>3</v>
      </c>
      <c r="K636" s="2">
        <v>0</v>
      </c>
      <c r="L636" s="2">
        <v>0</v>
      </c>
      <c r="M636" s="2">
        <v>0</v>
      </c>
      <c r="N636">
        <v>0</v>
      </c>
      <c r="O636">
        <v>296.2</v>
      </c>
      <c r="P636">
        <v>42.5</v>
      </c>
      <c r="Q636">
        <v>39.6</v>
      </c>
      <c r="R636" s="5">
        <v>0.43541666666666701</v>
      </c>
      <c r="S636"/>
      <c r="T636" s="13">
        <f t="shared" si="20"/>
        <v>42.5</v>
      </c>
      <c r="U636" s="13">
        <f t="shared" si="21"/>
        <v>13.899999999999999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25.6</v>
      </c>
      <c r="AN636" s="2">
        <v>72</v>
      </c>
      <c r="AO636" s="2">
        <v>20.2</v>
      </c>
      <c r="AP636" s="2">
        <v>25.6</v>
      </c>
      <c r="AQ636" s="2">
        <v>2.2000000000000002</v>
      </c>
      <c r="AR636" s="2">
        <v>4.7</v>
      </c>
      <c r="AS636" s="2">
        <v>1014.9</v>
      </c>
      <c r="AT636" s="2">
        <v>54110</v>
      </c>
      <c r="AU636" s="2">
        <v>3</v>
      </c>
      <c r="AV636" s="600">
        <v>0</v>
      </c>
      <c r="AW636" s="600">
        <v>0</v>
      </c>
      <c r="AX636" s="600">
        <v>0</v>
      </c>
      <c r="AY636" s="599">
        <v>0</v>
      </c>
      <c r="AZ636" s="599">
        <v>296.2</v>
      </c>
      <c r="BA636">
        <v>42.5</v>
      </c>
      <c r="BB636">
        <v>39.6</v>
      </c>
      <c r="BC636" s="8">
        <v>0.43541666666666701</v>
      </c>
    </row>
    <row r="637" spans="2:55" s="15" customFormat="1">
      <c r="B637" s="2">
        <v>21.1</v>
      </c>
      <c r="C637" s="2">
        <v>86</v>
      </c>
      <c r="D637" s="2">
        <v>18.7</v>
      </c>
      <c r="E637" s="2">
        <v>21.1</v>
      </c>
      <c r="F637" s="2">
        <v>0</v>
      </c>
      <c r="G637" s="2">
        <v>0</v>
      </c>
      <c r="H637" s="2">
        <v>1012.8</v>
      </c>
      <c r="I637" s="2">
        <v>14010</v>
      </c>
      <c r="J637" s="2">
        <v>1</v>
      </c>
      <c r="K637" s="2">
        <v>0</v>
      </c>
      <c r="L637" s="2">
        <v>0</v>
      </c>
      <c r="M637" s="2">
        <v>0</v>
      </c>
      <c r="N637">
        <v>0</v>
      </c>
      <c r="O637">
        <v>296.2</v>
      </c>
      <c r="P637">
        <v>23.4</v>
      </c>
      <c r="Q637">
        <v>43.5</v>
      </c>
      <c r="R637" s="5">
        <v>0.43611111111111101</v>
      </c>
      <c r="S637"/>
      <c r="T637" s="13">
        <f t="shared" si="20"/>
        <v>43.5</v>
      </c>
      <c r="U637" s="13">
        <f t="shared" si="21"/>
        <v>19.399999999999999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21.1</v>
      </c>
      <c r="AN637" s="2">
        <v>86</v>
      </c>
      <c r="AO637" s="2">
        <v>18.7</v>
      </c>
      <c r="AP637" s="2">
        <v>21.1</v>
      </c>
      <c r="AQ637" s="2">
        <v>0</v>
      </c>
      <c r="AR637" s="2">
        <v>0</v>
      </c>
      <c r="AS637" s="2">
        <v>1012.8</v>
      </c>
      <c r="AT637" s="2">
        <v>14010</v>
      </c>
      <c r="AU637" s="2">
        <v>1</v>
      </c>
      <c r="AV637" s="600">
        <v>0</v>
      </c>
      <c r="AW637" s="600">
        <v>0</v>
      </c>
      <c r="AX637" s="600">
        <v>0</v>
      </c>
      <c r="AY637" s="599">
        <v>0</v>
      </c>
      <c r="AZ637" s="599">
        <v>296.2</v>
      </c>
      <c r="BA637">
        <v>23.4</v>
      </c>
      <c r="BB637">
        <v>43.5</v>
      </c>
      <c r="BC637" s="8">
        <v>0.43611111111111101</v>
      </c>
    </row>
    <row r="638" spans="2:55" s="15" customFormat="1">
      <c r="B638" s="2">
        <v>21</v>
      </c>
      <c r="C638" s="2">
        <v>85</v>
      </c>
      <c r="D638" s="2">
        <v>18.399999999999999</v>
      </c>
      <c r="E638" s="2">
        <v>21</v>
      </c>
      <c r="F638" s="2">
        <v>2.9</v>
      </c>
      <c r="G638" s="2">
        <v>4</v>
      </c>
      <c r="H638" s="2">
        <v>1013</v>
      </c>
      <c r="I638" s="2">
        <v>15190</v>
      </c>
      <c r="J638" s="2">
        <v>1</v>
      </c>
      <c r="K638" s="2">
        <v>0</v>
      </c>
      <c r="L638" s="2">
        <v>0</v>
      </c>
      <c r="M638" s="2">
        <v>0</v>
      </c>
      <c r="N638">
        <v>0</v>
      </c>
      <c r="O638">
        <v>296.2</v>
      </c>
      <c r="P638">
        <v>23.6</v>
      </c>
      <c r="Q638">
        <v>43.5</v>
      </c>
      <c r="R638" s="5">
        <v>0.436805555555556</v>
      </c>
      <c r="S638"/>
      <c r="T638" s="13">
        <f t="shared" si="20"/>
        <v>43.5</v>
      </c>
      <c r="U638" s="13">
        <f t="shared" si="21"/>
        <v>19.5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21</v>
      </c>
      <c r="AN638" s="2">
        <v>85</v>
      </c>
      <c r="AO638" s="2">
        <v>18.399999999999999</v>
      </c>
      <c r="AP638" s="2">
        <v>21</v>
      </c>
      <c r="AQ638" s="2">
        <v>2.9</v>
      </c>
      <c r="AR638" s="2">
        <v>4</v>
      </c>
      <c r="AS638" s="2">
        <v>1013</v>
      </c>
      <c r="AT638" s="2">
        <v>15190</v>
      </c>
      <c r="AU638" s="2">
        <v>1</v>
      </c>
      <c r="AV638" s="600">
        <v>0</v>
      </c>
      <c r="AW638" s="600">
        <v>0</v>
      </c>
      <c r="AX638" s="600">
        <v>0</v>
      </c>
      <c r="AY638" s="599">
        <v>0</v>
      </c>
      <c r="AZ638" s="599">
        <v>296.2</v>
      </c>
      <c r="BA638">
        <v>23.6</v>
      </c>
      <c r="BB638">
        <v>43.5</v>
      </c>
      <c r="BC638" s="8">
        <v>0.436805555555556</v>
      </c>
    </row>
    <row r="639" spans="2:55" s="15" customFormat="1">
      <c r="B639" s="2">
        <v>21</v>
      </c>
      <c r="C639" s="2">
        <v>85</v>
      </c>
      <c r="D639" s="2">
        <v>18.399999999999999</v>
      </c>
      <c r="E639" s="2">
        <v>21</v>
      </c>
      <c r="F639" s="2">
        <v>2.5</v>
      </c>
      <c r="G639" s="2">
        <v>3.2</v>
      </c>
      <c r="H639" s="2">
        <v>1012.8</v>
      </c>
      <c r="I639" s="2">
        <v>16550</v>
      </c>
      <c r="J639" s="2">
        <v>1</v>
      </c>
      <c r="K639" s="2">
        <v>0</v>
      </c>
      <c r="L639" s="2">
        <v>0</v>
      </c>
      <c r="M639" s="2">
        <v>0</v>
      </c>
      <c r="N639">
        <v>0</v>
      </c>
      <c r="O639">
        <v>296.2</v>
      </c>
      <c r="P639">
        <v>23.7</v>
      </c>
      <c r="Q639">
        <v>43.7</v>
      </c>
      <c r="R639" s="5">
        <v>0.4375</v>
      </c>
      <c r="S639"/>
      <c r="T639" s="13">
        <f t="shared" si="20"/>
        <v>43.7</v>
      </c>
      <c r="U639" s="13">
        <f t="shared" si="21"/>
        <v>19.700000000000003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21</v>
      </c>
      <c r="AN639" s="2">
        <v>85</v>
      </c>
      <c r="AO639" s="2">
        <v>18.399999999999999</v>
      </c>
      <c r="AP639" s="2">
        <v>21</v>
      </c>
      <c r="AQ639" s="2">
        <v>2.5</v>
      </c>
      <c r="AR639" s="2">
        <v>3.2</v>
      </c>
      <c r="AS639" s="2">
        <v>1012.8</v>
      </c>
      <c r="AT639" s="2">
        <v>16550</v>
      </c>
      <c r="AU639" s="2">
        <v>1</v>
      </c>
      <c r="AV639" s="600">
        <v>0</v>
      </c>
      <c r="AW639" s="600">
        <v>0</v>
      </c>
      <c r="AX639" s="600">
        <v>0</v>
      </c>
      <c r="AY639" s="599">
        <v>0</v>
      </c>
      <c r="AZ639" s="599">
        <v>296.2</v>
      </c>
      <c r="BA639">
        <v>23.7</v>
      </c>
      <c r="BB639">
        <v>43.7</v>
      </c>
      <c r="BC639" s="8">
        <v>0.4375</v>
      </c>
    </row>
    <row r="640" spans="2:55" s="15" customFormat="1">
      <c r="B640" s="2">
        <v>21.1</v>
      </c>
      <c r="C640" s="2">
        <v>85</v>
      </c>
      <c r="D640" s="2">
        <v>18.5</v>
      </c>
      <c r="E640" s="2">
        <v>21.1</v>
      </c>
      <c r="F640" s="2">
        <v>1.8</v>
      </c>
      <c r="G640" s="2">
        <v>2.5</v>
      </c>
      <c r="H640" s="2">
        <v>1013</v>
      </c>
      <c r="I640" s="2">
        <v>17220</v>
      </c>
      <c r="J640" s="2">
        <v>1</v>
      </c>
      <c r="K640" s="2">
        <v>0</v>
      </c>
      <c r="L640" s="2">
        <v>0</v>
      </c>
      <c r="M640" s="2">
        <v>0</v>
      </c>
      <c r="N640">
        <v>0</v>
      </c>
      <c r="O640">
        <v>296.2</v>
      </c>
      <c r="P640">
        <v>23.8</v>
      </c>
      <c r="Q640">
        <v>43.5</v>
      </c>
      <c r="R640" s="5">
        <v>0.438194444444444</v>
      </c>
      <c r="S640"/>
      <c r="T640" s="13">
        <f t="shared" si="20"/>
        <v>43.5</v>
      </c>
      <c r="U640" s="13">
        <f t="shared" si="21"/>
        <v>19.399999999999999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L640" s="629"/>
      <c r="AM640" s="2">
        <v>21.1</v>
      </c>
      <c r="AN640" s="2">
        <v>85</v>
      </c>
      <c r="AO640" s="2">
        <v>18.5</v>
      </c>
      <c r="AP640" s="2">
        <v>21.1</v>
      </c>
      <c r="AQ640" s="2">
        <v>1.8</v>
      </c>
      <c r="AR640" s="2">
        <v>2.5</v>
      </c>
      <c r="AS640" s="2">
        <v>1013</v>
      </c>
      <c r="AT640" s="2">
        <v>17220</v>
      </c>
      <c r="AU640" s="2">
        <v>1</v>
      </c>
      <c r="AV640" s="600">
        <v>0</v>
      </c>
      <c r="AW640" s="600">
        <v>0</v>
      </c>
      <c r="AX640" s="600">
        <v>0</v>
      </c>
      <c r="AY640" s="599">
        <v>0</v>
      </c>
      <c r="AZ640" s="599">
        <v>296.2</v>
      </c>
      <c r="BA640">
        <v>23.8</v>
      </c>
      <c r="BB640">
        <v>43.5</v>
      </c>
      <c r="BC640" s="8">
        <v>0.438194444444444</v>
      </c>
    </row>
    <row r="641" spans="2:55" s="15" customFormat="1">
      <c r="B641" s="2">
        <v>21</v>
      </c>
      <c r="C641" s="2">
        <v>85</v>
      </c>
      <c r="D641" s="2">
        <v>18.399999999999999</v>
      </c>
      <c r="E641" s="2">
        <v>21</v>
      </c>
      <c r="F641" s="2">
        <v>0</v>
      </c>
      <c r="G641" s="2">
        <v>1.8</v>
      </c>
      <c r="H641" s="2">
        <v>1013</v>
      </c>
      <c r="I641" s="2">
        <v>17470</v>
      </c>
      <c r="J641" s="2">
        <v>1</v>
      </c>
      <c r="K641" s="2">
        <v>0</v>
      </c>
      <c r="L641" s="2">
        <v>0</v>
      </c>
      <c r="M641" s="2">
        <v>0</v>
      </c>
      <c r="N641">
        <v>0</v>
      </c>
      <c r="O641">
        <v>296.2</v>
      </c>
      <c r="P641">
        <v>24</v>
      </c>
      <c r="Q641">
        <v>43.1</v>
      </c>
      <c r="R641" s="5">
        <v>0.43888888888888899</v>
      </c>
      <c r="S641"/>
      <c r="T641" s="13">
        <f t="shared" si="20"/>
        <v>43.1</v>
      </c>
      <c r="U641" s="13">
        <f t="shared" si="21"/>
        <v>19.100000000000001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21</v>
      </c>
      <c r="AN641" s="2">
        <v>85</v>
      </c>
      <c r="AO641" s="2">
        <v>18.399999999999999</v>
      </c>
      <c r="AP641" s="2">
        <v>21</v>
      </c>
      <c r="AQ641" s="2">
        <v>0</v>
      </c>
      <c r="AR641" s="2">
        <v>1.8</v>
      </c>
      <c r="AS641" s="2">
        <v>1013</v>
      </c>
      <c r="AT641" s="2">
        <v>17470</v>
      </c>
      <c r="AU641" s="2">
        <v>1</v>
      </c>
      <c r="AV641" s="600">
        <v>0</v>
      </c>
      <c r="AW641" s="600">
        <v>0</v>
      </c>
      <c r="AX641" s="600">
        <v>0</v>
      </c>
      <c r="AY641" s="599">
        <v>0</v>
      </c>
      <c r="AZ641" s="599">
        <v>296.2</v>
      </c>
      <c r="BA641">
        <v>24</v>
      </c>
      <c r="BB641">
        <v>43.1</v>
      </c>
      <c r="BC641" s="8">
        <v>0.43888888888888899</v>
      </c>
    </row>
    <row r="642" spans="2:55" s="15" customFormat="1">
      <c r="B642" s="2">
        <v>21</v>
      </c>
      <c r="C642" s="2">
        <v>85</v>
      </c>
      <c r="D642" s="2">
        <v>18.399999999999999</v>
      </c>
      <c r="E642" s="2">
        <v>21</v>
      </c>
      <c r="F642" s="2">
        <v>0</v>
      </c>
      <c r="G642" s="2">
        <v>0</v>
      </c>
      <c r="H642" s="2">
        <v>1013.1</v>
      </c>
      <c r="I642" s="2">
        <v>17550</v>
      </c>
      <c r="J642" s="2">
        <v>1</v>
      </c>
      <c r="K642" s="2">
        <v>0</v>
      </c>
      <c r="L642" s="2">
        <v>0</v>
      </c>
      <c r="M642" s="2">
        <v>0</v>
      </c>
      <c r="N642">
        <v>0</v>
      </c>
      <c r="O642">
        <v>296.2</v>
      </c>
      <c r="P642">
        <v>24.1</v>
      </c>
      <c r="Q642">
        <v>42.4</v>
      </c>
      <c r="R642" s="5">
        <v>0.43958333333333299</v>
      </c>
      <c r="S642"/>
      <c r="T642" s="13">
        <f t="shared" si="20"/>
        <v>42.4</v>
      </c>
      <c r="U642" s="13">
        <f t="shared" si="21"/>
        <v>18.399999999999999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21</v>
      </c>
      <c r="AN642" s="2">
        <v>85</v>
      </c>
      <c r="AO642" s="2">
        <v>18.399999999999999</v>
      </c>
      <c r="AP642" s="2">
        <v>21</v>
      </c>
      <c r="AQ642" s="2">
        <v>0</v>
      </c>
      <c r="AR642" s="2">
        <v>0</v>
      </c>
      <c r="AS642" s="2">
        <v>1013.1</v>
      </c>
      <c r="AT642" s="2">
        <v>17550</v>
      </c>
      <c r="AU642" s="2">
        <v>1</v>
      </c>
      <c r="AV642" s="600">
        <v>0</v>
      </c>
      <c r="AW642" s="600">
        <v>0</v>
      </c>
      <c r="AX642" s="600">
        <v>0</v>
      </c>
      <c r="AY642" s="599">
        <v>0</v>
      </c>
      <c r="AZ642" s="599">
        <v>296.2</v>
      </c>
      <c r="BA642">
        <v>24.1</v>
      </c>
      <c r="BB642">
        <v>42.4</v>
      </c>
      <c r="BC642" s="8">
        <v>0.43958333333333299</v>
      </c>
    </row>
    <row r="643" spans="2:55" s="15" customFormat="1">
      <c r="B643" s="2">
        <v>21.1</v>
      </c>
      <c r="C643" s="2">
        <v>85</v>
      </c>
      <c r="D643" s="2">
        <v>18.5</v>
      </c>
      <c r="E643" s="2">
        <v>21.1</v>
      </c>
      <c r="F643" s="2">
        <v>2.5</v>
      </c>
      <c r="G643" s="2">
        <v>2.5</v>
      </c>
      <c r="H643" s="2">
        <v>1013</v>
      </c>
      <c r="I643" s="2">
        <v>17690</v>
      </c>
      <c r="J643" s="2">
        <v>1</v>
      </c>
      <c r="K643" s="2">
        <v>0</v>
      </c>
      <c r="L643" s="2">
        <v>0</v>
      </c>
      <c r="M643" s="2">
        <v>0</v>
      </c>
      <c r="N643">
        <v>0</v>
      </c>
      <c r="O643">
        <v>296.2</v>
      </c>
      <c r="P643">
        <v>24.2</v>
      </c>
      <c r="Q643">
        <v>41.7</v>
      </c>
      <c r="R643" s="5">
        <v>0.44027777777777799</v>
      </c>
      <c r="S643"/>
      <c r="T643" s="13">
        <f t="shared" si="20"/>
        <v>41.7</v>
      </c>
      <c r="U643" s="13">
        <f t="shared" si="21"/>
        <v>17.600000000000001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21.1</v>
      </c>
      <c r="AN643" s="2">
        <v>85</v>
      </c>
      <c r="AO643" s="2">
        <v>18.5</v>
      </c>
      <c r="AP643" s="2">
        <v>21.1</v>
      </c>
      <c r="AQ643" s="2">
        <v>2.5</v>
      </c>
      <c r="AR643" s="2">
        <v>2.5</v>
      </c>
      <c r="AS643" s="2">
        <v>1013</v>
      </c>
      <c r="AT643" s="2">
        <v>17690</v>
      </c>
      <c r="AU643" s="2">
        <v>1</v>
      </c>
      <c r="AV643" s="600">
        <v>0</v>
      </c>
      <c r="AW643" s="600">
        <v>0</v>
      </c>
      <c r="AX643" s="600">
        <v>0</v>
      </c>
      <c r="AY643" s="599">
        <v>0</v>
      </c>
      <c r="AZ643" s="599">
        <v>296.2</v>
      </c>
      <c r="BA643">
        <v>24.2</v>
      </c>
      <c r="BB643">
        <v>41.7</v>
      </c>
      <c r="BC643" s="8">
        <v>0.44027777777777799</v>
      </c>
    </row>
    <row r="644" spans="2:55" s="15" customFormat="1">
      <c r="B644" s="2">
        <v>21.1</v>
      </c>
      <c r="C644" s="2">
        <v>85</v>
      </c>
      <c r="D644" s="2">
        <v>18.5</v>
      </c>
      <c r="E644" s="2">
        <v>21.1</v>
      </c>
      <c r="F644" s="2">
        <v>4.3</v>
      </c>
      <c r="G644" s="2">
        <v>6.1</v>
      </c>
      <c r="H644" s="2">
        <v>1013</v>
      </c>
      <c r="I644" s="2">
        <v>17770</v>
      </c>
      <c r="J644" s="2">
        <v>1</v>
      </c>
      <c r="K644" s="2">
        <v>0</v>
      </c>
      <c r="L644" s="2">
        <v>0</v>
      </c>
      <c r="M644" s="2">
        <v>0</v>
      </c>
      <c r="N644">
        <v>0</v>
      </c>
      <c r="O644">
        <v>296.2</v>
      </c>
      <c r="P644">
        <v>24.4</v>
      </c>
      <c r="Q644">
        <v>41</v>
      </c>
      <c r="R644" s="5">
        <v>0.44097222222222199</v>
      </c>
      <c r="S644"/>
      <c r="T644" s="13">
        <f t="shared" si="20"/>
        <v>41</v>
      </c>
      <c r="U644" s="13">
        <f t="shared" si="21"/>
        <v>16.899999999999999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21.1</v>
      </c>
      <c r="AN644" s="2">
        <v>85</v>
      </c>
      <c r="AO644" s="2">
        <v>18.5</v>
      </c>
      <c r="AP644" s="2">
        <v>21.1</v>
      </c>
      <c r="AQ644" s="2">
        <v>4.3</v>
      </c>
      <c r="AR644" s="2">
        <v>6.1</v>
      </c>
      <c r="AS644" s="2">
        <v>1013</v>
      </c>
      <c r="AT644" s="2">
        <v>17770</v>
      </c>
      <c r="AU644" s="2">
        <v>1</v>
      </c>
      <c r="AV644" s="600">
        <v>0</v>
      </c>
      <c r="AW644" s="600">
        <v>0</v>
      </c>
      <c r="AX644" s="600">
        <v>0</v>
      </c>
      <c r="AY644" s="599">
        <v>0</v>
      </c>
      <c r="AZ644" s="599">
        <v>296.2</v>
      </c>
      <c r="BA644">
        <v>24.4</v>
      </c>
      <c r="BB644">
        <v>41</v>
      </c>
      <c r="BC644" s="8">
        <v>0.44097222222222199</v>
      </c>
    </row>
    <row r="645" spans="2:55" s="15" customFormat="1">
      <c r="B645" s="2">
        <v>21.1</v>
      </c>
      <c r="C645" s="2">
        <v>85</v>
      </c>
      <c r="D645" s="2">
        <v>18.5</v>
      </c>
      <c r="E645" s="2">
        <v>21.1</v>
      </c>
      <c r="F645" s="2">
        <v>0</v>
      </c>
      <c r="G645" s="2">
        <v>1.8</v>
      </c>
      <c r="H645" s="2">
        <v>1013.1</v>
      </c>
      <c r="I645" s="2">
        <v>17410</v>
      </c>
      <c r="J645" s="2">
        <v>1</v>
      </c>
      <c r="K645" s="2">
        <v>0</v>
      </c>
      <c r="L645" s="2">
        <v>0</v>
      </c>
      <c r="M645" s="2">
        <v>0</v>
      </c>
      <c r="N645">
        <v>0</v>
      </c>
      <c r="O645">
        <v>296.2</v>
      </c>
      <c r="P645">
        <v>24.5</v>
      </c>
      <c r="Q645">
        <v>40.299999999999997</v>
      </c>
      <c r="R645" s="5">
        <v>0.44166666666666698</v>
      </c>
      <c r="S645"/>
      <c r="T645" s="13">
        <f t="shared" si="20"/>
        <v>40.299999999999997</v>
      </c>
      <c r="U645" s="13">
        <f t="shared" si="21"/>
        <v>16.199999999999996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21.1</v>
      </c>
      <c r="AN645" s="2">
        <v>85</v>
      </c>
      <c r="AO645" s="2">
        <v>18.5</v>
      </c>
      <c r="AP645" s="2">
        <v>21.1</v>
      </c>
      <c r="AQ645" s="2">
        <v>0</v>
      </c>
      <c r="AR645" s="2">
        <v>1.8</v>
      </c>
      <c r="AS645" s="2">
        <v>1013.1</v>
      </c>
      <c r="AT645" s="2">
        <v>17410</v>
      </c>
      <c r="AU645" s="2">
        <v>1</v>
      </c>
      <c r="AV645" s="600">
        <v>0</v>
      </c>
      <c r="AW645" s="600">
        <v>0</v>
      </c>
      <c r="AX645" s="600">
        <v>0</v>
      </c>
      <c r="AY645" s="599">
        <v>0</v>
      </c>
      <c r="AZ645" s="599">
        <v>296.2</v>
      </c>
      <c r="BA645">
        <v>24.5</v>
      </c>
      <c r="BB645">
        <v>40.299999999999997</v>
      </c>
      <c r="BC645" s="8">
        <v>0.44166666666666698</v>
      </c>
    </row>
    <row r="646" spans="2:55" s="15" customFormat="1">
      <c r="B646" s="2">
        <v>21.2</v>
      </c>
      <c r="C646" s="2">
        <v>85</v>
      </c>
      <c r="D646" s="2">
        <v>18.600000000000001</v>
      </c>
      <c r="E646" s="2">
        <v>21.2</v>
      </c>
      <c r="F646" s="2">
        <v>4.3</v>
      </c>
      <c r="G646" s="2">
        <v>4.3</v>
      </c>
      <c r="H646" s="2">
        <v>1013</v>
      </c>
      <c r="I646" s="2">
        <v>16720</v>
      </c>
      <c r="J646" s="2">
        <v>1</v>
      </c>
      <c r="K646" s="2">
        <v>0</v>
      </c>
      <c r="L646" s="2">
        <v>0</v>
      </c>
      <c r="M646" s="2">
        <v>0</v>
      </c>
      <c r="N646">
        <v>0</v>
      </c>
      <c r="O646">
        <v>296.2</v>
      </c>
      <c r="P646">
        <v>24.6</v>
      </c>
      <c r="Q646">
        <v>39.6</v>
      </c>
      <c r="R646" s="5">
        <v>0.44236111111111098</v>
      </c>
      <c r="S646"/>
      <c r="T646" s="13">
        <f t="shared" si="20"/>
        <v>39.6</v>
      </c>
      <c r="U646" s="13">
        <f t="shared" si="21"/>
        <v>15.400000000000002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21.2</v>
      </c>
      <c r="AN646" s="2">
        <v>85</v>
      </c>
      <c r="AO646" s="2">
        <v>18.600000000000001</v>
      </c>
      <c r="AP646" s="2">
        <v>21.2</v>
      </c>
      <c r="AQ646" s="2">
        <v>4.3</v>
      </c>
      <c r="AR646" s="2">
        <v>4.3</v>
      </c>
      <c r="AS646" s="2">
        <v>1013</v>
      </c>
      <c r="AT646" s="2">
        <v>16720</v>
      </c>
      <c r="AU646" s="2">
        <v>1</v>
      </c>
      <c r="AV646" s="600">
        <v>0</v>
      </c>
      <c r="AW646" s="600">
        <v>0</v>
      </c>
      <c r="AX646" s="600">
        <v>0</v>
      </c>
      <c r="AY646" s="599">
        <v>0</v>
      </c>
      <c r="AZ646" s="599">
        <v>296.2</v>
      </c>
      <c r="BA646">
        <v>24.6</v>
      </c>
      <c r="BB646">
        <v>39.6</v>
      </c>
      <c r="BC646" s="8">
        <v>0.44236111111111098</v>
      </c>
    </row>
    <row r="647" spans="2:55" s="15" customFormat="1">
      <c r="B647" s="2">
        <v>21.1</v>
      </c>
      <c r="C647" s="2">
        <v>84</v>
      </c>
      <c r="D647" s="2">
        <v>18.3</v>
      </c>
      <c r="E647" s="2">
        <v>21.1</v>
      </c>
      <c r="F647" s="2">
        <v>2.9</v>
      </c>
      <c r="G647" s="2">
        <v>2.9</v>
      </c>
      <c r="H647" s="2">
        <v>1013.1</v>
      </c>
      <c r="I647" s="2">
        <v>15320</v>
      </c>
      <c r="J647" s="2">
        <v>1</v>
      </c>
      <c r="K647" s="2">
        <v>0</v>
      </c>
      <c r="L647" s="2">
        <v>0</v>
      </c>
      <c r="M647" s="2">
        <v>0</v>
      </c>
      <c r="N647">
        <v>0</v>
      </c>
      <c r="O647">
        <v>296.2</v>
      </c>
      <c r="P647">
        <v>24.7</v>
      </c>
      <c r="Q647">
        <v>39</v>
      </c>
      <c r="R647" s="5">
        <v>0.44305555555555598</v>
      </c>
      <c r="S647"/>
      <c r="T647" s="13">
        <f t="shared" si="20"/>
        <v>39</v>
      </c>
      <c r="U647" s="13">
        <f t="shared" si="21"/>
        <v>14.899999999999999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21.1</v>
      </c>
      <c r="AN647" s="2">
        <v>84</v>
      </c>
      <c r="AO647" s="2">
        <v>18.3</v>
      </c>
      <c r="AP647" s="2">
        <v>21.1</v>
      </c>
      <c r="AQ647" s="2">
        <v>2.9</v>
      </c>
      <c r="AR647" s="2">
        <v>2.9</v>
      </c>
      <c r="AS647" s="2">
        <v>1013.1</v>
      </c>
      <c r="AT647" s="2">
        <v>15320</v>
      </c>
      <c r="AU647" s="2">
        <v>1</v>
      </c>
      <c r="AV647" s="600">
        <v>0</v>
      </c>
      <c r="AW647" s="600">
        <v>0</v>
      </c>
      <c r="AX647" s="600">
        <v>0</v>
      </c>
      <c r="AY647" s="599">
        <v>0</v>
      </c>
      <c r="AZ647" s="599">
        <v>296.2</v>
      </c>
      <c r="BA647">
        <v>24.7</v>
      </c>
      <c r="BB647">
        <v>39</v>
      </c>
      <c r="BC647" s="8">
        <v>0.44305555555555598</v>
      </c>
    </row>
    <row r="648" spans="2:55" s="15" customFormat="1">
      <c r="B648" s="2">
        <v>21.1</v>
      </c>
      <c r="C648" s="2">
        <v>84</v>
      </c>
      <c r="D648" s="2">
        <v>18.3</v>
      </c>
      <c r="E648" s="2">
        <v>21.1</v>
      </c>
      <c r="F648" s="2">
        <v>2.2000000000000002</v>
      </c>
      <c r="G648" s="2">
        <v>2.5</v>
      </c>
      <c r="H648" s="2">
        <v>1012.8</v>
      </c>
      <c r="I648" s="2">
        <v>14100</v>
      </c>
      <c r="J648" s="2">
        <v>1</v>
      </c>
      <c r="K648" s="2">
        <v>0</v>
      </c>
      <c r="L648" s="2">
        <v>0</v>
      </c>
      <c r="M648" s="2">
        <v>0</v>
      </c>
      <c r="N648">
        <v>0</v>
      </c>
      <c r="O648">
        <v>296.2</v>
      </c>
      <c r="P648">
        <v>24.7</v>
      </c>
      <c r="Q648">
        <v>38.6</v>
      </c>
      <c r="R648" s="5">
        <v>0.44374999999999998</v>
      </c>
      <c r="S648"/>
      <c r="T648" s="13">
        <f t="shared" si="20"/>
        <v>38.6</v>
      </c>
      <c r="U648" s="13">
        <f t="shared" si="21"/>
        <v>14.5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21.1</v>
      </c>
      <c r="AN648" s="2">
        <v>84</v>
      </c>
      <c r="AO648" s="2">
        <v>18.3</v>
      </c>
      <c r="AP648" s="2">
        <v>21.1</v>
      </c>
      <c r="AQ648" s="2">
        <v>2.2000000000000002</v>
      </c>
      <c r="AR648" s="2">
        <v>2.5</v>
      </c>
      <c r="AS648" s="2">
        <v>1012.8</v>
      </c>
      <c r="AT648" s="2">
        <v>14100</v>
      </c>
      <c r="AU648" s="2">
        <v>1</v>
      </c>
      <c r="AV648" s="600">
        <v>0</v>
      </c>
      <c r="AW648" s="600">
        <v>0</v>
      </c>
      <c r="AX648" s="600">
        <v>0</v>
      </c>
      <c r="AY648" s="599">
        <v>0</v>
      </c>
      <c r="AZ648" s="599">
        <v>296.2</v>
      </c>
      <c r="BA648">
        <v>24.7</v>
      </c>
      <c r="BB648">
        <v>38.6</v>
      </c>
      <c r="BC648" s="8">
        <v>0.44374999999999998</v>
      </c>
    </row>
    <row r="649" spans="2:55" s="15" customFormat="1">
      <c r="B649" s="2">
        <v>25.6</v>
      </c>
      <c r="C649" s="2">
        <v>72</v>
      </c>
      <c r="D649" s="2">
        <v>20.2</v>
      </c>
      <c r="E649" s="2">
        <v>25.6</v>
      </c>
      <c r="F649" s="2">
        <v>2.2000000000000002</v>
      </c>
      <c r="G649" s="2">
        <v>4.7</v>
      </c>
      <c r="H649" s="2">
        <v>1014.9</v>
      </c>
      <c r="I649" s="2">
        <v>54110</v>
      </c>
      <c r="J649" s="2">
        <v>3</v>
      </c>
      <c r="K649" s="2">
        <v>0</v>
      </c>
      <c r="L649" s="2">
        <v>0</v>
      </c>
      <c r="M649" s="2">
        <v>0</v>
      </c>
      <c r="N649">
        <v>0</v>
      </c>
      <c r="O649">
        <v>296.2</v>
      </c>
      <c r="P649">
        <v>42.5</v>
      </c>
      <c r="Q649">
        <v>39.6</v>
      </c>
      <c r="R649" s="5">
        <v>0.44444444444444398</v>
      </c>
      <c r="S649"/>
      <c r="T649" s="13">
        <f t="shared" si="20"/>
        <v>42.5</v>
      </c>
      <c r="U649" s="13">
        <f t="shared" si="21"/>
        <v>13.899999999999999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25.6</v>
      </c>
      <c r="AN649" s="2">
        <v>72</v>
      </c>
      <c r="AO649" s="2">
        <v>20.2</v>
      </c>
      <c r="AP649" s="2">
        <v>25.6</v>
      </c>
      <c r="AQ649" s="2">
        <v>2.2000000000000002</v>
      </c>
      <c r="AR649" s="2">
        <v>4.7</v>
      </c>
      <c r="AS649" s="2">
        <v>1014.9</v>
      </c>
      <c r="AT649" s="2">
        <v>54110</v>
      </c>
      <c r="AU649" s="2">
        <v>3</v>
      </c>
      <c r="AV649" s="600">
        <v>0</v>
      </c>
      <c r="AW649" s="600">
        <v>0</v>
      </c>
      <c r="AX649" s="600">
        <v>0</v>
      </c>
      <c r="AY649" s="599">
        <v>0</v>
      </c>
      <c r="AZ649" s="599">
        <v>296.2</v>
      </c>
      <c r="BA649">
        <v>42.5</v>
      </c>
      <c r="BB649">
        <v>39.6</v>
      </c>
      <c r="BC649" s="8">
        <v>0.44444444444444398</v>
      </c>
    </row>
    <row r="650" spans="2:55" s="15" customFormat="1">
      <c r="B650" s="2">
        <v>21.1</v>
      </c>
      <c r="C650" s="2">
        <v>86</v>
      </c>
      <c r="D650" s="2">
        <v>18.7</v>
      </c>
      <c r="E650" s="2">
        <v>21.1</v>
      </c>
      <c r="F650" s="2">
        <v>0</v>
      </c>
      <c r="G650" s="2">
        <v>0</v>
      </c>
      <c r="H650" s="2">
        <v>1012.8</v>
      </c>
      <c r="I650" s="2">
        <v>14010</v>
      </c>
      <c r="J650" s="2">
        <v>1</v>
      </c>
      <c r="K650" s="2">
        <v>0</v>
      </c>
      <c r="L650" s="2">
        <v>0</v>
      </c>
      <c r="M650" s="2">
        <v>0</v>
      </c>
      <c r="N650">
        <v>0</v>
      </c>
      <c r="O650">
        <v>296.2</v>
      </c>
      <c r="P650">
        <v>23.4</v>
      </c>
      <c r="Q650">
        <v>43.5</v>
      </c>
      <c r="R650" s="5">
        <v>0.44513888888888897</v>
      </c>
      <c r="S650"/>
      <c r="T650" s="13">
        <f t="shared" si="20"/>
        <v>43.5</v>
      </c>
      <c r="U650" s="13">
        <f t="shared" si="21"/>
        <v>19.399999999999999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21.1</v>
      </c>
      <c r="AN650" s="2">
        <v>86</v>
      </c>
      <c r="AO650" s="2">
        <v>18.7</v>
      </c>
      <c r="AP650" s="2">
        <v>21.1</v>
      </c>
      <c r="AQ650" s="2">
        <v>0</v>
      </c>
      <c r="AR650" s="2">
        <v>0</v>
      </c>
      <c r="AS650" s="2">
        <v>1012.8</v>
      </c>
      <c r="AT650" s="2">
        <v>14010</v>
      </c>
      <c r="AU650" s="2">
        <v>1</v>
      </c>
      <c r="AV650" s="600">
        <v>0</v>
      </c>
      <c r="AW650" s="600">
        <v>0</v>
      </c>
      <c r="AX650" s="600">
        <v>0</v>
      </c>
      <c r="AY650" s="599">
        <v>0</v>
      </c>
      <c r="AZ650" s="599">
        <v>296.2</v>
      </c>
      <c r="BA650">
        <v>23.4</v>
      </c>
      <c r="BB650">
        <v>43.5</v>
      </c>
      <c r="BC650" s="8">
        <v>0.44513888888888897</v>
      </c>
    </row>
    <row r="651" spans="2:55" s="15" customFormat="1">
      <c r="B651" s="2">
        <v>21</v>
      </c>
      <c r="C651" s="2">
        <v>85</v>
      </c>
      <c r="D651" s="2">
        <v>18.399999999999999</v>
      </c>
      <c r="E651" s="2">
        <v>21</v>
      </c>
      <c r="F651" s="2">
        <v>2.9</v>
      </c>
      <c r="G651" s="2">
        <v>4</v>
      </c>
      <c r="H651" s="2">
        <v>1013</v>
      </c>
      <c r="I651" s="2">
        <v>15190</v>
      </c>
      <c r="J651" s="2">
        <v>1</v>
      </c>
      <c r="K651" s="2">
        <v>0</v>
      </c>
      <c r="L651" s="2">
        <v>0</v>
      </c>
      <c r="M651" s="2">
        <v>0</v>
      </c>
      <c r="N651">
        <v>0</v>
      </c>
      <c r="O651">
        <v>296.2</v>
      </c>
      <c r="P651">
        <v>23.6</v>
      </c>
      <c r="Q651">
        <v>43.5</v>
      </c>
      <c r="R651" s="5">
        <v>0.44583333333333303</v>
      </c>
      <c r="S651"/>
      <c r="T651" s="13">
        <f t="shared" si="20"/>
        <v>43.5</v>
      </c>
      <c r="U651" s="13">
        <f t="shared" si="21"/>
        <v>19.5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21</v>
      </c>
      <c r="AN651" s="2">
        <v>85</v>
      </c>
      <c r="AO651" s="2">
        <v>18.399999999999999</v>
      </c>
      <c r="AP651" s="2">
        <v>21</v>
      </c>
      <c r="AQ651" s="2">
        <v>2.9</v>
      </c>
      <c r="AR651" s="2">
        <v>4</v>
      </c>
      <c r="AS651" s="2">
        <v>1013</v>
      </c>
      <c r="AT651" s="2">
        <v>15190</v>
      </c>
      <c r="AU651" s="2">
        <v>1</v>
      </c>
      <c r="AV651" s="600">
        <v>0</v>
      </c>
      <c r="AW651" s="600">
        <v>0</v>
      </c>
      <c r="AX651" s="600">
        <v>0</v>
      </c>
      <c r="AY651" s="599">
        <v>0</v>
      </c>
      <c r="AZ651" s="599">
        <v>296.2</v>
      </c>
      <c r="BA651">
        <v>23.6</v>
      </c>
      <c r="BB651">
        <v>43.5</v>
      </c>
      <c r="BC651" s="8">
        <v>0.44583333333333303</v>
      </c>
    </row>
    <row r="652" spans="2:55" s="15" customFormat="1">
      <c r="B652" s="2">
        <v>21</v>
      </c>
      <c r="C652" s="2">
        <v>85</v>
      </c>
      <c r="D652" s="2">
        <v>18.399999999999999</v>
      </c>
      <c r="E652" s="2">
        <v>21</v>
      </c>
      <c r="F652" s="2">
        <v>2.5</v>
      </c>
      <c r="G652" s="2">
        <v>3.2</v>
      </c>
      <c r="H652" s="2">
        <v>1012.8</v>
      </c>
      <c r="I652" s="2">
        <v>16550</v>
      </c>
      <c r="J652" s="2">
        <v>1</v>
      </c>
      <c r="K652" s="2">
        <v>0</v>
      </c>
      <c r="L652" s="2">
        <v>0</v>
      </c>
      <c r="M652" s="2">
        <v>0</v>
      </c>
      <c r="N652">
        <v>0</v>
      </c>
      <c r="O652">
        <v>296.2</v>
      </c>
      <c r="P652">
        <v>23.7</v>
      </c>
      <c r="Q652">
        <v>43.7</v>
      </c>
      <c r="R652" s="5">
        <v>0.44652777777777802</v>
      </c>
      <c r="S652"/>
      <c r="T652" s="13">
        <f t="shared" si="20"/>
        <v>43.7</v>
      </c>
      <c r="U652" s="13">
        <f t="shared" si="21"/>
        <v>19.700000000000003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21</v>
      </c>
      <c r="AN652" s="2">
        <v>85</v>
      </c>
      <c r="AO652" s="2">
        <v>18.399999999999999</v>
      </c>
      <c r="AP652" s="2">
        <v>21</v>
      </c>
      <c r="AQ652" s="2">
        <v>2.5</v>
      </c>
      <c r="AR652" s="2">
        <v>3.2</v>
      </c>
      <c r="AS652" s="2">
        <v>1012.8</v>
      </c>
      <c r="AT652" s="2">
        <v>16550</v>
      </c>
      <c r="AU652" s="2">
        <v>1</v>
      </c>
      <c r="AV652" s="600">
        <v>0</v>
      </c>
      <c r="AW652" s="600">
        <v>0</v>
      </c>
      <c r="AX652" s="600">
        <v>0</v>
      </c>
      <c r="AY652" s="599">
        <v>0</v>
      </c>
      <c r="AZ652" s="599">
        <v>296.2</v>
      </c>
      <c r="BA652">
        <v>23.7</v>
      </c>
      <c r="BB652">
        <v>43.7</v>
      </c>
      <c r="BC652" s="8">
        <v>0.44652777777777802</v>
      </c>
    </row>
    <row r="653" spans="2:55" s="15" customFormat="1">
      <c r="B653" s="2">
        <v>21.1</v>
      </c>
      <c r="C653" s="2">
        <v>85</v>
      </c>
      <c r="D653" s="2">
        <v>18.5</v>
      </c>
      <c r="E653" s="2">
        <v>21.1</v>
      </c>
      <c r="F653" s="2">
        <v>1.8</v>
      </c>
      <c r="G653" s="2">
        <v>2.5</v>
      </c>
      <c r="H653" s="2">
        <v>1013</v>
      </c>
      <c r="I653" s="2">
        <v>17220</v>
      </c>
      <c r="J653" s="2">
        <v>1</v>
      </c>
      <c r="K653" s="2">
        <v>0</v>
      </c>
      <c r="L653" s="2">
        <v>0</v>
      </c>
      <c r="M653" s="2">
        <v>0</v>
      </c>
      <c r="N653">
        <v>0</v>
      </c>
      <c r="O653">
        <v>296.2</v>
      </c>
      <c r="P653">
        <v>23.8</v>
      </c>
      <c r="Q653">
        <v>43.5</v>
      </c>
      <c r="R653" s="5">
        <v>0.44722222222222202</v>
      </c>
      <c r="S653"/>
      <c r="T653" s="13">
        <f t="shared" si="20"/>
        <v>43.5</v>
      </c>
      <c r="U653" s="13">
        <f t="shared" si="21"/>
        <v>19.399999999999999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21.1</v>
      </c>
      <c r="AN653" s="2">
        <v>85</v>
      </c>
      <c r="AO653" s="2">
        <v>18.5</v>
      </c>
      <c r="AP653" s="2">
        <v>21.1</v>
      </c>
      <c r="AQ653" s="2">
        <v>1.8</v>
      </c>
      <c r="AR653" s="2">
        <v>2.5</v>
      </c>
      <c r="AS653" s="2">
        <v>1013</v>
      </c>
      <c r="AT653" s="2">
        <v>17220</v>
      </c>
      <c r="AU653" s="2">
        <v>1</v>
      </c>
      <c r="AV653" s="600">
        <v>0</v>
      </c>
      <c r="AW653" s="600">
        <v>0</v>
      </c>
      <c r="AX653" s="600">
        <v>0</v>
      </c>
      <c r="AY653" s="599">
        <v>0</v>
      </c>
      <c r="AZ653" s="599">
        <v>296.2</v>
      </c>
      <c r="BA653">
        <v>23.8</v>
      </c>
      <c r="BB653">
        <v>43.5</v>
      </c>
      <c r="BC653" s="8">
        <v>0.44722222222222202</v>
      </c>
    </row>
    <row r="654" spans="2:55" s="15" customFormat="1">
      <c r="B654" s="2">
        <v>21</v>
      </c>
      <c r="C654" s="2">
        <v>85</v>
      </c>
      <c r="D654" s="2">
        <v>18.399999999999999</v>
      </c>
      <c r="E654" s="2">
        <v>21</v>
      </c>
      <c r="F654" s="2">
        <v>0</v>
      </c>
      <c r="G654" s="2">
        <v>1.8</v>
      </c>
      <c r="H654" s="2">
        <v>1013</v>
      </c>
      <c r="I654" s="2">
        <v>17470</v>
      </c>
      <c r="J654" s="2">
        <v>1</v>
      </c>
      <c r="K654" s="2">
        <v>0</v>
      </c>
      <c r="L654" s="2">
        <v>0</v>
      </c>
      <c r="M654" s="2">
        <v>0</v>
      </c>
      <c r="N654">
        <v>0</v>
      </c>
      <c r="O654">
        <v>296.2</v>
      </c>
      <c r="P654">
        <v>24</v>
      </c>
      <c r="Q654">
        <v>43.1</v>
      </c>
      <c r="R654" s="5">
        <v>0.44791666666666702</v>
      </c>
      <c r="S654"/>
      <c r="T654" s="13">
        <f t="shared" si="20"/>
        <v>43.1</v>
      </c>
      <c r="U654" s="13">
        <f t="shared" si="21"/>
        <v>19.100000000000001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21</v>
      </c>
      <c r="AN654" s="2">
        <v>85</v>
      </c>
      <c r="AO654" s="2">
        <v>18.399999999999999</v>
      </c>
      <c r="AP654" s="2">
        <v>21</v>
      </c>
      <c r="AQ654" s="2">
        <v>0</v>
      </c>
      <c r="AR654" s="2">
        <v>1.8</v>
      </c>
      <c r="AS654" s="2">
        <v>1013</v>
      </c>
      <c r="AT654" s="2">
        <v>17470</v>
      </c>
      <c r="AU654" s="2">
        <v>1</v>
      </c>
      <c r="AV654" s="600">
        <v>0</v>
      </c>
      <c r="AW654" s="600">
        <v>0</v>
      </c>
      <c r="AX654" s="600">
        <v>0</v>
      </c>
      <c r="AY654" s="599">
        <v>0</v>
      </c>
      <c r="AZ654" s="599">
        <v>296.2</v>
      </c>
      <c r="BA654">
        <v>24</v>
      </c>
      <c r="BB654">
        <v>43.1</v>
      </c>
      <c r="BC654" s="8">
        <v>0.44791666666666702</v>
      </c>
    </row>
    <row r="655" spans="2:55" s="15" customFormat="1">
      <c r="B655" s="2">
        <v>21</v>
      </c>
      <c r="C655" s="2">
        <v>85</v>
      </c>
      <c r="D655" s="2">
        <v>18.399999999999999</v>
      </c>
      <c r="E655" s="2">
        <v>21</v>
      </c>
      <c r="F655" s="2">
        <v>0</v>
      </c>
      <c r="G655" s="2">
        <v>0</v>
      </c>
      <c r="H655" s="2">
        <v>1013.1</v>
      </c>
      <c r="I655" s="2">
        <v>17550</v>
      </c>
      <c r="J655" s="2">
        <v>1</v>
      </c>
      <c r="K655" s="2">
        <v>0</v>
      </c>
      <c r="L655" s="2">
        <v>0</v>
      </c>
      <c r="M655" s="2">
        <v>0</v>
      </c>
      <c r="N655">
        <v>0</v>
      </c>
      <c r="O655">
        <v>296.2</v>
      </c>
      <c r="P655">
        <v>24.1</v>
      </c>
      <c r="Q655">
        <v>42.4</v>
      </c>
      <c r="R655" s="5">
        <v>0.44861111111111102</v>
      </c>
      <c r="S655"/>
      <c r="T655" s="13">
        <f t="shared" ref="T655:T718" si="24">MAX(P655,Q655)</f>
        <v>42.4</v>
      </c>
      <c r="U655" s="13">
        <f t="shared" si="21"/>
        <v>18.399999999999999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21</v>
      </c>
      <c r="AN655" s="2">
        <v>85</v>
      </c>
      <c r="AO655" s="2">
        <v>18.399999999999999</v>
      </c>
      <c r="AP655" s="2">
        <v>21</v>
      </c>
      <c r="AQ655" s="2">
        <v>0</v>
      </c>
      <c r="AR655" s="2">
        <v>0</v>
      </c>
      <c r="AS655" s="2">
        <v>1013.1</v>
      </c>
      <c r="AT655" s="2">
        <v>17550</v>
      </c>
      <c r="AU655" s="2">
        <v>1</v>
      </c>
      <c r="AV655" s="600">
        <v>0</v>
      </c>
      <c r="AW655" s="600">
        <v>0</v>
      </c>
      <c r="AX655" s="600">
        <v>0</v>
      </c>
      <c r="AY655" s="599">
        <v>0</v>
      </c>
      <c r="AZ655" s="599">
        <v>296.2</v>
      </c>
      <c r="BA655">
        <v>24.1</v>
      </c>
      <c r="BB655">
        <v>42.4</v>
      </c>
      <c r="BC655" s="8">
        <v>0.44861111111111102</v>
      </c>
    </row>
    <row r="656" spans="2:55" s="15" customFormat="1">
      <c r="B656" s="2">
        <v>21.1</v>
      </c>
      <c r="C656" s="2">
        <v>85</v>
      </c>
      <c r="D656" s="2">
        <v>18.5</v>
      </c>
      <c r="E656" s="2">
        <v>21.1</v>
      </c>
      <c r="F656" s="2">
        <v>2.5</v>
      </c>
      <c r="G656" s="2">
        <v>2.5</v>
      </c>
      <c r="H656" s="2">
        <v>1013</v>
      </c>
      <c r="I656" s="2">
        <v>17690</v>
      </c>
      <c r="J656" s="2">
        <v>1</v>
      </c>
      <c r="K656" s="2">
        <v>0</v>
      </c>
      <c r="L656" s="2">
        <v>0</v>
      </c>
      <c r="M656" s="2">
        <v>0</v>
      </c>
      <c r="N656">
        <v>0</v>
      </c>
      <c r="O656">
        <v>296.2</v>
      </c>
      <c r="P656">
        <v>24.2</v>
      </c>
      <c r="Q656">
        <v>41.7</v>
      </c>
      <c r="R656" s="5">
        <v>0.44930555555555601</v>
      </c>
      <c r="S656"/>
      <c r="T656" s="13">
        <f t="shared" si="24"/>
        <v>41.7</v>
      </c>
      <c r="U656" s="13">
        <f t="shared" ref="U656:U719" si="25">(T656-B656)-3</f>
        <v>17.600000000000001</v>
      </c>
      <c r="V656" s="12" t="str">
        <f t="shared" si="23"/>
        <v/>
      </c>
      <c r="W656" s="11"/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85</v>
      </c>
      <c r="AO656" s="2">
        <v>18.5</v>
      </c>
      <c r="AP656" s="2">
        <v>21.1</v>
      </c>
      <c r="AQ656" s="2">
        <v>2.5</v>
      </c>
      <c r="AR656" s="2">
        <v>2.5</v>
      </c>
      <c r="AS656" s="2">
        <v>1013</v>
      </c>
      <c r="AT656" s="2">
        <v>17690</v>
      </c>
      <c r="AU656" s="2">
        <v>1</v>
      </c>
      <c r="AV656" s="600">
        <v>0</v>
      </c>
      <c r="AW656" s="600">
        <v>0</v>
      </c>
      <c r="AX656" s="600">
        <v>0</v>
      </c>
      <c r="AY656" s="599">
        <v>0</v>
      </c>
      <c r="AZ656" s="599">
        <v>296.2</v>
      </c>
      <c r="BA656">
        <v>24.2</v>
      </c>
      <c r="BB656">
        <v>41.7</v>
      </c>
      <c r="BC656" s="8">
        <v>0.44930555555555601</v>
      </c>
    </row>
    <row r="657" spans="2:55" s="15" customFormat="1">
      <c r="B657" s="2">
        <v>21.1</v>
      </c>
      <c r="C657" s="2">
        <v>85</v>
      </c>
      <c r="D657" s="2">
        <v>18.5</v>
      </c>
      <c r="E657" s="2">
        <v>21.1</v>
      </c>
      <c r="F657" s="2">
        <v>4.3</v>
      </c>
      <c r="G657" s="2">
        <v>6.1</v>
      </c>
      <c r="H657" s="2">
        <v>1013</v>
      </c>
      <c r="I657" s="2">
        <v>17770</v>
      </c>
      <c r="J657" s="2">
        <v>1</v>
      </c>
      <c r="K657" s="2">
        <v>0</v>
      </c>
      <c r="L657" s="2">
        <v>0</v>
      </c>
      <c r="M657" s="2">
        <v>0</v>
      </c>
      <c r="N657">
        <v>0</v>
      </c>
      <c r="O657">
        <v>296.2</v>
      </c>
      <c r="P657">
        <v>24.4</v>
      </c>
      <c r="Q657">
        <v>41</v>
      </c>
      <c r="R657" s="5">
        <v>0.45</v>
      </c>
      <c r="S657"/>
      <c r="T657" s="13">
        <f t="shared" si="24"/>
        <v>41</v>
      </c>
      <c r="U657" s="13">
        <f t="shared" si="25"/>
        <v>16.899999999999999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21.1</v>
      </c>
      <c r="AN657" s="2">
        <v>85</v>
      </c>
      <c r="AO657" s="2">
        <v>18.5</v>
      </c>
      <c r="AP657" s="2">
        <v>21.1</v>
      </c>
      <c r="AQ657" s="2">
        <v>4.3</v>
      </c>
      <c r="AR657" s="2">
        <v>6.1</v>
      </c>
      <c r="AS657" s="2">
        <v>1013</v>
      </c>
      <c r="AT657" s="2">
        <v>17770</v>
      </c>
      <c r="AU657" s="2">
        <v>1</v>
      </c>
      <c r="AV657" s="600">
        <v>0</v>
      </c>
      <c r="AW657" s="600">
        <v>0</v>
      </c>
      <c r="AX657" s="600">
        <v>0</v>
      </c>
      <c r="AY657" s="599">
        <v>0</v>
      </c>
      <c r="AZ657" s="599">
        <v>296.2</v>
      </c>
      <c r="BA657">
        <v>24.4</v>
      </c>
      <c r="BB657">
        <v>41</v>
      </c>
      <c r="BC657" s="8">
        <v>0.45</v>
      </c>
    </row>
    <row r="658" spans="2:55" s="15" customFormat="1">
      <c r="B658" s="2">
        <v>21.1</v>
      </c>
      <c r="C658" s="2">
        <v>85</v>
      </c>
      <c r="D658" s="2">
        <v>18.5</v>
      </c>
      <c r="E658" s="2">
        <v>21.1</v>
      </c>
      <c r="F658" s="2">
        <v>0</v>
      </c>
      <c r="G658" s="2">
        <v>1.8</v>
      </c>
      <c r="H658" s="2">
        <v>1013.1</v>
      </c>
      <c r="I658" s="2">
        <v>17410</v>
      </c>
      <c r="J658" s="2">
        <v>1</v>
      </c>
      <c r="K658" s="2">
        <v>0</v>
      </c>
      <c r="L658" s="2">
        <v>0</v>
      </c>
      <c r="M658" s="2">
        <v>0</v>
      </c>
      <c r="N658">
        <v>0</v>
      </c>
      <c r="O658">
        <v>296.2</v>
      </c>
      <c r="P658">
        <v>24.5</v>
      </c>
      <c r="Q658">
        <v>40.299999999999997</v>
      </c>
      <c r="R658" s="5">
        <v>0.45069444444444401</v>
      </c>
      <c r="S658"/>
      <c r="T658" s="13">
        <f t="shared" si="24"/>
        <v>40.299999999999997</v>
      </c>
      <c r="U658" s="13">
        <f t="shared" si="25"/>
        <v>16.199999999999996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21.1</v>
      </c>
      <c r="AN658" s="2">
        <v>85</v>
      </c>
      <c r="AO658" s="2">
        <v>18.5</v>
      </c>
      <c r="AP658" s="2">
        <v>21.1</v>
      </c>
      <c r="AQ658" s="2">
        <v>0</v>
      </c>
      <c r="AR658" s="2">
        <v>1.8</v>
      </c>
      <c r="AS658" s="2">
        <v>1013.1</v>
      </c>
      <c r="AT658" s="2">
        <v>17410</v>
      </c>
      <c r="AU658" s="2">
        <v>1</v>
      </c>
      <c r="AV658" s="600">
        <v>0</v>
      </c>
      <c r="AW658" s="600">
        <v>0</v>
      </c>
      <c r="AX658" s="600">
        <v>0</v>
      </c>
      <c r="AY658" s="599">
        <v>0</v>
      </c>
      <c r="AZ658" s="599">
        <v>296.2</v>
      </c>
      <c r="BA658">
        <v>24.5</v>
      </c>
      <c r="BB658">
        <v>40.299999999999997</v>
      </c>
      <c r="BC658" s="8">
        <v>0.45069444444444401</v>
      </c>
    </row>
    <row r="659" spans="2:55">
      <c r="B659" s="2">
        <v>21.2</v>
      </c>
      <c r="C659" s="2">
        <v>85</v>
      </c>
      <c r="D659" s="2">
        <v>18.600000000000001</v>
      </c>
      <c r="E659" s="2">
        <v>21.2</v>
      </c>
      <c r="F659" s="2">
        <v>4.3</v>
      </c>
      <c r="G659" s="2">
        <v>4.3</v>
      </c>
      <c r="H659" s="2">
        <v>1013</v>
      </c>
      <c r="I659" s="2">
        <v>16720</v>
      </c>
      <c r="J659" s="2">
        <v>1</v>
      </c>
      <c r="K659" s="2">
        <v>0</v>
      </c>
      <c r="L659" s="2">
        <v>0</v>
      </c>
      <c r="M659" s="2">
        <v>0</v>
      </c>
      <c r="N659">
        <v>0</v>
      </c>
      <c r="O659">
        <v>296.2</v>
      </c>
      <c r="P659">
        <v>24.6</v>
      </c>
      <c r="Q659">
        <v>39.6</v>
      </c>
      <c r="R659" s="5">
        <v>0.45138888888888901</v>
      </c>
      <c r="T659" s="13">
        <f t="shared" si="24"/>
        <v>39.6</v>
      </c>
      <c r="U659" s="13">
        <f t="shared" si="25"/>
        <v>15.400000000000002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21.2</v>
      </c>
      <c r="AN659" s="2">
        <v>85</v>
      </c>
      <c r="AO659" s="2">
        <v>18.600000000000001</v>
      </c>
      <c r="AP659" s="2">
        <v>21.2</v>
      </c>
      <c r="AQ659" s="2">
        <v>4.3</v>
      </c>
      <c r="AR659" s="2">
        <v>4.3</v>
      </c>
      <c r="AS659" s="2">
        <v>1013</v>
      </c>
      <c r="AT659" s="2">
        <v>16720</v>
      </c>
      <c r="AU659" s="2">
        <v>1</v>
      </c>
      <c r="AV659" s="600">
        <v>0</v>
      </c>
      <c r="AW659" s="600">
        <v>0</v>
      </c>
      <c r="AX659" s="600">
        <v>0</v>
      </c>
      <c r="AY659" s="599">
        <v>0</v>
      </c>
      <c r="AZ659" s="599">
        <v>296.2</v>
      </c>
      <c r="BA659">
        <v>24.6</v>
      </c>
      <c r="BB659">
        <v>39.6</v>
      </c>
      <c r="BC659" s="8">
        <v>0.45138888888888901</v>
      </c>
    </row>
    <row r="660" spans="2:55">
      <c r="B660" s="2">
        <v>21.1</v>
      </c>
      <c r="C660" s="2">
        <v>84</v>
      </c>
      <c r="D660" s="2">
        <v>18.3</v>
      </c>
      <c r="E660" s="2">
        <v>21.1</v>
      </c>
      <c r="F660" s="2">
        <v>2.9</v>
      </c>
      <c r="G660" s="2">
        <v>2.9</v>
      </c>
      <c r="H660" s="2">
        <v>1013.1</v>
      </c>
      <c r="I660" s="2">
        <v>15320</v>
      </c>
      <c r="J660" s="2">
        <v>1</v>
      </c>
      <c r="K660" s="2">
        <v>0</v>
      </c>
      <c r="L660" s="2">
        <v>0</v>
      </c>
      <c r="M660" s="2">
        <v>0</v>
      </c>
      <c r="N660">
        <v>0</v>
      </c>
      <c r="O660">
        <v>296.2</v>
      </c>
      <c r="P660">
        <v>24.7</v>
      </c>
      <c r="Q660">
        <v>39</v>
      </c>
      <c r="R660" s="5">
        <v>0.452083333333333</v>
      </c>
      <c r="T660" s="13">
        <f t="shared" si="24"/>
        <v>39</v>
      </c>
      <c r="U660" s="13">
        <f t="shared" si="25"/>
        <v>14.899999999999999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21.1</v>
      </c>
      <c r="AN660" s="2">
        <v>84</v>
      </c>
      <c r="AO660" s="2">
        <v>18.3</v>
      </c>
      <c r="AP660" s="2">
        <v>21.1</v>
      </c>
      <c r="AQ660" s="2">
        <v>2.9</v>
      </c>
      <c r="AR660" s="2">
        <v>2.9</v>
      </c>
      <c r="AS660" s="2">
        <v>1013.1</v>
      </c>
      <c r="AT660" s="2">
        <v>15320</v>
      </c>
      <c r="AU660" s="2">
        <v>1</v>
      </c>
      <c r="AV660" s="600">
        <v>0</v>
      </c>
      <c r="AW660" s="600">
        <v>0</v>
      </c>
      <c r="AX660" s="600">
        <v>0</v>
      </c>
      <c r="AY660" s="599">
        <v>0</v>
      </c>
      <c r="AZ660" s="599">
        <v>296.2</v>
      </c>
      <c r="BA660">
        <v>24.7</v>
      </c>
      <c r="BB660">
        <v>39</v>
      </c>
      <c r="BC660" s="8">
        <v>0.452083333333333</v>
      </c>
    </row>
    <row r="661" spans="2:55">
      <c r="B661" s="2">
        <v>21.1</v>
      </c>
      <c r="C661" s="2">
        <v>84</v>
      </c>
      <c r="D661" s="2">
        <v>18.3</v>
      </c>
      <c r="E661" s="2">
        <v>21.1</v>
      </c>
      <c r="F661" s="2">
        <v>2.2000000000000002</v>
      </c>
      <c r="G661" s="2">
        <v>2.5</v>
      </c>
      <c r="H661" s="2">
        <v>1012.8</v>
      </c>
      <c r="I661" s="2">
        <v>14100</v>
      </c>
      <c r="J661" s="2">
        <v>1</v>
      </c>
      <c r="K661" s="2">
        <v>0</v>
      </c>
      <c r="L661" s="2">
        <v>0</v>
      </c>
      <c r="M661" s="2">
        <v>0</v>
      </c>
      <c r="N661">
        <v>0</v>
      </c>
      <c r="O661">
        <v>296.2</v>
      </c>
      <c r="P661">
        <v>24.7</v>
      </c>
      <c r="Q661">
        <v>38.6</v>
      </c>
      <c r="R661" s="5">
        <v>0.452777777777778</v>
      </c>
      <c r="T661" s="13">
        <f t="shared" si="24"/>
        <v>38.6</v>
      </c>
      <c r="U661" s="13">
        <f t="shared" si="25"/>
        <v>14.5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21.1</v>
      </c>
      <c r="AN661" s="2">
        <v>84</v>
      </c>
      <c r="AO661" s="2">
        <v>18.3</v>
      </c>
      <c r="AP661" s="2">
        <v>21.1</v>
      </c>
      <c r="AQ661" s="2">
        <v>2.2000000000000002</v>
      </c>
      <c r="AR661" s="2">
        <v>2.5</v>
      </c>
      <c r="AS661" s="2">
        <v>1012.8</v>
      </c>
      <c r="AT661" s="2">
        <v>14100</v>
      </c>
      <c r="AU661" s="2">
        <v>1</v>
      </c>
      <c r="AV661" s="600">
        <v>0</v>
      </c>
      <c r="AW661" s="600">
        <v>0</v>
      </c>
      <c r="AX661" s="600">
        <v>0</v>
      </c>
      <c r="AY661" s="599">
        <v>0</v>
      </c>
      <c r="AZ661" s="599">
        <v>296.2</v>
      </c>
      <c r="BA661">
        <v>24.7</v>
      </c>
      <c r="BB661">
        <v>38.6</v>
      </c>
      <c r="BC661" s="8">
        <v>0.452777777777778</v>
      </c>
    </row>
    <row r="662" spans="2:55">
      <c r="B662" s="2">
        <v>25.6</v>
      </c>
      <c r="C662" s="2">
        <v>72</v>
      </c>
      <c r="D662" s="2">
        <v>20.2</v>
      </c>
      <c r="E662" s="2">
        <v>25.6</v>
      </c>
      <c r="F662" s="2">
        <v>2.2000000000000002</v>
      </c>
      <c r="G662" s="2">
        <v>4.7</v>
      </c>
      <c r="H662" s="2">
        <v>1014.9</v>
      </c>
      <c r="I662" s="2">
        <v>54110</v>
      </c>
      <c r="J662" s="2">
        <v>3</v>
      </c>
      <c r="K662" s="2">
        <v>0</v>
      </c>
      <c r="L662" s="2">
        <v>0</v>
      </c>
      <c r="M662" s="2">
        <v>0</v>
      </c>
      <c r="N662">
        <v>0</v>
      </c>
      <c r="O662">
        <v>296.2</v>
      </c>
      <c r="P662">
        <v>42.5</v>
      </c>
      <c r="Q662">
        <v>39.6</v>
      </c>
      <c r="R662" s="5">
        <v>0.453472222222222</v>
      </c>
      <c r="T662" s="13">
        <f t="shared" si="24"/>
        <v>42.5</v>
      </c>
      <c r="U662" s="13">
        <f t="shared" si="25"/>
        <v>13.899999999999999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25.6</v>
      </c>
      <c r="AN662" s="2">
        <v>72</v>
      </c>
      <c r="AO662" s="2">
        <v>20.2</v>
      </c>
      <c r="AP662" s="2">
        <v>25.6</v>
      </c>
      <c r="AQ662" s="2">
        <v>2.2000000000000002</v>
      </c>
      <c r="AR662" s="2">
        <v>4.7</v>
      </c>
      <c r="AS662" s="2">
        <v>1014.9</v>
      </c>
      <c r="AT662" s="2">
        <v>54110</v>
      </c>
      <c r="AU662" s="2">
        <v>3</v>
      </c>
      <c r="AV662" s="600">
        <v>0</v>
      </c>
      <c r="AW662" s="600">
        <v>0</v>
      </c>
      <c r="AX662" s="600">
        <v>0</v>
      </c>
      <c r="AY662" s="599">
        <v>0</v>
      </c>
      <c r="AZ662" s="599">
        <v>296.2</v>
      </c>
      <c r="BA662">
        <v>42.5</v>
      </c>
      <c r="BB662">
        <v>39.6</v>
      </c>
      <c r="BC662" s="8">
        <v>0.453472222222222</v>
      </c>
    </row>
    <row r="663" spans="2:55">
      <c r="B663" s="2">
        <v>21.1</v>
      </c>
      <c r="C663" s="2">
        <v>86</v>
      </c>
      <c r="D663" s="2">
        <v>18.7</v>
      </c>
      <c r="E663" s="2">
        <v>21.1</v>
      </c>
      <c r="F663" s="2">
        <v>0</v>
      </c>
      <c r="G663" s="2">
        <v>0</v>
      </c>
      <c r="H663" s="2">
        <v>1012.8</v>
      </c>
      <c r="I663" s="2">
        <v>14010</v>
      </c>
      <c r="J663" s="2">
        <v>1</v>
      </c>
      <c r="K663" s="2">
        <v>0</v>
      </c>
      <c r="L663" s="2">
        <v>0</v>
      </c>
      <c r="M663" s="2">
        <v>0</v>
      </c>
      <c r="N663">
        <v>0</v>
      </c>
      <c r="O663">
        <v>296.2</v>
      </c>
      <c r="P663">
        <v>23.4</v>
      </c>
      <c r="Q663">
        <v>43.5</v>
      </c>
      <c r="R663" s="5">
        <v>0.454166666666667</v>
      </c>
      <c r="T663" s="13">
        <f t="shared" si="24"/>
        <v>43.5</v>
      </c>
      <c r="U663" s="13">
        <f t="shared" si="25"/>
        <v>19.399999999999999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21.1</v>
      </c>
      <c r="AN663" s="2">
        <v>86</v>
      </c>
      <c r="AO663" s="2">
        <v>18.7</v>
      </c>
      <c r="AP663" s="2">
        <v>21.1</v>
      </c>
      <c r="AQ663" s="2">
        <v>0</v>
      </c>
      <c r="AR663" s="2">
        <v>0</v>
      </c>
      <c r="AS663" s="2">
        <v>1012.8</v>
      </c>
      <c r="AT663" s="2">
        <v>14010</v>
      </c>
      <c r="AU663" s="2">
        <v>1</v>
      </c>
      <c r="AV663" s="600">
        <v>0</v>
      </c>
      <c r="AW663" s="600">
        <v>0</v>
      </c>
      <c r="AX663" s="600">
        <v>0</v>
      </c>
      <c r="AY663" s="599">
        <v>0</v>
      </c>
      <c r="AZ663" s="599">
        <v>296.2</v>
      </c>
      <c r="BA663">
        <v>23.4</v>
      </c>
      <c r="BB663">
        <v>43.5</v>
      </c>
      <c r="BC663" s="8">
        <v>0.454166666666667</v>
      </c>
    </row>
    <row r="664" spans="2:55">
      <c r="B664" s="2">
        <v>21</v>
      </c>
      <c r="C664" s="2">
        <v>85</v>
      </c>
      <c r="D664" s="2">
        <v>18.399999999999999</v>
      </c>
      <c r="E664" s="2">
        <v>21</v>
      </c>
      <c r="F664" s="2">
        <v>2.9</v>
      </c>
      <c r="G664" s="2">
        <v>4</v>
      </c>
      <c r="H664" s="2">
        <v>1013</v>
      </c>
      <c r="I664" s="2">
        <v>15190</v>
      </c>
      <c r="J664" s="2">
        <v>1</v>
      </c>
      <c r="K664" s="2">
        <v>0</v>
      </c>
      <c r="L664" s="2">
        <v>0</v>
      </c>
      <c r="M664" s="2">
        <v>0</v>
      </c>
      <c r="N664">
        <v>0</v>
      </c>
      <c r="O664">
        <v>296.2</v>
      </c>
      <c r="P664">
        <v>23.6</v>
      </c>
      <c r="Q664">
        <v>43.5</v>
      </c>
      <c r="R664" s="5">
        <v>0.45486111111111199</v>
      </c>
      <c r="T664" s="13">
        <f t="shared" si="24"/>
        <v>43.5</v>
      </c>
      <c r="U664" s="13">
        <f t="shared" si="25"/>
        <v>19.5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21</v>
      </c>
      <c r="AN664" s="2">
        <v>85</v>
      </c>
      <c r="AO664" s="2">
        <v>18.399999999999999</v>
      </c>
      <c r="AP664" s="2">
        <v>21</v>
      </c>
      <c r="AQ664" s="2">
        <v>2.9</v>
      </c>
      <c r="AR664" s="2">
        <v>4</v>
      </c>
      <c r="AS664" s="2">
        <v>1013</v>
      </c>
      <c r="AT664" s="2">
        <v>15190</v>
      </c>
      <c r="AU664" s="2">
        <v>1</v>
      </c>
      <c r="AV664" s="600">
        <v>0</v>
      </c>
      <c r="AW664" s="600">
        <v>0</v>
      </c>
      <c r="AX664" s="600">
        <v>0</v>
      </c>
      <c r="AY664" s="599">
        <v>0</v>
      </c>
      <c r="AZ664" s="599">
        <v>296.2</v>
      </c>
      <c r="BA664">
        <v>23.6</v>
      </c>
      <c r="BB664">
        <v>43.5</v>
      </c>
      <c r="BC664" s="8">
        <v>0.45486111111111199</v>
      </c>
    </row>
    <row r="665" spans="2:55">
      <c r="B665" s="2">
        <v>21</v>
      </c>
      <c r="C665" s="2">
        <v>85</v>
      </c>
      <c r="D665" s="2">
        <v>18.399999999999999</v>
      </c>
      <c r="E665" s="2">
        <v>21</v>
      </c>
      <c r="F665" s="2">
        <v>2.5</v>
      </c>
      <c r="G665" s="2">
        <v>3.2</v>
      </c>
      <c r="H665" s="2">
        <v>1012.8</v>
      </c>
      <c r="I665" s="2">
        <v>16550</v>
      </c>
      <c r="J665" s="2">
        <v>1</v>
      </c>
      <c r="K665" s="2">
        <v>0</v>
      </c>
      <c r="L665" s="2">
        <v>0</v>
      </c>
      <c r="M665" s="2">
        <v>0</v>
      </c>
      <c r="N665">
        <v>0</v>
      </c>
      <c r="O665">
        <v>296.2</v>
      </c>
      <c r="P665">
        <v>23.7</v>
      </c>
      <c r="Q665">
        <v>43.7</v>
      </c>
      <c r="R665" s="5">
        <v>0.45555555555555599</v>
      </c>
      <c r="T665" s="13">
        <f t="shared" si="24"/>
        <v>43.7</v>
      </c>
      <c r="U665" s="13">
        <f t="shared" si="25"/>
        <v>19.700000000000003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21</v>
      </c>
      <c r="AN665" s="2">
        <v>85</v>
      </c>
      <c r="AO665" s="2">
        <v>18.399999999999999</v>
      </c>
      <c r="AP665" s="2">
        <v>21</v>
      </c>
      <c r="AQ665" s="2">
        <v>2.5</v>
      </c>
      <c r="AR665" s="2">
        <v>3.2</v>
      </c>
      <c r="AS665" s="2">
        <v>1012.8</v>
      </c>
      <c r="AT665" s="2">
        <v>16550</v>
      </c>
      <c r="AU665" s="2">
        <v>1</v>
      </c>
      <c r="AV665" s="600">
        <v>0</v>
      </c>
      <c r="AW665" s="600">
        <v>0</v>
      </c>
      <c r="AX665" s="600">
        <v>0</v>
      </c>
      <c r="AY665" s="599">
        <v>0</v>
      </c>
      <c r="AZ665" s="599">
        <v>296.2</v>
      </c>
      <c r="BA665">
        <v>23.7</v>
      </c>
      <c r="BB665">
        <v>43.7</v>
      </c>
      <c r="BC665" s="8">
        <v>0.45555555555555599</v>
      </c>
    </row>
    <row r="666" spans="2:55">
      <c r="B666" s="2">
        <v>21.1</v>
      </c>
      <c r="C666" s="2">
        <v>85</v>
      </c>
      <c r="D666" s="2">
        <v>18.5</v>
      </c>
      <c r="E666" s="2">
        <v>21.1</v>
      </c>
      <c r="F666" s="2">
        <v>1.8</v>
      </c>
      <c r="G666" s="2">
        <v>2.5</v>
      </c>
      <c r="H666" s="2">
        <v>1013</v>
      </c>
      <c r="I666" s="2">
        <v>17220</v>
      </c>
      <c r="J666" s="2">
        <v>1</v>
      </c>
      <c r="K666" s="2">
        <v>0</v>
      </c>
      <c r="L666" s="2">
        <v>0</v>
      </c>
      <c r="M666" s="2">
        <v>0</v>
      </c>
      <c r="N666">
        <v>0</v>
      </c>
      <c r="O666">
        <v>296.2</v>
      </c>
      <c r="P666">
        <v>23.8</v>
      </c>
      <c r="Q666">
        <v>43.5</v>
      </c>
      <c r="R666" s="5">
        <v>0.45624999999999999</v>
      </c>
      <c r="T666" s="13">
        <f t="shared" si="24"/>
        <v>43.5</v>
      </c>
      <c r="U666" s="13">
        <f t="shared" si="25"/>
        <v>19.399999999999999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21.1</v>
      </c>
      <c r="AN666" s="2">
        <v>85</v>
      </c>
      <c r="AO666" s="2">
        <v>18.5</v>
      </c>
      <c r="AP666" s="2">
        <v>21.1</v>
      </c>
      <c r="AQ666" s="2">
        <v>1.8</v>
      </c>
      <c r="AR666" s="2">
        <v>2.5</v>
      </c>
      <c r="AS666" s="2">
        <v>1013</v>
      </c>
      <c r="AT666" s="2">
        <v>17220</v>
      </c>
      <c r="AU666" s="2">
        <v>1</v>
      </c>
      <c r="AV666" s="600">
        <v>0</v>
      </c>
      <c r="AW666" s="600">
        <v>0</v>
      </c>
      <c r="AX666" s="600">
        <v>0</v>
      </c>
      <c r="AY666" s="599">
        <v>0</v>
      </c>
      <c r="AZ666" s="599">
        <v>296.2</v>
      </c>
      <c r="BA666">
        <v>23.8</v>
      </c>
      <c r="BB666">
        <v>43.5</v>
      </c>
      <c r="BC666" s="8">
        <v>0.45624999999999999</v>
      </c>
    </row>
    <row r="667" spans="2:55">
      <c r="B667" s="2">
        <v>21</v>
      </c>
      <c r="C667" s="2">
        <v>85</v>
      </c>
      <c r="D667" s="2">
        <v>18.399999999999999</v>
      </c>
      <c r="E667" s="2">
        <v>21</v>
      </c>
      <c r="F667" s="2">
        <v>0</v>
      </c>
      <c r="G667" s="2">
        <v>1.8</v>
      </c>
      <c r="H667" s="2">
        <v>1013</v>
      </c>
      <c r="I667" s="2">
        <v>17470</v>
      </c>
      <c r="J667" s="2">
        <v>1</v>
      </c>
      <c r="K667" s="2">
        <v>0</v>
      </c>
      <c r="L667" s="2">
        <v>0</v>
      </c>
      <c r="M667" s="2">
        <v>0</v>
      </c>
      <c r="N667">
        <v>0</v>
      </c>
      <c r="O667">
        <v>296.2</v>
      </c>
      <c r="P667">
        <v>24</v>
      </c>
      <c r="Q667">
        <v>43.1</v>
      </c>
      <c r="R667" s="5">
        <v>0.45694444444444399</v>
      </c>
      <c r="T667" s="13">
        <f t="shared" si="24"/>
        <v>43.1</v>
      </c>
      <c r="U667" s="13">
        <f t="shared" si="25"/>
        <v>19.100000000000001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85</v>
      </c>
      <c r="AO667" s="2">
        <v>18.399999999999999</v>
      </c>
      <c r="AP667" s="2">
        <v>21</v>
      </c>
      <c r="AQ667" s="2">
        <v>0</v>
      </c>
      <c r="AR667" s="2">
        <v>1.8</v>
      </c>
      <c r="AS667" s="2">
        <v>1013</v>
      </c>
      <c r="AT667" s="2">
        <v>17470</v>
      </c>
      <c r="AU667" s="2">
        <v>1</v>
      </c>
      <c r="AV667" s="600">
        <v>0</v>
      </c>
      <c r="AW667" s="600">
        <v>0</v>
      </c>
      <c r="AX667" s="600">
        <v>0</v>
      </c>
      <c r="AY667" s="599">
        <v>0</v>
      </c>
      <c r="AZ667" s="599">
        <v>296.2</v>
      </c>
      <c r="BA667">
        <v>24</v>
      </c>
      <c r="BB667">
        <v>43.1</v>
      </c>
      <c r="BC667" s="8">
        <v>0.45694444444444399</v>
      </c>
    </row>
    <row r="668" spans="2:55">
      <c r="B668" s="2">
        <v>21</v>
      </c>
      <c r="C668" s="2">
        <v>85</v>
      </c>
      <c r="D668" s="2">
        <v>18.399999999999999</v>
      </c>
      <c r="E668" s="2">
        <v>21</v>
      </c>
      <c r="F668" s="2">
        <v>0</v>
      </c>
      <c r="G668" s="2">
        <v>0</v>
      </c>
      <c r="H668" s="2">
        <v>1013.1</v>
      </c>
      <c r="I668" s="2">
        <v>17550</v>
      </c>
      <c r="J668" s="2">
        <v>1</v>
      </c>
      <c r="K668" s="2">
        <v>0</v>
      </c>
      <c r="L668" s="2">
        <v>0</v>
      </c>
      <c r="M668" s="2">
        <v>0</v>
      </c>
      <c r="N668">
        <v>0</v>
      </c>
      <c r="O668">
        <v>296.2</v>
      </c>
      <c r="P668">
        <v>24.1</v>
      </c>
      <c r="Q668">
        <v>42.4</v>
      </c>
      <c r="R668" s="5">
        <v>0.45763888888888898</v>
      </c>
      <c r="T668" s="13">
        <f t="shared" si="24"/>
        <v>42.4</v>
      </c>
      <c r="U668" s="13">
        <f t="shared" si="25"/>
        <v>18.399999999999999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21</v>
      </c>
      <c r="AN668" s="2">
        <v>85</v>
      </c>
      <c r="AO668" s="2">
        <v>18.399999999999999</v>
      </c>
      <c r="AP668" s="2">
        <v>21</v>
      </c>
      <c r="AQ668" s="2">
        <v>0</v>
      </c>
      <c r="AR668" s="2">
        <v>0</v>
      </c>
      <c r="AS668" s="2">
        <v>1013.1</v>
      </c>
      <c r="AT668" s="2">
        <v>17550</v>
      </c>
      <c r="AU668" s="2">
        <v>1</v>
      </c>
      <c r="AV668" s="600">
        <v>0</v>
      </c>
      <c r="AW668" s="600">
        <v>0</v>
      </c>
      <c r="AX668" s="600">
        <v>0</v>
      </c>
      <c r="AY668" s="599">
        <v>0</v>
      </c>
      <c r="AZ668" s="599">
        <v>296.2</v>
      </c>
      <c r="BA668">
        <v>24.1</v>
      </c>
      <c r="BB668">
        <v>42.4</v>
      </c>
      <c r="BC668" s="8">
        <v>0.45763888888888898</v>
      </c>
    </row>
    <row r="669" spans="2:55">
      <c r="B669" s="2">
        <v>21.1</v>
      </c>
      <c r="C669" s="2">
        <v>85</v>
      </c>
      <c r="D669" s="2">
        <v>18.5</v>
      </c>
      <c r="E669" s="2">
        <v>21.1</v>
      </c>
      <c r="F669" s="2">
        <v>2.5</v>
      </c>
      <c r="G669" s="2">
        <v>2.5</v>
      </c>
      <c r="H669" s="2">
        <v>1013</v>
      </c>
      <c r="I669" s="2">
        <v>17690</v>
      </c>
      <c r="J669" s="2">
        <v>1</v>
      </c>
      <c r="K669" s="2">
        <v>0</v>
      </c>
      <c r="L669" s="2">
        <v>0</v>
      </c>
      <c r="M669" s="2">
        <v>0</v>
      </c>
      <c r="N669">
        <v>0</v>
      </c>
      <c r="O669">
        <v>296.2</v>
      </c>
      <c r="P669">
        <v>24.2</v>
      </c>
      <c r="Q669">
        <v>41.7</v>
      </c>
      <c r="R669" s="5">
        <v>0.45833333333333298</v>
      </c>
      <c r="T669" s="13">
        <f t="shared" si="24"/>
        <v>41.7</v>
      </c>
      <c r="U669" s="13">
        <f t="shared" si="25"/>
        <v>17.600000000000001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21.1</v>
      </c>
      <c r="AN669" s="2">
        <v>85</v>
      </c>
      <c r="AO669" s="2">
        <v>18.5</v>
      </c>
      <c r="AP669" s="2">
        <v>21.1</v>
      </c>
      <c r="AQ669" s="2">
        <v>2.5</v>
      </c>
      <c r="AR669" s="2">
        <v>2.5</v>
      </c>
      <c r="AS669" s="2">
        <v>1013</v>
      </c>
      <c r="AT669" s="2">
        <v>17690</v>
      </c>
      <c r="AU669" s="2">
        <v>1</v>
      </c>
      <c r="AV669" s="600">
        <v>0</v>
      </c>
      <c r="AW669" s="600">
        <v>0</v>
      </c>
      <c r="AX669" s="600">
        <v>0</v>
      </c>
      <c r="AY669" s="599">
        <v>0</v>
      </c>
      <c r="AZ669" s="599">
        <v>296.2</v>
      </c>
      <c r="BA669">
        <v>24.2</v>
      </c>
      <c r="BB669">
        <v>41.7</v>
      </c>
      <c r="BC669" s="8">
        <v>0.45833333333333298</v>
      </c>
    </row>
    <row r="670" spans="2:55">
      <c r="B670" s="2">
        <v>21.1</v>
      </c>
      <c r="C670" s="2">
        <v>85</v>
      </c>
      <c r="D670" s="2">
        <v>18.5</v>
      </c>
      <c r="E670" s="2">
        <v>21.1</v>
      </c>
      <c r="F670" s="2">
        <v>4.3</v>
      </c>
      <c r="G670" s="2">
        <v>6.1</v>
      </c>
      <c r="H670" s="2">
        <v>1013</v>
      </c>
      <c r="I670" s="2">
        <v>17770</v>
      </c>
      <c r="J670" s="2">
        <v>1</v>
      </c>
      <c r="K670" s="2">
        <v>0</v>
      </c>
      <c r="L670" s="2">
        <v>0</v>
      </c>
      <c r="M670" s="2">
        <v>0</v>
      </c>
      <c r="N670">
        <v>0</v>
      </c>
      <c r="O670">
        <v>296.2</v>
      </c>
      <c r="P670">
        <v>24.4</v>
      </c>
      <c r="Q670">
        <v>41</v>
      </c>
      <c r="R670" s="5">
        <v>0.45902777777777798</v>
      </c>
      <c r="T670" s="13">
        <f t="shared" si="24"/>
        <v>41</v>
      </c>
      <c r="U670" s="13">
        <f t="shared" si="25"/>
        <v>16.899999999999999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21.1</v>
      </c>
      <c r="AN670" s="2">
        <v>85</v>
      </c>
      <c r="AO670" s="2">
        <v>18.5</v>
      </c>
      <c r="AP670" s="2">
        <v>21.1</v>
      </c>
      <c r="AQ670" s="2">
        <v>4.3</v>
      </c>
      <c r="AR670" s="2">
        <v>6.1</v>
      </c>
      <c r="AS670" s="2">
        <v>1013</v>
      </c>
      <c r="AT670" s="2">
        <v>17770</v>
      </c>
      <c r="AU670" s="2">
        <v>1</v>
      </c>
      <c r="AV670" s="600">
        <v>0</v>
      </c>
      <c r="AW670" s="600">
        <v>0</v>
      </c>
      <c r="AX670" s="600">
        <v>0</v>
      </c>
      <c r="AY670" s="599">
        <v>0</v>
      </c>
      <c r="AZ670" s="599">
        <v>296.2</v>
      </c>
      <c r="BA670">
        <v>24.4</v>
      </c>
      <c r="BB670">
        <v>41</v>
      </c>
      <c r="BC670" s="8">
        <v>0.45902777777777798</v>
      </c>
    </row>
    <row r="671" spans="2:55">
      <c r="B671" s="2">
        <v>21.1</v>
      </c>
      <c r="C671" s="2">
        <v>85</v>
      </c>
      <c r="D671" s="2">
        <v>18.5</v>
      </c>
      <c r="E671" s="2">
        <v>21.1</v>
      </c>
      <c r="F671" s="2">
        <v>0</v>
      </c>
      <c r="G671" s="2">
        <v>1.8</v>
      </c>
      <c r="H671" s="2">
        <v>1013.1</v>
      </c>
      <c r="I671" s="2">
        <v>17410</v>
      </c>
      <c r="J671" s="2">
        <v>1</v>
      </c>
      <c r="K671" s="2">
        <v>0</v>
      </c>
      <c r="L671" s="2">
        <v>0</v>
      </c>
      <c r="M671" s="2">
        <v>0</v>
      </c>
      <c r="N671">
        <v>0</v>
      </c>
      <c r="O671">
        <v>296.2</v>
      </c>
      <c r="P671">
        <v>24.5</v>
      </c>
      <c r="Q671">
        <v>40.299999999999997</v>
      </c>
      <c r="R671" s="5">
        <v>0.45972222222222198</v>
      </c>
      <c r="T671" s="13">
        <f t="shared" si="24"/>
        <v>40.299999999999997</v>
      </c>
      <c r="U671" s="13">
        <f t="shared" si="25"/>
        <v>16.199999999999996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21.1</v>
      </c>
      <c r="AN671" s="2">
        <v>85</v>
      </c>
      <c r="AO671" s="2">
        <v>18.5</v>
      </c>
      <c r="AP671" s="2">
        <v>21.1</v>
      </c>
      <c r="AQ671" s="2">
        <v>0</v>
      </c>
      <c r="AR671" s="2">
        <v>1.8</v>
      </c>
      <c r="AS671" s="2">
        <v>1013.1</v>
      </c>
      <c r="AT671" s="2">
        <v>17410</v>
      </c>
      <c r="AU671" s="2">
        <v>1</v>
      </c>
      <c r="AV671" s="600">
        <v>0</v>
      </c>
      <c r="AW671" s="600">
        <v>0</v>
      </c>
      <c r="AX671" s="600">
        <v>0</v>
      </c>
      <c r="AY671" s="599">
        <v>0</v>
      </c>
      <c r="AZ671" s="599">
        <v>296.2</v>
      </c>
      <c r="BA671">
        <v>24.5</v>
      </c>
      <c r="BB671">
        <v>40.299999999999997</v>
      </c>
      <c r="BC671" s="8">
        <v>0.45972222222222198</v>
      </c>
    </row>
    <row r="672" spans="2:55">
      <c r="B672" s="2">
        <v>21.2</v>
      </c>
      <c r="C672" s="2">
        <v>85</v>
      </c>
      <c r="D672" s="2">
        <v>18.600000000000001</v>
      </c>
      <c r="E672" s="2">
        <v>21.2</v>
      </c>
      <c r="F672" s="2">
        <v>4.3</v>
      </c>
      <c r="G672" s="2">
        <v>4.3</v>
      </c>
      <c r="H672" s="2">
        <v>1013</v>
      </c>
      <c r="I672" s="2">
        <v>16720</v>
      </c>
      <c r="J672" s="2">
        <v>1</v>
      </c>
      <c r="K672" s="2">
        <v>0</v>
      </c>
      <c r="L672" s="2">
        <v>0</v>
      </c>
      <c r="M672" s="2">
        <v>0</v>
      </c>
      <c r="N672">
        <v>0</v>
      </c>
      <c r="O672">
        <v>296.2</v>
      </c>
      <c r="P672">
        <v>24.6</v>
      </c>
      <c r="Q672">
        <v>39.6</v>
      </c>
      <c r="R672" s="5">
        <v>0.46041666666666697</v>
      </c>
      <c r="T672" s="13">
        <f t="shared" si="24"/>
        <v>39.6</v>
      </c>
      <c r="U672" s="13">
        <f t="shared" si="25"/>
        <v>15.400000000000002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21.2</v>
      </c>
      <c r="AN672" s="2">
        <v>85</v>
      </c>
      <c r="AO672" s="2">
        <v>18.600000000000001</v>
      </c>
      <c r="AP672" s="2">
        <v>21.2</v>
      </c>
      <c r="AQ672" s="2">
        <v>4.3</v>
      </c>
      <c r="AR672" s="2">
        <v>4.3</v>
      </c>
      <c r="AS672" s="2">
        <v>1013</v>
      </c>
      <c r="AT672" s="2">
        <v>16720</v>
      </c>
      <c r="AU672" s="2">
        <v>1</v>
      </c>
      <c r="AV672" s="600">
        <v>0</v>
      </c>
      <c r="AW672" s="600">
        <v>0</v>
      </c>
      <c r="AX672" s="600">
        <v>0</v>
      </c>
      <c r="AY672" s="599">
        <v>0</v>
      </c>
      <c r="AZ672" s="599">
        <v>296.2</v>
      </c>
      <c r="BA672">
        <v>24.6</v>
      </c>
      <c r="BB672">
        <v>39.6</v>
      </c>
      <c r="BC672" s="8">
        <v>0.46041666666666697</v>
      </c>
    </row>
    <row r="673" spans="2:55">
      <c r="B673" s="2">
        <v>21.1</v>
      </c>
      <c r="C673" s="2">
        <v>84</v>
      </c>
      <c r="D673" s="2">
        <v>18.3</v>
      </c>
      <c r="E673" s="2">
        <v>21.1</v>
      </c>
      <c r="F673" s="2">
        <v>2.9</v>
      </c>
      <c r="G673" s="2">
        <v>2.9</v>
      </c>
      <c r="H673" s="2">
        <v>1013.1</v>
      </c>
      <c r="I673" s="2">
        <v>15320</v>
      </c>
      <c r="J673" s="2">
        <v>1</v>
      </c>
      <c r="K673" s="2">
        <v>0</v>
      </c>
      <c r="L673" s="2">
        <v>0</v>
      </c>
      <c r="M673" s="2">
        <v>0</v>
      </c>
      <c r="N673">
        <v>0</v>
      </c>
      <c r="O673">
        <v>296.2</v>
      </c>
      <c r="P673">
        <v>24.7</v>
      </c>
      <c r="Q673">
        <v>39</v>
      </c>
      <c r="R673" s="5">
        <v>0.46111111111111103</v>
      </c>
      <c r="T673" s="13">
        <f t="shared" si="24"/>
        <v>39</v>
      </c>
      <c r="U673" s="13">
        <f t="shared" si="25"/>
        <v>14.899999999999999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21.1</v>
      </c>
      <c r="AN673" s="2">
        <v>84</v>
      </c>
      <c r="AO673" s="2">
        <v>18.3</v>
      </c>
      <c r="AP673" s="2">
        <v>21.1</v>
      </c>
      <c r="AQ673" s="2">
        <v>2.9</v>
      </c>
      <c r="AR673" s="2">
        <v>2.9</v>
      </c>
      <c r="AS673" s="2">
        <v>1013.1</v>
      </c>
      <c r="AT673" s="2">
        <v>15320</v>
      </c>
      <c r="AU673" s="2">
        <v>1</v>
      </c>
      <c r="AV673" s="600">
        <v>0</v>
      </c>
      <c r="AW673" s="600">
        <v>0</v>
      </c>
      <c r="AX673" s="600">
        <v>0</v>
      </c>
      <c r="AY673" s="599">
        <v>0</v>
      </c>
      <c r="AZ673" s="599">
        <v>296.2</v>
      </c>
      <c r="BA673">
        <v>24.7</v>
      </c>
      <c r="BB673">
        <v>39</v>
      </c>
      <c r="BC673" s="8">
        <v>0.46111111111111103</v>
      </c>
    </row>
    <row r="674" spans="2:55">
      <c r="B674" s="2">
        <v>21.1</v>
      </c>
      <c r="C674" s="2">
        <v>84</v>
      </c>
      <c r="D674" s="2">
        <v>18.3</v>
      </c>
      <c r="E674" s="2">
        <v>21.1</v>
      </c>
      <c r="F674" s="2">
        <v>2.2000000000000002</v>
      </c>
      <c r="G674" s="2">
        <v>2.5</v>
      </c>
      <c r="H674" s="2">
        <v>1012.8</v>
      </c>
      <c r="I674" s="2">
        <v>14100</v>
      </c>
      <c r="J674" s="2">
        <v>1</v>
      </c>
      <c r="K674" s="2">
        <v>0</v>
      </c>
      <c r="L674" s="2">
        <v>0</v>
      </c>
      <c r="M674" s="2">
        <v>0</v>
      </c>
      <c r="N674">
        <v>0</v>
      </c>
      <c r="O674">
        <v>296.2</v>
      </c>
      <c r="P674">
        <v>24.7</v>
      </c>
      <c r="Q674">
        <v>38.6</v>
      </c>
      <c r="R674" s="5">
        <v>0.46180555555555602</v>
      </c>
      <c r="T674" s="13">
        <f t="shared" si="24"/>
        <v>38.6</v>
      </c>
      <c r="U674" s="13">
        <f t="shared" si="25"/>
        <v>14.5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21.1</v>
      </c>
      <c r="AN674" s="2">
        <v>84</v>
      </c>
      <c r="AO674" s="2">
        <v>18.3</v>
      </c>
      <c r="AP674" s="2">
        <v>21.1</v>
      </c>
      <c r="AQ674" s="2">
        <v>2.2000000000000002</v>
      </c>
      <c r="AR674" s="2">
        <v>2.5</v>
      </c>
      <c r="AS674" s="2">
        <v>1012.8</v>
      </c>
      <c r="AT674" s="2">
        <v>14100</v>
      </c>
      <c r="AU674" s="2">
        <v>1</v>
      </c>
      <c r="AV674" s="600">
        <v>0</v>
      </c>
      <c r="AW674" s="600">
        <v>0</v>
      </c>
      <c r="AX674" s="600">
        <v>0</v>
      </c>
      <c r="AY674" s="599">
        <v>0</v>
      </c>
      <c r="AZ674" s="599">
        <v>296.2</v>
      </c>
      <c r="BA674">
        <v>24.7</v>
      </c>
      <c r="BB674">
        <v>38.6</v>
      </c>
      <c r="BC674" s="8">
        <v>0.46180555555555602</v>
      </c>
    </row>
    <row r="675" spans="2:55">
      <c r="B675" s="2">
        <v>25.6</v>
      </c>
      <c r="C675" s="2">
        <v>72</v>
      </c>
      <c r="D675" s="2">
        <v>20.2</v>
      </c>
      <c r="E675" s="2">
        <v>25.6</v>
      </c>
      <c r="F675" s="2">
        <v>2.2000000000000002</v>
      </c>
      <c r="G675" s="2">
        <v>4.7</v>
      </c>
      <c r="H675" s="2">
        <v>1014.9</v>
      </c>
      <c r="I675" s="2">
        <v>54110</v>
      </c>
      <c r="J675" s="2">
        <v>3</v>
      </c>
      <c r="K675" s="2">
        <v>0</v>
      </c>
      <c r="L675" s="2">
        <v>0</v>
      </c>
      <c r="M675" s="2">
        <v>0</v>
      </c>
      <c r="N675">
        <v>0</v>
      </c>
      <c r="O675">
        <v>296.2</v>
      </c>
      <c r="P675">
        <v>42.5</v>
      </c>
      <c r="Q675">
        <v>39.6</v>
      </c>
      <c r="R675" s="5">
        <v>0.46250000000000002</v>
      </c>
      <c r="T675" s="13">
        <f t="shared" si="24"/>
        <v>42.5</v>
      </c>
      <c r="U675" s="13">
        <f t="shared" si="25"/>
        <v>13.899999999999999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25.6</v>
      </c>
      <c r="AN675" s="2">
        <v>72</v>
      </c>
      <c r="AO675" s="2">
        <v>20.2</v>
      </c>
      <c r="AP675" s="2">
        <v>25.6</v>
      </c>
      <c r="AQ675" s="2">
        <v>2.2000000000000002</v>
      </c>
      <c r="AR675" s="2">
        <v>4.7</v>
      </c>
      <c r="AS675" s="2">
        <v>1014.9</v>
      </c>
      <c r="AT675" s="2">
        <v>54110</v>
      </c>
      <c r="AU675" s="2">
        <v>3</v>
      </c>
      <c r="AV675" s="600">
        <v>0</v>
      </c>
      <c r="AW675" s="600">
        <v>0</v>
      </c>
      <c r="AX675" s="600">
        <v>0</v>
      </c>
      <c r="AY675" s="599">
        <v>0</v>
      </c>
      <c r="AZ675" s="599">
        <v>296.2</v>
      </c>
      <c r="BA675">
        <v>42.5</v>
      </c>
      <c r="BB675">
        <v>39.6</v>
      </c>
      <c r="BC675" s="8">
        <v>0.46250000000000002</v>
      </c>
    </row>
    <row r="676" spans="2:55">
      <c r="B676" s="2">
        <v>21.1</v>
      </c>
      <c r="C676" s="2">
        <v>86</v>
      </c>
      <c r="D676" s="2">
        <v>18.7</v>
      </c>
      <c r="E676" s="2">
        <v>21.1</v>
      </c>
      <c r="F676" s="2">
        <v>0</v>
      </c>
      <c r="G676" s="2">
        <v>0</v>
      </c>
      <c r="H676" s="2">
        <v>1012.8</v>
      </c>
      <c r="I676" s="2">
        <v>14010</v>
      </c>
      <c r="J676" s="2">
        <v>1</v>
      </c>
      <c r="K676" s="2">
        <v>0</v>
      </c>
      <c r="L676" s="2">
        <v>0</v>
      </c>
      <c r="M676" s="2">
        <v>0</v>
      </c>
      <c r="N676">
        <v>0</v>
      </c>
      <c r="O676">
        <v>296.2</v>
      </c>
      <c r="P676">
        <v>23.4</v>
      </c>
      <c r="Q676">
        <v>43.5</v>
      </c>
      <c r="R676" s="5">
        <v>0.46319444444444402</v>
      </c>
      <c r="T676" s="13">
        <f t="shared" si="24"/>
        <v>43.5</v>
      </c>
      <c r="U676" s="13">
        <f t="shared" si="25"/>
        <v>19.399999999999999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21.1</v>
      </c>
      <c r="AN676" s="2">
        <v>86</v>
      </c>
      <c r="AO676" s="2">
        <v>18.7</v>
      </c>
      <c r="AP676" s="2">
        <v>21.1</v>
      </c>
      <c r="AQ676" s="2">
        <v>0</v>
      </c>
      <c r="AR676" s="2">
        <v>0</v>
      </c>
      <c r="AS676" s="2">
        <v>1012.8</v>
      </c>
      <c r="AT676" s="2">
        <v>14010</v>
      </c>
      <c r="AU676" s="2">
        <v>1</v>
      </c>
      <c r="AV676" s="600">
        <v>0</v>
      </c>
      <c r="AW676" s="600">
        <v>0</v>
      </c>
      <c r="AX676" s="600">
        <v>0</v>
      </c>
      <c r="AY676" s="599">
        <v>0</v>
      </c>
      <c r="AZ676" s="599">
        <v>296.2</v>
      </c>
      <c r="BA676">
        <v>23.4</v>
      </c>
      <c r="BB676">
        <v>43.5</v>
      </c>
      <c r="BC676" s="8">
        <v>0.46319444444444402</v>
      </c>
    </row>
    <row r="677" spans="2:55">
      <c r="B677" s="2">
        <v>21</v>
      </c>
      <c r="C677" s="2">
        <v>85</v>
      </c>
      <c r="D677" s="2">
        <v>18.399999999999999</v>
      </c>
      <c r="E677" s="2">
        <v>21</v>
      </c>
      <c r="F677" s="2">
        <v>2.9</v>
      </c>
      <c r="G677" s="2">
        <v>4</v>
      </c>
      <c r="H677" s="2">
        <v>1013</v>
      </c>
      <c r="I677" s="2">
        <v>15190</v>
      </c>
      <c r="J677" s="2">
        <v>1</v>
      </c>
      <c r="K677" s="2">
        <v>0</v>
      </c>
      <c r="L677" s="2">
        <v>0</v>
      </c>
      <c r="M677" s="2">
        <v>0</v>
      </c>
      <c r="N677">
        <v>0</v>
      </c>
      <c r="O677">
        <v>296.2</v>
      </c>
      <c r="P677">
        <v>23.6</v>
      </c>
      <c r="Q677">
        <v>43.5</v>
      </c>
      <c r="R677" s="5">
        <v>0.46388888888888902</v>
      </c>
      <c r="T677" s="13">
        <f t="shared" si="24"/>
        <v>43.5</v>
      </c>
      <c r="U677" s="13">
        <f t="shared" si="25"/>
        <v>19.5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21</v>
      </c>
      <c r="AN677" s="2">
        <v>85</v>
      </c>
      <c r="AO677" s="2">
        <v>18.399999999999999</v>
      </c>
      <c r="AP677" s="2">
        <v>21</v>
      </c>
      <c r="AQ677" s="2">
        <v>2.9</v>
      </c>
      <c r="AR677" s="2">
        <v>4</v>
      </c>
      <c r="AS677" s="2">
        <v>1013</v>
      </c>
      <c r="AT677" s="2">
        <v>15190</v>
      </c>
      <c r="AU677" s="2">
        <v>1</v>
      </c>
      <c r="AV677" s="600">
        <v>0</v>
      </c>
      <c r="AW677" s="600">
        <v>0</v>
      </c>
      <c r="AX677" s="600">
        <v>0</v>
      </c>
      <c r="AY677" s="599">
        <v>0</v>
      </c>
      <c r="AZ677" s="599">
        <v>296.2</v>
      </c>
      <c r="BA677">
        <v>23.6</v>
      </c>
      <c r="BB677">
        <v>43.5</v>
      </c>
      <c r="BC677" s="8">
        <v>0.46388888888888902</v>
      </c>
    </row>
    <row r="678" spans="2:55">
      <c r="B678" s="2">
        <v>21</v>
      </c>
      <c r="C678" s="2">
        <v>85</v>
      </c>
      <c r="D678" s="2">
        <v>18.399999999999999</v>
      </c>
      <c r="E678" s="2">
        <v>21</v>
      </c>
      <c r="F678" s="2">
        <v>2.5</v>
      </c>
      <c r="G678" s="2">
        <v>3.2</v>
      </c>
      <c r="H678" s="2">
        <v>1012.8</v>
      </c>
      <c r="I678" s="2">
        <v>16550</v>
      </c>
      <c r="J678" s="2">
        <v>1</v>
      </c>
      <c r="K678" s="2">
        <v>0</v>
      </c>
      <c r="L678" s="2">
        <v>0</v>
      </c>
      <c r="M678" s="2">
        <v>0</v>
      </c>
      <c r="N678">
        <v>0</v>
      </c>
      <c r="O678">
        <v>296.2</v>
      </c>
      <c r="P678">
        <v>23.7</v>
      </c>
      <c r="Q678">
        <v>43.7</v>
      </c>
      <c r="R678" s="5">
        <v>0.46458333333333302</v>
      </c>
      <c r="T678" s="13">
        <f t="shared" si="24"/>
        <v>43.7</v>
      </c>
      <c r="U678" s="13">
        <f t="shared" si="25"/>
        <v>19.700000000000003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21</v>
      </c>
      <c r="AN678" s="2">
        <v>85</v>
      </c>
      <c r="AO678" s="2">
        <v>18.399999999999999</v>
      </c>
      <c r="AP678" s="2">
        <v>21</v>
      </c>
      <c r="AQ678" s="2">
        <v>2.5</v>
      </c>
      <c r="AR678" s="2">
        <v>3.2</v>
      </c>
      <c r="AS678" s="2">
        <v>1012.8</v>
      </c>
      <c r="AT678" s="2">
        <v>16550</v>
      </c>
      <c r="AU678" s="2">
        <v>1</v>
      </c>
      <c r="AV678" s="600">
        <v>0</v>
      </c>
      <c r="AW678" s="600">
        <v>0</v>
      </c>
      <c r="AX678" s="600">
        <v>0</v>
      </c>
      <c r="AY678" s="599">
        <v>0</v>
      </c>
      <c r="AZ678" s="599">
        <v>296.2</v>
      </c>
      <c r="BA678">
        <v>23.7</v>
      </c>
      <c r="BB678">
        <v>43.7</v>
      </c>
      <c r="BC678" s="8">
        <v>0.46458333333333302</v>
      </c>
    </row>
    <row r="679" spans="2:55">
      <c r="B679" s="2">
        <v>21.1</v>
      </c>
      <c r="C679" s="2">
        <v>85</v>
      </c>
      <c r="D679" s="2">
        <v>18.5</v>
      </c>
      <c r="E679" s="2">
        <v>21.1</v>
      </c>
      <c r="F679" s="2">
        <v>1.8</v>
      </c>
      <c r="G679" s="2">
        <v>2.5</v>
      </c>
      <c r="H679" s="2">
        <v>1013</v>
      </c>
      <c r="I679" s="2">
        <v>17220</v>
      </c>
      <c r="J679" s="2">
        <v>1</v>
      </c>
      <c r="K679" s="2">
        <v>0</v>
      </c>
      <c r="L679" s="2">
        <v>0</v>
      </c>
      <c r="M679" s="2">
        <v>0</v>
      </c>
      <c r="N679">
        <v>0</v>
      </c>
      <c r="O679">
        <v>296.2</v>
      </c>
      <c r="P679">
        <v>23.8</v>
      </c>
      <c r="Q679">
        <v>43.5</v>
      </c>
      <c r="R679" s="5">
        <v>0.46527777777777801</v>
      </c>
      <c r="T679" s="13">
        <f t="shared" si="24"/>
        <v>43.5</v>
      </c>
      <c r="U679" s="13">
        <f t="shared" si="25"/>
        <v>19.399999999999999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21.1</v>
      </c>
      <c r="AN679" s="2">
        <v>85</v>
      </c>
      <c r="AO679" s="2">
        <v>18.5</v>
      </c>
      <c r="AP679" s="2">
        <v>21.1</v>
      </c>
      <c r="AQ679" s="2">
        <v>1.8</v>
      </c>
      <c r="AR679" s="2">
        <v>2.5</v>
      </c>
      <c r="AS679" s="2">
        <v>1013</v>
      </c>
      <c r="AT679" s="2">
        <v>17220</v>
      </c>
      <c r="AU679" s="2">
        <v>1</v>
      </c>
      <c r="AV679" s="600">
        <v>0</v>
      </c>
      <c r="AW679" s="600">
        <v>0</v>
      </c>
      <c r="AX679" s="600">
        <v>0</v>
      </c>
      <c r="AY679" s="599">
        <v>0</v>
      </c>
      <c r="AZ679" s="599">
        <v>296.2</v>
      </c>
      <c r="BA679">
        <v>23.8</v>
      </c>
      <c r="BB679">
        <v>43.5</v>
      </c>
      <c r="BC679" s="8">
        <v>0.46527777777777801</v>
      </c>
    </row>
    <row r="680" spans="2:55">
      <c r="B680" s="2">
        <v>21</v>
      </c>
      <c r="C680" s="2">
        <v>85</v>
      </c>
      <c r="D680" s="2">
        <v>18.399999999999999</v>
      </c>
      <c r="E680" s="2">
        <v>21</v>
      </c>
      <c r="F680" s="2">
        <v>0</v>
      </c>
      <c r="G680" s="2">
        <v>1.8</v>
      </c>
      <c r="H680" s="2">
        <v>1013</v>
      </c>
      <c r="I680" s="2">
        <v>17470</v>
      </c>
      <c r="J680" s="2">
        <v>1</v>
      </c>
      <c r="K680" s="2">
        <v>0</v>
      </c>
      <c r="L680" s="2">
        <v>0</v>
      </c>
      <c r="M680" s="2">
        <v>0</v>
      </c>
      <c r="N680">
        <v>0</v>
      </c>
      <c r="O680">
        <v>296.2</v>
      </c>
      <c r="P680">
        <v>24</v>
      </c>
      <c r="Q680">
        <v>43.1</v>
      </c>
      <c r="R680" s="5">
        <v>0.46597222222222201</v>
      </c>
      <c r="T680" s="13">
        <f t="shared" si="24"/>
        <v>43.1</v>
      </c>
      <c r="U680" s="13">
        <f t="shared" si="25"/>
        <v>19.100000000000001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21</v>
      </c>
      <c r="AN680" s="2">
        <v>85</v>
      </c>
      <c r="AO680" s="2">
        <v>18.399999999999999</v>
      </c>
      <c r="AP680" s="2">
        <v>21</v>
      </c>
      <c r="AQ680" s="2">
        <v>0</v>
      </c>
      <c r="AR680" s="2">
        <v>1.8</v>
      </c>
      <c r="AS680" s="2">
        <v>1013</v>
      </c>
      <c r="AT680" s="2">
        <v>17470</v>
      </c>
      <c r="AU680" s="2">
        <v>1</v>
      </c>
      <c r="AV680" s="600">
        <v>0</v>
      </c>
      <c r="AW680" s="600">
        <v>0</v>
      </c>
      <c r="AX680" s="600">
        <v>0</v>
      </c>
      <c r="AY680" s="599">
        <v>0</v>
      </c>
      <c r="AZ680" s="599">
        <v>296.2</v>
      </c>
      <c r="BA680">
        <v>24</v>
      </c>
      <c r="BB680">
        <v>43.1</v>
      </c>
      <c r="BC680" s="8">
        <v>0.46597222222222201</v>
      </c>
    </row>
    <row r="681" spans="2:55">
      <c r="B681" s="2">
        <v>21</v>
      </c>
      <c r="C681" s="2">
        <v>85</v>
      </c>
      <c r="D681" s="2">
        <v>18.399999999999999</v>
      </c>
      <c r="E681" s="2">
        <v>21</v>
      </c>
      <c r="F681" s="2">
        <v>0</v>
      </c>
      <c r="G681" s="2">
        <v>0</v>
      </c>
      <c r="H681" s="2">
        <v>1013.1</v>
      </c>
      <c r="I681" s="2">
        <v>17550</v>
      </c>
      <c r="J681" s="2">
        <v>1</v>
      </c>
      <c r="K681" s="2">
        <v>0</v>
      </c>
      <c r="L681" s="2">
        <v>0</v>
      </c>
      <c r="M681" s="2">
        <v>0</v>
      </c>
      <c r="N681">
        <v>0</v>
      </c>
      <c r="O681">
        <v>296.2</v>
      </c>
      <c r="P681">
        <v>24.1</v>
      </c>
      <c r="Q681">
        <v>42.4</v>
      </c>
      <c r="R681" s="5">
        <v>0.46666666666666701</v>
      </c>
      <c r="T681" s="13">
        <f t="shared" si="24"/>
        <v>42.4</v>
      </c>
      <c r="U681" s="13">
        <f t="shared" si="25"/>
        <v>18.399999999999999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21</v>
      </c>
      <c r="AN681" s="2">
        <v>85</v>
      </c>
      <c r="AO681" s="2">
        <v>18.399999999999999</v>
      </c>
      <c r="AP681" s="2">
        <v>21</v>
      </c>
      <c r="AQ681" s="2">
        <v>0</v>
      </c>
      <c r="AR681" s="2">
        <v>0</v>
      </c>
      <c r="AS681" s="2">
        <v>1013.1</v>
      </c>
      <c r="AT681" s="2">
        <v>17550</v>
      </c>
      <c r="AU681" s="2">
        <v>1</v>
      </c>
      <c r="AV681" s="600">
        <v>0</v>
      </c>
      <c r="AW681" s="600">
        <v>0</v>
      </c>
      <c r="AX681" s="600">
        <v>0</v>
      </c>
      <c r="AY681" s="599">
        <v>0</v>
      </c>
      <c r="AZ681" s="599">
        <v>296.2</v>
      </c>
      <c r="BA681">
        <v>24.1</v>
      </c>
      <c r="BB681">
        <v>42.4</v>
      </c>
      <c r="BC681" s="8">
        <v>0.46666666666666701</v>
      </c>
    </row>
    <row r="682" spans="2:55">
      <c r="B682" s="2">
        <v>21.1</v>
      </c>
      <c r="C682" s="2">
        <v>85</v>
      </c>
      <c r="D682" s="2">
        <v>18.5</v>
      </c>
      <c r="E682" s="2">
        <v>21.1</v>
      </c>
      <c r="F682" s="2">
        <v>2.5</v>
      </c>
      <c r="G682" s="2">
        <v>2.5</v>
      </c>
      <c r="H682" s="2">
        <v>1013</v>
      </c>
      <c r="I682" s="2">
        <v>17690</v>
      </c>
      <c r="J682" s="2">
        <v>1</v>
      </c>
      <c r="K682" s="2">
        <v>0</v>
      </c>
      <c r="L682" s="2">
        <v>0</v>
      </c>
      <c r="M682" s="2">
        <v>0</v>
      </c>
      <c r="N682">
        <v>0</v>
      </c>
      <c r="O682">
        <v>296.2</v>
      </c>
      <c r="P682">
        <v>24.2</v>
      </c>
      <c r="Q682">
        <v>41.7</v>
      </c>
      <c r="R682" s="5">
        <v>0.46736111111111101</v>
      </c>
      <c r="T682" s="13">
        <f t="shared" si="24"/>
        <v>41.7</v>
      </c>
      <c r="U682" s="13">
        <f t="shared" si="25"/>
        <v>17.600000000000001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21.1</v>
      </c>
      <c r="AN682" s="2">
        <v>85</v>
      </c>
      <c r="AO682" s="2">
        <v>18.5</v>
      </c>
      <c r="AP682" s="2">
        <v>21.1</v>
      </c>
      <c r="AQ682" s="2">
        <v>2.5</v>
      </c>
      <c r="AR682" s="2">
        <v>2.5</v>
      </c>
      <c r="AS682" s="2">
        <v>1013</v>
      </c>
      <c r="AT682" s="2">
        <v>17690</v>
      </c>
      <c r="AU682" s="2">
        <v>1</v>
      </c>
      <c r="AV682" s="600">
        <v>0</v>
      </c>
      <c r="AW682" s="600">
        <v>0</v>
      </c>
      <c r="AX682" s="600">
        <v>0</v>
      </c>
      <c r="AY682" s="599">
        <v>0</v>
      </c>
      <c r="AZ682" s="599">
        <v>296.2</v>
      </c>
      <c r="BA682">
        <v>24.2</v>
      </c>
      <c r="BB682">
        <v>41.7</v>
      </c>
      <c r="BC682" s="8">
        <v>0.46736111111111101</v>
      </c>
    </row>
    <row r="683" spans="2:55">
      <c r="B683" s="2">
        <v>21.1</v>
      </c>
      <c r="C683" s="2">
        <v>85</v>
      </c>
      <c r="D683" s="2">
        <v>18.5</v>
      </c>
      <c r="E683" s="2">
        <v>21.1</v>
      </c>
      <c r="F683" s="2">
        <v>4.3</v>
      </c>
      <c r="G683" s="2">
        <v>6.1</v>
      </c>
      <c r="H683" s="2">
        <v>1013</v>
      </c>
      <c r="I683" s="2">
        <v>17770</v>
      </c>
      <c r="J683" s="2">
        <v>1</v>
      </c>
      <c r="K683" s="2">
        <v>0</v>
      </c>
      <c r="L683" s="2">
        <v>0</v>
      </c>
      <c r="M683" s="2">
        <v>0</v>
      </c>
      <c r="N683">
        <v>0</v>
      </c>
      <c r="O683">
        <v>296.2</v>
      </c>
      <c r="P683">
        <v>24.4</v>
      </c>
      <c r="Q683">
        <v>41</v>
      </c>
      <c r="R683" s="5">
        <v>0.468055555555556</v>
      </c>
      <c r="T683" s="13">
        <f t="shared" si="24"/>
        <v>41</v>
      </c>
      <c r="U683" s="13">
        <f t="shared" si="25"/>
        <v>16.899999999999999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21.1</v>
      </c>
      <c r="AN683" s="2">
        <v>85</v>
      </c>
      <c r="AO683" s="2">
        <v>18.5</v>
      </c>
      <c r="AP683" s="2">
        <v>21.1</v>
      </c>
      <c r="AQ683" s="2">
        <v>4.3</v>
      </c>
      <c r="AR683" s="2">
        <v>6.1</v>
      </c>
      <c r="AS683" s="2">
        <v>1013</v>
      </c>
      <c r="AT683" s="2">
        <v>17770</v>
      </c>
      <c r="AU683" s="2">
        <v>1</v>
      </c>
      <c r="AV683" s="600">
        <v>0</v>
      </c>
      <c r="AW683" s="600">
        <v>0</v>
      </c>
      <c r="AX683" s="600">
        <v>0</v>
      </c>
      <c r="AY683" s="599">
        <v>0</v>
      </c>
      <c r="AZ683" s="599">
        <v>296.2</v>
      </c>
      <c r="BA683">
        <v>24.4</v>
      </c>
      <c r="BB683">
        <v>41</v>
      </c>
      <c r="BC683" s="8">
        <v>0.468055555555556</v>
      </c>
    </row>
    <row r="684" spans="2:55">
      <c r="B684" s="2">
        <v>21.1</v>
      </c>
      <c r="C684" s="2">
        <v>85</v>
      </c>
      <c r="D684" s="2">
        <v>18.5</v>
      </c>
      <c r="E684" s="2">
        <v>21.1</v>
      </c>
      <c r="F684" s="2">
        <v>0</v>
      </c>
      <c r="G684" s="2">
        <v>1.8</v>
      </c>
      <c r="H684" s="2">
        <v>1013.1</v>
      </c>
      <c r="I684" s="2">
        <v>17410</v>
      </c>
      <c r="J684" s="2">
        <v>1</v>
      </c>
      <c r="K684" s="2">
        <v>0</v>
      </c>
      <c r="L684" s="2">
        <v>0</v>
      </c>
      <c r="M684" s="2">
        <v>0</v>
      </c>
      <c r="N684">
        <v>0</v>
      </c>
      <c r="O684">
        <v>296.2</v>
      </c>
      <c r="P684">
        <v>24.5</v>
      </c>
      <c r="Q684">
        <v>40.299999999999997</v>
      </c>
      <c r="R684" s="5">
        <v>0.46875</v>
      </c>
      <c r="T684" s="13">
        <f t="shared" si="24"/>
        <v>40.299999999999997</v>
      </c>
      <c r="U684" s="13">
        <f t="shared" si="25"/>
        <v>16.199999999999996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85</v>
      </c>
      <c r="AO684" s="2">
        <v>18.5</v>
      </c>
      <c r="AP684" s="2">
        <v>21.1</v>
      </c>
      <c r="AQ684" s="2">
        <v>0</v>
      </c>
      <c r="AR684" s="2">
        <v>1.8</v>
      </c>
      <c r="AS684" s="2">
        <v>1013.1</v>
      </c>
      <c r="AT684" s="2">
        <v>17410</v>
      </c>
      <c r="AU684" s="2">
        <v>1</v>
      </c>
      <c r="AV684" s="600">
        <v>0</v>
      </c>
      <c r="AW684" s="600">
        <v>0</v>
      </c>
      <c r="AX684" s="600">
        <v>0</v>
      </c>
      <c r="AY684" s="599">
        <v>0</v>
      </c>
      <c r="AZ684" s="599">
        <v>296.2</v>
      </c>
      <c r="BA684">
        <v>24.5</v>
      </c>
      <c r="BB684">
        <v>40.299999999999997</v>
      </c>
      <c r="BC684" s="8">
        <v>0.46875</v>
      </c>
    </row>
    <row r="685" spans="2:55">
      <c r="B685" s="2">
        <v>21.2</v>
      </c>
      <c r="C685" s="2">
        <v>85</v>
      </c>
      <c r="D685" s="2">
        <v>18.600000000000001</v>
      </c>
      <c r="E685" s="2">
        <v>21.2</v>
      </c>
      <c r="F685" s="2">
        <v>4.3</v>
      </c>
      <c r="G685" s="2">
        <v>4.3</v>
      </c>
      <c r="H685" s="2">
        <v>1013</v>
      </c>
      <c r="I685" s="2">
        <v>16720</v>
      </c>
      <c r="J685" s="2">
        <v>1</v>
      </c>
      <c r="K685" s="2">
        <v>0</v>
      </c>
      <c r="L685" s="2">
        <v>0</v>
      </c>
      <c r="M685" s="2">
        <v>0</v>
      </c>
      <c r="N685">
        <v>0</v>
      </c>
      <c r="O685">
        <v>296.2</v>
      </c>
      <c r="P685">
        <v>24.6</v>
      </c>
      <c r="Q685">
        <v>39.6</v>
      </c>
      <c r="R685" s="5">
        <v>0.469444444444444</v>
      </c>
      <c r="T685" s="13">
        <f t="shared" si="24"/>
        <v>39.6</v>
      </c>
      <c r="U685" s="13">
        <f t="shared" si="25"/>
        <v>15.400000000000002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21.2</v>
      </c>
      <c r="AN685" s="2">
        <v>85</v>
      </c>
      <c r="AO685" s="2">
        <v>18.600000000000001</v>
      </c>
      <c r="AP685" s="2">
        <v>21.2</v>
      </c>
      <c r="AQ685" s="2">
        <v>4.3</v>
      </c>
      <c r="AR685" s="2">
        <v>4.3</v>
      </c>
      <c r="AS685" s="2">
        <v>1013</v>
      </c>
      <c r="AT685" s="2">
        <v>16720</v>
      </c>
      <c r="AU685" s="2">
        <v>1</v>
      </c>
      <c r="AV685" s="600">
        <v>0</v>
      </c>
      <c r="AW685" s="600">
        <v>0</v>
      </c>
      <c r="AX685" s="600">
        <v>0</v>
      </c>
      <c r="AY685" s="599">
        <v>0</v>
      </c>
      <c r="AZ685" s="599">
        <v>296.2</v>
      </c>
      <c r="BA685">
        <v>24.6</v>
      </c>
      <c r="BB685">
        <v>39.6</v>
      </c>
      <c r="BC685" s="8">
        <v>0.469444444444444</v>
      </c>
    </row>
    <row r="686" spans="2:55">
      <c r="B686" s="2">
        <v>21.1</v>
      </c>
      <c r="C686" s="2">
        <v>84</v>
      </c>
      <c r="D686" s="2">
        <v>18.3</v>
      </c>
      <c r="E686" s="2">
        <v>21.1</v>
      </c>
      <c r="F686" s="2">
        <v>2.9</v>
      </c>
      <c r="G686" s="2">
        <v>2.9</v>
      </c>
      <c r="H686" s="2">
        <v>1013.1</v>
      </c>
      <c r="I686" s="2">
        <v>15320</v>
      </c>
      <c r="J686" s="2">
        <v>1</v>
      </c>
      <c r="K686" s="2">
        <v>0</v>
      </c>
      <c r="L686" s="2">
        <v>0</v>
      </c>
      <c r="M686" s="2">
        <v>0</v>
      </c>
      <c r="N686">
        <v>0</v>
      </c>
      <c r="O686">
        <v>296.2</v>
      </c>
      <c r="P686">
        <v>24.7</v>
      </c>
      <c r="Q686">
        <v>39</v>
      </c>
      <c r="R686" s="5">
        <v>0.47013888888888899</v>
      </c>
      <c r="T686" s="13">
        <f t="shared" si="24"/>
        <v>39</v>
      </c>
      <c r="U686" s="13">
        <f t="shared" si="25"/>
        <v>14.899999999999999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21.1</v>
      </c>
      <c r="AN686" s="2">
        <v>84</v>
      </c>
      <c r="AO686" s="2">
        <v>18.3</v>
      </c>
      <c r="AP686" s="2">
        <v>21.1</v>
      </c>
      <c r="AQ686" s="2">
        <v>2.9</v>
      </c>
      <c r="AR686" s="2">
        <v>2.9</v>
      </c>
      <c r="AS686" s="2">
        <v>1013.1</v>
      </c>
      <c r="AT686" s="2">
        <v>15320</v>
      </c>
      <c r="AU686" s="2">
        <v>1</v>
      </c>
      <c r="AV686" s="600">
        <v>0</v>
      </c>
      <c r="AW686" s="600">
        <v>0</v>
      </c>
      <c r="AX686" s="600">
        <v>0</v>
      </c>
      <c r="AY686" s="599">
        <v>0</v>
      </c>
      <c r="AZ686" s="599">
        <v>296.2</v>
      </c>
      <c r="BA686">
        <v>24.7</v>
      </c>
      <c r="BB686">
        <v>39</v>
      </c>
      <c r="BC686" s="8">
        <v>0.47013888888888899</v>
      </c>
    </row>
    <row r="687" spans="2:55">
      <c r="B687" s="2">
        <v>21.1</v>
      </c>
      <c r="C687" s="2">
        <v>84</v>
      </c>
      <c r="D687" s="2">
        <v>18.3</v>
      </c>
      <c r="E687" s="2">
        <v>21.1</v>
      </c>
      <c r="F687" s="2">
        <v>2.2000000000000002</v>
      </c>
      <c r="G687" s="2">
        <v>2.5</v>
      </c>
      <c r="H687" s="2">
        <v>1012.8</v>
      </c>
      <c r="I687" s="2">
        <v>14100</v>
      </c>
      <c r="J687" s="2">
        <v>1</v>
      </c>
      <c r="K687" s="2">
        <v>0</v>
      </c>
      <c r="L687" s="2">
        <v>0</v>
      </c>
      <c r="M687" s="2">
        <v>0</v>
      </c>
      <c r="N687">
        <v>0</v>
      </c>
      <c r="O687">
        <v>296.2</v>
      </c>
      <c r="P687">
        <v>24.7</v>
      </c>
      <c r="Q687">
        <v>38.6</v>
      </c>
      <c r="R687" s="5">
        <v>0.47083333333333299</v>
      </c>
      <c r="T687" s="13">
        <f t="shared" si="24"/>
        <v>38.6</v>
      </c>
      <c r="U687" s="13">
        <f t="shared" si="25"/>
        <v>14.5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84</v>
      </c>
      <c r="AO687" s="2">
        <v>18.3</v>
      </c>
      <c r="AP687" s="2">
        <v>21.1</v>
      </c>
      <c r="AQ687" s="2">
        <v>2.2000000000000002</v>
      </c>
      <c r="AR687" s="2">
        <v>2.5</v>
      </c>
      <c r="AS687" s="2">
        <v>1012.8</v>
      </c>
      <c r="AT687" s="2">
        <v>14100</v>
      </c>
      <c r="AU687" s="2">
        <v>1</v>
      </c>
      <c r="AV687" s="600">
        <v>0</v>
      </c>
      <c r="AW687" s="600">
        <v>0</v>
      </c>
      <c r="AX687" s="600">
        <v>0</v>
      </c>
      <c r="AY687" s="599">
        <v>0</v>
      </c>
      <c r="AZ687" s="599">
        <v>296.2</v>
      </c>
      <c r="BA687">
        <v>24.7</v>
      </c>
      <c r="BB687">
        <v>38.6</v>
      </c>
      <c r="BC687" s="8">
        <v>0.47083333333333299</v>
      </c>
    </row>
    <row r="688" spans="2:55">
      <c r="B688" s="2">
        <v>25.6</v>
      </c>
      <c r="C688" s="2">
        <v>72</v>
      </c>
      <c r="D688" s="2">
        <v>20.2</v>
      </c>
      <c r="E688" s="2">
        <v>25.6</v>
      </c>
      <c r="F688" s="2">
        <v>2.2000000000000002</v>
      </c>
      <c r="G688" s="2">
        <v>4.7</v>
      </c>
      <c r="H688" s="2">
        <v>1014.9</v>
      </c>
      <c r="I688" s="2">
        <v>54110</v>
      </c>
      <c r="J688" s="2">
        <v>3</v>
      </c>
      <c r="K688" s="2">
        <v>0</v>
      </c>
      <c r="L688" s="2">
        <v>0</v>
      </c>
      <c r="M688" s="2">
        <v>0</v>
      </c>
      <c r="N688">
        <v>0</v>
      </c>
      <c r="O688">
        <v>296.2</v>
      </c>
      <c r="P688">
        <v>42.5</v>
      </c>
      <c r="Q688">
        <v>39.6</v>
      </c>
      <c r="R688" s="5">
        <v>0.47152777777777799</v>
      </c>
      <c r="T688" s="13">
        <f t="shared" si="24"/>
        <v>42.5</v>
      </c>
      <c r="U688" s="13">
        <f t="shared" si="25"/>
        <v>13.899999999999999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25.6</v>
      </c>
      <c r="AN688" s="2">
        <v>72</v>
      </c>
      <c r="AO688" s="2">
        <v>20.2</v>
      </c>
      <c r="AP688" s="2">
        <v>25.6</v>
      </c>
      <c r="AQ688" s="2">
        <v>2.2000000000000002</v>
      </c>
      <c r="AR688" s="2">
        <v>4.7</v>
      </c>
      <c r="AS688" s="2">
        <v>1014.9</v>
      </c>
      <c r="AT688" s="2">
        <v>54110</v>
      </c>
      <c r="AU688" s="2">
        <v>3</v>
      </c>
      <c r="AV688" s="600">
        <v>0</v>
      </c>
      <c r="AW688" s="600">
        <v>0</v>
      </c>
      <c r="AX688" s="600">
        <v>0</v>
      </c>
      <c r="AY688" s="599">
        <v>0</v>
      </c>
      <c r="AZ688" s="599">
        <v>296.2</v>
      </c>
      <c r="BA688">
        <v>42.5</v>
      </c>
      <c r="BB688">
        <v>39.6</v>
      </c>
      <c r="BC688" s="8">
        <v>0.47152777777777799</v>
      </c>
    </row>
    <row r="689" spans="2:55">
      <c r="B689" s="2">
        <v>21.1</v>
      </c>
      <c r="C689" s="2">
        <v>86</v>
      </c>
      <c r="D689" s="2">
        <v>18.7</v>
      </c>
      <c r="E689" s="2">
        <v>21.1</v>
      </c>
      <c r="F689" s="2">
        <v>0</v>
      </c>
      <c r="G689" s="2">
        <v>0</v>
      </c>
      <c r="H689" s="2">
        <v>1012.8</v>
      </c>
      <c r="I689" s="2">
        <v>14010</v>
      </c>
      <c r="J689" s="2">
        <v>1</v>
      </c>
      <c r="K689" s="2">
        <v>0</v>
      </c>
      <c r="L689" s="2">
        <v>0</v>
      </c>
      <c r="M689" s="2">
        <v>0</v>
      </c>
      <c r="N689">
        <v>0</v>
      </c>
      <c r="O689">
        <v>296.2</v>
      </c>
      <c r="P689">
        <v>23.4</v>
      </c>
      <c r="Q689">
        <v>43.5</v>
      </c>
      <c r="R689" s="5">
        <v>0.47222222222222199</v>
      </c>
      <c r="T689" s="13">
        <f t="shared" si="24"/>
        <v>43.5</v>
      </c>
      <c r="U689" s="13">
        <f t="shared" si="25"/>
        <v>19.399999999999999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21.1</v>
      </c>
      <c r="AN689" s="2">
        <v>86</v>
      </c>
      <c r="AO689" s="2">
        <v>18.7</v>
      </c>
      <c r="AP689" s="2">
        <v>21.1</v>
      </c>
      <c r="AQ689" s="2">
        <v>0</v>
      </c>
      <c r="AR689" s="2">
        <v>0</v>
      </c>
      <c r="AS689" s="2">
        <v>1012.8</v>
      </c>
      <c r="AT689" s="2">
        <v>14010</v>
      </c>
      <c r="AU689" s="2">
        <v>1</v>
      </c>
      <c r="AV689" s="600">
        <v>0</v>
      </c>
      <c r="AW689" s="600">
        <v>0</v>
      </c>
      <c r="AX689" s="600">
        <v>0</v>
      </c>
      <c r="AY689" s="599">
        <v>0</v>
      </c>
      <c r="AZ689" s="599">
        <v>296.2</v>
      </c>
      <c r="BA689">
        <v>23.4</v>
      </c>
      <c r="BB689">
        <v>43.5</v>
      </c>
      <c r="BC689" s="8">
        <v>0.47222222222222199</v>
      </c>
    </row>
    <row r="690" spans="2:55">
      <c r="B690" s="2">
        <v>21</v>
      </c>
      <c r="C690" s="2">
        <v>85</v>
      </c>
      <c r="D690" s="2">
        <v>18.399999999999999</v>
      </c>
      <c r="E690" s="2">
        <v>21</v>
      </c>
      <c r="F690" s="2">
        <v>2.9</v>
      </c>
      <c r="G690" s="2">
        <v>4</v>
      </c>
      <c r="H690" s="2">
        <v>1013</v>
      </c>
      <c r="I690" s="2">
        <v>15190</v>
      </c>
      <c r="J690" s="2">
        <v>1</v>
      </c>
      <c r="K690" s="2">
        <v>0</v>
      </c>
      <c r="L690" s="2">
        <v>0</v>
      </c>
      <c r="M690" s="2">
        <v>0</v>
      </c>
      <c r="N690">
        <v>0</v>
      </c>
      <c r="O690">
        <v>296.2</v>
      </c>
      <c r="P690">
        <v>23.6</v>
      </c>
      <c r="Q690">
        <v>43.5</v>
      </c>
      <c r="R690" s="5">
        <v>0.47291666666666698</v>
      </c>
      <c r="T690" s="13">
        <f t="shared" si="24"/>
        <v>43.5</v>
      </c>
      <c r="U690" s="13">
        <f t="shared" si="25"/>
        <v>19.5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21</v>
      </c>
      <c r="AN690" s="2">
        <v>85</v>
      </c>
      <c r="AO690" s="2">
        <v>18.399999999999999</v>
      </c>
      <c r="AP690" s="2">
        <v>21</v>
      </c>
      <c r="AQ690" s="2">
        <v>2.9</v>
      </c>
      <c r="AR690" s="2">
        <v>4</v>
      </c>
      <c r="AS690" s="2">
        <v>1013</v>
      </c>
      <c r="AT690" s="2">
        <v>15190</v>
      </c>
      <c r="AU690" s="2">
        <v>1</v>
      </c>
      <c r="AV690" s="600">
        <v>0</v>
      </c>
      <c r="AW690" s="600">
        <v>0</v>
      </c>
      <c r="AX690" s="600">
        <v>0</v>
      </c>
      <c r="AY690" s="599">
        <v>0</v>
      </c>
      <c r="AZ690" s="599">
        <v>296.2</v>
      </c>
      <c r="BA690">
        <v>23.6</v>
      </c>
      <c r="BB690">
        <v>43.5</v>
      </c>
      <c r="BC690" s="8">
        <v>0.47291666666666698</v>
      </c>
    </row>
    <row r="691" spans="2:55">
      <c r="B691" s="2">
        <v>21</v>
      </c>
      <c r="C691" s="2">
        <v>85</v>
      </c>
      <c r="D691" s="2">
        <v>18.399999999999999</v>
      </c>
      <c r="E691" s="2">
        <v>21</v>
      </c>
      <c r="F691" s="2">
        <v>2.5</v>
      </c>
      <c r="G691" s="2">
        <v>3.2</v>
      </c>
      <c r="H691" s="2">
        <v>1012.8</v>
      </c>
      <c r="I691" s="2">
        <v>16550</v>
      </c>
      <c r="J691" s="2">
        <v>1</v>
      </c>
      <c r="K691" s="2">
        <v>0</v>
      </c>
      <c r="L691" s="2">
        <v>0</v>
      </c>
      <c r="M691" s="2">
        <v>0</v>
      </c>
      <c r="N691">
        <v>0</v>
      </c>
      <c r="O691">
        <v>296.2</v>
      </c>
      <c r="P691">
        <v>23.7</v>
      </c>
      <c r="Q691">
        <v>43.7</v>
      </c>
      <c r="R691" s="5">
        <v>0.47361111111111098</v>
      </c>
      <c r="T691" s="13">
        <f t="shared" si="24"/>
        <v>43.7</v>
      </c>
      <c r="U691" s="13">
        <f t="shared" si="25"/>
        <v>19.700000000000003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21</v>
      </c>
      <c r="AN691" s="2">
        <v>85</v>
      </c>
      <c r="AO691" s="2">
        <v>18.399999999999999</v>
      </c>
      <c r="AP691" s="2">
        <v>21</v>
      </c>
      <c r="AQ691" s="2">
        <v>2.5</v>
      </c>
      <c r="AR691" s="2">
        <v>3.2</v>
      </c>
      <c r="AS691" s="2">
        <v>1012.8</v>
      </c>
      <c r="AT691" s="2">
        <v>16550</v>
      </c>
      <c r="AU691" s="2">
        <v>1</v>
      </c>
      <c r="AV691" s="600">
        <v>0</v>
      </c>
      <c r="AW691" s="600">
        <v>0</v>
      </c>
      <c r="AX691" s="600">
        <v>0</v>
      </c>
      <c r="AY691" s="599">
        <v>0</v>
      </c>
      <c r="AZ691" s="599">
        <v>296.2</v>
      </c>
      <c r="BA691">
        <v>23.7</v>
      </c>
      <c r="BB691">
        <v>43.7</v>
      </c>
      <c r="BC691" s="8">
        <v>0.47361111111111098</v>
      </c>
    </row>
    <row r="692" spans="2:55">
      <c r="B692" s="2">
        <v>21.1</v>
      </c>
      <c r="C692" s="2">
        <v>85</v>
      </c>
      <c r="D692" s="2">
        <v>18.5</v>
      </c>
      <c r="E692" s="2">
        <v>21.1</v>
      </c>
      <c r="F692" s="2">
        <v>1.8</v>
      </c>
      <c r="G692" s="2">
        <v>2.5</v>
      </c>
      <c r="H692" s="2">
        <v>1013</v>
      </c>
      <c r="I692" s="2">
        <v>17220</v>
      </c>
      <c r="J692" s="2">
        <v>1</v>
      </c>
      <c r="K692" s="2">
        <v>0</v>
      </c>
      <c r="L692" s="2">
        <v>0</v>
      </c>
      <c r="M692" s="2">
        <v>0</v>
      </c>
      <c r="N692">
        <v>0</v>
      </c>
      <c r="O692">
        <v>296.2</v>
      </c>
      <c r="P692">
        <v>23.8</v>
      </c>
      <c r="Q692">
        <v>43.5</v>
      </c>
      <c r="R692" s="5">
        <v>0.47430555555555598</v>
      </c>
      <c r="T692" s="13">
        <f t="shared" si="24"/>
        <v>43.5</v>
      </c>
      <c r="U692" s="13">
        <f t="shared" si="25"/>
        <v>19.399999999999999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21.1</v>
      </c>
      <c r="AN692" s="2">
        <v>85</v>
      </c>
      <c r="AO692" s="2">
        <v>18.5</v>
      </c>
      <c r="AP692" s="2">
        <v>21.1</v>
      </c>
      <c r="AQ692" s="2">
        <v>1.8</v>
      </c>
      <c r="AR692" s="2">
        <v>2.5</v>
      </c>
      <c r="AS692" s="2">
        <v>1013</v>
      </c>
      <c r="AT692" s="2">
        <v>17220</v>
      </c>
      <c r="AU692" s="2">
        <v>1</v>
      </c>
      <c r="AV692" s="600">
        <v>0</v>
      </c>
      <c r="AW692" s="600">
        <v>0</v>
      </c>
      <c r="AX692" s="600">
        <v>0</v>
      </c>
      <c r="AY692" s="599">
        <v>0</v>
      </c>
      <c r="AZ692" s="599">
        <v>296.2</v>
      </c>
      <c r="BA692">
        <v>23.8</v>
      </c>
      <c r="BB692">
        <v>43.5</v>
      </c>
      <c r="BC692" s="8">
        <v>0.47430555555555598</v>
      </c>
    </row>
    <row r="693" spans="2:55">
      <c r="B693" s="2">
        <v>21</v>
      </c>
      <c r="C693" s="2">
        <v>85</v>
      </c>
      <c r="D693" s="2">
        <v>18.399999999999999</v>
      </c>
      <c r="E693" s="2">
        <v>21</v>
      </c>
      <c r="F693" s="2">
        <v>0</v>
      </c>
      <c r="G693" s="2">
        <v>1.8</v>
      </c>
      <c r="H693" s="2">
        <v>1013</v>
      </c>
      <c r="I693" s="2">
        <v>17470</v>
      </c>
      <c r="J693" s="2">
        <v>1</v>
      </c>
      <c r="K693" s="2">
        <v>0</v>
      </c>
      <c r="L693" s="2">
        <v>0</v>
      </c>
      <c r="M693" s="2">
        <v>0</v>
      </c>
      <c r="N693">
        <v>0</v>
      </c>
      <c r="O693">
        <v>296.2</v>
      </c>
      <c r="P693">
        <v>24</v>
      </c>
      <c r="Q693">
        <v>43.1</v>
      </c>
      <c r="R693" s="5">
        <v>0.47499999999999998</v>
      </c>
      <c r="T693" s="13">
        <f t="shared" si="24"/>
        <v>43.1</v>
      </c>
      <c r="U693" s="13">
        <f t="shared" si="25"/>
        <v>19.100000000000001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21</v>
      </c>
      <c r="AN693" s="2">
        <v>85</v>
      </c>
      <c r="AO693" s="2">
        <v>18.399999999999999</v>
      </c>
      <c r="AP693" s="2">
        <v>21</v>
      </c>
      <c r="AQ693" s="2">
        <v>0</v>
      </c>
      <c r="AR693" s="2">
        <v>1.8</v>
      </c>
      <c r="AS693" s="2">
        <v>1013</v>
      </c>
      <c r="AT693" s="2">
        <v>17470</v>
      </c>
      <c r="AU693" s="2">
        <v>1</v>
      </c>
      <c r="AV693" s="600">
        <v>0</v>
      </c>
      <c r="AW693" s="600">
        <v>0</v>
      </c>
      <c r="AX693" s="600">
        <v>0</v>
      </c>
      <c r="AY693" s="599">
        <v>0</v>
      </c>
      <c r="AZ693" s="599">
        <v>296.2</v>
      </c>
      <c r="BA693">
        <v>24</v>
      </c>
      <c r="BB693">
        <v>43.1</v>
      </c>
      <c r="BC693" s="8">
        <v>0.47499999999999998</v>
      </c>
    </row>
    <row r="694" spans="2:55">
      <c r="B694" s="2">
        <v>21</v>
      </c>
      <c r="C694" s="2">
        <v>85</v>
      </c>
      <c r="D694" s="2">
        <v>18.399999999999999</v>
      </c>
      <c r="E694" s="2">
        <v>21</v>
      </c>
      <c r="F694" s="2">
        <v>0</v>
      </c>
      <c r="G694" s="2">
        <v>0</v>
      </c>
      <c r="H694" s="2">
        <v>1013.1</v>
      </c>
      <c r="I694" s="2">
        <v>17550</v>
      </c>
      <c r="J694" s="2">
        <v>1</v>
      </c>
      <c r="K694" s="2">
        <v>0</v>
      </c>
      <c r="L694" s="2">
        <v>0</v>
      </c>
      <c r="M694" s="2">
        <v>0</v>
      </c>
      <c r="N694">
        <v>0</v>
      </c>
      <c r="O694">
        <v>296.2</v>
      </c>
      <c r="P694">
        <v>24.1</v>
      </c>
      <c r="Q694">
        <v>42.4</v>
      </c>
      <c r="R694" s="5">
        <v>0.47569444444444398</v>
      </c>
      <c r="T694" s="13">
        <f t="shared" si="24"/>
        <v>42.4</v>
      </c>
      <c r="U694" s="13">
        <f t="shared" si="25"/>
        <v>18.399999999999999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21</v>
      </c>
      <c r="AN694" s="2">
        <v>85</v>
      </c>
      <c r="AO694" s="2">
        <v>18.399999999999999</v>
      </c>
      <c r="AP694" s="2">
        <v>21</v>
      </c>
      <c r="AQ694" s="2">
        <v>0</v>
      </c>
      <c r="AR694" s="2">
        <v>0</v>
      </c>
      <c r="AS694" s="2">
        <v>1013.1</v>
      </c>
      <c r="AT694" s="2">
        <v>17550</v>
      </c>
      <c r="AU694" s="2">
        <v>1</v>
      </c>
      <c r="AV694" s="600">
        <v>0</v>
      </c>
      <c r="AW694" s="600">
        <v>0</v>
      </c>
      <c r="AX694" s="600">
        <v>0</v>
      </c>
      <c r="AY694" s="599">
        <v>0</v>
      </c>
      <c r="AZ694" s="599">
        <v>296.2</v>
      </c>
      <c r="BA694">
        <v>24.1</v>
      </c>
      <c r="BB694">
        <v>42.4</v>
      </c>
      <c r="BC694" s="8">
        <v>0.47569444444444398</v>
      </c>
    </row>
    <row r="695" spans="2:55">
      <c r="B695" s="2">
        <v>21.1</v>
      </c>
      <c r="C695" s="2">
        <v>85</v>
      </c>
      <c r="D695" s="2">
        <v>18.5</v>
      </c>
      <c r="E695" s="2">
        <v>21.1</v>
      </c>
      <c r="F695" s="2">
        <v>2.5</v>
      </c>
      <c r="G695" s="2">
        <v>2.5</v>
      </c>
      <c r="H695" s="2">
        <v>1013</v>
      </c>
      <c r="I695" s="2">
        <v>17690</v>
      </c>
      <c r="J695" s="2">
        <v>1</v>
      </c>
      <c r="K695" s="2">
        <v>0</v>
      </c>
      <c r="L695" s="2">
        <v>0</v>
      </c>
      <c r="M695" s="2">
        <v>0</v>
      </c>
      <c r="N695">
        <v>0</v>
      </c>
      <c r="O695">
        <v>296.2</v>
      </c>
      <c r="P695">
        <v>24.2</v>
      </c>
      <c r="Q695">
        <v>41.7</v>
      </c>
      <c r="R695" s="5">
        <v>0.47638888888888897</v>
      </c>
      <c r="T695" s="13">
        <f t="shared" si="24"/>
        <v>41.7</v>
      </c>
      <c r="U695" s="13">
        <f t="shared" si="25"/>
        <v>17.600000000000001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21.1</v>
      </c>
      <c r="AN695" s="2">
        <v>85</v>
      </c>
      <c r="AO695" s="2">
        <v>18.5</v>
      </c>
      <c r="AP695" s="2">
        <v>21.1</v>
      </c>
      <c r="AQ695" s="2">
        <v>2.5</v>
      </c>
      <c r="AR695" s="2">
        <v>2.5</v>
      </c>
      <c r="AS695" s="2">
        <v>1013</v>
      </c>
      <c r="AT695" s="2">
        <v>17690</v>
      </c>
      <c r="AU695" s="2">
        <v>1</v>
      </c>
      <c r="AV695" s="600">
        <v>0</v>
      </c>
      <c r="AW695" s="600">
        <v>0</v>
      </c>
      <c r="AX695" s="600">
        <v>0</v>
      </c>
      <c r="AY695" s="599">
        <v>0</v>
      </c>
      <c r="AZ695" s="599">
        <v>296.2</v>
      </c>
      <c r="BA695">
        <v>24.2</v>
      </c>
      <c r="BB695">
        <v>41.7</v>
      </c>
      <c r="BC695" s="8">
        <v>0.47638888888888897</v>
      </c>
    </row>
    <row r="696" spans="2:55">
      <c r="B696" s="2">
        <v>21.1</v>
      </c>
      <c r="C696" s="2">
        <v>85</v>
      </c>
      <c r="D696" s="2">
        <v>18.5</v>
      </c>
      <c r="E696" s="2">
        <v>21.1</v>
      </c>
      <c r="F696" s="2">
        <v>4.3</v>
      </c>
      <c r="G696" s="2">
        <v>6.1</v>
      </c>
      <c r="H696" s="2">
        <v>1013</v>
      </c>
      <c r="I696" s="2">
        <v>17770</v>
      </c>
      <c r="J696" s="2">
        <v>1</v>
      </c>
      <c r="K696" s="2">
        <v>0</v>
      </c>
      <c r="L696" s="2">
        <v>0</v>
      </c>
      <c r="M696" s="2">
        <v>0</v>
      </c>
      <c r="N696">
        <v>0</v>
      </c>
      <c r="O696">
        <v>296.2</v>
      </c>
      <c r="P696">
        <v>24.4</v>
      </c>
      <c r="Q696">
        <v>41</v>
      </c>
      <c r="R696" s="5">
        <v>0.47708333333333303</v>
      </c>
      <c r="T696" s="13">
        <f t="shared" si="24"/>
        <v>41</v>
      </c>
      <c r="U696" s="13">
        <f t="shared" si="25"/>
        <v>16.899999999999999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21.1</v>
      </c>
      <c r="AN696" s="2">
        <v>85</v>
      </c>
      <c r="AO696" s="2">
        <v>18.5</v>
      </c>
      <c r="AP696" s="2">
        <v>21.1</v>
      </c>
      <c r="AQ696" s="2">
        <v>4.3</v>
      </c>
      <c r="AR696" s="2">
        <v>6.1</v>
      </c>
      <c r="AS696" s="2">
        <v>1013</v>
      </c>
      <c r="AT696" s="2">
        <v>17770</v>
      </c>
      <c r="AU696" s="2">
        <v>1</v>
      </c>
      <c r="AV696" s="600">
        <v>0</v>
      </c>
      <c r="AW696" s="600">
        <v>0</v>
      </c>
      <c r="AX696" s="600">
        <v>0</v>
      </c>
      <c r="AY696" s="599">
        <v>0</v>
      </c>
      <c r="AZ696" s="599">
        <v>296.2</v>
      </c>
      <c r="BA696">
        <v>24.4</v>
      </c>
      <c r="BB696">
        <v>41</v>
      </c>
      <c r="BC696" s="8">
        <v>0.47708333333333303</v>
      </c>
    </row>
    <row r="697" spans="2:55">
      <c r="B697" s="2">
        <v>21.1</v>
      </c>
      <c r="C697" s="2">
        <v>85</v>
      </c>
      <c r="D697" s="2">
        <v>18.5</v>
      </c>
      <c r="E697" s="2">
        <v>21.1</v>
      </c>
      <c r="F697" s="2">
        <v>0</v>
      </c>
      <c r="G697" s="2">
        <v>1.8</v>
      </c>
      <c r="H697" s="2">
        <v>1013.1</v>
      </c>
      <c r="I697" s="2">
        <v>17410</v>
      </c>
      <c r="J697" s="2">
        <v>1</v>
      </c>
      <c r="K697" s="2">
        <v>0</v>
      </c>
      <c r="L697" s="2">
        <v>0</v>
      </c>
      <c r="M697" s="2">
        <v>0</v>
      </c>
      <c r="N697">
        <v>0</v>
      </c>
      <c r="O697">
        <v>296.2</v>
      </c>
      <c r="P697">
        <v>24.5</v>
      </c>
      <c r="Q697">
        <v>40.299999999999997</v>
      </c>
      <c r="R697" s="5">
        <v>0.47777777777777802</v>
      </c>
      <c r="T697" s="13">
        <f t="shared" si="24"/>
        <v>40.299999999999997</v>
      </c>
      <c r="U697" s="13">
        <f t="shared" si="25"/>
        <v>16.199999999999996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21.1</v>
      </c>
      <c r="AN697" s="2">
        <v>85</v>
      </c>
      <c r="AO697" s="2">
        <v>18.5</v>
      </c>
      <c r="AP697" s="2">
        <v>21.1</v>
      </c>
      <c r="AQ697" s="2">
        <v>0</v>
      </c>
      <c r="AR697" s="2">
        <v>1.8</v>
      </c>
      <c r="AS697" s="2">
        <v>1013.1</v>
      </c>
      <c r="AT697" s="2">
        <v>17410</v>
      </c>
      <c r="AU697" s="2">
        <v>1</v>
      </c>
      <c r="AV697" s="600">
        <v>0</v>
      </c>
      <c r="AW697" s="600">
        <v>0</v>
      </c>
      <c r="AX697" s="600">
        <v>0</v>
      </c>
      <c r="AY697" s="599">
        <v>0</v>
      </c>
      <c r="AZ697" s="599">
        <v>296.2</v>
      </c>
      <c r="BA697">
        <v>24.5</v>
      </c>
      <c r="BB697">
        <v>40.299999999999997</v>
      </c>
      <c r="BC697" s="8">
        <v>0.47777777777777802</v>
      </c>
    </row>
    <row r="698" spans="2:55">
      <c r="B698" s="2">
        <v>21.2</v>
      </c>
      <c r="C698" s="2">
        <v>85</v>
      </c>
      <c r="D698" s="2">
        <v>18.600000000000001</v>
      </c>
      <c r="E698" s="2">
        <v>21.2</v>
      </c>
      <c r="F698" s="2">
        <v>4.3</v>
      </c>
      <c r="G698" s="2">
        <v>4.3</v>
      </c>
      <c r="H698" s="2">
        <v>1013</v>
      </c>
      <c r="I698" s="2">
        <v>16720</v>
      </c>
      <c r="J698" s="2">
        <v>1</v>
      </c>
      <c r="K698" s="2">
        <v>0</v>
      </c>
      <c r="L698" s="2">
        <v>0</v>
      </c>
      <c r="M698" s="2">
        <v>0</v>
      </c>
      <c r="N698">
        <v>0</v>
      </c>
      <c r="O698">
        <v>296.2</v>
      </c>
      <c r="P698">
        <v>24.6</v>
      </c>
      <c r="Q698">
        <v>39.6</v>
      </c>
      <c r="R698" s="5">
        <v>0.47847222222222202</v>
      </c>
      <c r="T698" s="13">
        <f t="shared" si="24"/>
        <v>39.6</v>
      </c>
      <c r="U698" s="13">
        <f t="shared" si="25"/>
        <v>15.400000000000002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21.2</v>
      </c>
      <c r="AN698" s="2">
        <v>85</v>
      </c>
      <c r="AO698" s="2">
        <v>18.600000000000001</v>
      </c>
      <c r="AP698" s="2">
        <v>21.2</v>
      </c>
      <c r="AQ698" s="2">
        <v>4.3</v>
      </c>
      <c r="AR698" s="2">
        <v>4.3</v>
      </c>
      <c r="AS698" s="2">
        <v>1013</v>
      </c>
      <c r="AT698" s="2">
        <v>16720</v>
      </c>
      <c r="AU698" s="2">
        <v>1</v>
      </c>
      <c r="AV698" s="600">
        <v>0</v>
      </c>
      <c r="AW698" s="600">
        <v>0</v>
      </c>
      <c r="AX698" s="600">
        <v>0</v>
      </c>
      <c r="AY698" s="599">
        <v>0</v>
      </c>
      <c r="AZ698" s="599">
        <v>296.2</v>
      </c>
      <c r="BA698">
        <v>24.6</v>
      </c>
      <c r="BB698">
        <v>39.6</v>
      </c>
      <c r="BC698" s="8">
        <v>0.47847222222222202</v>
      </c>
    </row>
    <row r="699" spans="2:55">
      <c r="B699" s="2">
        <v>21.1</v>
      </c>
      <c r="C699" s="2">
        <v>84</v>
      </c>
      <c r="D699" s="2">
        <v>18.3</v>
      </c>
      <c r="E699" s="2">
        <v>21.1</v>
      </c>
      <c r="F699" s="2">
        <v>2.9</v>
      </c>
      <c r="G699" s="2">
        <v>2.9</v>
      </c>
      <c r="H699" s="2">
        <v>1013.1</v>
      </c>
      <c r="I699" s="2">
        <v>15320</v>
      </c>
      <c r="J699" s="2">
        <v>1</v>
      </c>
      <c r="K699" s="2">
        <v>0</v>
      </c>
      <c r="L699" s="2">
        <v>0</v>
      </c>
      <c r="M699" s="2">
        <v>0</v>
      </c>
      <c r="N699">
        <v>0</v>
      </c>
      <c r="O699">
        <v>296.2</v>
      </c>
      <c r="P699">
        <v>24.7</v>
      </c>
      <c r="Q699">
        <v>39</v>
      </c>
      <c r="R699" s="5">
        <v>0.47916666666666702</v>
      </c>
      <c r="T699" s="13">
        <f t="shared" si="24"/>
        <v>39</v>
      </c>
      <c r="U699" s="13">
        <f t="shared" si="25"/>
        <v>14.899999999999999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21.1</v>
      </c>
      <c r="AN699" s="2">
        <v>84</v>
      </c>
      <c r="AO699" s="2">
        <v>18.3</v>
      </c>
      <c r="AP699" s="2">
        <v>21.1</v>
      </c>
      <c r="AQ699" s="2">
        <v>2.9</v>
      </c>
      <c r="AR699" s="2">
        <v>2.9</v>
      </c>
      <c r="AS699" s="2">
        <v>1013.1</v>
      </c>
      <c r="AT699" s="2">
        <v>15320</v>
      </c>
      <c r="AU699" s="2">
        <v>1</v>
      </c>
      <c r="AV699" s="600">
        <v>0</v>
      </c>
      <c r="AW699" s="600">
        <v>0</v>
      </c>
      <c r="AX699" s="600">
        <v>0</v>
      </c>
      <c r="AY699" s="599">
        <v>0</v>
      </c>
      <c r="AZ699" s="599">
        <v>296.2</v>
      </c>
      <c r="BA699">
        <v>24.7</v>
      </c>
      <c r="BB699">
        <v>39</v>
      </c>
      <c r="BC699" s="8">
        <v>0.47916666666666702</v>
      </c>
    </row>
    <row r="700" spans="2:55">
      <c r="B700" s="2">
        <v>21.1</v>
      </c>
      <c r="C700" s="2">
        <v>84</v>
      </c>
      <c r="D700" s="2">
        <v>18.3</v>
      </c>
      <c r="E700" s="2">
        <v>21.1</v>
      </c>
      <c r="F700" s="2">
        <v>2.2000000000000002</v>
      </c>
      <c r="G700" s="2">
        <v>2.5</v>
      </c>
      <c r="H700" s="2">
        <v>1012.8</v>
      </c>
      <c r="I700" s="2">
        <v>14100</v>
      </c>
      <c r="J700" s="2">
        <v>1</v>
      </c>
      <c r="K700" s="2">
        <v>0</v>
      </c>
      <c r="L700" s="2">
        <v>0</v>
      </c>
      <c r="M700" s="2">
        <v>0</v>
      </c>
      <c r="N700">
        <v>0</v>
      </c>
      <c r="O700">
        <v>296.2</v>
      </c>
      <c r="P700">
        <v>24.7</v>
      </c>
      <c r="Q700">
        <v>38.6</v>
      </c>
      <c r="R700" s="5">
        <v>0.47986111111111102</v>
      </c>
      <c r="T700" s="13">
        <f t="shared" si="24"/>
        <v>38.6</v>
      </c>
      <c r="U700" s="13">
        <f t="shared" si="25"/>
        <v>14.5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21.1</v>
      </c>
      <c r="AN700" s="2">
        <v>84</v>
      </c>
      <c r="AO700" s="2">
        <v>18.3</v>
      </c>
      <c r="AP700" s="2">
        <v>21.1</v>
      </c>
      <c r="AQ700" s="2">
        <v>2.2000000000000002</v>
      </c>
      <c r="AR700" s="2">
        <v>2.5</v>
      </c>
      <c r="AS700" s="2">
        <v>1012.8</v>
      </c>
      <c r="AT700" s="2">
        <v>14100</v>
      </c>
      <c r="AU700" s="2">
        <v>1</v>
      </c>
      <c r="AV700" s="600">
        <v>0</v>
      </c>
      <c r="AW700" s="600">
        <v>0</v>
      </c>
      <c r="AX700" s="600">
        <v>0</v>
      </c>
      <c r="AY700" s="599">
        <v>0</v>
      </c>
      <c r="AZ700" s="599">
        <v>296.2</v>
      </c>
      <c r="BA700">
        <v>24.7</v>
      </c>
      <c r="BB700">
        <v>38.6</v>
      </c>
      <c r="BC700" s="8">
        <v>0.47986111111111102</v>
      </c>
    </row>
    <row r="701" spans="2:55">
      <c r="B701" s="2">
        <v>25.6</v>
      </c>
      <c r="C701" s="2">
        <v>72</v>
      </c>
      <c r="D701" s="2">
        <v>20.2</v>
      </c>
      <c r="E701" s="2">
        <v>25.6</v>
      </c>
      <c r="F701" s="2">
        <v>2.2000000000000002</v>
      </c>
      <c r="G701" s="2">
        <v>4.7</v>
      </c>
      <c r="H701" s="2">
        <v>1014.9</v>
      </c>
      <c r="I701" s="2">
        <v>54110</v>
      </c>
      <c r="J701" s="2">
        <v>3</v>
      </c>
      <c r="K701" s="2">
        <v>0</v>
      </c>
      <c r="L701" s="2">
        <v>0</v>
      </c>
      <c r="M701" s="2">
        <v>0</v>
      </c>
      <c r="N701">
        <v>0</v>
      </c>
      <c r="O701">
        <v>296.2</v>
      </c>
      <c r="P701">
        <v>42.5</v>
      </c>
      <c r="Q701">
        <v>39.6</v>
      </c>
      <c r="R701" s="5">
        <v>0.48055555555555601</v>
      </c>
      <c r="T701" s="13">
        <f t="shared" si="24"/>
        <v>42.5</v>
      </c>
      <c r="U701" s="13">
        <f t="shared" si="25"/>
        <v>13.899999999999999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25.6</v>
      </c>
      <c r="AN701" s="2">
        <v>72</v>
      </c>
      <c r="AO701" s="2">
        <v>20.2</v>
      </c>
      <c r="AP701" s="2">
        <v>25.6</v>
      </c>
      <c r="AQ701" s="2">
        <v>2.2000000000000002</v>
      </c>
      <c r="AR701" s="2">
        <v>4.7</v>
      </c>
      <c r="AS701" s="2">
        <v>1014.9</v>
      </c>
      <c r="AT701" s="2">
        <v>54110</v>
      </c>
      <c r="AU701" s="2">
        <v>3</v>
      </c>
      <c r="AV701" s="600">
        <v>0</v>
      </c>
      <c r="AW701" s="600">
        <v>0</v>
      </c>
      <c r="AX701" s="600">
        <v>0</v>
      </c>
      <c r="AY701" s="599">
        <v>0</v>
      </c>
      <c r="AZ701" s="599">
        <v>296.2</v>
      </c>
      <c r="BA701">
        <v>42.5</v>
      </c>
      <c r="BB701">
        <v>39.6</v>
      </c>
      <c r="BC701" s="8">
        <v>0.48055555555555601</v>
      </c>
    </row>
    <row r="702" spans="2:55">
      <c r="B702" s="2">
        <v>21.1</v>
      </c>
      <c r="C702" s="2">
        <v>86</v>
      </c>
      <c r="D702" s="2">
        <v>18.7</v>
      </c>
      <c r="E702" s="2">
        <v>21.1</v>
      </c>
      <c r="F702" s="2">
        <v>0</v>
      </c>
      <c r="G702" s="2">
        <v>0</v>
      </c>
      <c r="H702" s="2">
        <v>1012.8</v>
      </c>
      <c r="I702" s="2">
        <v>14010</v>
      </c>
      <c r="J702" s="2">
        <v>1</v>
      </c>
      <c r="K702" s="2">
        <v>0</v>
      </c>
      <c r="L702" s="2">
        <v>0</v>
      </c>
      <c r="M702" s="2">
        <v>0</v>
      </c>
      <c r="N702">
        <v>0</v>
      </c>
      <c r="O702">
        <v>296.2</v>
      </c>
      <c r="P702">
        <v>23.4</v>
      </c>
      <c r="Q702">
        <v>43.5</v>
      </c>
      <c r="R702" s="5">
        <v>0.48125000000000001</v>
      </c>
      <c r="T702" s="13">
        <f t="shared" si="24"/>
        <v>43.5</v>
      </c>
      <c r="U702" s="13">
        <f t="shared" si="25"/>
        <v>19.399999999999999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21.1</v>
      </c>
      <c r="AN702" s="2">
        <v>86</v>
      </c>
      <c r="AO702" s="2">
        <v>18.7</v>
      </c>
      <c r="AP702" s="2">
        <v>21.1</v>
      </c>
      <c r="AQ702" s="2">
        <v>0</v>
      </c>
      <c r="AR702" s="2">
        <v>0</v>
      </c>
      <c r="AS702" s="2">
        <v>1012.8</v>
      </c>
      <c r="AT702" s="2">
        <v>14010</v>
      </c>
      <c r="AU702" s="2">
        <v>1</v>
      </c>
      <c r="AV702" s="600">
        <v>0</v>
      </c>
      <c r="AW702" s="600">
        <v>0</v>
      </c>
      <c r="AX702" s="600">
        <v>0</v>
      </c>
      <c r="AY702" s="599">
        <v>0</v>
      </c>
      <c r="AZ702" s="599">
        <v>296.2</v>
      </c>
      <c r="BA702">
        <v>23.4</v>
      </c>
      <c r="BB702">
        <v>43.5</v>
      </c>
      <c r="BC702" s="8">
        <v>0.48125000000000001</v>
      </c>
    </row>
    <row r="703" spans="2:55">
      <c r="B703" s="2">
        <v>21</v>
      </c>
      <c r="C703" s="2">
        <v>85</v>
      </c>
      <c r="D703" s="2">
        <v>18.399999999999999</v>
      </c>
      <c r="E703" s="2">
        <v>21</v>
      </c>
      <c r="F703" s="2">
        <v>2.9</v>
      </c>
      <c r="G703" s="2">
        <v>4</v>
      </c>
      <c r="H703" s="2">
        <v>1013</v>
      </c>
      <c r="I703" s="2">
        <v>15190</v>
      </c>
      <c r="J703" s="2">
        <v>1</v>
      </c>
      <c r="K703" s="2">
        <v>0</v>
      </c>
      <c r="L703" s="2">
        <v>0</v>
      </c>
      <c r="M703" s="2">
        <v>0</v>
      </c>
      <c r="N703">
        <v>0</v>
      </c>
      <c r="O703">
        <v>296.2</v>
      </c>
      <c r="P703">
        <v>23.6</v>
      </c>
      <c r="Q703">
        <v>43.5</v>
      </c>
      <c r="R703" s="5">
        <v>0.48194444444444401</v>
      </c>
      <c r="T703" s="13">
        <f t="shared" si="24"/>
        <v>43.5</v>
      </c>
      <c r="U703" s="13">
        <f t="shared" si="25"/>
        <v>19.5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21</v>
      </c>
      <c r="AN703" s="2">
        <v>85</v>
      </c>
      <c r="AO703" s="2">
        <v>18.399999999999999</v>
      </c>
      <c r="AP703" s="2">
        <v>21</v>
      </c>
      <c r="AQ703" s="2">
        <v>2.9</v>
      </c>
      <c r="AR703" s="2">
        <v>4</v>
      </c>
      <c r="AS703" s="2">
        <v>1013</v>
      </c>
      <c r="AT703" s="2">
        <v>15190</v>
      </c>
      <c r="AU703" s="2">
        <v>1</v>
      </c>
      <c r="AV703" s="600">
        <v>0</v>
      </c>
      <c r="AW703" s="600">
        <v>0</v>
      </c>
      <c r="AX703" s="600">
        <v>0</v>
      </c>
      <c r="AY703" s="599">
        <v>0</v>
      </c>
      <c r="AZ703" s="599">
        <v>296.2</v>
      </c>
      <c r="BA703">
        <v>23.6</v>
      </c>
      <c r="BB703">
        <v>43.5</v>
      </c>
      <c r="BC703" s="8">
        <v>0.48194444444444401</v>
      </c>
    </row>
    <row r="704" spans="2:55">
      <c r="B704" s="2">
        <v>21</v>
      </c>
      <c r="C704" s="2">
        <v>85</v>
      </c>
      <c r="D704" s="2">
        <v>18.399999999999999</v>
      </c>
      <c r="E704" s="2">
        <v>21</v>
      </c>
      <c r="F704" s="2">
        <v>2.5</v>
      </c>
      <c r="G704" s="2">
        <v>3.2</v>
      </c>
      <c r="H704" s="2">
        <v>1012.8</v>
      </c>
      <c r="I704" s="2">
        <v>16550</v>
      </c>
      <c r="J704" s="2">
        <v>1</v>
      </c>
      <c r="K704" s="2">
        <v>0</v>
      </c>
      <c r="L704" s="2">
        <v>0</v>
      </c>
      <c r="M704" s="2">
        <v>0</v>
      </c>
      <c r="N704">
        <v>0</v>
      </c>
      <c r="O704">
        <v>296.2</v>
      </c>
      <c r="P704">
        <v>23.7</v>
      </c>
      <c r="Q704">
        <v>43.7</v>
      </c>
      <c r="R704" s="5">
        <v>0.48263888888888901</v>
      </c>
      <c r="T704" s="13">
        <f t="shared" si="24"/>
        <v>43.7</v>
      </c>
      <c r="U704" s="13">
        <f t="shared" si="25"/>
        <v>19.700000000000003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21</v>
      </c>
      <c r="AN704" s="2">
        <v>85</v>
      </c>
      <c r="AO704" s="2">
        <v>18.399999999999999</v>
      </c>
      <c r="AP704" s="2">
        <v>21</v>
      </c>
      <c r="AQ704" s="2">
        <v>2.5</v>
      </c>
      <c r="AR704" s="2">
        <v>3.2</v>
      </c>
      <c r="AS704" s="2">
        <v>1012.8</v>
      </c>
      <c r="AT704" s="2">
        <v>16550</v>
      </c>
      <c r="AU704" s="2">
        <v>1</v>
      </c>
      <c r="AV704" s="600">
        <v>0</v>
      </c>
      <c r="AW704" s="600">
        <v>0</v>
      </c>
      <c r="AX704" s="600">
        <v>0</v>
      </c>
      <c r="AY704" s="599">
        <v>0</v>
      </c>
      <c r="AZ704" s="599">
        <v>296.2</v>
      </c>
      <c r="BA704">
        <v>23.7</v>
      </c>
      <c r="BB704">
        <v>43.7</v>
      </c>
      <c r="BC704" s="8">
        <v>0.48263888888888901</v>
      </c>
    </row>
    <row r="705" spans="2:55">
      <c r="B705" s="2">
        <v>21.1</v>
      </c>
      <c r="C705" s="2">
        <v>85</v>
      </c>
      <c r="D705" s="2">
        <v>18.5</v>
      </c>
      <c r="E705" s="2">
        <v>21.1</v>
      </c>
      <c r="F705" s="2">
        <v>1.8</v>
      </c>
      <c r="G705" s="2">
        <v>2.5</v>
      </c>
      <c r="H705" s="2">
        <v>1013</v>
      </c>
      <c r="I705" s="2">
        <v>17220</v>
      </c>
      <c r="J705" s="2">
        <v>1</v>
      </c>
      <c r="K705" s="2">
        <v>0</v>
      </c>
      <c r="L705" s="2">
        <v>0</v>
      </c>
      <c r="M705" s="2">
        <v>0</v>
      </c>
      <c r="N705">
        <v>0</v>
      </c>
      <c r="O705">
        <v>296.2</v>
      </c>
      <c r="P705">
        <v>23.8</v>
      </c>
      <c r="Q705">
        <v>43.5</v>
      </c>
      <c r="R705" s="5">
        <v>0.483333333333333</v>
      </c>
      <c r="T705" s="13">
        <f t="shared" si="24"/>
        <v>43.5</v>
      </c>
      <c r="U705" s="13">
        <f t="shared" si="25"/>
        <v>19.399999999999999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21.1</v>
      </c>
      <c r="AN705" s="2">
        <v>85</v>
      </c>
      <c r="AO705" s="2">
        <v>18.5</v>
      </c>
      <c r="AP705" s="2">
        <v>21.1</v>
      </c>
      <c r="AQ705" s="2">
        <v>1.8</v>
      </c>
      <c r="AR705" s="2">
        <v>2.5</v>
      </c>
      <c r="AS705" s="2">
        <v>1013</v>
      </c>
      <c r="AT705" s="2">
        <v>17220</v>
      </c>
      <c r="AU705" s="2">
        <v>1</v>
      </c>
      <c r="AV705" s="600">
        <v>0</v>
      </c>
      <c r="AW705" s="600">
        <v>0</v>
      </c>
      <c r="AX705" s="600">
        <v>0</v>
      </c>
      <c r="AY705" s="599">
        <v>0</v>
      </c>
      <c r="AZ705" s="599">
        <v>296.2</v>
      </c>
      <c r="BA705">
        <v>23.8</v>
      </c>
      <c r="BB705">
        <v>43.5</v>
      </c>
      <c r="BC705" s="8">
        <v>0.483333333333333</v>
      </c>
    </row>
    <row r="706" spans="2:55">
      <c r="B706" s="2">
        <v>21</v>
      </c>
      <c r="C706" s="2">
        <v>85</v>
      </c>
      <c r="D706" s="2">
        <v>18.399999999999999</v>
      </c>
      <c r="E706" s="2">
        <v>21</v>
      </c>
      <c r="F706" s="2">
        <v>0</v>
      </c>
      <c r="G706" s="2">
        <v>1.8</v>
      </c>
      <c r="H706" s="2">
        <v>1013</v>
      </c>
      <c r="I706" s="2">
        <v>17470</v>
      </c>
      <c r="J706" s="2">
        <v>1</v>
      </c>
      <c r="K706" s="2">
        <v>0</v>
      </c>
      <c r="L706" s="2">
        <v>0</v>
      </c>
      <c r="M706" s="2">
        <v>0</v>
      </c>
      <c r="N706">
        <v>0</v>
      </c>
      <c r="O706">
        <v>296.2</v>
      </c>
      <c r="P706">
        <v>24</v>
      </c>
      <c r="Q706">
        <v>43.1</v>
      </c>
      <c r="R706" s="5">
        <v>0.484027777777778</v>
      </c>
      <c r="T706" s="13">
        <f t="shared" si="24"/>
        <v>43.1</v>
      </c>
      <c r="U706" s="13">
        <f t="shared" si="25"/>
        <v>19.100000000000001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21</v>
      </c>
      <c r="AN706" s="2">
        <v>85</v>
      </c>
      <c r="AO706" s="2">
        <v>18.399999999999999</v>
      </c>
      <c r="AP706" s="2">
        <v>21</v>
      </c>
      <c r="AQ706" s="2">
        <v>0</v>
      </c>
      <c r="AR706" s="2">
        <v>1.8</v>
      </c>
      <c r="AS706" s="2">
        <v>1013</v>
      </c>
      <c r="AT706" s="2">
        <v>17470</v>
      </c>
      <c r="AU706" s="2">
        <v>1</v>
      </c>
      <c r="AV706" s="600">
        <v>0</v>
      </c>
      <c r="AW706" s="600">
        <v>0</v>
      </c>
      <c r="AX706" s="600">
        <v>0</v>
      </c>
      <c r="AY706" s="599">
        <v>0</v>
      </c>
      <c r="AZ706" s="599">
        <v>296.2</v>
      </c>
      <c r="BA706">
        <v>24</v>
      </c>
      <c r="BB706">
        <v>43.1</v>
      </c>
      <c r="BC706" s="8">
        <v>0.484027777777778</v>
      </c>
    </row>
    <row r="707" spans="2:55">
      <c r="B707" s="2">
        <v>21</v>
      </c>
      <c r="C707" s="2">
        <v>85</v>
      </c>
      <c r="D707" s="2">
        <v>18.399999999999999</v>
      </c>
      <c r="E707" s="2">
        <v>21</v>
      </c>
      <c r="F707" s="2">
        <v>0</v>
      </c>
      <c r="G707" s="2">
        <v>0</v>
      </c>
      <c r="H707" s="2">
        <v>1013.1</v>
      </c>
      <c r="I707" s="2">
        <v>17550</v>
      </c>
      <c r="J707" s="2">
        <v>1</v>
      </c>
      <c r="K707" s="2">
        <v>0</v>
      </c>
      <c r="L707" s="2">
        <v>0</v>
      </c>
      <c r="M707" s="2">
        <v>0</v>
      </c>
      <c r="N707">
        <v>0</v>
      </c>
      <c r="O707">
        <v>296.2</v>
      </c>
      <c r="P707">
        <v>24.1</v>
      </c>
      <c r="Q707">
        <v>42.4</v>
      </c>
      <c r="R707" s="5">
        <v>0.484722222222222</v>
      </c>
      <c r="T707" s="13">
        <f t="shared" si="24"/>
        <v>42.4</v>
      </c>
      <c r="U707" s="13">
        <f t="shared" si="25"/>
        <v>18.399999999999999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21</v>
      </c>
      <c r="AN707" s="2">
        <v>85</v>
      </c>
      <c r="AO707" s="2">
        <v>18.399999999999999</v>
      </c>
      <c r="AP707" s="2">
        <v>21</v>
      </c>
      <c r="AQ707" s="2">
        <v>0</v>
      </c>
      <c r="AR707" s="2">
        <v>0</v>
      </c>
      <c r="AS707" s="2">
        <v>1013.1</v>
      </c>
      <c r="AT707" s="2">
        <v>17550</v>
      </c>
      <c r="AU707" s="2">
        <v>1</v>
      </c>
      <c r="AV707" s="600">
        <v>0</v>
      </c>
      <c r="AW707" s="600">
        <v>0</v>
      </c>
      <c r="AX707" s="600">
        <v>0</v>
      </c>
      <c r="AY707" s="599">
        <v>0</v>
      </c>
      <c r="AZ707" s="599">
        <v>296.2</v>
      </c>
      <c r="BA707">
        <v>24.1</v>
      </c>
      <c r="BB707">
        <v>42.4</v>
      </c>
      <c r="BC707" s="8">
        <v>0.484722222222222</v>
      </c>
    </row>
    <row r="708" spans="2:55">
      <c r="B708" s="2">
        <v>21.1</v>
      </c>
      <c r="C708" s="2">
        <v>85</v>
      </c>
      <c r="D708" s="2">
        <v>18.5</v>
      </c>
      <c r="E708" s="2">
        <v>21.1</v>
      </c>
      <c r="F708" s="2">
        <v>2.5</v>
      </c>
      <c r="G708" s="2">
        <v>2.5</v>
      </c>
      <c r="H708" s="2">
        <v>1013</v>
      </c>
      <c r="I708" s="2">
        <v>17690</v>
      </c>
      <c r="J708" s="2">
        <v>1</v>
      </c>
      <c r="K708" s="2">
        <v>0</v>
      </c>
      <c r="L708" s="2">
        <v>0</v>
      </c>
      <c r="M708" s="2">
        <v>0</v>
      </c>
      <c r="N708">
        <v>0</v>
      </c>
      <c r="O708">
        <v>296.2</v>
      </c>
      <c r="P708">
        <v>24.2</v>
      </c>
      <c r="Q708">
        <v>41.7</v>
      </c>
      <c r="R708" s="5">
        <v>0.485416666666667</v>
      </c>
      <c r="T708" s="13">
        <f t="shared" si="24"/>
        <v>41.7</v>
      </c>
      <c r="U708" s="13">
        <f t="shared" si="25"/>
        <v>17.600000000000001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21.1</v>
      </c>
      <c r="AN708" s="2">
        <v>85</v>
      </c>
      <c r="AO708" s="2">
        <v>18.5</v>
      </c>
      <c r="AP708" s="2">
        <v>21.1</v>
      </c>
      <c r="AQ708" s="2">
        <v>2.5</v>
      </c>
      <c r="AR708" s="2">
        <v>2.5</v>
      </c>
      <c r="AS708" s="2">
        <v>1013</v>
      </c>
      <c r="AT708" s="2">
        <v>17690</v>
      </c>
      <c r="AU708" s="2">
        <v>1</v>
      </c>
      <c r="AV708" s="600">
        <v>0</v>
      </c>
      <c r="AW708" s="600">
        <v>0</v>
      </c>
      <c r="AX708" s="600">
        <v>0</v>
      </c>
      <c r="AY708" s="599">
        <v>0</v>
      </c>
      <c r="AZ708" s="599">
        <v>296.2</v>
      </c>
      <c r="BA708">
        <v>24.2</v>
      </c>
      <c r="BB708">
        <v>41.7</v>
      </c>
      <c r="BC708" s="8">
        <v>0.485416666666667</v>
      </c>
    </row>
    <row r="709" spans="2:55">
      <c r="B709" s="2">
        <v>21.1</v>
      </c>
      <c r="C709" s="2">
        <v>85</v>
      </c>
      <c r="D709" s="2">
        <v>18.5</v>
      </c>
      <c r="E709" s="2">
        <v>21.1</v>
      </c>
      <c r="F709" s="2">
        <v>4.3</v>
      </c>
      <c r="G709" s="2">
        <v>6.1</v>
      </c>
      <c r="H709" s="2">
        <v>1013</v>
      </c>
      <c r="I709" s="2">
        <v>17770</v>
      </c>
      <c r="J709" s="2">
        <v>1</v>
      </c>
      <c r="K709" s="2">
        <v>0</v>
      </c>
      <c r="L709" s="2">
        <v>0</v>
      </c>
      <c r="M709" s="2">
        <v>0</v>
      </c>
      <c r="N709">
        <v>0</v>
      </c>
      <c r="O709">
        <v>296.2</v>
      </c>
      <c r="P709">
        <v>24.4</v>
      </c>
      <c r="Q709">
        <v>41</v>
      </c>
      <c r="R709" s="5">
        <v>0.48611111111111099</v>
      </c>
      <c r="T709" s="13">
        <f t="shared" si="24"/>
        <v>41</v>
      </c>
      <c r="U709" s="13">
        <f t="shared" si="25"/>
        <v>16.899999999999999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21.1</v>
      </c>
      <c r="AN709" s="2">
        <v>85</v>
      </c>
      <c r="AO709" s="2">
        <v>18.5</v>
      </c>
      <c r="AP709" s="2">
        <v>21.1</v>
      </c>
      <c r="AQ709" s="2">
        <v>4.3</v>
      </c>
      <c r="AR709" s="2">
        <v>6.1</v>
      </c>
      <c r="AS709" s="2">
        <v>1013</v>
      </c>
      <c r="AT709" s="2">
        <v>17770</v>
      </c>
      <c r="AU709" s="2">
        <v>1</v>
      </c>
      <c r="AV709" s="600">
        <v>0</v>
      </c>
      <c r="AW709" s="600">
        <v>0</v>
      </c>
      <c r="AX709" s="600">
        <v>0</v>
      </c>
      <c r="AY709" s="599">
        <v>0</v>
      </c>
      <c r="AZ709" s="599">
        <v>296.2</v>
      </c>
      <c r="BA709">
        <v>24.4</v>
      </c>
      <c r="BB709">
        <v>41</v>
      </c>
      <c r="BC709" s="8">
        <v>0.48611111111111099</v>
      </c>
    </row>
    <row r="710" spans="2:55">
      <c r="B710" s="2">
        <v>21.1</v>
      </c>
      <c r="C710" s="2">
        <v>85</v>
      </c>
      <c r="D710" s="2">
        <v>18.5</v>
      </c>
      <c r="E710" s="2">
        <v>21.1</v>
      </c>
      <c r="F710" s="2">
        <v>0</v>
      </c>
      <c r="G710" s="2">
        <v>1.8</v>
      </c>
      <c r="H710" s="2">
        <v>1013.1</v>
      </c>
      <c r="I710" s="2">
        <v>17410</v>
      </c>
      <c r="J710" s="2">
        <v>1</v>
      </c>
      <c r="K710" s="2">
        <v>0</v>
      </c>
      <c r="L710" s="2">
        <v>0</v>
      </c>
      <c r="M710" s="2">
        <v>0</v>
      </c>
      <c r="N710">
        <v>0</v>
      </c>
      <c r="O710">
        <v>296.2</v>
      </c>
      <c r="P710">
        <v>24.5</v>
      </c>
      <c r="Q710">
        <v>40.299999999999997</v>
      </c>
      <c r="R710" s="5">
        <v>0.48680555555555599</v>
      </c>
      <c r="T710" s="13">
        <f t="shared" si="24"/>
        <v>40.299999999999997</v>
      </c>
      <c r="U710" s="13">
        <f t="shared" si="25"/>
        <v>16.199999999999996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21.1</v>
      </c>
      <c r="AN710" s="2">
        <v>85</v>
      </c>
      <c r="AO710" s="2">
        <v>18.5</v>
      </c>
      <c r="AP710" s="2">
        <v>21.1</v>
      </c>
      <c r="AQ710" s="2">
        <v>0</v>
      </c>
      <c r="AR710" s="2">
        <v>1.8</v>
      </c>
      <c r="AS710" s="2">
        <v>1013.1</v>
      </c>
      <c r="AT710" s="2">
        <v>17410</v>
      </c>
      <c r="AU710" s="2">
        <v>1</v>
      </c>
      <c r="AV710" s="600">
        <v>0</v>
      </c>
      <c r="AW710" s="600">
        <v>0</v>
      </c>
      <c r="AX710" s="600">
        <v>0</v>
      </c>
      <c r="AY710" s="599">
        <v>0</v>
      </c>
      <c r="AZ710" s="599">
        <v>296.2</v>
      </c>
      <c r="BA710">
        <v>24.5</v>
      </c>
      <c r="BB710">
        <v>40.299999999999997</v>
      </c>
      <c r="BC710" s="8">
        <v>0.48680555555555599</v>
      </c>
    </row>
    <row r="711" spans="2:55">
      <c r="B711" s="2">
        <v>21.2</v>
      </c>
      <c r="C711" s="2">
        <v>85</v>
      </c>
      <c r="D711" s="2">
        <v>18.600000000000001</v>
      </c>
      <c r="E711" s="2">
        <v>21.2</v>
      </c>
      <c r="F711" s="2">
        <v>4.3</v>
      </c>
      <c r="G711" s="2">
        <v>4.3</v>
      </c>
      <c r="H711" s="2">
        <v>1013</v>
      </c>
      <c r="I711" s="2">
        <v>16720</v>
      </c>
      <c r="J711" s="2">
        <v>1</v>
      </c>
      <c r="K711" s="2">
        <v>0</v>
      </c>
      <c r="L711" s="2">
        <v>0</v>
      </c>
      <c r="M711" s="2">
        <v>0</v>
      </c>
      <c r="N711">
        <v>0</v>
      </c>
      <c r="O711">
        <v>296.2</v>
      </c>
      <c r="P711">
        <v>24.6</v>
      </c>
      <c r="Q711">
        <v>39.6</v>
      </c>
      <c r="R711" s="5">
        <v>0.48749999999999999</v>
      </c>
      <c r="T711" s="13">
        <f t="shared" si="24"/>
        <v>39.6</v>
      </c>
      <c r="U711" s="13">
        <f t="shared" si="25"/>
        <v>15.400000000000002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21.2</v>
      </c>
      <c r="AN711" s="2">
        <v>85</v>
      </c>
      <c r="AO711" s="2">
        <v>18.600000000000001</v>
      </c>
      <c r="AP711" s="2">
        <v>21.2</v>
      </c>
      <c r="AQ711" s="2">
        <v>4.3</v>
      </c>
      <c r="AR711" s="2">
        <v>4.3</v>
      </c>
      <c r="AS711" s="2">
        <v>1013</v>
      </c>
      <c r="AT711" s="2">
        <v>16720</v>
      </c>
      <c r="AU711" s="2">
        <v>1</v>
      </c>
      <c r="AV711" s="600">
        <v>0</v>
      </c>
      <c r="AW711" s="600">
        <v>0</v>
      </c>
      <c r="AX711" s="600">
        <v>0</v>
      </c>
      <c r="AY711" s="599">
        <v>0</v>
      </c>
      <c r="AZ711" s="599">
        <v>296.2</v>
      </c>
      <c r="BA711">
        <v>24.6</v>
      </c>
      <c r="BB711">
        <v>39.6</v>
      </c>
      <c r="BC711" s="8">
        <v>0.48749999999999999</v>
      </c>
    </row>
    <row r="712" spans="2:55">
      <c r="B712" s="2">
        <v>21.1</v>
      </c>
      <c r="C712" s="2">
        <v>84</v>
      </c>
      <c r="D712" s="2">
        <v>18.3</v>
      </c>
      <c r="E712" s="2">
        <v>21.1</v>
      </c>
      <c r="F712" s="2">
        <v>2.9</v>
      </c>
      <c r="G712" s="2">
        <v>2.9</v>
      </c>
      <c r="H712" s="2">
        <v>1013.1</v>
      </c>
      <c r="I712" s="2">
        <v>15320</v>
      </c>
      <c r="J712" s="2">
        <v>1</v>
      </c>
      <c r="K712" s="2">
        <v>0</v>
      </c>
      <c r="L712" s="2">
        <v>0</v>
      </c>
      <c r="M712" s="2">
        <v>0</v>
      </c>
      <c r="N712">
        <v>0</v>
      </c>
      <c r="O712">
        <v>296.2</v>
      </c>
      <c r="P712">
        <v>24.7</v>
      </c>
      <c r="Q712">
        <v>39</v>
      </c>
      <c r="R712" s="5">
        <v>0.48819444444444399</v>
      </c>
      <c r="T712" s="13">
        <f t="shared" si="24"/>
        <v>39</v>
      </c>
      <c r="U712" s="13">
        <f t="shared" si="25"/>
        <v>14.899999999999999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21.1</v>
      </c>
      <c r="AN712" s="2">
        <v>84</v>
      </c>
      <c r="AO712" s="2">
        <v>18.3</v>
      </c>
      <c r="AP712" s="2">
        <v>21.1</v>
      </c>
      <c r="AQ712" s="2">
        <v>2.9</v>
      </c>
      <c r="AR712" s="2">
        <v>2.9</v>
      </c>
      <c r="AS712" s="2">
        <v>1013.1</v>
      </c>
      <c r="AT712" s="2">
        <v>15320</v>
      </c>
      <c r="AU712" s="2">
        <v>1</v>
      </c>
      <c r="AV712" s="600">
        <v>0</v>
      </c>
      <c r="AW712" s="600">
        <v>0</v>
      </c>
      <c r="AX712" s="600">
        <v>0</v>
      </c>
      <c r="AY712" s="599">
        <v>0</v>
      </c>
      <c r="AZ712" s="599">
        <v>296.2</v>
      </c>
      <c r="BA712">
        <v>24.7</v>
      </c>
      <c r="BB712">
        <v>39</v>
      </c>
      <c r="BC712" s="8">
        <v>0.48819444444444399</v>
      </c>
    </row>
    <row r="713" spans="2:55">
      <c r="B713" s="2">
        <v>21.1</v>
      </c>
      <c r="C713" s="2">
        <v>84</v>
      </c>
      <c r="D713" s="2">
        <v>18.3</v>
      </c>
      <c r="E713" s="2">
        <v>21.1</v>
      </c>
      <c r="F713" s="2">
        <v>2.2000000000000002</v>
      </c>
      <c r="G713" s="2">
        <v>2.5</v>
      </c>
      <c r="H713" s="2">
        <v>1012.8</v>
      </c>
      <c r="I713" s="2">
        <v>14100</v>
      </c>
      <c r="J713" s="2">
        <v>1</v>
      </c>
      <c r="K713" s="2">
        <v>0</v>
      </c>
      <c r="L713" s="2">
        <v>0</v>
      </c>
      <c r="M713" s="2">
        <v>0</v>
      </c>
      <c r="N713">
        <v>0</v>
      </c>
      <c r="O713">
        <v>296.2</v>
      </c>
      <c r="P713">
        <v>24.7</v>
      </c>
      <c r="Q713">
        <v>38.6</v>
      </c>
      <c r="R713" s="5">
        <v>0.48888888888888898</v>
      </c>
      <c r="T713" s="13">
        <f t="shared" si="24"/>
        <v>38.6</v>
      </c>
      <c r="U713" s="13">
        <f t="shared" si="25"/>
        <v>14.5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21.1</v>
      </c>
      <c r="AN713" s="2">
        <v>84</v>
      </c>
      <c r="AO713" s="2">
        <v>18.3</v>
      </c>
      <c r="AP713" s="2">
        <v>21.1</v>
      </c>
      <c r="AQ713" s="2">
        <v>2.2000000000000002</v>
      </c>
      <c r="AR713" s="2">
        <v>2.5</v>
      </c>
      <c r="AS713" s="2">
        <v>1012.8</v>
      </c>
      <c r="AT713" s="2">
        <v>14100</v>
      </c>
      <c r="AU713" s="2">
        <v>1</v>
      </c>
      <c r="AV713" s="600">
        <v>0</v>
      </c>
      <c r="AW713" s="600">
        <v>0</v>
      </c>
      <c r="AX713" s="600">
        <v>0</v>
      </c>
      <c r="AY713" s="599">
        <v>0</v>
      </c>
      <c r="AZ713" s="599">
        <v>296.2</v>
      </c>
      <c r="BA713">
        <v>24.7</v>
      </c>
      <c r="BB713">
        <v>38.6</v>
      </c>
      <c r="BC713" s="8">
        <v>0.48888888888888898</v>
      </c>
    </row>
    <row r="714" spans="2:55">
      <c r="B714" s="2">
        <v>25.6</v>
      </c>
      <c r="C714" s="2">
        <v>72</v>
      </c>
      <c r="D714" s="2">
        <v>20.2</v>
      </c>
      <c r="E714" s="2">
        <v>25.6</v>
      </c>
      <c r="F714" s="2">
        <v>2.2000000000000002</v>
      </c>
      <c r="G714" s="2">
        <v>4.7</v>
      </c>
      <c r="H714" s="2">
        <v>1014.9</v>
      </c>
      <c r="I714" s="2">
        <v>54110</v>
      </c>
      <c r="J714" s="2">
        <v>3</v>
      </c>
      <c r="K714" s="2">
        <v>0</v>
      </c>
      <c r="L714" s="2">
        <v>0</v>
      </c>
      <c r="M714" s="2">
        <v>0</v>
      </c>
      <c r="N714">
        <v>0</v>
      </c>
      <c r="O714">
        <v>296.2</v>
      </c>
      <c r="P714">
        <v>42.5</v>
      </c>
      <c r="Q714">
        <v>39.6</v>
      </c>
      <c r="R714" s="5">
        <v>0.48958333333333298</v>
      </c>
      <c r="T714" s="13">
        <f t="shared" si="24"/>
        <v>42.5</v>
      </c>
      <c r="U714" s="13">
        <f t="shared" si="25"/>
        <v>13.899999999999999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25.6</v>
      </c>
      <c r="AN714" s="2">
        <v>72</v>
      </c>
      <c r="AO714" s="2">
        <v>20.2</v>
      </c>
      <c r="AP714" s="2">
        <v>25.6</v>
      </c>
      <c r="AQ714" s="2">
        <v>2.2000000000000002</v>
      </c>
      <c r="AR714" s="2">
        <v>4.7</v>
      </c>
      <c r="AS714" s="2">
        <v>1014.9</v>
      </c>
      <c r="AT714" s="2">
        <v>54110</v>
      </c>
      <c r="AU714" s="2">
        <v>3</v>
      </c>
      <c r="AV714" s="600">
        <v>0</v>
      </c>
      <c r="AW714" s="600">
        <v>0</v>
      </c>
      <c r="AX714" s="600">
        <v>0</v>
      </c>
      <c r="AY714" s="599">
        <v>0</v>
      </c>
      <c r="AZ714" s="599">
        <v>296.2</v>
      </c>
      <c r="BA714">
        <v>42.5</v>
      </c>
      <c r="BB714">
        <v>39.6</v>
      </c>
      <c r="BC714" s="8">
        <v>0.48958333333333298</v>
      </c>
    </row>
    <row r="715" spans="2:55">
      <c r="B715" s="2">
        <v>21.1</v>
      </c>
      <c r="C715" s="2">
        <v>86</v>
      </c>
      <c r="D715" s="2">
        <v>18.7</v>
      </c>
      <c r="E715" s="2">
        <v>21.1</v>
      </c>
      <c r="F715" s="2">
        <v>0</v>
      </c>
      <c r="G715" s="2">
        <v>0</v>
      </c>
      <c r="H715" s="2">
        <v>1012.8</v>
      </c>
      <c r="I715" s="2">
        <v>14010</v>
      </c>
      <c r="J715" s="2">
        <v>1</v>
      </c>
      <c r="K715" s="2">
        <v>0</v>
      </c>
      <c r="L715" s="2">
        <v>0</v>
      </c>
      <c r="M715" s="2">
        <v>0</v>
      </c>
      <c r="N715">
        <v>0</v>
      </c>
      <c r="O715">
        <v>296.2</v>
      </c>
      <c r="P715">
        <v>23.4</v>
      </c>
      <c r="Q715">
        <v>43.5</v>
      </c>
      <c r="R715" s="5">
        <v>0.49027777777777798</v>
      </c>
      <c r="T715" s="13">
        <f t="shared" si="24"/>
        <v>43.5</v>
      </c>
      <c r="U715" s="13">
        <f t="shared" si="25"/>
        <v>19.399999999999999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21.1</v>
      </c>
      <c r="AN715" s="2">
        <v>86</v>
      </c>
      <c r="AO715" s="2">
        <v>18.7</v>
      </c>
      <c r="AP715" s="2">
        <v>21.1</v>
      </c>
      <c r="AQ715" s="2">
        <v>0</v>
      </c>
      <c r="AR715" s="2">
        <v>0</v>
      </c>
      <c r="AS715" s="2">
        <v>1012.8</v>
      </c>
      <c r="AT715" s="2">
        <v>14010</v>
      </c>
      <c r="AU715" s="2">
        <v>1</v>
      </c>
      <c r="AV715" s="600">
        <v>0</v>
      </c>
      <c r="AW715" s="600">
        <v>0</v>
      </c>
      <c r="AX715" s="600">
        <v>0</v>
      </c>
      <c r="AY715" s="599">
        <v>0</v>
      </c>
      <c r="AZ715" s="599">
        <v>296.2</v>
      </c>
      <c r="BA715">
        <v>23.4</v>
      </c>
      <c r="BB715">
        <v>43.5</v>
      </c>
      <c r="BC715" s="8">
        <v>0.49027777777777798</v>
      </c>
    </row>
    <row r="716" spans="2:55">
      <c r="B716" s="2">
        <v>21</v>
      </c>
      <c r="C716" s="2">
        <v>85</v>
      </c>
      <c r="D716" s="2">
        <v>18.399999999999999</v>
      </c>
      <c r="E716" s="2">
        <v>21</v>
      </c>
      <c r="F716" s="2">
        <v>2.9</v>
      </c>
      <c r="G716" s="2">
        <v>4</v>
      </c>
      <c r="H716" s="2">
        <v>1013</v>
      </c>
      <c r="I716" s="2">
        <v>15190</v>
      </c>
      <c r="J716" s="2">
        <v>1</v>
      </c>
      <c r="K716" s="2">
        <v>0</v>
      </c>
      <c r="L716" s="2">
        <v>0</v>
      </c>
      <c r="M716" s="2">
        <v>0</v>
      </c>
      <c r="N716">
        <v>0</v>
      </c>
      <c r="O716">
        <v>296.2</v>
      </c>
      <c r="P716">
        <v>23.6</v>
      </c>
      <c r="Q716">
        <v>43.5</v>
      </c>
      <c r="R716" s="5">
        <v>0.49097222222222198</v>
      </c>
      <c r="T716" s="13">
        <f t="shared" si="24"/>
        <v>43.5</v>
      </c>
      <c r="U716" s="13">
        <f t="shared" si="25"/>
        <v>19.5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21</v>
      </c>
      <c r="AN716" s="2">
        <v>85</v>
      </c>
      <c r="AO716" s="2">
        <v>18.399999999999999</v>
      </c>
      <c r="AP716" s="2">
        <v>21</v>
      </c>
      <c r="AQ716" s="2">
        <v>2.9</v>
      </c>
      <c r="AR716" s="2">
        <v>4</v>
      </c>
      <c r="AS716" s="2">
        <v>1013</v>
      </c>
      <c r="AT716" s="2">
        <v>15190</v>
      </c>
      <c r="AU716" s="2">
        <v>1</v>
      </c>
      <c r="AV716" s="600">
        <v>0</v>
      </c>
      <c r="AW716" s="600">
        <v>0</v>
      </c>
      <c r="AX716" s="600">
        <v>0</v>
      </c>
      <c r="AY716" s="599">
        <v>0</v>
      </c>
      <c r="AZ716" s="599">
        <v>296.2</v>
      </c>
      <c r="BA716">
        <v>23.6</v>
      </c>
      <c r="BB716">
        <v>43.5</v>
      </c>
      <c r="BC716" s="8">
        <v>0.49097222222222198</v>
      </c>
    </row>
    <row r="717" spans="2:55">
      <c r="B717" s="2">
        <v>21</v>
      </c>
      <c r="C717" s="2">
        <v>85</v>
      </c>
      <c r="D717" s="2">
        <v>18.399999999999999</v>
      </c>
      <c r="E717" s="2">
        <v>21</v>
      </c>
      <c r="F717" s="2">
        <v>2.5</v>
      </c>
      <c r="G717" s="2">
        <v>3.2</v>
      </c>
      <c r="H717" s="2">
        <v>1012.8</v>
      </c>
      <c r="I717" s="2">
        <v>16550</v>
      </c>
      <c r="J717" s="2">
        <v>1</v>
      </c>
      <c r="K717" s="2">
        <v>0</v>
      </c>
      <c r="L717" s="2">
        <v>0</v>
      </c>
      <c r="M717" s="2">
        <v>0</v>
      </c>
      <c r="N717">
        <v>0</v>
      </c>
      <c r="O717">
        <v>296.2</v>
      </c>
      <c r="P717">
        <v>23.7</v>
      </c>
      <c r="Q717">
        <v>43.7</v>
      </c>
      <c r="R717" s="5">
        <v>0.49166666666666697</v>
      </c>
      <c r="T717" s="13">
        <f t="shared" si="24"/>
        <v>43.7</v>
      </c>
      <c r="U717" s="13">
        <f t="shared" si="25"/>
        <v>19.700000000000003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21</v>
      </c>
      <c r="AN717" s="2">
        <v>85</v>
      </c>
      <c r="AO717" s="2">
        <v>18.399999999999999</v>
      </c>
      <c r="AP717" s="2">
        <v>21</v>
      </c>
      <c r="AQ717" s="2">
        <v>2.5</v>
      </c>
      <c r="AR717" s="2">
        <v>3.2</v>
      </c>
      <c r="AS717" s="2">
        <v>1012.8</v>
      </c>
      <c r="AT717" s="2">
        <v>16550</v>
      </c>
      <c r="AU717" s="2">
        <v>1</v>
      </c>
      <c r="AV717" s="600">
        <v>0</v>
      </c>
      <c r="AW717" s="600">
        <v>0</v>
      </c>
      <c r="AX717" s="600">
        <v>0</v>
      </c>
      <c r="AY717" s="599">
        <v>0</v>
      </c>
      <c r="AZ717" s="599">
        <v>296.2</v>
      </c>
      <c r="BA717">
        <v>23.7</v>
      </c>
      <c r="BB717">
        <v>43.7</v>
      </c>
      <c r="BC717" s="8">
        <v>0.49166666666666697</v>
      </c>
    </row>
    <row r="718" spans="2:55">
      <c r="B718" s="2">
        <v>21.1</v>
      </c>
      <c r="C718" s="2">
        <v>85</v>
      </c>
      <c r="D718" s="2">
        <v>18.5</v>
      </c>
      <c r="E718" s="2">
        <v>21.1</v>
      </c>
      <c r="F718" s="2">
        <v>1.8</v>
      </c>
      <c r="G718" s="2">
        <v>2.5</v>
      </c>
      <c r="H718" s="2">
        <v>1013</v>
      </c>
      <c r="I718" s="2">
        <v>17220</v>
      </c>
      <c r="J718" s="2">
        <v>1</v>
      </c>
      <c r="K718" s="2">
        <v>0</v>
      </c>
      <c r="L718" s="2">
        <v>0</v>
      </c>
      <c r="M718" s="2">
        <v>0</v>
      </c>
      <c r="N718">
        <v>0</v>
      </c>
      <c r="O718">
        <v>296.2</v>
      </c>
      <c r="P718">
        <v>23.8</v>
      </c>
      <c r="Q718">
        <v>43.5</v>
      </c>
      <c r="R718" s="5">
        <v>0.49236111111111103</v>
      </c>
      <c r="T718" s="13">
        <f t="shared" si="24"/>
        <v>43.5</v>
      </c>
      <c r="U718" s="13">
        <f t="shared" si="25"/>
        <v>19.399999999999999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21.1</v>
      </c>
      <c r="AN718" s="2">
        <v>85</v>
      </c>
      <c r="AO718" s="2">
        <v>18.5</v>
      </c>
      <c r="AP718" s="2">
        <v>21.1</v>
      </c>
      <c r="AQ718" s="2">
        <v>1.8</v>
      </c>
      <c r="AR718" s="2">
        <v>2.5</v>
      </c>
      <c r="AS718" s="2">
        <v>1013</v>
      </c>
      <c r="AT718" s="2">
        <v>17220</v>
      </c>
      <c r="AU718" s="2">
        <v>1</v>
      </c>
      <c r="AV718" s="600">
        <v>0</v>
      </c>
      <c r="AW718" s="600">
        <v>0</v>
      </c>
      <c r="AX718" s="600">
        <v>0</v>
      </c>
      <c r="AY718" s="599">
        <v>0</v>
      </c>
      <c r="AZ718" s="599">
        <v>296.2</v>
      </c>
      <c r="BA718">
        <v>23.8</v>
      </c>
      <c r="BB718">
        <v>43.5</v>
      </c>
      <c r="BC718" s="8">
        <v>0.49236111111111103</v>
      </c>
    </row>
    <row r="719" spans="2:55">
      <c r="B719" s="2">
        <v>21</v>
      </c>
      <c r="C719" s="2">
        <v>85</v>
      </c>
      <c r="D719" s="2">
        <v>18.399999999999999</v>
      </c>
      <c r="E719" s="2">
        <v>21</v>
      </c>
      <c r="F719" s="2">
        <v>0</v>
      </c>
      <c r="G719" s="2">
        <v>1.8</v>
      </c>
      <c r="H719" s="2">
        <v>1013</v>
      </c>
      <c r="I719" s="2">
        <v>17470</v>
      </c>
      <c r="J719" s="2">
        <v>1</v>
      </c>
      <c r="K719" s="2">
        <v>0</v>
      </c>
      <c r="L719" s="2">
        <v>0</v>
      </c>
      <c r="M719" s="2">
        <v>0</v>
      </c>
      <c r="N719">
        <v>0</v>
      </c>
      <c r="O719">
        <v>296.2</v>
      </c>
      <c r="P719">
        <v>24</v>
      </c>
      <c r="Q719">
        <v>43.1</v>
      </c>
      <c r="R719" s="5">
        <v>0.49305555555555602</v>
      </c>
      <c r="T719" s="13">
        <f t="shared" ref="T719:T782" si="28">MAX(P719,Q719)</f>
        <v>43.1</v>
      </c>
      <c r="U719" s="13">
        <f t="shared" si="25"/>
        <v>19.100000000000001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21</v>
      </c>
      <c r="AN719" s="2">
        <v>85</v>
      </c>
      <c r="AO719" s="2">
        <v>18.399999999999999</v>
      </c>
      <c r="AP719" s="2">
        <v>21</v>
      </c>
      <c r="AQ719" s="2">
        <v>0</v>
      </c>
      <c r="AR719" s="2">
        <v>1.8</v>
      </c>
      <c r="AS719" s="2">
        <v>1013</v>
      </c>
      <c r="AT719" s="2">
        <v>17470</v>
      </c>
      <c r="AU719" s="2">
        <v>1</v>
      </c>
      <c r="AV719" s="600">
        <v>0</v>
      </c>
      <c r="AW719" s="600">
        <v>0</v>
      </c>
      <c r="AX719" s="600">
        <v>0</v>
      </c>
      <c r="AY719" s="599">
        <v>0</v>
      </c>
      <c r="AZ719" s="599">
        <v>296.2</v>
      </c>
      <c r="BA719">
        <v>24</v>
      </c>
      <c r="BB719">
        <v>43.1</v>
      </c>
      <c r="BC719" s="8">
        <v>0.49305555555555602</v>
      </c>
    </row>
    <row r="720" spans="2:55">
      <c r="B720" s="2">
        <v>21</v>
      </c>
      <c r="C720" s="2">
        <v>85</v>
      </c>
      <c r="D720" s="2">
        <v>18.399999999999999</v>
      </c>
      <c r="E720" s="2">
        <v>21</v>
      </c>
      <c r="F720" s="2">
        <v>0</v>
      </c>
      <c r="G720" s="2">
        <v>0</v>
      </c>
      <c r="H720" s="2">
        <v>1013.1</v>
      </c>
      <c r="I720" s="2">
        <v>17550</v>
      </c>
      <c r="J720" s="2">
        <v>1</v>
      </c>
      <c r="K720" s="2">
        <v>0</v>
      </c>
      <c r="L720" s="2">
        <v>0</v>
      </c>
      <c r="M720" s="2">
        <v>0</v>
      </c>
      <c r="N720">
        <v>0</v>
      </c>
      <c r="O720">
        <v>296.2</v>
      </c>
      <c r="P720">
        <v>24.1</v>
      </c>
      <c r="Q720">
        <v>42.4</v>
      </c>
      <c r="R720" s="5">
        <v>0.49375000000000002</v>
      </c>
      <c r="T720" s="13">
        <f t="shared" si="28"/>
        <v>42.4</v>
      </c>
      <c r="U720" s="13">
        <f t="shared" ref="U720:U783" si="29">(T720-B720)-3</f>
        <v>18.399999999999999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</v>
      </c>
      <c r="AN720" s="2">
        <v>85</v>
      </c>
      <c r="AO720" s="2">
        <v>18.399999999999999</v>
      </c>
      <c r="AP720" s="2">
        <v>21</v>
      </c>
      <c r="AQ720" s="2">
        <v>0</v>
      </c>
      <c r="AR720" s="2">
        <v>0</v>
      </c>
      <c r="AS720" s="2">
        <v>1013.1</v>
      </c>
      <c r="AT720" s="2">
        <v>17550</v>
      </c>
      <c r="AU720" s="2">
        <v>1</v>
      </c>
      <c r="AV720" s="600">
        <v>0</v>
      </c>
      <c r="AW720" s="600">
        <v>0</v>
      </c>
      <c r="AX720" s="600">
        <v>0</v>
      </c>
      <c r="AY720" s="599">
        <v>0</v>
      </c>
      <c r="AZ720" s="599">
        <v>296.2</v>
      </c>
      <c r="BA720">
        <v>24.1</v>
      </c>
      <c r="BB720">
        <v>42.4</v>
      </c>
      <c r="BC720" s="8">
        <v>0.49375000000000002</v>
      </c>
    </row>
    <row r="721" spans="2:55">
      <c r="B721" s="2">
        <v>21.1</v>
      </c>
      <c r="C721" s="2">
        <v>85</v>
      </c>
      <c r="D721" s="2">
        <v>18.5</v>
      </c>
      <c r="E721" s="2">
        <v>21.1</v>
      </c>
      <c r="F721" s="2">
        <v>2.5</v>
      </c>
      <c r="G721" s="2">
        <v>2.5</v>
      </c>
      <c r="H721" s="2">
        <v>1013</v>
      </c>
      <c r="I721" s="2">
        <v>17690</v>
      </c>
      <c r="J721" s="2">
        <v>1</v>
      </c>
      <c r="K721" s="2">
        <v>0</v>
      </c>
      <c r="L721" s="2">
        <v>0</v>
      </c>
      <c r="M721" s="2">
        <v>0</v>
      </c>
      <c r="N721">
        <v>0</v>
      </c>
      <c r="O721">
        <v>296.2</v>
      </c>
      <c r="P721">
        <v>24.2</v>
      </c>
      <c r="Q721">
        <v>41.7</v>
      </c>
      <c r="R721" s="5">
        <v>0.49444444444444402</v>
      </c>
      <c r="T721" s="13">
        <f t="shared" si="28"/>
        <v>41.7</v>
      </c>
      <c r="U721" s="13">
        <f t="shared" si="29"/>
        <v>17.600000000000001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21.1</v>
      </c>
      <c r="AN721" s="2">
        <v>85</v>
      </c>
      <c r="AO721" s="2">
        <v>18.5</v>
      </c>
      <c r="AP721" s="2">
        <v>21.1</v>
      </c>
      <c r="AQ721" s="2">
        <v>2.5</v>
      </c>
      <c r="AR721" s="2">
        <v>2.5</v>
      </c>
      <c r="AS721" s="2">
        <v>1013</v>
      </c>
      <c r="AT721" s="2">
        <v>17690</v>
      </c>
      <c r="AU721" s="2">
        <v>1</v>
      </c>
      <c r="AV721" s="600">
        <v>0</v>
      </c>
      <c r="AW721" s="600">
        <v>0</v>
      </c>
      <c r="AX721" s="600">
        <v>0</v>
      </c>
      <c r="AY721" s="599">
        <v>0</v>
      </c>
      <c r="AZ721" s="599">
        <v>296.2</v>
      </c>
      <c r="BA721">
        <v>24.2</v>
      </c>
      <c r="BB721">
        <v>41.7</v>
      </c>
      <c r="BC721" s="8">
        <v>0.49444444444444402</v>
      </c>
    </row>
    <row r="722" spans="2:55">
      <c r="B722" s="2">
        <v>21.1</v>
      </c>
      <c r="C722" s="2">
        <v>85</v>
      </c>
      <c r="D722" s="2">
        <v>18.5</v>
      </c>
      <c r="E722" s="2">
        <v>21.1</v>
      </c>
      <c r="F722" s="2">
        <v>4.3</v>
      </c>
      <c r="G722" s="2">
        <v>6.1</v>
      </c>
      <c r="H722" s="2">
        <v>1013</v>
      </c>
      <c r="I722" s="2">
        <v>17770</v>
      </c>
      <c r="J722" s="2">
        <v>1</v>
      </c>
      <c r="K722" s="2">
        <v>0</v>
      </c>
      <c r="L722" s="2">
        <v>0</v>
      </c>
      <c r="M722" s="2">
        <v>0</v>
      </c>
      <c r="N722">
        <v>0</v>
      </c>
      <c r="O722">
        <v>296.2</v>
      </c>
      <c r="P722">
        <v>24.4</v>
      </c>
      <c r="Q722">
        <v>41</v>
      </c>
      <c r="R722" s="5">
        <v>0.49513888888888902</v>
      </c>
      <c r="T722" s="13">
        <f t="shared" si="28"/>
        <v>41</v>
      </c>
      <c r="U722" s="13">
        <f t="shared" si="29"/>
        <v>16.899999999999999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21.1</v>
      </c>
      <c r="AN722" s="2">
        <v>85</v>
      </c>
      <c r="AO722" s="2">
        <v>18.5</v>
      </c>
      <c r="AP722" s="2">
        <v>21.1</v>
      </c>
      <c r="AQ722" s="2">
        <v>4.3</v>
      </c>
      <c r="AR722" s="2">
        <v>6.1</v>
      </c>
      <c r="AS722" s="2">
        <v>1013</v>
      </c>
      <c r="AT722" s="2">
        <v>17770</v>
      </c>
      <c r="AU722" s="2">
        <v>1</v>
      </c>
      <c r="AV722" s="600">
        <v>0</v>
      </c>
      <c r="AW722" s="600">
        <v>0</v>
      </c>
      <c r="AX722" s="600">
        <v>0</v>
      </c>
      <c r="AY722" s="599">
        <v>0</v>
      </c>
      <c r="AZ722" s="599">
        <v>296.2</v>
      </c>
      <c r="BA722">
        <v>24.4</v>
      </c>
      <c r="BB722">
        <v>41</v>
      </c>
      <c r="BC722" s="8">
        <v>0.49513888888888902</v>
      </c>
    </row>
    <row r="723" spans="2:55">
      <c r="B723" s="2">
        <v>21.1</v>
      </c>
      <c r="C723" s="2">
        <v>85</v>
      </c>
      <c r="D723" s="2">
        <v>18.5</v>
      </c>
      <c r="E723" s="2">
        <v>21.1</v>
      </c>
      <c r="F723" s="2">
        <v>0</v>
      </c>
      <c r="G723" s="2">
        <v>1.8</v>
      </c>
      <c r="H723" s="2">
        <v>1013.1</v>
      </c>
      <c r="I723" s="2">
        <v>17410</v>
      </c>
      <c r="J723" s="2">
        <v>1</v>
      </c>
      <c r="K723" s="2">
        <v>0</v>
      </c>
      <c r="L723" s="2">
        <v>0</v>
      </c>
      <c r="M723" s="2">
        <v>0</v>
      </c>
      <c r="N723">
        <v>0</v>
      </c>
      <c r="O723">
        <v>296.2</v>
      </c>
      <c r="P723">
        <v>24.5</v>
      </c>
      <c r="Q723">
        <v>40.299999999999997</v>
      </c>
      <c r="R723" s="5">
        <v>0.49583333333333302</v>
      </c>
      <c r="T723" s="13">
        <f t="shared" si="28"/>
        <v>40.299999999999997</v>
      </c>
      <c r="U723" s="13">
        <f t="shared" si="29"/>
        <v>16.199999999999996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21.1</v>
      </c>
      <c r="AN723" s="2">
        <v>85</v>
      </c>
      <c r="AO723" s="2">
        <v>18.5</v>
      </c>
      <c r="AP723" s="2">
        <v>21.1</v>
      </c>
      <c r="AQ723" s="2">
        <v>0</v>
      </c>
      <c r="AR723" s="2">
        <v>1.8</v>
      </c>
      <c r="AS723" s="2">
        <v>1013.1</v>
      </c>
      <c r="AT723" s="2">
        <v>17410</v>
      </c>
      <c r="AU723" s="2">
        <v>1</v>
      </c>
      <c r="AV723" s="600">
        <v>0</v>
      </c>
      <c r="AW723" s="600">
        <v>0</v>
      </c>
      <c r="AX723" s="600">
        <v>0</v>
      </c>
      <c r="AY723" s="599">
        <v>0</v>
      </c>
      <c r="AZ723" s="599">
        <v>296.2</v>
      </c>
      <c r="BA723">
        <v>24.5</v>
      </c>
      <c r="BB723">
        <v>40.299999999999997</v>
      </c>
      <c r="BC723" s="8">
        <v>0.49583333333333302</v>
      </c>
    </row>
    <row r="724" spans="2:55">
      <c r="B724" s="2">
        <v>21.2</v>
      </c>
      <c r="C724" s="2">
        <v>85</v>
      </c>
      <c r="D724" s="2">
        <v>18.600000000000001</v>
      </c>
      <c r="E724" s="2">
        <v>21.2</v>
      </c>
      <c r="F724" s="2">
        <v>4.3</v>
      </c>
      <c r="G724" s="2">
        <v>4.3</v>
      </c>
      <c r="H724" s="2">
        <v>1013</v>
      </c>
      <c r="I724" s="2">
        <v>16720</v>
      </c>
      <c r="J724" s="2">
        <v>1</v>
      </c>
      <c r="K724" s="2">
        <v>0</v>
      </c>
      <c r="L724" s="2">
        <v>0</v>
      </c>
      <c r="M724" s="2">
        <v>0</v>
      </c>
      <c r="N724">
        <v>0</v>
      </c>
      <c r="O724">
        <v>296.2</v>
      </c>
      <c r="P724">
        <v>24.6</v>
      </c>
      <c r="Q724">
        <v>39.6</v>
      </c>
      <c r="R724" s="5">
        <v>0.49652777777777801</v>
      </c>
      <c r="T724" s="13">
        <f t="shared" si="28"/>
        <v>39.6</v>
      </c>
      <c r="U724" s="13">
        <f t="shared" si="29"/>
        <v>15.400000000000002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21.2</v>
      </c>
      <c r="AN724" s="2">
        <v>85</v>
      </c>
      <c r="AO724" s="2">
        <v>18.600000000000001</v>
      </c>
      <c r="AP724" s="2">
        <v>21.2</v>
      </c>
      <c r="AQ724" s="2">
        <v>4.3</v>
      </c>
      <c r="AR724" s="2">
        <v>4.3</v>
      </c>
      <c r="AS724" s="2">
        <v>1013</v>
      </c>
      <c r="AT724" s="2">
        <v>16720</v>
      </c>
      <c r="AU724" s="2">
        <v>1</v>
      </c>
      <c r="AV724" s="600">
        <v>0</v>
      </c>
      <c r="AW724" s="600">
        <v>0</v>
      </c>
      <c r="AX724" s="600">
        <v>0</v>
      </c>
      <c r="AY724" s="599">
        <v>0</v>
      </c>
      <c r="AZ724" s="599">
        <v>296.2</v>
      </c>
      <c r="BA724">
        <v>24.6</v>
      </c>
      <c r="BB724">
        <v>39.6</v>
      </c>
      <c r="BC724" s="8">
        <v>0.49652777777777801</v>
      </c>
    </row>
    <row r="725" spans="2:55">
      <c r="B725" s="2">
        <v>21.1</v>
      </c>
      <c r="C725" s="2">
        <v>84</v>
      </c>
      <c r="D725" s="2">
        <v>18.3</v>
      </c>
      <c r="E725" s="2">
        <v>21.1</v>
      </c>
      <c r="F725" s="2">
        <v>2.9</v>
      </c>
      <c r="G725" s="2">
        <v>2.9</v>
      </c>
      <c r="H725" s="2">
        <v>1013.1</v>
      </c>
      <c r="I725" s="2">
        <v>15320</v>
      </c>
      <c r="J725" s="2">
        <v>1</v>
      </c>
      <c r="K725" s="2">
        <v>0</v>
      </c>
      <c r="L725" s="2">
        <v>0</v>
      </c>
      <c r="M725" s="2">
        <v>0</v>
      </c>
      <c r="N725">
        <v>0</v>
      </c>
      <c r="O725">
        <v>296.2</v>
      </c>
      <c r="P725">
        <v>24.7</v>
      </c>
      <c r="Q725">
        <v>39</v>
      </c>
      <c r="R725" s="5">
        <v>0.49722222222222201</v>
      </c>
      <c r="T725" s="13">
        <f t="shared" si="28"/>
        <v>39</v>
      </c>
      <c r="U725" s="13">
        <f t="shared" si="29"/>
        <v>14.899999999999999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21.1</v>
      </c>
      <c r="AN725" s="2">
        <v>84</v>
      </c>
      <c r="AO725" s="2">
        <v>18.3</v>
      </c>
      <c r="AP725" s="2">
        <v>21.1</v>
      </c>
      <c r="AQ725" s="2">
        <v>2.9</v>
      </c>
      <c r="AR725" s="2">
        <v>2.9</v>
      </c>
      <c r="AS725" s="2">
        <v>1013.1</v>
      </c>
      <c r="AT725" s="2">
        <v>15320</v>
      </c>
      <c r="AU725" s="2">
        <v>1</v>
      </c>
      <c r="AV725" s="600">
        <v>0</v>
      </c>
      <c r="AW725" s="600">
        <v>0</v>
      </c>
      <c r="AX725" s="600">
        <v>0</v>
      </c>
      <c r="AY725" s="599">
        <v>0</v>
      </c>
      <c r="AZ725" s="599">
        <v>296.2</v>
      </c>
      <c r="BA725">
        <v>24.7</v>
      </c>
      <c r="BB725">
        <v>39</v>
      </c>
      <c r="BC725" s="8">
        <v>0.49722222222222201</v>
      </c>
    </row>
    <row r="726" spans="2:55">
      <c r="B726" s="2">
        <v>21.1</v>
      </c>
      <c r="C726" s="2">
        <v>84</v>
      </c>
      <c r="D726" s="2">
        <v>18.3</v>
      </c>
      <c r="E726" s="2">
        <v>21.1</v>
      </c>
      <c r="F726" s="2">
        <v>2.2000000000000002</v>
      </c>
      <c r="G726" s="2">
        <v>2.5</v>
      </c>
      <c r="H726" s="2">
        <v>1012.8</v>
      </c>
      <c r="I726" s="2">
        <v>14100</v>
      </c>
      <c r="J726" s="2">
        <v>1</v>
      </c>
      <c r="K726" s="2">
        <v>0</v>
      </c>
      <c r="L726" s="2">
        <v>0</v>
      </c>
      <c r="M726" s="2">
        <v>0</v>
      </c>
      <c r="N726">
        <v>0</v>
      </c>
      <c r="O726">
        <v>296.2</v>
      </c>
      <c r="P726">
        <v>24.7</v>
      </c>
      <c r="Q726">
        <v>38.6</v>
      </c>
      <c r="R726" s="5">
        <v>0.49791666666666701</v>
      </c>
      <c r="T726" s="13">
        <f t="shared" si="28"/>
        <v>38.6</v>
      </c>
      <c r="U726" s="13">
        <f t="shared" si="29"/>
        <v>14.5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21.1</v>
      </c>
      <c r="AN726" s="2">
        <v>84</v>
      </c>
      <c r="AO726" s="2">
        <v>18.3</v>
      </c>
      <c r="AP726" s="2">
        <v>21.1</v>
      </c>
      <c r="AQ726" s="2">
        <v>2.2000000000000002</v>
      </c>
      <c r="AR726" s="2">
        <v>2.5</v>
      </c>
      <c r="AS726" s="2">
        <v>1012.8</v>
      </c>
      <c r="AT726" s="2">
        <v>14100</v>
      </c>
      <c r="AU726" s="2">
        <v>1</v>
      </c>
      <c r="AV726" s="600">
        <v>0</v>
      </c>
      <c r="AW726" s="600">
        <v>0</v>
      </c>
      <c r="AX726" s="600">
        <v>0</v>
      </c>
      <c r="AY726" s="599">
        <v>0</v>
      </c>
      <c r="AZ726" s="599">
        <v>296.2</v>
      </c>
      <c r="BA726">
        <v>24.7</v>
      </c>
      <c r="BB726">
        <v>38.6</v>
      </c>
      <c r="BC726" s="8">
        <v>0.49791666666666701</v>
      </c>
    </row>
    <row r="727" spans="2:55">
      <c r="B727" s="2">
        <v>25.6</v>
      </c>
      <c r="C727" s="2">
        <v>72</v>
      </c>
      <c r="D727" s="2">
        <v>20.2</v>
      </c>
      <c r="E727" s="2">
        <v>25.6</v>
      </c>
      <c r="F727" s="2">
        <v>2.2000000000000002</v>
      </c>
      <c r="G727" s="2">
        <v>4.7</v>
      </c>
      <c r="H727" s="2">
        <v>1014.9</v>
      </c>
      <c r="I727" s="2">
        <v>54110</v>
      </c>
      <c r="J727" s="2">
        <v>3</v>
      </c>
      <c r="K727" s="2">
        <v>0</v>
      </c>
      <c r="L727" s="2">
        <v>0</v>
      </c>
      <c r="M727" s="2">
        <v>0</v>
      </c>
      <c r="N727">
        <v>0</v>
      </c>
      <c r="O727">
        <v>296.2</v>
      </c>
      <c r="P727">
        <v>42.5</v>
      </c>
      <c r="Q727">
        <v>39.6</v>
      </c>
      <c r="R727" s="5">
        <v>0.49861111111111101</v>
      </c>
      <c r="T727" s="13">
        <f t="shared" si="28"/>
        <v>42.5</v>
      </c>
      <c r="U727" s="13">
        <f t="shared" si="29"/>
        <v>13.899999999999999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25.6</v>
      </c>
      <c r="AN727" s="2">
        <v>72</v>
      </c>
      <c r="AO727" s="2">
        <v>20.2</v>
      </c>
      <c r="AP727" s="2">
        <v>25.6</v>
      </c>
      <c r="AQ727" s="2">
        <v>2.2000000000000002</v>
      </c>
      <c r="AR727" s="2">
        <v>4.7</v>
      </c>
      <c r="AS727" s="2">
        <v>1014.9</v>
      </c>
      <c r="AT727" s="2">
        <v>54110</v>
      </c>
      <c r="AU727" s="2">
        <v>3</v>
      </c>
      <c r="AV727" s="600">
        <v>0</v>
      </c>
      <c r="AW727" s="600">
        <v>0</v>
      </c>
      <c r="AX727" s="600">
        <v>0</v>
      </c>
      <c r="AY727" s="599">
        <v>0</v>
      </c>
      <c r="AZ727" s="599">
        <v>296.2</v>
      </c>
      <c r="BA727">
        <v>42.5</v>
      </c>
      <c r="BB727">
        <v>39.6</v>
      </c>
      <c r="BC727" s="8">
        <v>0.49861111111111101</v>
      </c>
    </row>
    <row r="728" spans="2:55">
      <c r="B728" s="2">
        <v>21.1</v>
      </c>
      <c r="C728" s="2">
        <v>86</v>
      </c>
      <c r="D728" s="2">
        <v>18.7</v>
      </c>
      <c r="E728" s="2">
        <v>21.1</v>
      </c>
      <c r="F728" s="2">
        <v>0</v>
      </c>
      <c r="G728" s="2">
        <v>0</v>
      </c>
      <c r="H728" s="2">
        <v>1012.8</v>
      </c>
      <c r="I728" s="2">
        <v>14010</v>
      </c>
      <c r="J728" s="2">
        <v>1</v>
      </c>
      <c r="K728" s="2">
        <v>0</v>
      </c>
      <c r="L728" s="2">
        <v>0</v>
      </c>
      <c r="M728" s="2">
        <v>0</v>
      </c>
      <c r="N728">
        <v>0</v>
      </c>
      <c r="O728">
        <v>296.2</v>
      </c>
      <c r="P728">
        <v>23.4</v>
      </c>
      <c r="Q728">
        <v>43.5</v>
      </c>
      <c r="R728" s="5">
        <v>0.499305555555556</v>
      </c>
      <c r="T728" s="13">
        <f t="shared" si="28"/>
        <v>43.5</v>
      </c>
      <c r="U728" s="13">
        <f t="shared" si="29"/>
        <v>19.399999999999999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21.1</v>
      </c>
      <c r="AN728" s="2">
        <v>86</v>
      </c>
      <c r="AO728" s="2">
        <v>18.7</v>
      </c>
      <c r="AP728" s="2">
        <v>21.1</v>
      </c>
      <c r="AQ728" s="2">
        <v>0</v>
      </c>
      <c r="AR728" s="2">
        <v>0</v>
      </c>
      <c r="AS728" s="2">
        <v>1012.8</v>
      </c>
      <c r="AT728" s="2">
        <v>14010</v>
      </c>
      <c r="AU728" s="2">
        <v>1</v>
      </c>
      <c r="AV728" s="600">
        <v>0</v>
      </c>
      <c r="AW728" s="600">
        <v>0</v>
      </c>
      <c r="AX728" s="600">
        <v>0</v>
      </c>
      <c r="AY728" s="599">
        <v>0</v>
      </c>
      <c r="AZ728" s="599">
        <v>296.2</v>
      </c>
      <c r="BA728">
        <v>23.4</v>
      </c>
      <c r="BB728">
        <v>43.5</v>
      </c>
      <c r="BC728" s="8">
        <v>0.499305555555556</v>
      </c>
    </row>
    <row r="729" spans="2:55">
      <c r="B729" s="2">
        <v>21</v>
      </c>
      <c r="C729" s="2">
        <v>85</v>
      </c>
      <c r="D729" s="2">
        <v>18.399999999999999</v>
      </c>
      <c r="E729" s="2">
        <v>21</v>
      </c>
      <c r="F729" s="2">
        <v>2.9</v>
      </c>
      <c r="G729" s="2">
        <v>4</v>
      </c>
      <c r="H729" s="2">
        <v>1013</v>
      </c>
      <c r="I729" s="2">
        <v>15190</v>
      </c>
      <c r="J729" s="2">
        <v>1</v>
      </c>
      <c r="K729" s="2">
        <v>0</v>
      </c>
      <c r="L729" s="2">
        <v>0</v>
      </c>
      <c r="M729" s="2">
        <v>0</v>
      </c>
      <c r="N729">
        <v>0</v>
      </c>
      <c r="O729">
        <v>296.2</v>
      </c>
      <c r="P729">
        <v>23.6</v>
      </c>
      <c r="Q729">
        <v>43.5</v>
      </c>
      <c r="R729" s="5">
        <v>0.5</v>
      </c>
      <c r="T729" s="13">
        <f t="shared" si="28"/>
        <v>43.5</v>
      </c>
      <c r="U729" s="13">
        <f t="shared" si="29"/>
        <v>19.5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21</v>
      </c>
      <c r="AN729" s="2">
        <v>85</v>
      </c>
      <c r="AO729" s="2">
        <v>18.399999999999999</v>
      </c>
      <c r="AP729" s="2">
        <v>21</v>
      </c>
      <c r="AQ729" s="2">
        <v>2.9</v>
      </c>
      <c r="AR729" s="2">
        <v>4</v>
      </c>
      <c r="AS729" s="2">
        <v>1013</v>
      </c>
      <c r="AT729" s="2">
        <v>15190</v>
      </c>
      <c r="AU729" s="2">
        <v>1</v>
      </c>
      <c r="AV729" s="600">
        <v>0</v>
      </c>
      <c r="AW729" s="600">
        <v>0</v>
      </c>
      <c r="AX729" s="600">
        <v>0</v>
      </c>
      <c r="AY729" s="599">
        <v>0</v>
      </c>
      <c r="AZ729" s="599">
        <v>296.2</v>
      </c>
      <c r="BA729">
        <v>23.6</v>
      </c>
      <c r="BB729">
        <v>43.5</v>
      </c>
      <c r="BC729" s="8">
        <v>0.5</v>
      </c>
    </row>
    <row r="730" spans="2:55">
      <c r="B730" s="2">
        <v>21</v>
      </c>
      <c r="C730" s="2">
        <v>85</v>
      </c>
      <c r="D730" s="2">
        <v>18.399999999999999</v>
      </c>
      <c r="E730" s="2">
        <v>21</v>
      </c>
      <c r="F730" s="2">
        <v>2.5</v>
      </c>
      <c r="G730" s="2">
        <v>3.2</v>
      </c>
      <c r="H730" s="2">
        <v>1012.8</v>
      </c>
      <c r="I730" s="2">
        <v>16550</v>
      </c>
      <c r="J730" s="2">
        <v>1</v>
      </c>
      <c r="K730" s="2">
        <v>0</v>
      </c>
      <c r="L730" s="2">
        <v>0</v>
      </c>
      <c r="M730" s="2">
        <v>0</v>
      </c>
      <c r="N730">
        <v>0</v>
      </c>
      <c r="O730">
        <v>296.2</v>
      </c>
      <c r="P730">
        <v>23.7</v>
      </c>
      <c r="Q730">
        <v>43.7</v>
      </c>
      <c r="R730" s="5">
        <v>0.500694444444444</v>
      </c>
      <c r="T730" s="13">
        <f t="shared" si="28"/>
        <v>43.7</v>
      </c>
      <c r="U730" s="13">
        <f t="shared" si="29"/>
        <v>19.700000000000003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21</v>
      </c>
      <c r="AN730" s="2">
        <v>85</v>
      </c>
      <c r="AO730" s="2">
        <v>18.399999999999999</v>
      </c>
      <c r="AP730" s="2">
        <v>21</v>
      </c>
      <c r="AQ730" s="2">
        <v>2.5</v>
      </c>
      <c r="AR730" s="2">
        <v>3.2</v>
      </c>
      <c r="AS730" s="2">
        <v>1012.8</v>
      </c>
      <c r="AT730" s="2">
        <v>16550</v>
      </c>
      <c r="AU730" s="2">
        <v>1</v>
      </c>
      <c r="AV730" s="600">
        <v>0</v>
      </c>
      <c r="AW730" s="600">
        <v>0</v>
      </c>
      <c r="AX730" s="600">
        <v>0</v>
      </c>
      <c r="AY730" s="599">
        <v>0</v>
      </c>
      <c r="AZ730" s="599">
        <v>296.2</v>
      </c>
      <c r="BA730">
        <v>23.7</v>
      </c>
      <c r="BB730">
        <v>43.7</v>
      </c>
      <c r="BC730" s="8">
        <v>0.500694444444444</v>
      </c>
    </row>
    <row r="731" spans="2:55">
      <c r="B731" s="2">
        <v>21.1</v>
      </c>
      <c r="C731" s="2">
        <v>85</v>
      </c>
      <c r="D731" s="2">
        <v>18.5</v>
      </c>
      <c r="E731" s="2">
        <v>21.1</v>
      </c>
      <c r="F731" s="2">
        <v>1.8</v>
      </c>
      <c r="G731" s="2">
        <v>2.5</v>
      </c>
      <c r="H731" s="2">
        <v>1013</v>
      </c>
      <c r="I731" s="2">
        <v>17220</v>
      </c>
      <c r="J731" s="2">
        <v>1</v>
      </c>
      <c r="K731" s="2">
        <v>0</v>
      </c>
      <c r="L731" s="2">
        <v>0</v>
      </c>
      <c r="M731" s="2">
        <v>0</v>
      </c>
      <c r="N731">
        <v>0</v>
      </c>
      <c r="O731">
        <v>296.2</v>
      </c>
      <c r="P731">
        <v>23.8</v>
      </c>
      <c r="Q731">
        <v>43.5</v>
      </c>
      <c r="R731" s="5">
        <v>0.50138888888888899</v>
      </c>
      <c r="T731" s="13">
        <f t="shared" si="28"/>
        <v>43.5</v>
      </c>
      <c r="U731" s="13">
        <f t="shared" si="29"/>
        <v>19.399999999999999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21.1</v>
      </c>
      <c r="AN731" s="2">
        <v>85</v>
      </c>
      <c r="AO731" s="2">
        <v>18.5</v>
      </c>
      <c r="AP731" s="2">
        <v>21.1</v>
      </c>
      <c r="AQ731" s="2">
        <v>1.8</v>
      </c>
      <c r="AR731" s="2">
        <v>2.5</v>
      </c>
      <c r="AS731" s="2">
        <v>1013</v>
      </c>
      <c r="AT731" s="2">
        <v>17220</v>
      </c>
      <c r="AU731" s="2">
        <v>1</v>
      </c>
      <c r="AV731" s="600">
        <v>0</v>
      </c>
      <c r="AW731" s="600">
        <v>0</v>
      </c>
      <c r="AX731" s="600">
        <v>0</v>
      </c>
      <c r="AY731" s="599">
        <v>0</v>
      </c>
      <c r="AZ731" s="599">
        <v>296.2</v>
      </c>
      <c r="BA731">
        <v>23.8</v>
      </c>
      <c r="BB731">
        <v>43.5</v>
      </c>
      <c r="BC731" s="8">
        <v>0.50138888888888899</v>
      </c>
    </row>
    <row r="732" spans="2:55">
      <c r="B732" s="2">
        <v>21</v>
      </c>
      <c r="C732" s="2">
        <v>85</v>
      </c>
      <c r="D732" s="2">
        <v>18.399999999999999</v>
      </c>
      <c r="E732" s="2">
        <v>21</v>
      </c>
      <c r="F732" s="2">
        <v>0</v>
      </c>
      <c r="G732" s="2">
        <v>1.8</v>
      </c>
      <c r="H732" s="2">
        <v>1013</v>
      </c>
      <c r="I732" s="2">
        <v>17470</v>
      </c>
      <c r="J732" s="2">
        <v>1</v>
      </c>
      <c r="K732" s="2">
        <v>0</v>
      </c>
      <c r="L732" s="2">
        <v>0</v>
      </c>
      <c r="M732" s="2">
        <v>0</v>
      </c>
      <c r="N732">
        <v>0</v>
      </c>
      <c r="O732">
        <v>296.2</v>
      </c>
      <c r="P732">
        <v>24</v>
      </c>
      <c r="Q732">
        <v>43.1</v>
      </c>
      <c r="R732" s="5">
        <v>0.50208333333333299</v>
      </c>
      <c r="T732" s="13">
        <f t="shared" si="28"/>
        <v>43.1</v>
      </c>
      <c r="U732" s="13">
        <f t="shared" si="29"/>
        <v>19.100000000000001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21</v>
      </c>
      <c r="AN732" s="2">
        <v>85</v>
      </c>
      <c r="AO732" s="2">
        <v>18.399999999999999</v>
      </c>
      <c r="AP732" s="2">
        <v>21</v>
      </c>
      <c r="AQ732" s="2">
        <v>0</v>
      </c>
      <c r="AR732" s="2">
        <v>1.8</v>
      </c>
      <c r="AS732" s="2">
        <v>1013</v>
      </c>
      <c r="AT732" s="2">
        <v>17470</v>
      </c>
      <c r="AU732" s="2">
        <v>1</v>
      </c>
      <c r="AV732" s="600">
        <v>0</v>
      </c>
      <c r="AW732" s="600">
        <v>0</v>
      </c>
      <c r="AX732" s="600">
        <v>0</v>
      </c>
      <c r="AY732" s="599">
        <v>0</v>
      </c>
      <c r="AZ732" s="599">
        <v>296.2</v>
      </c>
      <c r="BA732">
        <v>24</v>
      </c>
      <c r="BB732">
        <v>43.1</v>
      </c>
      <c r="BC732" s="8">
        <v>0.50208333333333299</v>
      </c>
    </row>
    <row r="733" spans="2:55">
      <c r="B733" s="2">
        <v>21</v>
      </c>
      <c r="C733" s="2">
        <v>85</v>
      </c>
      <c r="D733" s="2">
        <v>18.399999999999999</v>
      </c>
      <c r="E733" s="2">
        <v>21</v>
      </c>
      <c r="F733" s="2">
        <v>0</v>
      </c>
      <c r="G733" s="2">
        <v>0</v>
      </c>
      <c r="H733" s="2">
        <v>1013.1</v>
      </c>
      <c r="I733" s="2">
        <v>17550</v>
      </c>
      <c r="J733" s="2">
        <v>1</v>
      </c>
      <c r="K733" s="2">
        <v>0</v>
      </c>
      <c r="L733" s="2">
        <v>0</v>
      </c>
      <c r="M733" s="2">
        <v>0</v>
      </c>
      <c r="N733">
        <v>0</v>
      </c>
      <c r="O733">
        <v>296.2</v>
      </c>
      <c r="P733">
        <v>24.1</v>
      </c>
      <c r="Q733">
        <v>42.4</v>
      </c>
      <c r="R733" s="5">
        <v>0.50277777777777799</v>
      </c>
      <c r="T733" s="13">
        <f t="shared" si="28"/>
        <v>42.4</v>
      </c>
      <c r="U733" s="13">
        <f t="shared" si="29"/>
        <v>18.399999999999999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21</v>
      </c>
      <c r="AN733" s="2">
        <v>85</v>
      </c>
      <c r="AO733" s="2">
        <v>18.399999999999999</v>
      </c>
      <c r="AP733" s="2">
        <v>21</v>
      </c>
      <c r="AQ733" s="2">
        <v>0</v>
      </c>
      <c r="AR733" s="2">
        <v>0</v>
      </c>
      <c r="AS733" s="2">
        <v>1013.1</v>
      </c>
      <c r="AT733" s="2">
        <v>17550</v>
      </c>
      <c r="AU733" s="2">
        <v>1</v>
      </c>
      <c r="AV733" s="600">
        <v>0</v>
      </c>
      <c r="AW733" s="600">
        <v>0</v>
      </c>
      <c r="AX733" s="600">
        <v>0</v>
      </c>
      <c r="AY733" s="599">
        <v>0</v>
      </c>
      <c r="AZ733" s="599">
        <v>296.2</v>
      </c>
      <c r="BA733">
        <v>24.1</v>
      </c>
      <c r="BB733">
        <v>42.4</v>
      </c>
      <c r="BC733" s="8">
        <v>0.50277777777777799</v>
      </c>
    </row>
    <row r="734" spans="2:55">
      <c r="B734" s="2">
        <v>21.1</v>
      </c>
      <c r="C734" s="2">
        <v>85</v>
      </c>
      <c r="D734" s="2">
        <v>18.5</v>
      </c>
      <c r="E734" s="2">
        <v>21.1</v>
      </c>
      <c r="F734" s="2">
        <v>2.5</v>
      </c>
      <c r="G734" s="2">
        <v>2.5</v>
      </c>
      <c r="H734" s="2">
        <v>1013</v>
      </c>
      <c r="I734" s="2">
        <v>17690</v>
      </c>
      <c r="J734" s="2">
        <v>1</v>
      </c>
      <c r="K734" s="2">
        <v>0</v>
      </c>
      <c r="L734" s="2">
        <v>0</v>
      </c>
      <c r="M734" s="2">
        <v>0</v>
      </c>
      <c r="N734">
        <v>0</v>
      </c>
      <c r="O734">
        <v>296.2</v>
      </c>
      <c r="P734">
        <v>24.2</v>
      </c>
      <c r="Q734">
        <v>41.7</v>
      </c>
      <c r="R734" s="5">
        <v>0.50347222222222199</v>
      </c>
      <c r="T734" s="13">
        <f t="shared" si="28"/>
        <v>41.7</v>
      </c>
      <c r="U734" s="13">
        <f t="shared" si="29"/>
        <v>17.600000000000001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21.1</v>
      </c>
      <c r="AN734" s="2">
        <v>85</v>
      </c>
      <c r="AO734" s="2">
        <v>18.5</v>
      </c>
      <c r="AP734" s="2">
        <v>21.1</v>
      </c>
      <c r="AQ734" s="2">
        <v>2.5</v>
      </c>
      <c r="AR734" s="2">
        <v>2.5</v>
      </c>
      <c r="AS734" s="2">
        <v>1013</v>
      </c>
      <c r="AT734" s="2">
        <v>17690</v>
      </c>
      <c r="AU734" s="2">
        <v>1</v>
      </c>
      <c r="AV734" s="600">
        <v>0</v>
      </c>
      <c r="AW734" s="600">
        <v>0</v>
      </c>
      <c r="AX734" s="600">
        <v>0</v>
      </c>
      <c r="AY734" s="599">
        <v>0</v>
      </c>
      <c r="AZ734" s="599">
        <v>296.2</v>
      </c>
      <c r="BA734">
        <v>24.2</v>
      </c>
      <c r="BB734">
        <v>41.7</v>
      </c>
      <c r="BC734" s="8">
        <v>0.50347222222222199</v>
      </c>
    </row>
    <row r="735" spans="2:55">
      <c r="B735" s="2">
        <v>21.1</v>
      </c>
      <c r="C735" s="2">
        <v>85</v>
      </c>
      <c r="D735" s="2">
        <v>18.5</v>
      </c>
      <c r="E735" s="2">
        <v>21.1</v>
      </c>
      <c r="F735" s="2">
        <v>4.3</v>
      </c>
      <c r="G735" s="2">
        <v>6.1</v>
      </c>
      <c r="H735" s="2">
        <v>1013</v>
      </c>
      <c r="I735" s="2">
        <v>17770</v>
      </c>
      <c r="J735" s="2">
        <v>1</v>
      </c>
      <c r="K735" s="2">
        <v>0</v>
      </c>
      <c r="L735" s="2">
        <v>0</v>
      </c>
      <c r="M735" s="2">
        <v>0</v>
      </c>
      <c r="N735">
        <v>0</v>
      </c>
      <c r="O735">
        <v>296.2</v>
      </c>
      <c r="P735">
        <v>24.4</v>
      </c>
      <c r="Q735">
        <v>41</v>
      </c>
      <c r="R735" s="5">
        <v>0.50416666666666698</v>
      </c>
      <c r="T735" s="13">
        <f t="shared" si="28"/>
        <v>41</v>
      </c>
      <c r="U735" s="13">
        <f t="shared" si="29"/>
        <v>16.899999999999999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21.1</v>
      </c>
      <c r="AN735" s="2">
        <v>85</v>
      </c>
      <c r="AO735" s="2">
        <v>18.5</v>
      </c>
      <c r="AP735" s="2">
        <v>21.1</v>
      </c>
      <c r="AQ735" s="2">
        <v>4.3</v>
      </c>
      <c r="AR735" s="2">
        <v>6.1</v>
      </c>
      <c r="AS735" s="2">
        <v>1013</v>
      </c>
      <c r="AT735" s="2">
        <v>17770</v>
      </c>
      <c r="AU735" s="2">
        <v>1</v>
      </c>
      <c r="AV735" s="600">
        <v>0</v>
      </c>
      <c r="AW735" s="600">
        <v>0</v>
      </c>
      <c r="AX735" s="600">
        <v>0</v>
      </c>
      <c r="AY735" s="599">
        <v>0</v>
      </c>
      <c r="AZ735" s="599">
        <v>296.2</v>
      </c>
      <c r="BA735">
        <v>24.4</v>
      </c>
      <c r="BB735">
        <v>41</v>
      </c>
      <c r="BC735" s="8">
        <v>0.50416666666666698</v>
      </c>
    </row>
    <row r="736" spans="2:55">
      <c r="B736" s="2">
        <v>21.1</v>
      </c>
      <c r="C736" s="2">
        <v>85</v>
      </c>
      <c r="D736" s="2">
        <v>18.5</v>
      </c>
      <c r="E736" s="2">
        <v>21.1</v>
      </c>
      <c r="F736" s="2">
        <v>0</v>
      </c>
      <c r="G736" s="2">
        <v>1.8</v>
      </c>
      <c r="H736" s="2">
        <v>1013.1</v>
      </c>
      <c r="I736" s="2">
        <v>17410</v>
      </c>
      <c r="J736" s="2">
        <v>1</v>
      </c>
      <c r="K736" s="2">
        <v>0</v>
      </c>
      <c r="L736" s="2">
        <v>0</v>
      </c>
      <c r="M736" s="2">
        <v>0</v>
      </c>
      <c r="N736">
        <v>0</v>
      </c>
      <c r="O736">
        <v>296.2</v>
      </c>
      <c r="P736">
        <v>24.5</v>
      </c>
      <c r="Q736">
        <v>40.299999999999997</v>
      </c>
      <c r="R736" s="5">
        <v>0.50486111111111098</v>
      </c>
      <c r="T736" s="13">
        <f t="shared" si="28"/>
        <v>40.299999999999997</v>
      </c>
      <c r="U736" s="13">
        <f t="shared" si="29"/>
        <v>16.199999999999996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21.1</v>
      </c>
      <c r="AN736" s="2">
        <v>85</v>
      </c>
      <c r="AO736" s="2">
        <v>18.5</v>
      </c>
      <c r="AP736" s="2">
        <v>21.1</v>
      </c>
      <c r="AQ736" s="2">
        <v>0</v>
      </c>
      <c r="AR736" s="2">
        <v>1.8</v>
      </c>
      <c r="AS736" s="2">
        <v>1013.1</v>
      </c>
      <c r="AT736" s="2">
        <v>17410</v>
      </c>
      <c r="AU736" s="2">
        <v>1</v>
      </c>
      <c r="AV736" s="600">
        <v>0</v>
      </c>
      <c r="AW736" s="600">
        <v>0</v>
      </c>
      <c r="AX736" s="600">
        <v>0</v>
      </c>
      <c r="AY736" s="599">
        <v>0</v>
      </c>
      <c r="AZ736" s="599">
        <v>296.2</v>
      </c>
      <c r="BA736">
        <v>24.5</v>
      </c>
      <c r="BB736">
        <v>40.299999999999997</v>
      </c>
      <c r="BC736" s="8">
        <v>0.50486111111111098</v>
      </c>
    </row>
    <row r="737" spans="2:55">
      <c r="B737" s="2">
        <v>21.2</v>
      </c>
      <c r="C737" s="2">
        <v>85</v>
      </c>
      <c r="D737" s="2">
        <v>18.600000000000001</v>
      </c>
      <c r="E737" s="2">
        <v>21.2</v>
      </c>
      <c r="F737" s="2">
        <v>4.3</v>
      </c>
      <c r="G737" s="2">
        <v>4.3</v>
      </c>
      <c r="H737" s="2">
        <v>1013</v>
      </c>
      <c r="I737" s="2">
        <v>16720</v>
      </c>
      <c r="J737" s="2">
        <v>1</v>
      </c>
      <c r="K737" s="2">
        <v>0</v>
      </c>
      <c r="L737" s="2">
        <v>0</v>
      </c>
      <c r="M737" s="2">
        <v>0</v>
      </c>
      <c r="N737">
        <v>0</v>
      </c>
      <c r="O737">
        <v>296.2</v>
      </c>
      <c r="P737">
        <v>24.6</v>
      </c>
      <c r="Q737">
        <v>39.6</v>
      </c>
      <c r="R737" s="5">
        <v>0.50555555555555598</v>
      </c>
      <c r="T737" s="13">
        <f t="shared" si="28"/>
        <v>39.6</v>
      </c>
      <c r="U737" s="13">
        <f t="shared" si="29"/>
        <v>15.400000000000002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21.2</v>
      </c>
      <c r="AN737" s="2">
        <v>85</v>
      </c>
      <c r="AO737" s="2">
        <v>18.600000000000001</v>
      </c>
      <c r="AP737" s="2">
        <v>21.2</v>
      </c>
      <c r="AQ737" s="2">
        <v>4.3</v>
      </c>
      <c r="AR737" s="2">
        <v>4.3</v>
      </c>
      <c r="AS737" s="2">
        <v>1013</v>
      </c>
      <c r="AT737" s="2">
        <v>16720</v>
      </c>
      <c r="AU737" s="2">
        <v>1</v>
      </c>
      <c r="AV737" s="600">
        <v>0</v>
      </c>
      <c r="AW737" s="600">
        <v>0</v>
      </c>
      <c r="AX737" s="600">
        <v>0</v>
      </c>
      <c r="AY737" s="599">
        <v>0</v>
      </c>
      <c r="AZ737" s="599">
        <v>296.2</v>
      </c>
      <c r="BA737">
        <v>24.6</v>
      </c>
      <c r="BB737">
        <v>39.6</v>
      </c>
      <c r="BC737" s="8">
        <v>0.50555555555555598</v>
      </c>
    </row>
    <row r="738" spans="2:55">
      <c r="B738" s="2">
        <v>21.1</v>
      </c>
      <c r="C738" s="2">
        <v>84</v>
      </c>
      <c r="D738" s="2">
        <v>18.3</v>
      </c>
      <c r="E738" s="2">
        <v>21.1</v>
      </c>
      <c r="F738" s="2">
        <v>2.9</v>
      </c>
      <c r="G738" s="2">
        <v>2.9</v>
      </c>
      <c r="H738" s="2">
        <v>1013.1</v>
      </c>
      <c r="I738" s="2">
        <v>15320</v>
      </c>
      <c r="J738" s="2">
        <v>1</v>
      </c>
      <c r="K738" s="2">
        <v>0</v>
      </c>
      <c r="L738" s="2">
        <v>0</v>
      </c>
      <c r="M738" s="2">
        <v>0</v>
      </c>
      <c r="N738">
        <v>0</v>
      </c>
      <c r="O738">
        <v>296.2</v>
      </c>
      <c r="P738">
        <v>24.7</v>
      </c>
      <c r="Q738">
        <v>39</v>
      </c>
      <c r="R738" s="5">
        <v>0.50624999999999998</v>
      </c>
      <c r="T738" s="13">
        <f t="shared" si="28"/>
        <v>39</v>
      </c>
      <c r="U738" s="13">
        <f t="shared" si="29"/>
        <v>14.899999999999999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21.1</v>
      </c>
      <c r="AN738" s="2">
        <v>84</v>
      </c>
      <c r="AO738" s="2">
        <v>18.3</v>
      </c>
      <c r="AP738" s="2">
        <v>21.1</v>
      </c>
      <c r="AQ738" s="2">
        <v>2.9</v>
      </c>
      <c r="AR738" s="2">
        <v>2.9</v>
      </c>
      <c r="AS738" s="2">
        <v>1013.1</v>
      </c>
      <c r="AT738" s="2">
        <v>15320</v>
      </c>
      <c r="AU738" s="2">
        <v>1</v>
      </c>
      <c r="AV738" s="600">
        <v>0</v>
      </c>
      <c r="AW738" s="600">
        <v>0</v>
      </c>
      <c r="AX738" s="600">
        <v>0</v>
      </c>
      <c r="AY738" s="599">
        <v>0</v>
      </c>
      <c r="AZ738" s="599">
        <v>296.2</v>
      </c>
      <c r="BA738">
        <v>24.7</v>
      </c>
      <c r="BB738">
        <v>39</v>
      </c>
      <c r="BC738" s="8">
        <v>0.50624999999999998</v>
      </c>
    </row>
    <row r="739" spans="2:55">
      <c r="B739" s="2">
        <v>21.1</v>
      </c>
      <c r="C739" s="2">
        <v>84</v>
      </c>
      <c r="D739" s="2">
        <v>18.3</v>
      </c>
      <c r="E739" s="2">
        <v>21.1</v>
      </c>
      <c r="F739" s="2">
        <v>2.2000000000000002</v>
      </c>
      <c r="G739" s="2">
        <v>2.5</v>
      </c>
      <c r="H739" s="2">
        <v>1012.8</v>
      </c>
      <c r="I739" s="2">
        <v>14100</v>
      </c>
      <c r="J739" s="2">
        <v>1</v>
      </c>
      <c r="K739" s="2">
        <v>0</v>
      </c>
      <c r="L739" s="2">
        <v>0</v>
      </c>
      <c r="M739" s="2">
        <v>0</v>
      </c>
      <c r="N739">
        <v>0</v>
      </c>
      <c r="O739">
        <v>296.2</v>
      </c>
      <c r="P739">
        <v>24.7</v>
      </c>
      <c r="Q739">
        <v>38.6</v>
      </c>
      <c r="R739" s="5">
        <v>0.50694444444444398</v>
      </c>
      <c r="T739" s="13">
        <f t="shared" si="28"/>
        <v>38.6</v>
      </c>
      <c r="U739" s="13">
        <f t="shared" si="29"/>
        <v>14.5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21.1</v>
      </c>
      <c r="AN739" s="2">
        <v>84</v>
      </c>
      <c r="AO739" s="2">
        <v>18.3</v>
      </c>
      <c r="AP739" s="2">
        <v>21.1</v>
      </c>
      <c r="AQ739" s="2">
        <v>2.2000000000000002</v>
      </c>
      <c r="AR739" s="2">
        <v>2.5</v>
      </c>
      <c r="AS739" s="2">
        <v>1012.8</v>
      </c>
      <c r="AT739" s="2">
        <v>14100</v>
      </c>
      <c r="AU739" s="2">
        <v>1</v>
      </c>
      <c r="AV739" s="600">
        <v>0</v>
      </c>
      <c r="AW739" s="600">
        <v>0</v>
      </c>
      <c r="AX739" s="600">
        <v>0</v>
      </c>
      <c r="AY739" s="599">
        <v>0</v>
      </c>
      <c r="AZ739" s="599">
        <v>296.2</v>
      </c>
      <c r="BA739">
        <v>24.7</v>
      </c>
      <c r="BB739">
        <v>38.6</v>
      </c>
      <c r="BC739" s="8">
        <v>0.50694444444444398</v>
      </c>
    </row>
    <row r="740" spans="2:55">
      <c r="B740" s="2">
        <v>25.6</v>
      </c>
      <c r="C740" s="2">
        <v>72</v>
      </c>
      <c r="D740" s="2">
        <v>20.2</v>
      </c>
      <c r="E740" s="2">
        <v>25.6</v>
      </c>
      <c r="F740" s="2">
        <v>2.2000000000000002</v>
      </c>
      <c r="G740" s="2">
        <v>4.7</v>
      </c>
      <c r="H740" s="2">
        <v>1014.9</v>
      </c>
      <c r="I740" s="2">
        <v>54110</v>
      </c>
      <c r="J740" s="2">
        <v>3</v>
      </c>
      <c r="K740" s="2">
        <v>0</v>
      </c>
      <c r="L740" s="2">
        <v>0</v>
      </c>
      <c r="M740" s="2">
        <v>0</v>
      </c>
      <c r="N740">
        <v>0</v>
      </c>
      <c r="O740">
        <v>296.2</v>
      </c>
      <c r="P740">
        <v>42.5</v>
      </c>
      <c r="Q740">
        <v>39.6</v>
      </c>
      <c r="R740" s="5">
        <v>0.50763888888888897</v>
      </c>
      <c r="T740" s="13">
        <f t="shared" si="28"/>
        <v>42.5</v>
      </c>
      <c r="U740" s="13">
        <f t="shared" si="29"/>
        <v>13.899999999999999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25.6</v>
      </c>
      <c r="AN740" s="2">
        <v>72</v>
      </c>
      <c r="AO740" s="2">
        <v>20.2</v>
      </c>
      <c r="AP740" s="2">
        <v>25.6</v>
      </c>
      <c r="AQ740" s="2">
        <v>2.2000000000000002</v>
      </c>
      <c r="AR740" s="2">
        <v>4.7</v>
      </c>
      <c r="AS740" s="2">
        <v>1014.9</v>
      </c>
      <c r="AT740" s="2">
        <v>54110</v>
      </c>
      <c r="AU740" s="2">
        <v>3</v>
      </c>
      <c r="AV740" s="600">
        <v>0</v>
      </c>
      <c r="AW740" s="600">
        <v>0</v>
      </c>
      <c r="AX740" s="600">
        <v>0</v>
      </c>
      <c r="AY740" s="599">
        <v>0</v>
      </c>
      <c r="AZ740" s="599">
        <v>296.2</v>
      </c>
      <c r="BA740">
        <v>42.5</v>
      </c>
      <c r="BB740">
        <v>39.6</v>
      </c>
      <c r="BC740" s="8">
        <v>0.50763888888888897</v>
      </c>
    </row>
    <row r="741" spans="2:55">
      <c r="B741" s="2">
        <v>21.1</v>
      </c>
      <c r="C741" s="2">
        <v>86</v>
      </c>
      <c r="D741" s="2">
        <v>18.7</v>
      </c>
      <c r="E741" s="2">
        <v>21.1</v>
      </c>
      <c r="F741" s="2">
        <v>0</v>
      </c>
      <c r="G741" s="2">
        <v>0</v>
      </c>
      <c r="H741" s="2">
        <v>1012.8</v>
      </c>
      <c r="I741" s="2">
        <v>14010</v>
      </c>
      <c r="J741" s="2">
        <v>1</v>
      </c>
      <c r="K741" s="2">
        <v>0</v>
      </c>
      <c r="L741" s="2">
        <v>0</v>
      </c>
      <c r="M741" s="2">
        <v>0</v>
      </c>
      <c r="N741">
        <v>0</v>
      </c>
      <c r="O741">
        <v>296.2</v>
      </c>
      <c r="P741">
        <v>23.4</v>
      </c>
      <c r="Q741">
        <v>43.5</v>
      </c>
      <c r="R741" s="5">
        <v>0.50833333333333297</v>
      </c>
      <c r="T741" s="13">
        <f t="shared" si="28"/>
        <v>43.5</v>
      </c>
      <c r="U741" s="13">
        <f t="shared" si="29"/>
        <v>19.399999999999999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21.1</v>
      </c>
      <c r="AN741" s="2">
        <v>86</v>
      </c>
      <c r="AO741" s="2">
        <v>18.7</v>
      </c>
      <c r="AP741" s="2">
        <v>21.1</v>
      </c>
      <c r="AQ741" s="2">
        <v>0</v>
      </c>
      <c r="AR741" s="2">
        <v>0</v>
      </c>
      <c r="AS741" s="2">
        <v>1012.8</v>
      </c>
      <c r="AT741" s="2">
        <v>14010</v>
      </c>
      <c r="AU741" s="2">
        <v>1</v>
      </c>
      <c r="AV741" s="600">
        <v>0</v>
      </c>
      <c r="AW741" s="600">
        <v>0</v>
      </c>
      <c r="AX741" s="600">
        <v>0</v>
      </c>
      <c r="AY741" s="599">
        <v>0</v>
      </c>
      <c r="AZ741" s="599">
        <v>296.2</v>
      </c>
      <c r="BA741">
        <v>23.4</v>
      </c>
      <c r="BB741">
        <v>43.5</v>
      </c>
      <c r="BC741" s="8">
        <v>0.50833333333333297</v>
      </c>
    </row>
    <row r="742" spans="2:55">
      <c r="B742" s="2">
        <v>21</v>
      </c>
      <c r="C742" s="2">
        <v>85</v>
      </c>
      <c r="D742" s="2">
        <v>18.399999999999999</v>
      </c>
      <c r="E742" s="2">
        <v>21</v>
      </c>
      <c r="F742" s="2">
        <v>2.9</v>
      </c>
      <c r="G742" s="2">
        <v>4</v>
      </c>
      <c r="H742" s="2">
        <v>1013</v>
      </c>
      <c r="I742" s="2">
        <v>15190</v>
      </c>
      <c r="J742" s="2">
        <v>1</v>
      </c>
      <c r="K742" s="2">
        <v>0</v>
      </c>
      <c r="L742" s="2">
        <v>0</v>
      </c>
      <c r="M742" s="2">
        <v>0</v>
      </c>
      <c r="N742">
        <v>0</v>
      </c>
      <c r="O742">
        <v>296.2</v>
      </c>
      <c r="P742">
        <v>23.6</v>
      </c>
      <c r="Q742">
        <v>43.5</v>
      </c>
      <c r="R742" s="5">
        <v>0.50902777777777797</v>
      </c>
      <c r="T742" s="13">
        <f t="shared" si="28"/>
        <v>43.5</v>
      </c>
      <c r="U742" s="13">
        <f t="shared" si="29"/>
        <v>19.5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21</v>
      </c>
      <c r="AN742" s="2">
        <v>85</v>
      </c>
      <c r="AO742" s="2">
        <v>18.399999999999999</v>
      </c>
      <c r="AP742" s="2">
        <v>21</v>
      </c>
      <c r="AQ742" s="2">
        <v>2.9</v>
      </c>
      <c r="AR742" s="2">
        <v>4</v>
      </c>
      <c r="AS742" s="2">
        <v>1013</v>
      </c>
      <c r="AT742" s="2">
        <v>15190</v>
      </c>
      <c r="AU742" s="2">
        <v>1</v>
      </c>
      <c r="AV742" s="600">
        <v>0</v>
      </c>
      <c r="AW742" s="600">
        <v>0</v>
      </c>
      <c r="AX742" s="600">
        <v>0</v>
      </c>
      <c r="AY742" s="599">
        <v>0</v>
      </c>
      <c r="AZ742" s="599">
        <v>296.2</v>
      </c>
      <c r="BA742">
        <v>23.6</v>
      </c>
      <c r="BB742">
        <v>43.5</v>
      </c>
      <c r="BC742" s="8">
        <v>0.50902777777777797</v>
      </c>
    </row>
    <row r="743" spans="2:55">
      <c r="B743" s="2">
        <v>21</v>
      </c>
      <c r="C743" s="2">
        <v>85</v>
      </c>
      <c r="D743" s="2">
        <v>18.399999999999999</v>
      </c>
      <c r="E743" s="2">
        <v>21</v>
      </c>
      <c r="F743" s="2">
        <v>2.5</v>
      </c>
      <c r="G743" s="2">
        <v>3.2</v>
      </c>
      <c r="H743" s="2">
        <v>1012.8</v>
      </c>
      <c r="I743" s="2">
        <v>16550</v>
      </c>
      <c r="J743" s="2">
        <v>1</v>
      </c>
      <c r="K743" s="2">
        <v>0</v>
      </c>
      <c r="L743" s="2">
        <v>0</v>
      </c>
      <c r="M743" s="2">
        <v>0</v>
      </c>
      <c r="N743">
        <v>0</v>
      </c>
      <c r="O743">
        <v>296.2</v>
      </c>
      <c r="P743">
        <v>23.7</v>
      </c>
      <c r="Q743">
        <v>43.7</v>
      </c>
      <c r="R743" s="5">
        <v>0.50972222222222197</v>
      </c>
      <c r="T743" s="13">
        <f t="shared" si="28"/>
        <v>43.7</v>
      </c>
      <c r="U743" s="13">
        <f t="shared" si="29"/>
        <v>19.700000000000003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21</v>
      </c>
      <c r="AN743" s="2">
        <v>85</v>
      </c>
      <c r="AO743" s="2">
        <v>18.399999999999999</v>
      </c>
      <c r="AP743" s="2">
        <v>21</v>
      </c>
      <c r="AQ743" s="2">
        <v>2.5</v>
      </c>
      <c r="AR743" s="2">
        <v>3.2</v>
      </c>
      <c r="AS743" s="2">
        <v>1012.8</v>
      </c>
      <c r="AT743" s="2">
        <v>16550</v>
      </c>
      <c r="AU743" s="2">
        <v>1</v>
      </c>
      <c r="AV743" s="600">
        <v>0</v>
      </c>
      <c r="AW743" s="600">
        <v>0</v>
      </c>
      <c r="AX743" s="600">
        <v>0</v>
      </c>
      <c r="AY743" s="599">
        <v>0</v>
      </c>
      <c r="AZ743" s="599">
        <v>296.2</v>
      </c>
      <c r="BA743">
        <v>23.7</v>
      </c>
      <c r="BB743">
        <v>43.7</v>
      </c>
      <c r="BC743" s="8">
        <v>0.50972222222222197</v>
      </c>
    </row>
    <row r="744" spans="2:55">
      <c r="B744" s="2">
        <v>21.1</v>
      </c>
      <c r="C744" s="2">
        <v>85</v>
      </c>
      <c r="D744" s="2">
        <v>18.5</v>
      </c>
      <c r="E744" s="2">
        <v>21.1</v>
      </c>
      <c r="F744" s="2">
        <v>1.8</v>
      </c>
      <c r="G744" s="2">
        <v>2.5</v>
      </c>
      <c r="H744" s="2">
        <v>1013</v>
      </c>
      <c r="I744" s="2">
        <v>17220</v>
      </c>
      <c r="J744" s="2">
        <v>1</v>
      </c>
      <c r="K744" s="2">
        <v>0</v>
      </c>
      <c r="L744" s="2">
        <v>0</v>
      </c>
      <c r="M744" s="2">
        <v>0</v>
      </c>
      <c r="N744">
        <v>0</v>
      </c>
      <c r="O744">
        <v>296.2</v>
      </c>
      <c r="P744">
        <v>23.8</v>
      </c>
      <c r="Q744">
        <v>43.5</v>
      </c>
      <c r="R744" s="5">
        <v>0.51041666666666696</v>
      </c>
      <c r="T744" s="13">
        <f t="shared" si="28"/>
        <v>43.5</v>
      </c>
      <c r="U744" s="13">
        <f t="shared" si="29"/>
        <v>19.399999999999999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21.1</v>
      </c>
      <c r="AN744" s="2">
        <v>85</v>
      </c>
      <c r="AO744" s="2">
        <v>18.5</v>
      </c>
      <c r="AP744" s="2">
        <v>21.1</v>
      </c>
      <c r="AQ744" s="2">
        <v>1.8</v>
      </c>
      <c r="AR744" s="2">
        <v>2.5</v>
      </c>
      <c r="AS744" s="2">
        <v>1013</v>
      </c>
      <c r="AT744" s="2">
        <v>17220</v>
      </c>
      <c r="AU744" s="2">
        <v>1</v>
      </c>
      <c r="AV744" s="600">
        <v>0</v>
      </c>
      <c r="AW744" s="600">
        <v>0</v>
      </c>
      <c r="AX744" s="600">
        <v>0</v>
      </c>
      <c r="AY744" s="599">
        <v>0</v>
      </c>
      <c r="AZ744" s="599">
        <v>296.2</v>
      </c>
      <c r="BA744">
        <v>23.8</v>
      </c>
      <c r="BB744">
        <v>43.5</v>
      </c>
      <c r="BC744" s="8">
        <v>0.51041666666666696</v>
      </c>
    </row>
    <row r="745" spans="2:55">
      <c r="B745" s="2">
        <v>21</v>
      </c>
      <c r="C745" s="2">
        <v>85</v>
      </c>
      <c r="D745" s="2">
        <v>18.399999999999999</v>
      </c>
      <c r="E745" s="2">
        <v>21</v>
      </c>
      <c r="F745" s="2">
        <v>0</v>
      </c>
      <c r="G745" s="2">
        <v>1.8</v>
      </c>
      <c r="H745" s="2">
        <v>1013</v>
      </c>
      <c r="I745" s="2">
        <v>17470</v>
      </c>
      <c r="J745" s="2">
        <v>1</v>
      </c>
      <c r="K745" s="2">
        <v>0</v>
      </c>
      <c r="L745" s="2">
        <v>0</v>
      </c>
      <c r="M745" s="2">
        <v>0</v>
      </c>
      <c r="N745">
        <v>0</v>
      </c>
      <c r="O745">
        <v>296.2</v>
      </c>
      <c r="P745">
        <v>24</v>
      </c>
      <c r="Q745">
        <v>43.1</v>
      </c>
      <c r="R745" s="5">
        <v>0.51111111111111096</v>
      </c>
      <c r="T745" s="13">
        <f t="shared" si="28"/>
        <v>43.1</v>
      </c>
      <c r="U745" s="13">
        <f t="shared" si="29"/>
        <v>19.100000000000001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21</v>
      </c>
      <c r="AN745" s="2">
        <v>85</v>
      </c>
      <c r="AO745" s="2">
        <v>18.399999999999999</v>
      </c>
      <c r="AP745" s="2">
        <v>21</v>
      </c>
      <c r="AQ745" s="2">
        <v>0</v>
      </c>
      <c r="AR745" s="2">
        <v>1.8</v>
      </c>
      <c r="AS745" s="2">
        <v>1013</v>
      </c>
      <c r="AT745" s="2">
        <v>17470</v>
      </c>
      <c r="AU745" s="2">
        <v>1</v>
      </c>
      <c r="AV745" s="600">
        <v>0</v>
      </c>
      <c r="AW745" s="600">
        <v>0</v>
      </c>
      <c r="AX745" s="600">
        <v>0</v>
      </c>
      <c r="AY745" s="599">
        <v>0</v>
      </c>
      <c r="AZ745" s="599">
        <v>296.2</v>
      </c>
      <c r="BA745">
        <v>24</v>
      </c>
      <c r="BB745">
        <v>43.1</v>
      </c>
      <c r="BC745" s="8">
        <v>0.51111111111111096</v>
      </c>
    </row>
    <row r="746" spans="2:55">
      <c r="B746" s="2">
        <v>21</v>
      </c>
      <c r="C746" s="2">
        <v>85</v>
      </c>
      <c r="D746" s="2">
        <v>18.399999999999999</v>
      </c>
      <c r="E746" s="2">
        <v>21</v>
      </c>
      <c r="F746" s="2">
        <v>0</v>
      </c>
      <c r="G746" s="2">
        <v>0</v>
      </c>
      <c r="H746" s="2">
        <v>1013.1</v>
      </c>
      <c r="I746" s="2">
        <v>17550</v>
      </c>
      <c r="J746" s="2">
        <v>1</v>
      </c>
      <c r="K746" s="2">
        <v>0</v>
      </c>
      <c r="L746" s="2">
        <v>0</v>
      </c>
      <c r="M746" s="2">
        <v>0</v>
      </c>
      <c r="N746">
        <v>0</v>
      </c>
      <c r="O746">
        <v>296.2</v>
      </c>
      <c r="P746">
        <v>24.1</v>
      </c>
      <c r="Q746">
        <v>42.4</v>
      </c>
      <c r="R746" s="5">
        <v>0.51180555555555596</v>
      </c>
      <c r="T746" s="13">
        <f t="shared" si="28"/>
        <v>42.4</v>
      </c>
      <c r="U746" s="13">
        <f t="shared" si="29"/>
        <v>18.399999999999999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21</v>
      </c>
      <c r="AN746" s="2">
        <v>85</v>
      </c>
      <c r="AO746" s="2">
        <v>18.399999999999999</v>
      </c>
      <c r="AP746" s="2">
        <v>21</v>
      </c>
      <c r="AQ746" s="2">
        <v>0</v>
      </c>
      <c r="AR746" s="2">
        <v>0</v>
      </c>
      <c r="AS746" s="2">
        <v>1013.1</v>
      </c>
      <c r="AT746" s="2">
        <v>17550</v>
      </c>
      <c r="AU746" s="2">
        <v>1</v>
      </c>
      <c r="AV746" s="600">
        <v>0</v>
      </c>
      <c r="AW746" s="600">
        <v>0</v>
      </c>
      <c r="AX746" s="600">
        <v>0</v>
      </c>
      <c r="AY746" s="599">
        <v>0</v>
      </c>
      <c r="AZ746" s="599">
        <v>296.2</v>
      </c>
      <c r="BA746">
        <v>24.1</v>
      </c>
      <c r="BB746">
        <v>42.4</v>
      </c>
      <c r="BC746" s="8">
        <v>0.51180555555555596</v>
      </c>
    </row>
    <row r="747" spans="2:55">
      <c r="B747" s="2">
        <v>21.1</v>
      </c>
      <c r="C747" s="2">
        <v>85</v>
      </c>
      <c r="D747" s="2">
        <v>18.5</v>
      </c>
      <c r="E747" s="2">
        <v>21.1</v>
      </c>
      <c r="F747" s="2">
        <v>2.5</v>
      </c>
      <c r="G747" s="2">
        <v>2.5</v>
      </c>
      <c r="H747" s="2">
        <v>1013</v>
      </c>
      <c r="I747" s="2">
        <v>17690</v>
      </c>
      <c r="J747" s="2">
        <v>1</v>
      </c>
      <c r="K747" s="2">
        <v>0</v>
      </c>
      <c r="L747" s="2">
        <v>0</v>
      </c>
      <c r="M747" s="2">
        <v>0</v>
      </c>
      <c r="N747">
        <v>0</v>
      </c>
      <c r="O747">
        <v>296.2</v>
      </c>
      <c r="P747">
        <v>24.2</v>
      </c>
      <c r="Q747">
        <v>41.7</v>
      </c>
      <c r="R747" s="5">
        <v>0.51249999999999996</v>
      </c>
      <c r="T747" s="13">
        <f t="shared" si="28"/>
        <v>41.7</v>
      </c>
      <c r="U747" s="13">
        <f t="shared" si="29"/>
        <v>17.600000000000001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21.1</v>
      </c>
      <c r="AN747" s="2">
        <v>85</v>
      </c>
      <c r="AO747" s="2">
        <v>18.5</v>
      </c>
      <c r="AP747" s="2">
        <v>21.1</v>
      </c>
      <c r="AQ747" s="2">
        <v>2.5</v>
      </c>
      <c r="AR747" s="2">
        <v>2.5</v>
      </c>
      <c r="AS747" s="2">
        <v>1013</v>
      </c>
      <c r="AT747" s="2">
        <v>17690</v>
      </c>
      <c r="AU747" s="2">
        <v>1</v>
      </c>
      <c r="AV747" s="600">
        <v>0</v>
      </c>
      <c r="AW747" s="600">
        <v>0</v>
      </c>
      <c r="AX747" s="600">
        <v>0</v>
      </c>
      <c r="AY747" s="599">
        <v>0</v>
      </c>
      <c r="AZ747" s="599">
        <v>296.2</v>
      </c>
      <c r="BA747">
        <v>24.2</v>
      </c>
      <c r="BB747">
        <v>41.7</v>
      </c>
      <c r="BC747" s="8">
        <v>0.51249999999999996</v>
      </c>
    </row>
    <row r="748" spans="2:55">
      <c r="B748" s="2">
        <v>21.1</v>
      </c>
      <c r="C748" s="2">
        <v>85</v>
      </c>
      <c r="D748" s="2">
        <v>18.5</v>
      </c>
      <c r="E748" s="2">
        <v>21.1</v>
      </c>
      <c r="F748" s="2">
        <v>4.3</v>
      </c>
      <c r="G748" s="2">
        <v>6.1</v>
      </c>
      <c r="H748" s="2">
        <v>1013</v>
      </c>
      <c r="I748" s="2">
        <v>17770</v>
      </c>
      <c r="J748" s="2">
        <v>1</v>
      </c>
      <c r="K748" s="2">
        <v>0</v>
      </c>
      <c r="L748" s="2">
        <v>0</v>
      </c>
      <c r="M748" s="2">
        <v>0</v>
      </c>
      <c r="N748">
        <v>0</v>
      </c>
      <c r="O748">
        <v>296.2</v>
      </c>
      <c r="P748">
        <v>24.4</v>
      </c>
      <c r="Q748">
        <v>41</v>
      </c>
      <c r="R748" s="5">
        <v>0.51319444444444495</v>
      </c>
      <c r="T748" s="13">
        <f t="shared" si="28"/>
        <v>41</v>
      </c>
      <c r="U748" s="13">
        <f t="shared" si="29"/>
        <v>16.899999999999999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21.1</v>
      </c>
      <c r="AN748" s="2">
        <v>85</v>
      </c>
      <c r="AO748" s="2">
        <v>18.5</v>
      </c>
      <c r="AP748" s="2">
        <v>21.1</v>
      </c>
      <c r="AQ748" s="2">
        <v>4.3</v>
      </c>
      <c r="AR748" s="2">
        <v>6.1</v>
      </c>
      <c r="AS748" s="2">
        <v>1013</v>
      </c>
      <c r="AT748" s="2">
        <v>17770</v>
      </c>
      <c r="AU748" s="2">
        <v>1</v>
      </c>
      <c r="AV748" s="600">
        <v>0</v>
      </c>
      <c r="AW748" s="600">
        <v>0</v>
      </c>
      <c r="AX748" s="600">
        <v>0</v>
      </c>
      <c r="AY748" s="599">
        <v>0</v>
      </c>
      <c r="AZ748" s="599">
        <v>296.2</v>
      </c>
      <c r="BA748">
        <v>24.4</v>
      </c>
      <c r="BB748">
        <v>41</v>
      </c>
      <c r="BC748" s="8">
        <v>0.51319444444444495</v>
      </c>
    </row>
    <row r="749" spans="2:55">
      <c r="B749" s="2">
        <v>21.1</v>
      </c>
      <c r="C749" s="2">
        <v>85</v>
      </c>
      <c r="D749" s="2">
        <v>18.5</v>
      </c>
      <c r="E749" s="2">
        <v>21.1</v>
      </c>
      <c r="F749" s="2">
        <v>0</v>
      </c>
      <c r="G749" s="2">
        <v>1.8</v>
      </c>
      <c r="H749" s="2">
        <v>1013.1</v>
      </c>
      <c r="I749" s="2">
        <v>17410</v>
      </c>
      <c r="J749" s="2">
        <v>1</v>
      </c>
      <c r="K749" s="2">
        <v>0</v>
      </c>
      <c r="L749" s="2">
        <v>0</v>
      </c>
      <c r="M749" s="2">
        <v>0</v>
      </c>
      <c r="N749">
        <v>0</v>
      </c>
      <c r="O749">
        <v>296.2</v>
      </c>
      <c r="P749">
        <v>24.5</v>
      </c>
      <c r="Q749">
        <v>40.299999999999997</v>
      </c>
      <c r="R749" s="5">
        <v>0.51388888888888895</v>
      </c>
      <c r="T749" s="13">
        <f t="shared" si="28"/>
        <v>40.299999999999997</v>
      </c>
      <c r="U749" s="13">
        <f t="shared" si="29"/>
        <v>16.199999999999996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21.1</v>
      </c>
      <c r="AN749" s="2">
        <v>85</v>
      </c>
      <c r="AO749" s="2">
        <v>18.5</v>
      </c>
      <c r="AP749" s="2">
        <v>21.1</v>
      </c>
      <c r="AQ749" s="2">
        <v>0</v>
      </c>
      <c r="AR749" s="2">
        <v>1.8</v>
      </c>
      <c r="AS749" s="2">
        <v>1013.1</v>
      </c>
      <c r="AT749" s="2">
        <v>17410</v>
      </c>
      <c r="AU749" s="2">
        <v>1</v>
      </c>
      <c r="AV749" s="600">
        <v>0</v>
      </c>
      <c r="AW749" s="600">
        <v>0</v>
      </c>
      <c r="AX749" s="600">
        <v>0</v>
      </c>
      <c r="AY749" s="599">
        <v>0</v>
      </c>
      <c r="AZ749" s="599">
        <v>296.2</v>
      </c>
      <c r="BA749">
        <v>24.5</v>
      </c>
      <c r="BB749">
        <v>40.299999999999997</v>
      </c>
      <c r="BC749" s="8">
        <v>0.51388888888888895</v>
      </c>
    </row>
    <row r="750" spans="2:55">
      <c r="B750" s="2">
        <v>21.2</v>
      </c>
      <c r="C750" s="2">
        <v>85</v>
      </c>
      <c r="D750" s="2">
        <v>18.600000000000001</v>
      </c>
      <c r="E750" s="2">
        <v>21.2</v>
      </c>
      <c r="F750" s="2">
        <v>4.3</v>
      </c>
      <c r="G750" s="2">
        <v>4.3</v>
      </c>
      <c r="H750" s="2">
        <v>1013</v>
      </c>
      <c r="I750" s="2">
        <v>16720</v>
      </c>
      <c r="J750" s="2">
        <v>1</v>
      </c>
      <c r="K750" s="2">
        <v>0</v>
      </c>
      <c r="L750" s="2">
        <v>0</v>
      </c>
      <c r="M750" s="2">
        <v>0</v>
      </c>
      <c r="N750">
        <v>0</v>
      </c>
      <c r="O750">
        <v>296.2</v>
      </c>
      <c r="P750">
        <v>24.6</v>
      </c>
      <c r="Q750">
        <v>39.6</v>
      </c>
      <c r="R750" s="5">
        <v>0.51458333333333295</v>
      </c>
      <c r="T750" s="13">
        <f t="shared" si="28"/>
        <v>39.6</v>
      </c>
      <c r="U750" s="13">
        <f t="shared" si="29"/>
        <v>15.400000000000002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21.2</v>
      </c>
      <c r="AN750" s="2">
        <v>85</v>
      </c>
      <c r="AO750" s="2">
        <v>18.600000000000001</v>
      </c>
      <c r="AP750" s="2">
        <v>21.2</v>
      </c>
      <c r="AQ750" s="2">
        <v>4.3</v>
      </c>
      <c r="AR750" s="2">
        <v>4.3</v>
      </c>
      <c r="AS750" s="2">
        <v>1013</v>
      </c>
      <c r="AT750" s="2">
        <v>16720</v>
      </c>
      <c r="AU750" s="2">
        <v>1</v>
      </c>
      <c r="AV750" s="600">
        <v>0</v>
      </c>
      <c r="AW750" s="600">
        <v>0</v>
      </c>
      <c r="AX750" s="600">
        <v>0</v>
      </c>
      <c r="AY750" s="599">
        <v>0</v>
      </c>
      <c r="AZ750" s="599">
        <v>296.2</v>
      </c>
      <c r="BA750">
        <v>24.6</v>
      </c>
      <c r="BB750">
        <v>39.6</v>
      </c>
      <c r="BC750" s="8">
        <v>0.51458333333333295</v>
      </c>
    </row>
    <row r="751" spans="2:55">
      <c r="B751" s="2">
        <v>21.1</v>
      </c>
      <c r="C751" s="2">
        <v>84</v>
      </c>
      <c r="D751" s="2">
        <v>18.3</v>
      </c>
      <c r="E751" s="2">
        <v>21.1</v>
      </c>
      <c r="F751" s="2">
        <v>2.9</v>
      </c>
      <c r="G751" s="2">
        <v>2.9</v>
      </c>
      <c r="H751" s="2">
        <v>1013.1</v>
      </c>
      <c r="I751" s="2">
        <v>15320</v>
      </c>
      <c r="J751" s="2">
        <v>1</v>
      </c>
      <c r="K751" s="2">
        <v>0</v>
      </c>
      <c r="L751" s="2">
        <v>0</v>
      </c>
      <c r="M751" s="2">
        <v>0</v>
      </c>
      <c r="N751">
        <v>0</v>
      </c>
      <c r="O751">
        <v>296.2</v>
      </c>
      <c r="P751">
        <v>24.7</v>
      </c>
      <c r="Q751">
        <v>39</v>
      </c>
      <c r="R751" s="5">
        <v>0.51527777777777795</v>
      </c>
      <c r="T751" s="13">
        <f t="shared" si="28"/>
        <v>39</v>
      </c>
      <c r="U751" s="13">
        <f t="shared" si="29"/>
        <v>14.899999999999999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21.1</v>
      </c>
      <c r="AN751" s="2">
        <v>84</v>
      </c>
      <c r="AO751" s="2">
        <v>18.3</v>
      </c>
      <c r="AP751" s="2">
        <v>21.1</v>
      </c>
      <c r="AQ751" s="2">
        <v>2.9</v>
      </c>
      <c r="AR751" s="2">
        <v>2.9</v>
      </c>
      <c r="AS751" s="2">
        <v>1013.1</v>
      </c>
      <c r="AT751" s="2">
        <v>15320</v>
      </c>
      <c r="AU751" s="2">
        <v>1</v>
      </c>
      <c r="AV751" s="600">
        <v>0</v>
      </c>
      <c r="AW751" s="600">
        <v>0</v>
      </c>
      <c r="AX751" s="600">
        <v>0</v>
      </c>
      <c r="AY751" s="599">
        <v>0</v>
      </c>
      <c r="AZ751" s="599">
        <v>296.2</v>
      </c>
      <c r="BA751">
        <v>24.7</v>
      </c>
      <c r="BB751">
        <v>39</v>
      </c>
      <c r="BC751" s="8">
        <v>0.51527777777777795</v>
      </c>
    </row>
    <row r="752" spans="2:55">
      <c r="B752" s="2">
        <v>21.1</v>
      </c>
      <c r="C752" s="2">
        <v>84</v>
      </c>
      <c r="D752" s="2">
        <v>18.3</v>
      </c>
      <c r="E752" s="2">
        <v>21.1</v>
      </c>
      <c r="F752" s="2">
        <v>2.2000000000000002</v>
      </c>
      <c r="G752" s="2">
        <v>2.5</v>
      </c>
      <c r="H752" s="2">
        <v>1012.8</v>
      </c>
      <c r="I752" s="2">
        <v>14100</v>
      </c>
      <c r="J752" s="2">
        <v>1</v>
      </c>
      <c r="K752" s="2">
        <v>0</v>
      </c>
      <c r="L752" s="2">
        <v>0</v>
      </c>
      <c r="M752" s="2">
        <v>0</v>
      </c>
      <c r="N752">
        <v>0</v>
      </c>
      <c r="O752">
        <v>296.2</v>
      </c>
      <c r="P752">
        <v>24.7</v>
      </c>
      <c r="Q752">
        <v>38.6</v>
      </c>
      <c r="R752" s="5">
        <v>0.51597222222222205</v>
      </c>
      <c r="T752" s="13">
        <f t="shared" si="28"/>
        <v>38.6</v>
      </c>
      <c r="U752" s="13">
        <f t="shared" si="29"/>
        <v>14.5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21.1</v>
      </c>
      <c r="AN752" s="2">
        <v>84</v>
      </c>
      <c r="AO752" s="2">
        <v>18.3</v>
      </c>
      <c r="AP752" s="2">
        <v>21.1</v>
      </c>
      <c r="AQ752" s="2">
        <v>2.2000000000000002</v>
      </c>
      <c r="AR752" s="2">
        <v>2.5</v>
      </c>
      <c r="AS752" s="2">
        <v>1012.8</v>
      </c>
      <c r="AT752" s="2">
        <v>14100</v>
      </c>
      <c r="AU752" s="2">
        <v>1</v>
      </c>
      <c r="AV752" s="600">
        <v>0</v>
      </c>
      <c r="AW752" s="600">
        <v>0</v>
      </c>
      <c r="AX752" s="600">
        <v>0</v>
      </c>
      <c r="AY752" s="599">
        <v>0</v>
      </c>
      <c r="AZ752" s="599">
        <v>296.2</v>
      </c>
      <c r="BA752">
        <v>24.7</v>
      </c>
      <c r="BB752">
        <v>38.6</v>
      </c>
      <c r="BC752" s="8">
        <v>0.51597222222222205</v>
      </c>
    </row>
    <row r="753" spans="2:55">
      <c r="B753" s="2">
        <v>25.6</v>
      </c>
      <c r="C753" s="2">
        <v>72</v>
      </c>
      <c r="D753" s="2">
        <v>20.2</v>
      </c>
      <c r="E753" s="2">
        <v>25.6</v>
      </c>
      <c r="F753" s="2">
        <v>2.2000000000000002</v>
      </c>
      <c r="G753" s="2">
        <v>4.7</v>
      </c>
      <c r="H753" s="2">
        <v>1014.9</v>
      </c>
      <c r="I753" s="2">
        <v>54110</v>
      </c>
      <c r="J753" s="2">
        <v>3</v>
      </c>
      <c r="K753" s="2">
        <v>0</v>
      </c>
      <c r="L753" s="2">
        <v>0</v>
      </c>
      <c r="M753" s="2">
        <v>0</v>
      </c>
      <c r="N753">
        <v>0</v>
      </c>
      <c r="O753">
        <v>296.2</v>
      </c>
      <c r="P753">
        <v>42.5</v>
      </c>
      <c r="Q753">
        <v>39.6</v>
      </c>
      <c r="R753" s="5">
        <v>0.51666666666666705</v>
      </c>
      <c r="T753" s="13">
        <f t="shared" si="28"/>
        <v>42.5</v>
      </c>
      <c r="U753" s="13">
        <f t="shared" si="29"/>
        <v>13.899999999999999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25.6</v>
      </c>
      <c r="AN753" s="2">
        <v>72</v>
      </c>
      <c r="AO753" s="2">
        <v>20.2</v>
      </c>
      <c r="AP753" s="2">
        <v>25.6</v>
      </c>
      <c r="AQ753" s="2">
        <v>2.2000000000000002</v>
      </c>
      <c r="AR753" s="2">
        <v>4.7</v>
      </c>
      <c r="AS753" s="2">
        <v>1014.9</v>
      </c>
      <c r="AT753" s="2">
        <v>54110</v>
      </c>
      <c r="AU753" s="2">
        <v>3</v>
      </c>
      <c r="AV753" s="600">
        <v>0</v>
      </c>
      <c r="AW753" s="600">
        <v>0</v>
      </c>
      <c r="AX753" s="600">
        <v>0</v>
      </c>
      <c r="AY753" s="599">
        <v>0</v>
      </c>
      <c r="AZ753" s="599">
        <v>296.2</v>
      </c>
      <c r="BA753">
        <v>42.5</v>
      </c>
      <c r="BB753">
        <v>39.6</v>
      </c>
      <c r="BC753" s="8">
        <v>0.51666666666666705</v>
      </c>
    </row>
    <row r="754" spans="2:55">
      <c r="B754" s="2">
        <v>21.1</v>
      </c>
      <c r="C754" s="2">
        <v>86</v>
      </c>
      <c r="D754" s="2">
        <v>18.7</v>
      </c>
      <c r="E754" s="2">
        <v>21.1</v>
      </c>
      <c r="F754" s="2">
        <v>0</v>
      </c>
      <c r="G754" s="2">
        <v>0</v>
      </c>
      <c r="H754" s="2">
        <v>1012.8</v>
      </c>
      <c r="I754" s="2">
        <v>14010</v>
      </c>
      <c r="J754" s="2">
        <v>1</v>
      </c>
      <c r="K754" s="2">
        <v>0</v>
      </c>
      <c r="L754" s="2">
        <v>0</v>
      </c>
      <c r="M754" s="2">
        <v>0</v>
      </c>
      <c r="N754">
        <v>0</v>
      </c>
      <c r="O754">
        <v>296.2</v>
      </c>
      <c r="P754">
        <v>23.4</v>
      </c>
      <c r="Q754">
        <v>43.5</v>
      </c>
      <c r="R754" s="5">
        <v>0.51736111111111105</v>
      </c>
      <c r="T754" s="13">
        <f t="shared" si="28"/>
        <v>43.5</v>
      </c>
      <c r="U754" s="13">
        <f t="shared" si="29"/>
        <v>19.399999999999999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21.1</v>
      </c>
      <c r="AN754" s="2">
        <v>86</v>
      </c>
      <c r="AO754" s="2">
        <v>18.7</v>
      </c>
      <c r="AP754" s="2">
        <v>21.1</v>
      </c>
      <c r="AQ754" s="2">
        <v>0</v>
      </c>
      <c r="AR754" s="2">
        <v>0</v>
      </c>
      <c r="AS754" s="2">
        <v>1012.8</v>
      </c>
      <c r="AT754" s="2">
        <v>14010</v>
      </c>
      <c r="AU754" s="2">
        <v>1</v>
      </c>
      <c r="AV754" s="600">
        <v>0</v>
      </c>
      <c r="AW754" s="600">
        <v>0</v>
      </c>
      <c r="AX754" s="600">
        <v>0</v>
      </c>
      <c r="AY754" s="599">
        <v>0</v>
      </c>
      <c r="AZ754" s="599">
        <v>296.2</v>
      </c>
      <c r="BA754">
        <v>23.4</v>
      </c>
      <c r="BB754">
        <v>43.5</v>
      </c>
      <c r="BC754" s="8">
        <v>0.51736111111111105</v>
      </c>
    </row>
    <row r="755" spans="2:55">
      <c r="B755" s="2">
        <v>21</v>
      </c>
      <c r="C755" s="2">
        <v>85</v>
      </c>
      <c r="D755" s="2">
        <v>18.399999999999999</v>
      </c>
      <c r="E755" s="2">
        <v>21</v>
      </c>
      <c r="F755" s="2">
        <v>2.9</v>
      </c>
      <c r="G755" s="2">
        <v>4</v>
      </c>
      <c r="H755" s="2">
        <v>1013</v>
      </c>
      <c r="I755" s="2">
        <v>15190</v>
      </c>
      <c r="J755" s="2">
        <v>1</v>
      </c>
      <c r="K755" s="2">
        <v>0</v>
      </c>
      <c r="L755" s="2">
        <v>0</v>
      </c>
      <c r="M755" s="2">
        <v>0</v>
      </c>
      <c r="N755">
        <v>0</v>
      </c>
      <c r="O755">
        <v>296.2</v>
      </c>
      <c r="P755">
        <v>23.6</v>
      </c>
      <c r="Q755">
        <v>43.5</v>
      </c>
      <c r="R755" s="5">
        <v>0.51805555555555605</v>
      </c>
      <c r="T755" s="13">
        <f t="shared" si="28"/>
        <v>43.5</v>
      </c>
      <c r="U755" s="13">
        <f t="shared" si="29"/>
        <v>19.5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21</v>
      </c>
      <c r="AN755" s="2">
        <v>85</v>
      </c>
      <c r="AO755" s="2">
        <v>18.399999999999999</v>
      </c>
      <c r="AP755" s="2">
        <v>21</v>
      </c>
      <c r="AQ755" s="2">
        <v>2.9</v>
      </c>
      <c r="AR755" s="2">
        <v>4</v>
      </c>
      <c r="AS755" s="2">
        <v>1013</v>
      </c>
      <c r="AT755" s="2">
        <v>15190</v>
      </c>
      <c r="AU755" s="2">
        <v>1</v>
      </c>
      <c r="AV755" s="600">
        <v>0</v>
      </c>
      <c r="AW755" s="600">
        <v>0</v>
      </c>
      <c r="AX755" s="600">
        <v>0</v>
      </c>
      <c r="AY755" s="599">
        <v>0</v>
      </c>
      <c r="AZ755" s="599">
        <v>296.2</v>
      </c>
      <c r="BA755">
        <v>23.6</v>
      </c>
      <c r="BB755">
        <v>43.5</v>
      </c>
      <c r="BC755" s="8">
        <v>0.51805555555555605</v>
      </c>
    </row>
    <row r="756" spans="2:55">
      <c r="B756" s="2">
        <v>21</v>
      </c>
      <c r="C756" s="2">
        <v>85</v>
      </c>
      <c r="D756" s="2">
        <v>18.399999999999999</v>
      </c>
      <c r="E756" s="2">
        <v>21</v>
      </c>
      <c r="F756" s="2">
        <v>2.5</v>
      </c>
      <c r="G756" s="2">
        <v>3.2</v>
      </c>
      <c r="H756" s="2">
        <v>1012.8</v>
      </c>
      <c r="I756" s="2">
        <v>16550</v>
      </c>
      <c r="J756" s="2">
        <v>1</v>
      </c>
      <c r="K756" s="2">
        <v>0</v>
      </c>
      <c r="L756" s="2">
        <v>0</v>
      </c>
      <c r="M756" s="2">
        <v>0</v>
      </c>
      <c r="N756">
        <v>0</v>
      </c>
      <c r="O756">
        <v>296.2</v>
      </c>
      <c r="P756">
        <v>23.7</v>
      </c>
      <c r="Q756">
        <v>43.7</v>
      </c>
      <c r="R756" s="5">
        <v>0.51875000000000004</v>
      </c>
      <c r="T756" s="13">
        <f t="shared" si="28"/>
        <v>43.7</v>
      </c>
      <c r="U756" s="13">
        <f t="shared" si="29"/>
        <v>19.700000000000003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21</v>
      </c>
      <c r="AN756" s="2">
        <v>85</v>
      </c>
      <c r="AO756" s="2">
        <v>18.399999999999999</v>
      </c>
      <c r="AP756" s="2">
        <v>21</v>
      </c>
      <c r="AQ756" s="2">
        <v>2.5</v>
      </c>
      <c r="AR756" s="2">
        <v>3.2</v>
      </c>
      <c r="AS756" s="2">
        <v>1012.8</v>
      </c>
      <c r="AT756" s="2">
        <v>16550</v>
      </c>
      <c r="AU756" s="2">
        <v>1</v>
      </c>
      <c r="AV756" s="600">
        <v>0</v>
      </c>
      <c r="AW756" s="600">
        <v>0</v>
      </c>
      <c r="AX756" s="600">
        <v>0</v>
      </c>
      <c r="AY756" s="599">
        <v>0</v>
      </c>
      <c r="AZ756" s="599">
        <v>296.2</v>
      </c>
      <c r="BA756">
        <v>23.7</v>
      </c>
      <c r="BB756">
        <v>43.7</v>
      </c>
      <c r="BC756" s="8">
        <v>0.51875000000000004</v>
      </c>
    </row>
    <row r="757" spans="2:55">
      <c r="B757" s="2">
        <v>21.1</v>
      </c>
      <c r="C757" s="2">
        <v>85</v>
      </c>
      <c r="D757" s="2">
        <v>18.5</v>
      </c>
      <c r="E757" s="2">
        <v>21.1</v>
      </c>
      <c r="F757" s="2">
        <v>1.8</v>
      </c>
      <c r="G757" s="2">
        <v>2.5</v>
      </c>
      <c r="H757" s="2">
        <v>1013</v>
      </c>
      <c r="I757" s="2">
        <v>17220</v>
      </c>
      <c r="J757" s="2">
        <v>1</v>
      </c>
      <c r="K757" s="2">
        <v>0</v>
      </c>
      <c r="L757" s="2">
        <v>0</v>
      </c>
      <c r="M757" s="2">
        <v>0</v>
      </c>
      <c r="N757">
        <v>0</v>
      </c>
      <c r="O757">
        <v>296.2</v>
      </c>
      <c r="P757">
        <v>23.8</v>
      </c>
      <c r="Q757">
        <v>43.5</v>
      </c>
      <c r="R757" s="5">
        <v>0.51944444444444404</v>
      </c>
      <c r="T757" s="13">
        <f t="shared" si="28"/>
        <v>43.5</v>
      </c>
      <c r="U757" s="13">
        <f t="shared" si="29"/>
        <v>19.399999999999999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21.1</v>
      </c>
      <c r="AN757" s="2">
        <v>85</v>
      </c>
      <c r="AO757" s="2">
        <v>18.5</v>
      </c>
      <c r="AP757" s="2">
        <v>21.1</v>
      </c>
      <c r="AQ757" s="2">
        <v>1.8</v>
      </c>
      <c r="AR757" s="2">
        <v>2.5</v>
      </c>
      <c r="AS757" s="2">
        <v>1013</v>
      </c>
      <c r="AT757" s="2">
        <v>17220</v>
      </c>
      <c r="AU757" s="2">
        <v>1</v>
      </c>
      <c r="AV757" s="600">
        <v>0</v>
      </c>
      <c r="AW757" s="600">
        <v>0</v>
      </c>
      <c r="AX757" s="600">
        <v>0</v>
      </c>
      <c r="AY757" s="599">
        <v>0</v>
      </c>
      <c r="AZ757" s="599">
        <v>296.2</v>
      </c>
      <c r="BA757">
        <v>23.8</v>
      </c>
      <c r="BB757">
        <v>43.5</v>
      </c>
      <c r="BC757" s="8">
        <v>0.51944444444444404</v>
      </c>
    </row>
    <row r="758" spans="2:55">
      <c r="B758" s="2">
        <v>21</v>
      </c>
      <c r="C758" s="2">
        <v>85</v>
      </c>
      <c r="D758" s="2">
        <v>18.399999999999999</v>
      </c>
      <c r="E758" s="2">
        <v>21</v>
      </c>
      <c r="F758" s="2">
        <v>0</v>
      </c>
      <c r="G758" s="2">
        <v>1.8</v>
      </c>
      <c r="H758" s="2">
        <v>1013</v>
      </c>
      <c r="I758" s="2">
        <v>17470</v>
      </c>
      <c r="J758" s="2">
        <v>1</v>
      </c>
      <c r="K758" s="2">
        <v>0</v>
      </c>
      <c r="L758" s="2">
        <v>0</v>
      </c>
      <c r="M758" s="2">
        <v>0</v>
      </c>
      <c r="N758">
        <v>0</v>
      </c>
      <c r="O758">
        <v>296.2</v>
      </c>
      <c r="P758">
        <v>24</v>
      </c>
      <c r="Q758">
        <v>43.1</v>
      </c>
      <c r="R758" s="5">
        <v>0.52013888888888904</v>
      </c>
      <c r="T758" s="13">
        <f t="shared" si="28"/>
        <v>43.1</v>
      </c>
      <c r="U758" s="13">
        <f t="shared" si="29"/>
        <v>19.100000000000001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21</v>
      </c>
      <c r="AN758" s="2">
        <v>85</v>
      </c>
      <c r="AO758" s="2">
        <v>18.399999999999999</v>
      </c>
      <c r="AP758" s="2">
        <v>21</v>
      </c>
      <c r="AQ758" s="2">
        <v>0</v>
      </c>
      <c r="AR758" s="2">
        <v>1.8</v>
      </c>
      <c r="AS758" s="2">
        <v>1013</v>
      </c>
      <c r="AT758" s="2">
        <v>17470</v>
      </c>
      <c r="AU758" s="2">
        <v>1</v>
      </c>
      <c r="AV758" s="600">
        <v>0</v>
      </c>
      <c r="AW758" s="600">
        <v>0</v>
      </c>
      <c r="AX758" s="600">
        <v>0</v>
      </c>
      <c r="AY758" s="599">
        <v>0</v>
      </c>
      <c r="AZ758" s="599">
        <v>296.2</v>
      </c>
      <c r="BA758">
        <v>24</v>
      </c>
      <c r="BB758">
        <v>43.1</v>
      </c>
      <c r="BC758" s="8">
        <v>0.52013888888888904</v>
      </c>
    </row>
    <row r="759" spans="2:55">
      <c r="B759" s="2">
        <v>21</v>
      </c>
      <c r="C759" s="2">
        <v>85</v>
      </c>
      <c r="D759" s="2">
        <v>18.399999999999999</v>
      </c>
      <c r="E759" s="2">
        <v>21</v>
      </c>
      <c r="F759" s="2">
        <v>0</v>
      </c>
      <c r="G759" s="2">
        <v>0</v>
      </c>
      <c r="H759" s="2">
        <v>1013.1</v>
      </c>
      <c r="I759" s="2">
        <v>17550</v>
      </c>
      <c r="J759" s="2">
        <v>1</v>
      </c>
      <c r="K759" s="2">
        <v>0</v>
      </c>
      <c r="L759" s="2">
        <v>0</v>
      </c>
      <c r="M759" s="2">
        <v>0</v>
      </c>
      <c r="N759">
        <v>0</v>
      </c>
      <c r="O759">
        <v>296.2</v>
      </c>
      <c r="P759">
        <v>24.1</v>
      </c>
      <c r="Q759">
        <v>42.4</v>
      </c>
      <c r="R759" s="5">
        <v>0.52083333333333304</v>
      </c>
      <c r="T759" s="13">
        <f t="shared" si="28"/>
        <v>42.4</v>
      </c>
      <c r="U759" s="13">
        <f t="shared" si="29"/>
        <v>18.399999999999999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21</v>
      </c>
      <c r="AN759" s="2">
        <v>85</v>
      </c>
      <c r="AO759" s="2">
        <v>18.399999999999999</v>
      </c>
      <c r="AP759" s="2">
        <v>21</v>
      </c>
      <c r="AQ759" s="2">
        <v>0</v>
      </c>
      <c r="AR759" s="2">
        <v>0</v>
      </c>
      <c r="AS759" s="2">
        <v>1013.1</v>
      </c>
      <c r="AT759" s="2">
        <v>17550</v>
      </c>
      <c r="AU759" s="2">
        <v>1</v>
      </c>
      <c r="AV759" s="600">
        <v>0</v>
      </c>
      <c r="AW759" s="600">
        <v>0</v>
      </c>
      <c r="AX759" s="600">
        <v>0</v>
      </c>
      <c r="AY759" s="599">
        <v>0</v>
      </c>
      <c r="AZ759" s="599">
        <v>296.2</v>
      </c>
      <c r="BA759">
        <v>24.1</v>
      </c>
      <c r="BB759">
        <v>42.4</v>
      </c>
      <c r="BC759" s="8">
        <v>0.52083333333333304</v>
      </c>
    </row>
    <row r="760" spans="2:55">
      <c r="B760" s="2">
        <v>21.1</v>
      </c>
      <c r="C760" s="2">
        <v>85</v>
      </c>
      <c r="D760" s="2">
        <v>18.5</v>
      </c>
      <c r="E760" s="2">
        <v>21.1</v>
      </c>
      <c r="F760" s="2">
        <v>2.5</v>
      </c>
      <c r="G760" s="2">
        <v>2.5</v>
      </c>
      <c r="H760" s="2">
        <v>1013</v>
      </c>
      <c r="I760" s="2">
        <v>17690</v>
      </c>
      <c r="J760" s="2">
        <v>1</v>
      </c>
      <c r="K760" s="2">
        <v>0</v>
      </c>
      <c r="L760" s="2">
        <v>0</v>
      </c>
      <c r="M760" s="2">
        <v>0</v>
      </c>
      <c r="N760">
        <v>0</v>
      </c>
      <c r="O760">
        <v>296.2</v>
      </c>
      <c r="P760">
        <v>24.2</v>
      </c>
      <c r="Q760">
        <v>41.7</v>
      </c>
      <c r="R760" s="5">
        <v>0.52152777777777803</v>
      </c>
      <c r="T760" s="13">
        <f t="shared" si="28"/>
        <v>41.7</v>
      </c>
      <c r="U760" s="13">
        <f t="shared" si="29"/>
        <v>17.600000000000001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21.1</v>
      </c>
      <c r="AN760" s="2">
        <v>85</v>
      </c>
      <c r="AO760" s="2">
        <v>18.5</v>
      </c>
      <c r="AP760" s="2">
        <v>21.1</v>
      </c>
      <c r="AQ760" s="2">
        <v>2.5</v>
      </c>
      <c r="AR760" s="2">
        <v>2.5</v>
      </c>
      <c r="AS760" s="2">
        <v>1013</v>
      </c>
      <c r="AT760" s="2">
        <v>17690</v>
      </c>
      <c r="AU760" s="2">
        <v>1</v>
      </c>
      <c r="AV760" s="600">
        <v>0</v>
      </c>
      <c r="AW760" s="600">
        <v>0</v>
      </c>
      <c r="AX760" s="600">
        <v>0</v>
      </c>
      <c r="AY760" s="599">
        <v>0</v>
      </c>
      <c r="AZ760" s="599">
        <v>296.2</v>
      </c>
      <c r="BA760">
        <v>24.2</v>
      </c>
      <c r="BB760">
        <v>41.7</v>
      </c>
      <c r="BC760" s="8">
        <v>0.52152777777777803</v>
      </c>
    </row>
    <row r="761" spans="2:55">
      <c r="B761" s="2">
        <v>21.1</v>
      </c>
      <c r="C761" s="2">
        <v>85</v>
      </c>
      <c r="D761" s="2">
        <v>18.5</v>
      </c>
      <c r="E761" s="2">
        <v>21.1</v>
      </c>
      <c r="F761" s="2">
        <v>4.3</v>
      </c>
      <c r="G761" s="2">
        <v>6.1</v>
      </c>
      <c r="H761" s="2">
        <v>1013</v>
      </c>
      <c r="I761" s="2">
        <v>17770</v>
      </c>
      <c r="J761" s="2">
        <v>1</v>
      </c>
      <c r="K761" s="2">
        <v>0</v>
      </c>
      <c r="L761" s="2">
        <v>0</v>
      </c>
      <c r="M761" s="2">
        <v>0</v>
      </c>
      <c r="N761">
        <v>0</v>
      </c>
      <c r="O761">
        <v>296.2</v>
      </c>
      <c r="P761">
        <v>24.4</v>
      </c>
      <c r="Q761">
        <v>41</v>
      </c>
      <c r="R761" s="5">
        <v>0.52222222222222203</v>
      </c>
      <c r="T761" s="13">
        <f t="shared" si="28"/>
        <v>41</v>
      </c>
      <c r="U761" s="13">
        <f t="shared" si="29"/>
        <v>16.899999999999999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21.1</v>
      </c>
      <c r="AN761" s="2">
        <v>85</v>
      </c>
      <c r="AO761" s="2">
        <v>18.5</v>
      </c>
      <c r="AP761" s="2">
        <v>21.1</v>
      </c>
      <c r="AQ761" s="2">
        <v>4.3</v>
      </c>
      <c r="AR761" s="2">
        <v>6.1</v>
      </c>
      <c r="AS761" s="2">
        <v>1013</v>
      </c>
      <c r="AT761" s="2">
        <v>17770</v>
      </c>
      <c r="AU761" s="2">
        <v>1</v>
      </c>
      <c r="AV761" s="600">
        <v>0</v>
      </c>
      <c r="AW761" s="600">
        <v>0</v>
      </c>
      <c r="AX761" s="600">
        <v>0</v>
      </c>
      <c r="AY761" s="599">
        <v>0</v>
      </c>
      <c r="AZ761" s="599">
        <v>296.2</v>
      </c>
      <c r="BA761">
        <v>24.4</v>
      </c>
      <c r="BB761">
        <v>41</v>
      </c>
      <c r="BC761" s="8">
        <v>0.52222222222222203</v>
      </c>
    </row>
    <row r="762" spans="2:55">
      <c r="B762" s="2">
        <v>21.1</v>
      </c>
      <c r="C762" s="2">
        <v>85</v>
      </c>
      <c r="D762" s="2">
        <v>18.5</v>
      </c>
      <c r="E762" s="2">
        <v>21.1</v>
      </c>
      <c r="F762" s="2">
        <v>0</v>
      </c>
      <c r="G762" s="2">
        <v>1.8</v>
      </c>
      <c r="H762" s="2">
        <v>1013.1</v>
      </c>
      <c r="I762" s="2">
        <v>17410</v>
      </c>
      <c r="J762" s="2">
        <v>1</v>
      </c>
      <c r="K762" s="2">
        <v>0</v>
      </c>
      <c r="L762" s="2">
        <v>0</v>
      </c>
      <c r="M762" s="2">
        <v>0</v>
      </c>
      <c r="N762">
        <v>0</v>
      </c>
      <c r="O762">
        <v>296.2</v>
      </c>
      <c r="P762">
        <v>24.5</v>
      </c>
      <c r="Q762">
        <v>40.299999999999997</v>
      </c>
      <c r="R762" s="5">
        <v>0.52291666666666703</v>
      </c>
      <c r="T762" s="13">
        <f t="shared" si="28"/>
        <v>40.299999999999997</v>
      </c>
      <c r="U762" s="13">
        <f t="shared" si="29"/>
        <v>16.199999999999996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21.1</v>
      </c>
      <c r="AN762" s="2">
        <v>85</v>
      </c>
      <c r="AO762" s="2">
        <v>18.5</v>
      </c>
      <c r="AP762" s="2">
        <v>21.1</v>
      </c>
      <c r="AQ762" s="2">
        <v>0</v>
      </c>
      <c r="AR762" s="2">
        <v>1.8</v>
      </c>
      <c r="AS762" s="2">
        <v>1013.1</v>
      </c>
      <c r="AT762" s="2">
        <v>17410</v>
      </c>
      <c r="AU762" s="2">
        <v>1</v>
      </c>
      <c r="AV762" s="600">
        <v>0</v>
      </c>
      <c r="AW762" s="600">
        <v>0</v>
      </c>
      <c r="AX762" s="600">
        <v>0</v>
      </c>
      <c r="AY762" s="599">
        <v>0</v>
      </c>
      <c r="AZ762" s="599">
        <v>296.2</v>
      </c>
      <c r="BA762">
        <v>24.5</v>
      </c>
      <c r="BB762">
        <v>40.299999999999997</v>
      </c>
      <c r="BC762" s="8">
        <v>0.52291666666666703</v>
      </c>
    </row>
    <row r="763" spans="2:55">
      <c r="B763" s="2">
        <v>21.2</v>
      </c>
      <c r="C763" s="2">
        <v>85</v>
      </c>
      <c r="D763" s="2">
        <v>18.600000000000001</v>
      </c>
      <c r="E763" s="2">
        <v>21.2</v>
      </c>
      <c r="F763" s="2">
        <v>4.3</v>
      </c>
      <c r="G763" s="2">
        <v>4.3</v>
      </c>
      <c r="H763" s="2">
        <v>1013</v>
      </c>
      <c r="I763" s="2">
        <v>16720</v>
      </c>
      <c r="J763" s="2">
        <v>1</v>
      </c>
      <c r="K763" s="2">
        <v>0</v>
      </c>
      <c r="L763" s="2">
        <v>0</v>
      </c>
      <c r="M763" s="2">
        <v>0</v>
      </c>
      <c r="N763">
        <v>0</v>
      </c>
      <c r="O763">
        <v>296.2</v>
      </c>
      <c r="P763">
        <v>24.6</v>
      </c>
      <c r="Q763">
        <v>39.6</v>
      </c>
      <c r="R763" s="5">
        <v>0.52361111111111103</v>
      </c>
      <c r="T763" s="13">
        <f t="shared" si="28"/>
        <v>39.6</v>
      </c>
      <c r="U763" s="13">
        <f t="shared" si="29"/>
        <v>15.400000000000002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85</v>
      </c>
      <c r="AO763" s="2">
        <v>18.600000000000001</v>
      </c>
      <c r="AP763" s="2">
        <v>21.2</v>
      </c>
      <c r="AQ763" s="2">
        <v>4.3</v>
      </c>
      <c r="AR763" s="2">
        <v>4.3</v>
      </c>
      <c r="AS763" s="2">
        <v>1013</v>
      </c>
      <c r="AT763" s="2">
        <v>16720</v>
      </c>
      <c r="AU763" s="2">
        <v>1</v>
      </c>
      <c r="AV763" s="600">
        <v>0</v>
      </c>
      <c r="AW763" s="600">
        <v>0</v>
      </c>
      <c r="AX763" s="600">
        <v>0</v>
      </c>
      <c r="AY763" s="599">
        <v>0</v>
      </c>
      <c r="AZ763" s="599">
        <v>296.2</v>
      </c>
      <c r="BA763">
        <v>24.6</v>
      </c>
      <c r="BB763">
        <v>39.6</v>
      </c>
      <c r="BC763" s="8">
        <v>0.52361111111111103</v>
      </c>
    </row>
    <row r="764" spans="2:55">
      <c r="B764" s="2">
        <v>21.1</v>
      </c>
      <c r="C764" s="2">
        <v>84</v>
      </c>
      <c r="D764" s="2">
        <v>18.3</v>
      </c>
      <c r="E764" s="2">
        <v>21.1</v>
      </c>
      <c r="F764" s="2">
        <v>2.9</v>
      </c>
      <c r="G764" s="2">
        <v>2.9</v>
      </c>
      <c r="H764" s="2">
        <v>1013.1</v>
      </c>
      <c r="I764" s="2">
        <v>15320</v>
      </c>
      <c r="J764" s="2">
        <v>1</v>
      </c>
      <c r="K764" s="2">
        <v>0</v>
      </c>
      <c r="L764" s="2">
        <v>0</v>
      </c>
      <c r="M764" s="2">
        <v>0</v>
      </c>
      <c r="N764">
        <v>0</v>
      </c>
      <c r="O764">
        <v>296.2</v>
      </c>
      <c r="P764">
        <v>24.7</v>
      </c>
      <c r="Q764">
        <v>39</v>
      </c>
      <c r="R764" s="5">
        <v>0.52430555555555602</v>
      </c>
      <c r="T764" s="13">
        <f t="shared" si="28"/>
        <v>39</v>
      </c>
      <c r="U764" s="13">
        <f t="shared" si="29"/>
        <v>14.899999999999999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21.1</v>
      </c>
      <c r="AN764" s="2">
        <v>84</v>
      </c>
      <c r="AO764" s="2">
        <v>18.3</v>
      </c>
      <c r="AP764" s="2">
        <v>21.1</v>
      </c>
      <c r="AQ764" s="2">
        <v>2.9</v>
      </c>
      <c r="AR764" s="2">
        <v>2.9</v>
      </c>
      <c r="AS764" s="2">
        <v>1013.1</v>
      </c>
      <c r="AT764" s="2">
        <v>15320</v>
      </c>
      <c r="AU764" s="2">
        <v>1</v>
      </c>
      <c r="AV764" s="600">
        <v>0</v>
      </c>
      <c r="AW764" s="600">
        <v>0</v>
      </c>
      <c r="AX764" s="600">
        <v>0</v>
      </c>
      <c r="AY764" s="599">
        <v>0</v>
      </c>
      <c r="AZ764" s="599">
        <v>296.2</v>
      </c>
      <c r="BA764">
        <v>24.7</v>
      </c>
      <c r="BB764">
        <v>39</v>
      </c>
      <c r="BC764" s="8">
        <v>0.52430555555555602</v>
      </c>
    </row>
    <row r="765" spans="2:55">
      <c r="B765" s="2">
        <v>21.1</v>
      </c>
      <c r="C765" s="2">
        <v>84</v>
      </c>
      <c r="D765" s="2">
        <v>18.3</v>
      </c>
      <c r="E765" s="2">
        <v>21.1</v>
      </c>
      <c r="F765" s="2">
        <v>2.2000000000000002</v>
      </c>
      <c r="G765" s="2">
        <v>2.5</v>
      </c>
      <c r="H765" s="2">
        <v>1012.8</v>
      </c>
      <c r="I765" s="2">
        <v>14100</v>
      </c>
      <c r="J765" s="2">
        <v>1</v>
      </c>
      <c r="K765" s="2">
        <v>0</v>
      </c>
      <c r="L765" s="2">
        <v>0</v>
      </c>
      <c r="M765" s="2">
        <v>0</v>
      </c>
      <c r="N765">
        <v>0</v>
      </c>
      <c r="O765">
        <v>296.2</v>
      </c>
      <c r="P765">
        <v>24.7</v>
      </c>
      <c r="Q765">
        <v>38.6</v>
      </c>
      <c r="R765" s="5">
        <v>0.52500000000000002</v>
      </c>
      <c r="T765" s="13">
        <f t="shared" si="28"/>
        <v>38.6</v>
      </c>
      <c r="U765" s="13">
        <f t="shared" si="29"/>
        <v>14.5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21.1</v>
      </c>
      <c r="AN765" s="2">
        <v>84</v>
      </c>
      <c r="AO765" s="2">
        <v>18.3</v>
      </c>
      <c r="AP765" s="2">
        <v>21.1</v>
      </c>
      <c r="AQ765" s="2">
        <v>2.2000000000000002</v>
      </c>
      <c r="AR765" s="2">
        <v>2.5</v>
      </c>
      <c r="AS765" s="2">
        <v>1012.8</v>
      </c>
      <c r="AT765" s="2">
        <v>14100</v>
      </c>
      <c r="AU765" s="2">
        <v>1</v>
      </c>
      <c r="AV765" s="600">
        <v>0</v>
      </c>
      <c r="AW765" s="600">
        <v>0</v>
      </c>
      <c r="AX765" s="600">
        <v>0</v>
      </c>
      <c r="AY765" s="599">
        <v>0</v>
      </c>
      <c r="AZ765" s="599">
        <v>296.2</v>
      </c>
      <c r="BA765">
        <v>24.7</v>
      </c>
      <c r="BB765">
        <v>38.6</v>
      </c>
      <c r="BC765" s="8">
        <v>0.52500000000000002</v>
      </c>
    </row>
    <row r="766" spans="2:55">
      <c r="B766" s="2">
        <v>25.6</v>
      </c>
      <c r="C766" s="2">
        <v>72</v>
      </c>
      <c r="D766" s="2">
        <v>20.2</v>
      </c>
      <c r="E766" s="2">
        <v>25.6</v>
      </c>
      <c r="F766" s="2">
        <v>2.2000000000000002</v>
      </c>
      <c r="G766" s="2">
        <v>4.7</v>
      </c>
      <c r="H766" s="2">
        <v>1014.9</v>
      </c>
      <c r="I766" s="2">
        <v>54110</v>
      </c>
      <c r="J766" s="2">
        <v>3</v>
      </c>
      <c r="K766" s="2">
        <v>0</v>
      </c>
      <c r="L766" s="2">
        <v>0</v>
      </c>
      <c r="M766" s="2">
        <v>0</v>
      </c>
      <c r="N766">
        <v>0</v>
      </c>
      <c r="O766">
        <v>296.2</v>
      </c>
      <c r="P766">
        <v>42.5</v>
      </c>
      <c r="Q766">
        <v>39.6</v>
      </c>
      <c r="R766" s="5">
        <v>0.52569444444444402</v>
      </c>
      <c r="T766" s="13">
        <f t="shared" si="28"/>
        <v>42.5</v>
      </c>
      <c r="U766" s="13">
        <f t="shared" si="29"/>
        <v>13.899999999999999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25.6</v>
      </c>
      <c r="AN766" s="2">
        <v>72</v>
      </c>
      <c r="AO766" s="2">
        <v>20.2</v>
      </c>
      <c r="AP766" s="2">
        <v>25.6</v>
      </c>
      <c r="AQ766" s="2">
        <v>2.2000000000000002</v>
      </c>
      <c r="AR766" s="2">
        <v>4.7</v>
      </c>
      <c r="AS766" s="2">
        <v>1014.9</v>
      </c>
      <c r="AT766" s="2">
        <v>54110</v>
      </c>
      <c r="AU766" s="2">
        <v>3</v>
      </c>
      <c r="AV766" s="600">
        <v>0</v>
      </c>
      <c r="AW766" s="600">
        <v>0</v>
      </c>
      <c r="AX766" s="600">
        <v>0</v>
      </c>
      <c r="AY766" s="599">
        <v>0</v>
      </c>
      <c r="AZ766" s="599">
        <v>296.2</v>
      </c>
      <c r="BA766">
        <v>42.5</v>
      </c>
      <c r="BB766">
        <v>39.6</v>
      </c>
      <c r="BC766" s="8">
        <v>0.52569444444444402</v>
      </c>
    </row>
    <row r="767" spans="2:55">
      <c r="B767" s="2">
        <v>21.1</v>
      </c>
      <c r="C767" s="2">
        <v>86</v>
      </c>
      <c r="D767" s="2">
        <v>18.7</v>
      </c>
      <c r="E767" s="2">
        <v>21.1</v>
      </c>
      <c r="F767" s="2">
        <v>0</v>
      </c>
      <c r="G767" s="2">
        <v>0</v>
      </c>
      <c r="H767" s="2">
        <v>1012.8</v>
      </c>
      <c r="I767" s="2">
        <v>14010</v>
      </c>
      <c r="J767" s="2">
        <v>1</v>
      </c>
      <c r="K767" s="2">
        <v>0</v>
      </c>
      <c r="L767" s="2">
        <v>0</v>
      </c>
      <c r="M767" s="2">
        <v>0</v>
      </c>
      <c r="N767">
        <v>0</v>
      </c>
      <c r="O767">
        <v>296.2</v>
      </c>
      <c r="P767">
        <v>23.4</v>
      </c>
      <c r="Q767">
        <v>43.5</v>
      </c>
      <c r="R767" s="5">
        <v>0.52638888888888902</v>
      </c>
      <c r="T767" s="13">
        <f t="shared" si="28"/>
        <v>43.5</v>
      </c>
      <c r="U767" s="13">
        <f t="shared" si="29"/>
        <v>19.399999999999999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86</v>
      </c>
      <c r="AO767" s="2">
        <v>18.7</v>
      </c>
      <c r="AP767" s="2">
        <v>21.1</v>
      </c>
      <c r="AQ767" s="2">
        <v>0</v>
      </c>
      <c r="AR767" s="2">
        <v>0</v>
      </c>
      <c r="AS767" s="2">
        <v>1012.8</v>
      </c>
      <c r="AT767" s="2">
        <v>14010</v>
      </c>
      <c r="AU767" s="2">
        <v>1</v>
      </c>
      <c r="AV767" s="600">
        <v>0</v>
      </c>
      <c r="AW767" s="600">
        <v>0</v>
      </c>
      <c r="AX767" s="600">
        <v>0</v>
      </c>
      <c r="AY767" s="599">
        <v>0</v>
      </c>
      <c r="AZ767" s="599">
        <v>296.2</v>
      </c>
      <c r="BA767">
        <v>23.4</v>
      </c>
      <c r="BB767">
        <v>43.5</v>
      </c>
      <c r="BC767" s="8">
        <v>0.52638888888888902</v>
      </c>
    </row>
    <row r="768" spans="2:55">
      <c r="B768" s="2">
        <v>21</v>
      </c>
      <c r="C768" s="2">
        <v>85</v>
      </c>
      <c r="D768" s="2">
        <v>18.399999999999999</v>
      </c>
      <c r="E768" s="2">
        <v>21</v>
      </c>
      <c r="F768" s="2">
        <v>2.9</v>
      </c>
      <c r="G768" s="2">
        <v>4</v>
      </c>
      <c r="H768" s="2">
        <v>1013</v>
      </c>
      <c r="I768" s="2">
        <v>15190</v>
      </c>
      <c r="J768" s="2">
        <v>1</v>
      </c>
      <c r="K768" s="2">
        <v>0</v>
      </c>
      <c r="L768" s="2">
        <v>0</v>
      </c>
      <c r="M768" s="2">
        <v>0</v>
      </c>
      <c r="N768">
        <v>0</v>
      </c>
      <c r="O768">
        <v>296.2</v>
      </c>
      <c r="P768">
        <v>23.6</v>
      </c>
      <c r="Q768">
        <v>43.5</v>
      </c>
      <c r="R768" s="5">
        <v>0.52708333333333302</v>
      </c>
      <c r="T768" s="13">
        <f t="shared" si="28"/>
        <v>43.5</v>
      </c>
      <c r="U768" s="13">
        <f t="shared" si="29"/>
        <v>19.5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21</v>
      </c>
      <c r="AN768" s="2">
        <v>85</v>
      </c>
      <c r="AO768" s="2">
        <v>18.399999999999999</v>
      </c>
      <c r="AP768" s="2">
        <v>21</v>
      </c>
      <c r="AQ768" s="2">
        <v>2.9</v>
      </c>
      <c r="AR768" s="2">
        <v>4</v>
      </c>
      <c r="AS768" s="2">
        <v>1013</v>
      </c>
      <c r="AT768" s="2">
        <v>15190</v>
      </c>
      <c r="AU768" s="2">
        <v>1</v>
      </c>
      <c r="AV768" s="600">
        <v>0</v>
      </c>
      <c r="AW768" s="600">
        <v>0</v>
      </c>
      <c r="AX768" s="600">
        <v>0</v>
      </c>
      <c r="AY768" s="599">
        <v>0</v>
      </c>
      <c r="AZ768" s="599">
        <v>296.2</v>
      </c>
      <c r="BA768">
        <v>23.6</v>
      </c>
      <c r="BB768">
        <v>43.5</v>
      </c>
      <c r="BC768" s="8">
        <v>0.52708333333333302</v>
      </c>
    </row>
    <row r="769" spans="2:55">
      <c r="B769" s="2">
        <v>21</v>
      </c>
      <c r="C769" s="2">
        <v>85</v>
      </c>
      <c r="D769" s="2">
        <v>18.399999999999999</v>
      </c>
      <c r="E769" s="2">
        <v>21</v>
      </c>
      <c r="F769" s="2">
        <v>2.5</v>
      </c>
      <c r="G769" s="2">
        <v>3.2</v>
      </c>
      <c r="H769" s="2">
        <v>1012.8</v>
      </c>
      <c r="I769" s="2">
        <v>16550</v>
      </c>
      <c r="J769" s="2">
        <v>1</v>
      </c>
      <c r="K769" s="2">
        <v>0</v>
      </c>
      <c r="L769" s="2">
        <v>0</v>
      </c>
      <c r="M769" s="2">
        <v>0</v>
      </c>
      <c r="N769">
        <v>0</v>
      </c>
      <c r="O769">
        <v>296.2</v>
      </c>
      <c r="P769">
        <v>23.7</v>
      </c>
      <c r="Q769">
        <v>43.7</v>
      </c>
      <c r="R769" s="5">
        <v>0.52777777777777801</v>
      </c>
      <c r="T769" s="13">
        <f t="shared" si="28"/>
        <v>43.7</v>
      </c>
      <c r="U769" s="13">
        <f t="shared" si="29"/>
        <v>19.700000000000003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21</v>
      </c>
      <c r="AN769" s="2">
        <v>85</v>
      </c>
      <c r="AO769" s="2">
        <v>18.399999999999999</v>
      </c>
      <c r="AP769" s="2">
        <v>21</v>
      </c>
      <c r="AQ769" s="2">
        <v>2.5</v>
      </c>
      <c r="AR769" s="2">
        <v>3.2</v>
      </c>
      <c r="AS769" s="2">
        <v>1012.8</v>
      </c>
      <c r="AT769" s="2">
        <v>16550</v>
      </c>
      <c r="AU769" s="2">
        <v>1</v>
      </c>
      <c r="AV769" s="600">
        <v>0</v>
      </c>
      <c r="AW769" s="600">
        <v>0</v>
      </c>
      <c r="AX769" s="600">
        <v>0</v>
      </c>
      <c r="AY769" s="599">
        <v>0</v>
      </c>
      <c r="AZ769" s="599">
        <v>296.2</v>
      </c>
      <c r="BA769">
        <v>23.7</v>
      </c>
      <c r="BB769">
        <v>43.7</v>
      </c>
      <c r="BC769" s="8">
        <v>0.52777777777777801</v>
      </c>
    </row>
    <row r="770" spans="2:55">
      <c r="B770" s="2">
        <v>21.1</v>
      </c>
      <c r="C770" s="2">
        <v>85</v>
      </c>
      <c r="D770" s="2">
        <v>18.5</v>
      </c>
      <c r="E770" s="2">
        <v>21.1</v>
      </c>
      <c r="F770" s="2">
        <v>1.8</v>
      </c>
      <c r="G770" s="2">
        <v>2.5</v>
      </c>
      <c r="H770" s="2">
        <v>1013</v>
      </c>
      <c r="I770" s="2">
        <v>17220</v>
      </c>
      <c r="J770" s="2">
        <v>1</v>
      </c>
      <c r="K770" s="2">
        <v>0</v>
      </c>
      <c r="L770" s="2">
        <v>0</v>
      </c>
      <c r="M770" s="2">
        <v>0</v>
      </c>
      <c r="N770">
        <v>0</v>
      </c>
      <c r="O770">
        <v>296.2</v>
      </c>
      <c r="P770">
        <v>23.8</v>
      </c>
      <c r="Q770">
        <v>43.5</v>
      </c>
      <c r="R770" s="5">
        <v>0.52847222222222201</v>
      </c>
      <c r="T770" s="13">
        <f t="shared" si="28"/>
        <v>43.5</v>
      </c>
      <c r="U770" s="13">
        <f t="shared" si="29"/>
        <v>19.399999999999999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21.1</v>
      </c>
      <c r="AN770" s="2">
        <v>85</v>
      </c>
      <c r="AO770" s="2">
        <v>18.5</v>
      </c>
      <c r="AP770" s="2">
        <v>21.1</v>
      </c>
      <c r="AQ770" s="2">
        <v>1.8</v>
      </c>
      <c r="AR770" s="2">
        <v>2.5</v>
      </c>
      <c r="AS770" s="2">
        <v>1013</v>
      </c>
      <c r="AT770" s="2">
        <v>17220</v>
      </c>
      <c r="AU770" s="2">
        <v>1</v>
      </c>
      <c r="AV770" s="600">
        <v>0</v>
      </c>
      <c r="AW770" s="600">
        <v>0</v>
      </c>
      <c r="AX770" s="600">
        <v>0</v>
      </c>
      <c r="AY770" s="599">
        <v>0</v>
      </c>
      <c r="AZ770" s="599">
        <v>296.2</v>
      </c>
      <c r="BA770">
        <v>23.8</v>
      </c>
      <c r="BB770">
        <v>43.5</v>
      </c>
      <c r="BC770" s="8">
        <v>0.52847222222222201</v>
      </c>
    </row>
    <row r="771" spans="2:55">
      <c r="B771" s="2">
        <v>21</v>
      </c>
      <c r="C771" s="2">
        <v>85</v>
      </c>
      <c r="D771" s="2">
        <v>18.399999999999999</v>
      </c>
      <c r="E771" s="2">
        <v>21</v>
      </c>
      <c r="F771" s="2">
        <v>0</v>
      </c>
      <c r="G771" s="2">
        <v>1.8</v>
      </c>
      <c r="H771" s="2">
        <v>1013</v>
      </c>
      <c r="I771" s="2">
        <v>17470</v>
      </c>
      <c r="J771" s="2">
        <v>1</v>
      </c>
      <c r="K771" s="2">
        <v>0</v>
      </c>
      <c r="L771" s="2">
        <v>0</v>
      </c>
      <c r="M771" s="2">
        <v>0</v>
      </c>
      <c r="N771">
        <v>0</v>
      </c>
      <c r="O771">
        <v>296.2</v>
      </c>
      <c r="P771">
        <v>24</v>
      </c>
      <c r="Q771">
        <v>43.1</v>
      </c>
      <c r="R771" s="5">
        <v>0.52916666666666701</v>
      </c>
      <c r="T771" s="13">
        <f t="shared" si="28"/>
        <v>43.1</v>
      </c>
      <c r="U771" s="13">
        <f t="shared" si="29"/>
        <v>19.100000000000001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21</v>
      </c>
      <c r="AN771" s="2">
        <v>85</v>
      </c>
      <c r="AO771" s="2">
        <v>18.399999999999999</v>
      </c>
      <c r="AP771" s="2">
        <v>21</v>
      </c>
      <c r="AQ771" s="2">
        <v>0</v>
      </c>
      <c r="AR771" s="2">
        <v>1.8</v>
      </c>
      <c r="AS771" s="2">
        <v>1013</v>
      </c>
      <c r="AT771" s="2">
        <v>17470</v>
      </c>
      <c r="AU771" s="2">
        <v>1</v>
      </c>
      <c r="AV771" s="600">
        <v>0</v>
      </c>
      <c r="AW771" s="600">
        <v>0</v>
      </c>
      <c r="AX771" s="600">
        <v>0</v>
      </c>
      <c r="AY771" s="599">
        <v>0</v>
      </c>
      <c r="AZ771" s="599">
        <v>296.2</v>
      </c>
      <c r="BA771">
        <v>24</v>
      </c>
      <c r="BB771">
        <v>43.1</v>
      </c>
      <c r="BC771" s="8">
        <v>0.52916666666666701</v>
      </c>
    </row>
    <row r="772" spans="2:55">
      <c r="B772" s="2">
        <v>21</v>
      </c>
      <c r="C772" s="2">
        <v>85</v>
      </c>
      <c r="D772" s="2">
        <v>18.399999999999999</v>
      </c>
      <c r="E772" s="2">
        <v>21</v>
      </c>
      <c r="F772" s="2">
        <v>0</v>
      </c>
      <c r="G772" s="2">
        <v>0</v>
      </c>
      <c r="H772" s="2">
        <v>1013.1</v>
      </c>
      <c r="I772" s="2">
        <v>17550</v>
      </c>
      <c r="J772" s="2">
        <v>1</v>
      </c>
      <c r="K772" s="2">
        <v>0</v>
      </c>
      <c r="L772" s="2">
        <v>0</v>
      </c>
      <c r="M772" s="2">
        <v>0</v>
      </c>
      <c r="N772">
        <v>0</v>
      </c>
      <c r="O772">
        <v>296.2</v>
      </c>
      <c r="P772">
        <v>24.1</v>
      </c>
      <c r="Q772">
        <v>42.4</v>
      </c>
      <c r="R772" s="5">
        <v>0.52986111111111101</v>
      </c>
      <c r="T772" s="13">
        <f t="shared" si="28"/>
        <v>42.4</v>
      </c>
      <c r="U772" s="13">
        <f t="shared" si="29"/>
        <v>18.399999999999999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21</v>
      </c>
      <c r="AN772" s="2">
        <v>85</v>
      </c>
      <c r="AO772" s="2">
        <v>18.399999999999999</v>
      </c>
      <c r="AP772" s="2">
        <v>21</v>
      </c>
      <c r="AQ772" s="2">
        <v>0</v>
      </c>
      <c r="AR772" s="2">
        <v>0</v>
      </c>
      <c r="AS772" s="2">
        <v>1013.1</v>
      </c>
      <c r="AT772" s="2">
        <v>17550</v>
      </c>
      <c r="AU772" s="2">
        <v>1</v>
      </c>
      <c r="AV772" s="600">
        <v>0</v>
      </c>
      <c r="AW772" s="600">
        <v>0</v>
      </c>
      <c r="AX772" s="600">
        <v>0</v>
      </c>
      <c r="AY772" s="599">
        <v>0</v>
      </c>
      <c r="AZ772" s="599">
        <v>296.2</v>
      </c>
      <c r="BA772">
        <v>24.1</v>
      </c>
      <c r="BB772">
        <v>42.4</v>
      </c>
      <c r="BC772" s="8">
        <v>0.52986111111111101</v>
      </c>
    </row>
    <row r="773" spans="2:55">
      <c r="B773" s="2">
        <v>21.1</v>
      </c>
      <c r="C773" s="2">
        <v>85</v>
      </c>
      <c r="D773" s="2">
        <v>18.5</v>
      </c>
      <c r="E773" s="2">
        <v>21.1</v>
      </c>
      <c r="F773" s="2">
        <v>2.5</v>
      </c>
      <c r="G773" s="2">
        <v>2.5</v>
      </c>
      <c r="H773" s="2">
        <v>1013</v>
      </c>
      <c r="I773" s="2">
        <v>17690</v>
      </c>
      <c r="J773" s="2">
        <v>1</v>
      </c>
      <c r="K773" s="2">
        <v>0</v>
      </c>
      <c r="L773" s="2">
        <v>0</v>
      </c>
      <c r="M773" s="2">
        <v>0</v>
      </c>
      <c r="N773">
        <v>0</v>
      </c>
      <c r="O773">
        <v>296.2</v>
      </c>
      <c r="P773">
        <v>24.2</v>
      </c>
      <c r="Q773">
        <v>41.7</v>
      </c>
      <c r="R773" s="5">
        <v>0.530555555555556</v>
      </c>
      <c r="T773" s="13">
        <f t="shared" si="28"/>
        <v>41.7</v>
      </c>
      <c r="U773" s="13">
        <f t="shared" si="29"/>
        <v>17.600000000000001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21.1</v>
      </c>
      <c r="AN773" s="2">
        <v>85</v>
      </c>
      <c r="AO773" s="2">
        <v>18.5</v>
      </c>
      <c r="AP773" s="2">
        <v>21.1</v>
      </c>
      <c r="AQ773" s="2">
        <v>2.5</v>
      </c>
      <c r="AR773" s="2">
        <v>2.5</v>
      </c>
      <c r="AS773" s="2">
        <v>1013</v>
      </c>
      <c r="AT773" s="2">
        <v>17690</v>
      </c>
      <c r="AU773" s="2">
        <v>1</v>
      </c>
      <c r="AV773" s="600">
        <v>0</v>
      </c>
      <c r="AW773" s="600">
        <v>0</v>
      </c>
      <c r="AX773" s="600">
        <v>0</v>
      </c>
      <c r="AY773" s="599">
        <v>0</v>
      </c>
      <c r="AZ773" s="599">
        <v>296.2</v>
      </c>
      <c r="BA773">
        <v>24.2</v>
      </c>
      <c r="BB773">
        <v>41.7</v>
      </c>
      <c r="BC773" s="8">
        <v>0.530555555555556</v>
      </c>
    </row>
    <row r="774" spans="2:55">
      <c r="B774" s="2">
        <v>21.1</v>
      </c>
      <c r="C774" s="2">
        <v>85</v>
      </c>
      <c r="D774" s="2">
        <v>18.5</v>
      </c>
      <c r="E774" s="2">
        <v>21.1</v>
      </c>
      <c r="F774" s="2">
        <v>4.3</v>
      </c>
      <c r="G774" s="2">
        <v>6.1</v>
      </c>
      <c r="H774" s="2">
        <v>1013</v>
      </c>
      <c r="I774" s="2">
        <v>17770</v>
      </c>
      <c r="J774" s="2">
        <v>1</v>
      </c>
      <c r="K774" s="2">
        <v>0</v>
      </c>
      <c r="L774" s="2">
        <v>0</v>
      </c>
      <c r="M774" s="2">
        <v>0</v>
      </c>
      <c r="N774">
        <v>0</v>
      </c>
      <c r="O774">
        <v>296.2</v>
      </c>
      <c r="P774">
        <v>24.4</v>
      </c>
      <c r="Q774">
        <v>41</v>
      </c>
      <c r="R774" s="5">
        <v>0.53125</v>
      </c>
      <c r="T774" s="13">
        <f t="shared" si="28"/>
        <v>41</v>
      </c>
      <c r="U774" s="13">
        <f t="shared" si="29"/>
        <v>16.899999999999999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21.1</v>
      </c>
      <c r="AN774" s="2">
        <v>85</v>
      </c>
      <c r="AO774" s="2">
        <v>18.5</v>
      </c>
      <c r="AP774" s="2">
        <v>21.1</v>
      </c>
      <c r="AQ774" s="2">
        <v>4.3</v>
      </c>
      <c r="AR774" s="2">
        <v>6.1</v>
      </c>
      <c r="AS774" s="2">
        <v>1013</v>
      </c>
      <c r="AT774" s="2">
        <v>17770</v>
      </c>
      <c r="AU774" s="2">
        <v>1</v>
      </c>
      <c r="AV774" s="600">
        <v>0</v>
      </c>
      <c r="AW774" s="600">
        <v>0</v>
      </c>
      <c r="AX774" s="600">
        <v>0</v>
      </c>
      <c r="AY774" s="599">
        <v>0</v>
      </c>
      <c r="AZ774" s="599">
        <v>296.2</v>
      </c>
      <c r="BA774">
        <v>24.4</v>
      </c>
      <c r="BB774">
        <v>41</v>
      </c>
      <c r="BC774" s="8">
        <v>0.53125</v>
      </c>
    </row>
    <row r="775" spans="2:55">
      <c r="B775" s="2">
        <v>21.1</v>
      </c>
      <c r="C775" s="2">
        <v>85</v>
      </c>
      <c r="D775" s="2">
        <v>18.5</v>
      </c>
      <c r="E775" s="2">
        <v>21.1</v>
      </c>
      <c r="F775" s="2">
        <v>0</v>
      </c>
      <c r="G775" s="2">
        <v>1.8</v>
      </c>
      <c r="H775" s="2">
        <v>1013.1</v>
      </c>
      <c r="I775" s="2">
        <v>17410</v>
      </c>
      <c r="J775" s="2">
        <v>1</v>
      </c>
      <c r="K775" s="2">
        <v>0</v>
      </c>
      <c r="L775" s="2">
        <v>0</v>
      </c>
      <c r="M775" s="2">
        <v>0</v>
      </c>
      <c r="N775">
        <v>0</v>
      </c>
      <c r="O775">
        <v>296.2</v>
      </c>
      <c r="P775">
        <v>24.5</v>
      </c>
      <c r="Q775">
        <v>40.299999999999997</v>
      </c>
      <c r="R775" s="5">
        <v>0.531944444444444</v>
      </c>
      <c r="T775" s="13">
        <f t="shared" si="28"/>
        <v>40.299999999999997</v>
      </c>
      <c r="U775" s="13">
        <f t="shared" si="29"/>
        <v>16.199999999999996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21.1</v>
      </c>
      <c r="AN775" s="2">
        <v>85</v>
      </c>
      <c r="AO775" s="2">
        <v>18.5</v>
      </c>
      <c r="AP775" s="2">
        <v>21.1</v>
      </c>
      <c r="AQ775" s="2">
        <v>0</v>
      </c>
      <c r="AR775" s="2">
        <v>1.8</v>
      </c>
      <c r="AS775" s="2">
        <v>1013.1</v>
      </c>
      <c r="AT775" s="2">
        <v>17410</v>
      </c>
      <c r="AU775" s="2">
        <v>1</v>
      </c>
      <c r="AV775" s="600">
        <v>0</v>
      </c>
      <c r="AW775" s="600">
        <v>0</v>
      </c>
      <c r="AX775" s="600">
        <v>0</v>
      </c>
      <c r="AY775" s="599">
        <v>0</v>
      </c>
      <c r="AZ775" s="599">
        <v>296.2</v>
      </c>
      <c r="BA775">
        <v>24.5</v>
      </c>
      <c r="BB775">
        <v>40.299999999999997</v>
      </c>
      <c r="BC775" s="8">
        <v>0.531944444444444</v>
      </c>
    </row>
    <row r="776" spans="2:55">
      <c r="B776" s="2">
        <v>21.2</v>
      </c>
      <c r="C776" s="2">
        <v>85</v>
      </c>
      <c r="D776" s="2">
        <v>18.600000000000001</v>
      </c>
      <c r="E776" s="2">
        <v>21.2</v>
      </c>
      <c r="F776" s="2">
        <v>4.3</v>
      </c>
      <c r="G776" s="2">
        <v>4.3</v>
      </c>
      <c r="H776" s="2">
        <v>1013</v>
      </c>
      <c r="I776" s="2">
        <v>16720</v>
      </c>
      <c r="J776" s="2">
        <v>1</v>
      </c>
      <c r="K776" s="2">
        <v>0</v>
      </c>
      <c r="L776" s="2">
        <v>0</v>
      </c>
      <c r="M776" s="2">
        <v>0</v>
      </c>
      <c r="N776">
        <v>0</v>
      </c>
      <c r="O776">
        <v>296.2</v>
      </c>
      <c r="P776">
        <v>24.6</v>
      </c>
      <c r="Q776">
        <v>39.6</v>
      </c>
      <c r="R776" s="5">
        <v>0.53263888888888899</v>
      </c>
      <c r="T776" s="13">
        <f t="shared" si="28"/>
        <v>39.6</v>
      </c>
      <c r="U776" s="13">
        <f t="shared" si="29"/>
        <v>15.400000000000002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21.2</v>
      </c>
      <c r="AN776" s="2">
        <v>85</v>
      </c>
      <c r="AO776" s="2">
        <v>18.600000000000001</v>
      </c>
      <c r="AP776" s="2">
        <v>21.2</v>
      </c>
      <c r="AQ776" s="2">
        <v>4.3</v>
      </c>
      <c r="AR776" s="2">
        <v>4.3</v>
      </c>
      <c r="AS776" s="2">
        <v>1013</v>
      </c>
      <c r="AT776" s="2">
        <v>16720</v>
      </c>
      <c r="AU776" s="2">
        <v>1</v>
      </c>
      <c r="AV776" s="600">
        <v>0</v>
      </c>
      <c r="AW776" s="600">
        <v>0</v>
      </c>
      <c r="AX776" s="600">
        <v>0</v>
      </c>
      <c r="AY776" s="599">
        <v>0</v>
      </c>
      <c r="AZ776" s="599">
        <v>296.2</v>
      </c>
      <c r="BA776">
        <v>24.6</v>
      </c>
      <c r="BB776">
        <v>39.6</v>
      </c>
      <c r="BC776" s="8">
        <v>0.53263888888888899</v>
      </c>
    </row>
    <row r="777" spans="2:55">
      <c r="B777" s="2">
        <v>21.1</v>
      </c>
      <c r="C777" s="2">
        <v>84</v>
      </c>
      <c r="D777" s="2">
        <v>18.3</v>
      </c>
      <c r="E777" s="2">
        <v>21.1</v>
      </c>
      <c r="F777" s="2">
        <v>2.9</v>
      </c>
      <c r="G777" s="2">
        <v>2.9</v>
      </c>
      <c r="H777" s="2">
        <v>1013.1</v>
      </c>
      <c r="I777" s="2">
        <v>15320</v>
      </c>
      <c r="J777" s="2">
        <v>1</v>
      </c>
      <c r="K777" s="2">
        <v>0</v>
      </c>
      <c r="L777" s="2">
        <v>0</v>
      </c>
      <c r="M777" s="2">
        <v>0</v>
      </c>
      <c r="N777">
        <v>0</v>
      </c>
      <c r="O777">
        <v>296.2</v>
      </c>
      <c r="P777">
        <v>24.7</v>
      </c>
      <c r="Q777">
        <v>39</v>
      </c>
      <c r="R777" s="5">
        <v>0.53333333333333299</v>
      </c>
      <c r="T777" s="13">
        <f t="shared" si="28"/>
        <v>39</v>
      </c>
      <c r="U777" s="13">
        <f t="shared" si="29"/>
        <v>14.899999999999999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21.1</v>
      </c>
      <c r="AN777" s="2">
        <v>84</v>
      </c>
      <c r="AO777" s="2">
        <v>18.3</v>
      </c>
      <c r="AP777" s="2">
        <v>21.1</v>
      </c>
      <c r="AQ777" s="2">
        <v>2.9</v>
      </c>
      <c r="AR777" s="2">
        <v>2.9</v>
      </c>
      <c r="AS777" s="2">
        <v>1013.1</v>
      </c>
      <c r="AT777" s="2">
        <v>15320</v>
      </c>
      <c r="AU777" s="2">
        <v>1</v>
      </c>
      <c r="AV777" s="600">
        <v>0</v>
      </c>
      <c r="AW777" s="600">
        <v>0</v>
      </c>
      <c r="AX777" s="600">
        <v>0</v>
      </c>
      <c r="AY777" s="599">
        <v>0</v>
      </c>
      <c r="AZ777" s="599">
        <v>296.2</v>
      </c>
      <c r="BA777">
        <v>24.7</v>
      </c>
      <c r="BB777">
        <v>39</v>
      </c>
      <c r="BC777" s="8">
        <v>0.53333333333333299</v>
      </c>
    </row>
    <row r="778" spans="2:55">
      <c r="B778" s="2">
        <v>21.1</v>
      </c>
      <c r="C778" s="2">
        <v>84</v>
      </c>
      <c r="D778" s="2">
        <v>18.3</v>
      </c>
      <c r="E778" s="2">
        <v>21.1</v>
      </c>
      <c r="F778" s="2">
        <v>2.2000000000000002</v>
      </c>
      <c r="G778" s="2">
        <v>2.5</v>
      </c>
      <c r="H778" s="2">
        <v>1012.8</v>
      </c>
      <c r="I778" s="2">
        <v>14100</v>
      </c>
      <c r="J778" s="2">
        <v>1</v>
      </c>
      <c r="K778" s="2">
        <v>0</v>
      </c>
      <c r="L778" s="2">
        <v>0</v>
      </c>
      <c r="M778" s="2">
        <v>0</v>
      </c>
      <c r="N778">
        <v>0</v>
      </c>
      <c r="O778">
        <v>296.2</v>
      </c>
      <c r="P778">
        <v>24.7</v>
      </c>
      <c r="Q778">
        <v>38.6</v>
      </c>
      <c r="R778" s="5">
        <v>0.53402777777777799</v>
      </c>
      <c r="T778" s="13">
        <f t="shared" si="28"/>
        <v>38.6</v>
      </c>
      <c r="U778" s="13">
        <f t="shared" si="29"/>
        <v>14.5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21.1</v>
      </c>
      <c r="AN778" s="2">
        <v>84</v>
      </c>
      <c r="AO778" s="2">
        <v>18.3</v>
      </c>
      <c r="AP778" s="2">
        <v>21.1</v>
      </c>
      <c r="AQ778" s="2">
        <v>2.2000000000000002</v>
      </c>
      <c r="AR778" s="2">
        <v>2.5</v>
      </c>
      <c r="AS778" s="2">
        <v>1012.8</v>
      </c>
      <c r="AT778" s="2">
        <v>14100</v>
      </c>
      <c r="AU778" s="2">
        <v>1</v>
      </c>
      <c r="AV778" s="600">
        <v>0</v>
      </c>
      <c r="AW778" s="600">
        <v>0</v>
      </c>
      <c r="AX778" s="600">
        <v>0</v>
      </c>
      <c r="AY778" s="599">
        <v>0</v>
      </c>
      <c r="AZ778" s="599">
        <v>296.2</v>
      </c>
      <c r="BA778">
        <v>24.7</v>
      </c>
      <c r="BB778">
        <v>38.6</v>
      </c>
      <c r="BC778" s="8">
        <v>0.53402777777777799</v>
      </c>
    </row>
    <row r="779" spans="2:55">
      <c r="B779" s="2">
        <v>25.6</v>
      </c>
      <c r="C779" s="2">
        <v>72</v>
      </c>
      <c r="D779" s="2">
        <v>20.2</v>
      </c>
      <c r="E779" s="2">
        <v>25.6</v>
      </c>
      <c r="F779" s="2">
        <v>2.2000000000000002</v>
      </c>
      <c r="G779" s="2">
        <v>4.7</v>
      </c>
      <c r="H779" s="2">
        <v>1014.9</v>
      </c>
      <c r="I779" s="2">
        <v>54110</v>
      </c>
      <c r="J779" s="2">
        <v>3</v>
      </c>
      <c r="K779" s="2">
        <v>0</v>
      </c>
      <c r="L779" s="2">
        <v>0</v>
      </c>
      <c r="M779" s="2">
        <v>0</v>
      </c>
      <c r="N779">
        <v>0</v>
      </c>
      <c r="O779">
        <v>296.2</v>
      </c>
      <c r="P779">
        <v>42.5</v>
      </c>
      <c r="Q779">
        <v>39.6</v>
      </c>
      <c r="R779" s="5">
        <v>0.53472222222222199</v>
      </c>
      <c r="T779" s="13">
        <f t="shared" si="28"/>
        <v>42.5</v>
      </c>
      <c r="U779" s="13">
        <f t="shared" si="29"/>
        <v>13.899999999999999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25.6</v>
      </c>
      <c r="AN779" s="2">
        <v>72</v>
      </c>
      <c r="AO779" s="2">
        <v>20.2</v>
      </c>
      <c r="AP779" s="2">
        <v>25.6</v>
      </c>
      <c r="AQ779" s="2">
        <v>2.2000000000000002</v>
      </c>
      <c r="AR779" s="2">
        <v>4.7</v>
      </c>
      <c r="AS779" s="2">
        <v>1014.9</v>
      </c>
      <c r="AT779" s="2">
        <v>54110</v>
      </c>
      <c r="AU779" s="2">
        <v>3</v>
      </c>
      <c r="AV779" s="600">
        <v>0</v>
      </c>
      <c r="AW779" s="600">
        <v>0</v>
      </c>
      <c r="AX779" s="600">
        <v>0</v>
      </c>
      <c r="AY779" s="599">
        <v>0</v>
      </c>
      <c r="AZ779" s="599">
        <v>296.2</v>
      </c>
      <c r="BA779">
        <v>42.5</v>
      </c>
      <c r="BB779">
        <v>39.6</v>
      </c>
      <c r="BC779" s="8">
        <v>0.53472222222222199</v>
      </c>
    </row>
    <row r="780" spans="2:55">
      <c r="B780" s="2">
        <v>25.6</v>
      </c>
      <c r="C780" s="2">
        <v>72</v>
      </c>
      <c r="D780" s="2">
        <v>20.2</v>
      </c>
      <c r="E780" s="2">
        <v>25.6</v>
      </c>
      <c r="F780" s="2">
        <v>6.8</v>
      </c>
      <c r="G780" s="2">
        <v>8.3000000000000007</v>
      </c>
      <c r="H780" s="2">
        <v>1014.9</v>
      </c>
      <c r="I780" s="2">
        <v>67290</v>
      </c>
      <c r="J780" s="2">
        <v>4</v>
      </c>
      <c r="K780" s="2">
        <v>0</v>
      </c>
      <c r="L780" s="2">
        <v>0</v>
      </c>
      <c r="M780" s="2">
        <v>0</v>
      </c>
      <c r="N780">
        <v>0</v>
      </c>
      <c r="O780">
        <v>296.2</v>
      </c>
      <c r="P780">
        <v>42.5</v>
      </c>
      <c r="Q780">
        <v>39.6</v>
      </c>
      <c r="R780" s="5">
        <v>0.53541666666666698</v>
      </c>
      <c r="T780" s="13">
        <f t="shared" si="28"/>
        <v>42.5</v>
      </c>
      <c r="U780" s="13">
        <f t="shared" si="29"/>
        <v>13.899999999999999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25.6</v>
      </c>
      <c r="AN780" s="2">
        <v>72</v>
      </c>
      <c r="AO780" s="2">
        <v>20.2</v>
      </c>
      <c r="AP780" s="2">
        <v>25.6</v>
      </c>
      <c r="AQ780" s="2">
        <v>6.8</v>
      </c>
      <c r="AR780" s="2">
        <v>8.3000000000000007</v>
      </c>
      <c r="AS780" s="2">
        <v>1014.9</v>
      </c>
      <c r="AT780" s="2">
        <v>67290</v>
      </c>
      <c r="AU780" s="2">
        <v>4</v>
      </c>
      <c r="AV780" s="600">
        <v>0</v>
      </c>
      <c r="AW780" s="600">
        <v>0</v>
      </c>
      <c r="AX780" s="600">
        <v>0</v>
      </c>
      <c r="AY780" s="599">
        <v>0</v>
      </c>
      <c r="AZ780" s="599">
        <v>296.2</v>
      </c>
      <c r="BA780">
        <v>42.5</v>
      </c>
      <c r="BB780">
        <v>39.6</v>
      </c>
      <c r="BC780" s="8">
        <v>0.53541666666666698</v>
      </c>
    </row>
    <row r="781" spans="2:55">
      <c r="B781" s="2">
        <v>25.4</v>
      </c>
      <c r="C781" s="2">
        <v>72</v>
      </c>
      <c r="D781" s="2">
        <v>20</v>
      </c>
      <c r="E781" s="2">
        <v>25.4</v>
      </c>
      <c r="F781" s="2">
        <v>6.8</v>
      </c>
      <c r="G781" s="2">
        <v>6.8</v>
      </c>
      <c r="H781" s="2">
        <v>1014.9</v>
      </c>
      <c r="I781" s="2">
        <v>49700</v>
      </c>
      <c r="J781" s="2">
        <v>3</v>
      </c>
      <c r="K781" s="2">
        <v>0</v>
      </c>
      <c r="L781" s="2">
        <v>0</v>
      </c>
      <c r="M781" s="2">
        <v>0</v>
      </c>
      <c r="N781">
        <v>0</v>
      </c>
      <c r="O781">
        <v>296.2</v>
      </c>
      <c r="P781">
        <v>42.5</v>
      </c>
      <c r="Q781">
        <v>39.4</v>
      </c>
      <c r="R781" s="5">
        <v>0.53611111111111098</v>
      </c>
      <c r="T781" s="13">
        <f t="shared" si="28"/>
        <v>42.5</v>
      </c>
      <c r="U781" s="13">
        <f t="shared" si="29"/>
        <v>14.100000000000001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25.4</v>
      </c>
      <c r="AN781" s="2">
        <v>72</v>
      </c>
      <c r="AO781" s="2">
        <v>20</v>
      </c>
      <c r="AP781" s="2">
        <v>25.4</v>
      </c>
      <c r="AQ781" s="2">
        <v>6.8</v>
      </c>
      <c r="AR781" s="2">
        <v>6.8</v>
      </c>
      <c r="AS781" s="2">
        <v>1014.9</v>
      </c>
      <c r="AT781" s="2">
        <v>49700</v>
      </c>
      <c r="AU781" s="2">
        <v>3</v>
      </c>
      <c r="AV781" s="600">
        <v>0</v>
      </c>
      <c r="AW781" s="600">
        <v>0</v>
      </c>
      <c r="AX781" s="600">
        <v>0</v>
      </c>
      <c r="AY781" s="599">
        <v>0</v>
      </c>
      <c r="AZ781" s="599">
        <v>296.2</v>
      </c>
      <c r="BA781">
        <v>42.5</v>
      </c>
      <c r="BB781">
        <v>39.4</v>
      </c>
      <c r="BC781" s="8">
        <v>0.53611111111111098</v>
      </c>
    </row>
    <row r="782" spans="2:55">
      <c r="B782" s="2">
        <v>25.3</v>
      </c>
      <c r="C782" s="2">
        <v>72</v>
      </c>
      <c r="D782" s="2">
        <v>19.899999999999999</v>
      </c>
      <c r="E782" s="2">
        <v>25.3</v>
      </c>
      <c r="F782" s="2">
        <v>11.5</v>
      </c>
      <c r="G782" s="2">
        <v>11.9</v>
      </c>
      <c r="H782" s="2">
        <v>1014.8</v>
      </c>
      <c r="I782" s="2">
        <v>44790</v>
      </c>
      <c r="J782" s="2">
        <v>3</v>
      </c>
      <c r="K782" s="2">
        <v>0</v>
      </c>
      <c r="L782" s="2">
        <v>0</v>
      </c>
      <c r="M782" s="2">
        <v>0</v>
      </c>
      <c r="N782">
        <v>0</v>
      </c>
      <c r="O782">
        <v>296.2</v>
      </c>
      <c r="P782">
        <v>42.3</v>
      </c>
      <c r="Q782">
        <v>39.4</v>
      </c>
      <c r="R782" s="5">
        <v>0.53680555555555598</v>
      </c>
      <c r="T782" s="13">
        <f t="shared" si="28"/>
        <v>42.3</v>
      </c>
      <c r="U782" s="13">
        <f t="shared" si="29"/>
        <v>13.999999999999996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25.3</v>
      </c>
      <c r="AN782" s="2">
        <v>72</v>
      </c>
      <c r="AO782" s="2">
        <v>19.899999999999999</v>
      </c>
      <c r="AP782" s="2">
        <v>25.3</v>
      </c>
      <c r="AQ782" s="2">
        <v>11.5</v>
      </c>
      <c r="AR782" s="2">
        <v>11.9</v>
      </c>
      <c r="AS782" s="2">
        <v>1014.8</v>
      </c>
      <c r="AT782" s="2">
        <v>44790</v>
      </c>
      <c r="AU782" s="2">
        <v>3</v>
      </c>
      <c r="AV782" s="600">
        <v>0</v>
      </c>
      <c r="AW782" s="600">
        <v>0</v>
      </c>
      <c r="AX782" s="600">
        <v>0</v>
      </c>
      <c r="AY782" s="599">
        <v>0</v>
      </c>
      <c r="AZ782" s="599">
        <v>296.2</v>
      </c>
      <c r="BA782">
        <v>42.3</v>
      </c>
      <c r="BB782">
        <v>39.4</v>
      </c>
      <c r="BC782" s="8">
        <v>0.53680555555555598</v>
      </c>
    </row>
    <row r="783" spans="2:55">
      <c r="B783" s="2">
        <v>24.9</v>
      </c>
      <c r="C783" s="2">
        <v>73</v>
      </c>
      <c r="D783" s="2">
        <v>19.7</v>
      </c>
      <c r="E783" s="2">
        <v>24.9</v>
      </c>
      <c r="F783" s="2">
        <v>8.3000000000000007</v>
      </c>
      <c r="G783" s="2">
        <v>8.3000000000000007</v>
      </c>
      <c r="H783" s="2">
        <v>1014.8</v>
      </c>
      <c r="I783" s="2">
        <v>40450</v>
      </c>
      <c r="J783" s="2">
        <v>2</v>
      </c>
      <c r="K783" s="2">
        <v>0</v>
      </c>
      <c r="L783" s="2">
        <v>0</v>
      </c>
      <c r="M783" s="2">
        <v>0</v>
      </c>
      <c r="N783">
        <v>0</v>
      </c>
      <c r="O783">
        <v>296.2</v>
      </c>
      <c r="P783">
        <v>41.9</v>
      </c>
      <c r="Q783">
        <v>39.200000000000003</v>
      </c>
      <c r="R783" s="5">
        <v>0.53749999999999998</v>
      </c>
      <c r="T783" s="13">
        <f t="shared" ref="T783:T846" si="32">MAX(P783,Q783)</f>
        <v>41.9</v>
      </c>
      <c r="U783" s="13">
        <f t="shared" si="29"/>
        <v>14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24.9</v>
      </c>
      <c r="AN783" s="2">
        <v>73</v>
      </c>
      <c r="AO783" s="2">
        <v>19.7</v>
      </c>
      <c r="AP783" s="2">
        <v>24.9</v>
      </c>
      <c r="AQ783" s="2">
        <v>8.3000000000000007</v>
      </c>
      <c r="AR783" s="2">
        <v>8.3000000000000007</v>
      </c>
      <c r="AS783" s="2">
        <v>1014.8</v>
      </c>
      <c r="AT783" s="2">
        <v>40450</v>
      </c>
      <c r="AU783" s="2">
        <v>2</v>
      </c>
      <c r="AV783" s="600">
        <v>0</v>
      </c>
      <c r="AW783" s="600">
        <v>0</v>
      </c>
      <c r="AX783" s="600">
        <v>0</v>
      </c>
      <c r="AY783" s="599">
        <v>0</v>
      </c>
      <c r="AZ783" s="599">
        <v>296.2</v>
      </c>
      <c r="BA783">
        <v>41.9</v>
      </c>
      <c r="BB783">
        <v>39.200000000000003</v>
      </c>
      <c r="BC783" s="8">
        <v>0.53749999999999998</v>
      </c>
    </row>
    <row r="784" spans="2:55">
      <c r="B784" s="2">
        <v>24.8</v>
      </c>
      <c r="C784" s="2">
        <v>74</v>
      </c>
      <c r="D784" s="2">
        <v>19.899999999999999</v>
      </c>
      <c r="E784" s="2">
        <v>24.8</v>
      </c>
      <c r="F784" s="2">
        <v>3.2</v>
      </c>
      <c r="G784" s="2">
        <v>5.8</v>
      </c>
      <c r="H784" s="2">
        <v>1015</v>
      </c>
      <c r="I784" s="2">
        <v>40100</v>
      </c>
      <c r="J784" s="2">
        <v>2</v>
      </c>
      <c r="K784" s="2">
        <v>0</v>
      </c>
      <c r="L784" s="2">
        <v>0</v>
      </c>
      <c r="M784" s="2">
        <v>0</v>
      </c>
      <c r="N784">
        <v>0</v>
      </c>
      <c r="O784">
        <v>296.2</v>
      </c>
      <c r="P784">
        <v>41.4</v>
      </c>
      <c r="Q784">
        <v>38.799999999999997</v>
      </c>
      <c r="R784" s="5">
        <v>0.53819444444444398</v>
      </c>
      <c r="T784" s="13">
        <f t="shared" si="32"/>
        <v>41.4</v>
      </c>
      <c r="U784" s="13">
        <f t="shared" ref="U784:U847" si="33">(T784-B784)-3</f>
        <v>13.599999999999998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24.8</v>
      </c>
      <c r="AN784" s="2">
        <v>74</v>
      </c>
      <c r="AO784" s="2">
        <v>19.899999999999999</v>
      </c>
      <c r="AP784" s="2">
        <v>24.8</v>
      </c>
      <c r="AQ784" s="2">
        <v>3.2</v>
      </c>
      <c r="AR784" s="2">
        <v>5.8</v>
      </c>
      <c r="AS784" s="2">
        <v>1015</v>
      </c>
      <c r="AT784" s="2">
        <v>40100</v>
      </c>
      <c r="AU784" s="2">
        <v>2</v>
      </c>
      <c r="AV784" s="600">
        <v>0</v>
      </c>
      <c r="AW784" s="600">
        <v>0</v>
      </c>
      <c r="AX784" s="600">
        <v>0</v>
      </c>
      <c r="AY784" s="599">
        <v>0</v>
      </c>
      <c r="AZ784" s="599">
        <v>296.2</v>
      </c>
      <c r="BA784">
        <v>41.4</v>
      </c>
      <c r="BB784">
        <v>38.799999999999997</v>
      </c>
      <c r="BC784" s="8">
        <v>0.53819444444444398</v>
      </c>
    </row>
    <row r="785" spans="2:55">
      <c r="B785" s="2">
        <v>24.7</v>
      </c>
      <c r="C785" s="2">
        <v>74</v>
      </c>
      <c r="D785" s="2">
        <v>19.8</v>
      </c>
      <c r="E785" s="2">
        <v>24.7</v>
      </c>
      <c r="F785" s="2">
        <v>7.2</v>
      </c>
      <c r="G785" s="2">
        <v>10.4</v>
      </c>
      <c r="H785" s="2">
        <v>1014.9</v>
      </c>
      <c r="I785" s="2">
        <v>41360</v>
      </c>
      <c r="J785" s="2">
        <v>3</v>
      </c>
      <c r="K785" s="2">
        <v>0</v>
      </c>
      <c r="L785" s="2">
        <v>0</v>
      </c>
      <c r="M785" s="2">
        <v>0</v>
      </c>
      <c r="N785">
        <v>0</v>
      </c>
      <c r="O785">
        <v>296.2</v>
      </c>
      <c r="P785">
        <v>40.9</v>
      </c>
      <c r="Q785">
        <v>38.4</v>
      </c>
      <c r="R785" s="5">
        <v>0.53888888888888897</v>
      </c>
      <c r="T785" s="13">
        <f t="shared" si="32"/>
        <v>40.9</v>
      </c>
      <c r="U785" s="13">
        <f t="shared" si="33"/>
        <v>13.2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24.7</v>
      </c>
      <c r="AN785" s="2">
        <v>74</v>
      </c>
      <c r="AO785" s="2">
        <v>19.8</v>
      </c>
      <c r="AP785" s="2">
        <v>24.7</v>
      </c>
      <c r="AQ785" s="2">
        <v>7.2</v>
      </c>
      <c r="AR785" s="2">
        <v>10.4</v>
      </c>
      <c r="AS785" s="2">
        <v>1014.9</v>
      </c>
      <c r="AT785" s="2">
        <v>41360</v>
      </c>
      <c r="AU785" s="2">
        <v>3</v>
      </c>
      <c r="AV785" s="600">
        <v>0</v>
      </c>
      <c r="AW785" s="600">
        <v>0</v>
      </c>
      <c r="AX785" s="600">
        <v>0</v>
      </c>
      <c r="AY785" s="599">
        <v>0</v>
      </c>
      <c r="AZ785" s="599">
        <v>296.2</v>
      </c>
      <c r="BA785">
        <v>40.9</v>
      </c>
      <c r="BB785">
        <v>38.4</v>
      </c>
      <c r="BC785" s="8">
        <v>0.53888888888888897</v>
      </c>
    </row>
    <row r="786" spans="2:55">
      <c r="B786" s="2">
        <v>24.5</v>
      </c>
      <c r="C786" s="2">
        <v>75</v>
      </c>
      <c r="D786" s="2">
        <v>19.8</v>
      </c>
      <c r="E786" s="2">
        <v>24.5</v>
      </c>
      <c r="F786" s="2">
        <v>0</v>
      </c>
      <c r="G786" s="2">
        <v>4.3</v>
      </c>
      <c r="H786" s="2">
        <v>1014.9</v>
      </c>
      <c r="I786" s="2">
        <v>44050</v>
      </c>
      <c r="J786" s="2">
        <v>3</v>
      </c>
      <c r="K786" s="2">
        <v>0</v>
      </c>
      <c r="L786" s="2">
        <v>0</v>
      </c>
      <c r="M786" s="2">
        <v>0</v>
      </c>
      <c r="N786">
        <v>0</v>
      </c>
      <c r="O786">
        <v>296.2</v>
      </c>
      <c r="P786">
        <v>40.299999999999997</v>
      </c>
      <c r="Q786">
        <v>37.9</v>
      </c>
      <c r="R786" s="5">
        <v>0.53958333333333297</v>
      </c>
      <c r="T786" s="13">
        <f t="shared" si="32"/>
        <v>40.299999999999997</v>
      </c>
      <c r="U786" s="13">
        <f t="shared" si="33"/>
        <v>12.799999999999997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24.5</v>
      </c>
      <c r="AN786" s="2">
        <v>75</v>
      </c>
      <c r="AO786" s="2">
        <v>19.8</v>
      </c>
      <c r="AP786" s="2">
        <v>24.5</v>
      </c>
      <c r="AQ786" s="2">
        <v>0</v>
      </c>
      <c r="AR786" s="2">
        <v>4.3</v>
      </c>
      <c r="AS786" s="2">
        <v>1014.9</v>
      </c>
      <c r="AT786" s="2">
        <v>44050</v>
      </c>
      <c r="AU786" s="2">
        <v>3</v>
      </c>
      <c r="AV786" s="600">
        <v>0</v>
      </c>
      <c r="AW786" s="600">
        <v>0</v>
      </c>
      <c r="AX786" s="600">
        <v>0</v>
      </c>
      <c r="AY786" s="599">
        <v>0</v>
      </c>
      <c r="AZ786" s="599">
        <v>296.2</v>
      </c>
      <c r="BA786">
        <v>40.299999999999997</v>
      </c>
      <c r="BB786">
        <v>37.9</v>
      </c>
      <c r="BC786" s="8">
        <v>0.53958333333333297</v>
      </c>
    </row>
    <row r="787" spans="2:55">
      <c r="B787" s="2">
        <v>24.6</v>
      </c>
      <c r="C787" s="2">
        <v>75</v>
      </c>
      <c r="D787" s="2">
        <v>19.899999999999999</v>
      </c>
      <c r="E787" s="2">
        <v>24.6</v>
      </c>
      <c r="F787" s="2">
        <v>0</v>
      </c>
      <c r="G787" s="2">
        <v>6.5</v>
      </c>
      <c r="H787" s="2">
        <v>1015</v>
      </c>
      <c r="I787" s="2">
        <v>46890</v>
      </c>
      <c r="J787" s="2">
        <v>3</v>
      </c>
      <c r="K787" s="2">
        <v>0</v>
      </c>
      <c r="L787" s="2">
        <v>0</v>
      </c>
      <c r="M787" s="2">
        <v>0</v>
      </c>
      <c r="N787">
        <v>0</v>
      </c>
      <c r="O787">
        <v>296.2</v>
      </c>
      <c r="P787">
        <v>39.700000000000003</v>
      </c>
      <c r="Q787">
        <v>37.4</v>
      </c>
      <c r="R787" s="5">
        <v>0.54027777777777797</v>
      </c>
      <c r="T787" s="13">
        <f t="shared" si="32"/>
        <v>39.700000000000003</v>
      </c>
      <c r="U787" s="13">
        <f t="shared" si="33"/>
        <v>12.100000000000001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24.6</v>
      </c>
      <c r="AN787" s="2">
        <v>75</v>
      </c>
      <c r="AO787" s="2">
        <v>19.899999999999999</v>
      </c>
      <c r="AP787" s="2">
        <v>24.6</v>
      </c>
      <c r="AQ787" s="2">
        <v>0</v>
      </c>
      <c r="AR787" s="2">
        <v>6.5</v>
      </c>
      <c r="AS787" s="2">
        <v>1015</v>
      </c>
      <c r="AT787" s="2">
        <v>46890</v>
      </c>
      <c r="AU787" s="2">
        <v>3</v>
      </c>
      <c r="AV787" s="600">
        <v>0</v>
      </c>
      <c r="AW787" s="600">
        <v>0</v>
      </c>
      <c r="AX787" s="600">
        <v>0</v>
      </c>
      <c r="AY787" s="599">
        <v>0</v>
      </c>
      <c r="AZ787" s="599">
        <v>296.2</v>
      </c>
      <c r="BA787">
        <v>39.700000000000003</v>
      </c>
      <c r="BB787">
        <v>37.4</v>
      </c>
      <c r="BC787" s="8">
        <v>0.54027777777777797</v>
      </c>
    </row>
    <row r="788" spans="2:55">
      <c r="B788" s="2">
        <v>24.5</v>
      </c>
      <c r="C788" s="2">
        <v>75</v>
      </c>
      <c r="D788" s="2">
        <v>19.8</v>
      </c>
      <c r="E788" s="2">
        <v>24.5</v>
      </c>
      <c r="F788" s="2">
        <v>3.6</v>
      </c>
      <c r="G788" s="2">
        <v>6.1</v>
      </c>
      <c r="H788" s="2">
        <v>1014.9</v>
      </c>
      <c r="I788" s="2">
        <v>47640</v>
      </c>
      <c r="J788" s="2">
        <v>3</v>
      </c>
      <c r="K788" s="2">
        <v>0</v>
      </c>
      <c r="L788" s="2">
        <v>0</v>
      </c>
      <c r="M788" s="2">
        <v>0</v>
      </c>
      <c r="N788">
        <v>0</v>
      </c>
      <c r="O788">
        <v>296.2</v>
      </c>
      <c r="P788">
        <v>39.200000000000003</v>
      </c>
      <c r="Q788">
        <v>36.799999999999997</v>
      </c>
      <c r="R788" s="5">
        <v>0.54097222222222197</v>
      </c>
      <c r="T788" s="13">
        <f t="shared" si="32"/>
        <v>39.200000000000003</v>
      </c>
      <c r="U788" s="13">
        <f t="shared" si="33"/>
        <v>11.700000000000003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24.5</v>
      </c>
      <c r="AN788" s="2">
        <v>75</v>
      </c>
      <c r="AO788" s="2">
        <v>19.8</v>
      </c>
      <c r="AP788" s="2">
        <v>24.5</v>
      </c>
      <c r="AQ788" s="2">
        <v>3.6</v>
      </c>
      <c r="AR788" s="2">
        <v>6.1</v>
      </c>
      <c r="AS788" s="2">
        <v>1014.9</v>
      </c>
      <c r="AT788" s="2">
        <v>47640</v>
      </c>
      <c r="AU788" s="2">
        <v>3</v>
      </c>
      <c r="AV788" s="600">
        <v>0</v>
      </c>
      <c r="AW788" s="600">
        <v>0</v>
      </c>
      <c r="AX788" s="600">
        <v>0</v>
      </c>
      <c r="AY788" s="599">
        <v>0</v>
      </c>
      <c r="AZ788" s="599">
        <v>296.2</v>
      </c>
      <c r="BA788">
        <v>39.200000000000003</v>
      </c>
      <c r="BB788">
        <v>36.799999999999997</v>
      </c>
      <c r="BC788" s="8">
        <v>0.54097222222222197</v>
      </c>
    </row>
    <row r="789" spans="2:55">
      <c r="B789" s="2">
        <v>24.5</v>
      </c>
      <c r="C789" s="2">
        <v>75</v>
      </c>
      <c r="D789" s="2">
        <v>19.8</v>
      </c>
      <c r="E789" s="2">
        <v>24.5</v>
      </c>
      <c r="F789" s="2">
        <v>3.6</v>
      </c>
      <c r="G789" s="2">
        <v>6.8</v>
      </c>
      <c r="H789" s="2">
        <v>1015</v>
      </c>
      <c r="I789" s="2">
        <v>46570</v>
      </c>
      <c r="J789" s="2">
        <v>3</v>
      </c>
      <c r="K789" s="2">
        <v>0</v>
      </c>
      <c r="L789" s="2">
        <v>0</v>
      </c>
      <c r="M789" s="2">
        <v>0</v>
      </c>
      <c r="N789">
        <v>0</v>
      </c>
      <c r="O789">
        <v>296.2</v>
      </c>
      <c r="P789">
        <v>38.700000000000003</v>
      </c>
      <c r="Q789">
        <v>36.4</v>
      </c>
      <c r="R789" s="5">
        <v>0.54166666666666696</v>
      </c>
      <c r="T789" s="13">
        <f t="shared" si="32"/>
        <v>38.700000000000003</v>
      </c>
      <c r="U789" s="13">
        <f t="shared" si="33"/>
        <v>11.200000000000003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24.5</v>
      </c>
      <c r="AN789" s="2">
        <v>75</v>
      </c>
      <c r="AO789" s="2">
        <v>19.8</v>
      </c>
      <c r="AP789" s="2">
        <v>24.5</v>
      </c>
      <c r="AQ789" s="2">
        <v>3.6</v>
      </c>
      <c r="AR789" s="2">
        <v>6.8</v>
      </c>
      <c r="AS789" s="2">
        <v>1015</v>
      </c>
      <c r="AT789" s="2">
        <v>46570</v>
      </c>
      <c r="AU789" s="2">
        <v>3</v>
      </c>
      <c r="AV789" s="600">
        <v>0</v>
      </c>
      <c r="AW789" s="600">
        <v>0</v>
      </c>
      <c r="AX789" s="600">
        <v>0</v>
      </c>
      <c r="AY789" s="599">
        <v>0</v>
      </c>
      <c r="AZ789" s="599">
        <v>296.2</v>
      </c>
      <c r="BA789">
        <v>38.700000000000003</v>
      </c>
      <c r="BB789">
        <v>36.4</v>
      </c>
      <c r="BC789" s="8">
        <v>0.54166666666666696</v>
      </c>
    </row>
    <row r="790" spans="2:55">
      <c r="B790" s="2">
        <v>24.5</v>
      </c>
      <c r="C790" s="2">
        <v>75</v>
      </c>
      <c r="D790" s="2">
        <v>19.8</v>
      </c>
      <c r="E790" s="2">
        <v>24.5</v>
      </c>
      <c r="F790" s="2">
        <v>2.2000000000000002</v>
      </c>
      <c r="G790" s="2">
        <v>4.7</v>
      </c>
      <c r="H790" s="2">
        <v>1014.9</v>
      </c>
      <c r="I790" s="2">
        <v>50060</v>
      </c>
      <c r="J790" s="2">
        <v>3</v>
      </c>
      <c r="K790" s="2">
        <v>0</v>
      </c>
      <c r="L790" s="2">
        <v>0</v>
      </c>
      <c r="M790" s="2">
        <v>0</v>
      </c>
      <c r="N790">
        <v>0</v>
      </c>
      <c r="O790">
        <v>296.2</v>
      </c>
      <c r="P790">
        <v>38.4</v>
      </c>
      <c r="Q790">
        <v>36</v>
      </c>
      <c r="R790" s="5">
        <v>0.54236111111111096</v>
      </c>
      <c r="T790" s="13">
        <f t="shared" si="32"/>
        <v>38.4</v>
      </c>
      <c r="U790" s="13">
        <f t="shared" si="33"/>
        <v>10.899999999999999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24.5</v>
      </c>
      <c r="AN790" s="2">
        <v>75</v>
      </c>
      <c r="AO790" s="2">
        <v>19.8</v>
      </c>
      <c r="AP790" s="2">
        <v>24.5</v>
      </c>
      <c r="AQ790" s="2">
        <v>2.2000000000000002</v>
      </c>
      <c r="AR790" s="2">
        <v>4.7</v>
      </c>
      <c r="AS790" s="2">
        <v>1014.9</v>
      </c>
      <c r="AT790" s="2">
        <v>50060</v>
      </c>
      <c r="AU790" s="2">
        <v>3</v>
      </c>
      <c r="AV790" s="600">
        <v>0</v>
      </c>
      <c r="AW790" s="600">
        <v>0</v>
      </c>
      <c r="AX790" s="600">
        <v>0</v>
      </c>
      <c r="AY790" s="599">
        <v>0</v>
      </c>
      <c r="AZ790" s="599">
        <v>296.2</v>
      </c>
      <c r="BA790">
        <v>38.4</v>
      </c>
      <c r="BB790">
        <v>36</v>
      </c>
      <c r="BC790" s="8">
        <v>0.54236111111111096</v>
      </c>
    </row>
    <row r="791" spans="2:55">
      <c r="B791" s="2">
        <v>24.5</v>
      </c>
      <c r="C791" s="2">
        <v>75</v>
      </c>
      <c r="D791" s="2">
        <v>19.8</v>
      </c>
      <c r="E791" s="2">
        <v>24.5</v>
      </c>
      <c r="F791" s="2">
        <v>2.2000000000000002</v>
      </c>
      <c r="G791" s="2">
        <v>5</v>
      </c>
      <c r="H791" s="2">
        <v>1014.8</v>
      </c>
      <c r="I791" s="2">
        <v>52090</v>
      </c>
      <c r="J791" s="2">
        <v>3</v>
      </c>
      <c r="K791" s="2">
        <v>0</v>
      </c>
      <c r="L791" s="2">
        <v>0</v>
      </c>
      <c r="M791" s="2">
        <v>0</v>
      </c>
      <c r="N791">
        <v>0</v>
      </c>
      <c r="O791">
        <v>296.2</v>
      </c>
      <c r="P791">
        <v>38.1</v>
      </c>
      <c r="Q791">
        <v>35.700000000000003</v>
      </c>
      <c r="R791" s="5">
        <v>0.54305555555555596</v>
      </c>
      <c r="T791" s="13">
        <f t="shared" si="32"/>
        <v>38.1</v>
      </c>
      <c r="U791" s="13">
        <f t="shared" si="33"/>
        <v>10.600000000000001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24.5</v>
      </c>
      <c r="AN791" s="2">
        <v>75</v>
      </c>
      <c r="AO791" s="2">
        <v>19.8</v>
      </c>
      <c r="AP791" s="2">
        <v>24.5</v>
      </c>
      <c r="AQ791" s="2">
        <v>2.2000000000000002</v>
      </c>
      <c r="AR791" s="2">
        <v>5</v>
      </c>
      <c r="AS791" s="2">
        <v>1014.8</v>
      </c>
      <c r="AT791" s="2">
        <v>52090</v>
      </c>
      <c r="AU791" s="2">
        <v>3</v>
      </c>
      <c r="AV791" s="600">
        <v>0</v>
      </c>
      <c r="AW791" s="600">
        <v>0</v>
      </c>
      <c r="AX791" s="600">
        <v>0</v>
      </c>
      <c r="AY791" s="599">
        <v>0</v>
      </c>
      <c r="AZ791" s="599">
        <v>296.2</v>
      </c>
      <c r="BA791">
        <v>38.1</v>
      </c>
      <c r="BB791">
        <v>35.700000000000003</v>
      </c>
      <c r="BC791" s="8">
        <v>0.54305555555555596</v>
      </c>
    </row>
    <row r="792" spans="2:55">
      <c r="B792" s="2">
        <v>24.5</v>
      </c>
      <c r="C792" s="2">
        <v>75</v>
      </c>
      <c r="D792" s="2">
        <v>19.8</v>
      </c>
      <c r="E792" s="2">
        <v>24.5</v>
      </c>
      <c r="F792" s="2">
        <v>4</v>
      </c>
      <c r="G792" s="2">
        <v>6.1</v>
      </c>
      <c r="H792" s="2">
        <v>1014.9</v>
      </c>
      <c r="I792" s="2">
        <v>52060</v>
      </c>
      <c r="J792" s="2">
        <v>3</v>
      </c>
      <c r="K792" s="2">
        <v>0</v>
      </c>
      <c r="L792" s="2">
        <v>0</v>
      </c>
      <c r="M792" s="2">
        <v>0</v>
      </c>
      <c r="N792">
        <v>0</v>
      </c>
      <c r="O792">
        <v>296.2</v>
      </c>
      <c r="P792">
        <v>37.799999999999997</v>
      </c>
      <c r="Q792">
        <v>35.4</v>
      </c>
      <c r="R792" s="5">
        <v>0.54374999999999996</v>
      </c>
      <c r="T792" s="13">
        <f t="shared" si="32"/>
        <v>37.799999999999997</v>
      </c>
      <c r="U792" s="13">
        <f t="shared" si="33"/>
        <v>10.299999999999997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24.5</v>
      </c>
      <c r="AN792" s="2">
        <v>75</v>
      </c>
      <c r="AO792" s="2">
        <v>19.8</v>
      </c>
      <c r="AP792" s="2">
        <v>24.5</v>
      </c>
      <c r="AQ792" s="2">
        <v>4</v>
      </c>
      <c r="AR792" s="2">
        <v>6.1</v>
      </c>
      <c r="AS792" s="2">
        <v>1014.9</v>
      </c>
      <c r="AT792" s="2">
        <v>52060</v>
      </c>
      <c r="AU792" s="2">
        <v>3</v>
      </c>
      <c r="AV792" s="600">
        <v>0</v>
      </c>
      <c r="AW792" s="600">
        <v>0</v>
      </c>
      <c r="AX792" s="600">
        <v>0</v>
      </c>
      <c r="AY792" s="599">
        <v>0</v>
      </c>
      <c r="AZ792" s="599">
        <v>296.2</v>
      </c>
      <c r="BA792">
        <v>37.799999999999997</v>
      </c>
      <c r="BB792">
        <v>35.4</v>
      </c>
      <c r="BC792" s="8">
        <v>0.54374999999999996</v>
      </c>
    </row>
    <row r="793" spans="2:55">
      <c r="B793" s="2">
        <v>24.6</v>
      </c>
      <c r="C793" s="2">
        <v>75</v>
      </c>
      <c r="D793" s="2">
        <v>19.899999999999999</v>
      </c>
      <c r="E793" s="2">
        <v>24.6</v>
      </c>
      <c r="F793" s="2">
        <v>5.8</v>
      </c>
      <c r="G793" s="2">
        <v>6.1</v>
      </c>
      <c r="H793" s="2">
        <v>1014.9</v>
      </c>
      <c r="I793" s="2">
        <v>62720</v>
      </c>
      <c r="J793" s="2">
        <v>4</v>
      </c>
      <c r="K793" s="2">
        <v>0</v>
      </c>
      <c r="L793" s="2">
        <v>0</v>
      </c>
      <c r="M793" s="2">
        <v>0</v>
      </c>
      <c r="N793">
        <v>0</v>
      </c>
      <c r="O793">
        <v>296.2</v>
      </c>
      <c r="P793">
        <v>37.6</v>
      </c>
      <c r="Q793">
        <v>35.200000000000003</v>
      </c>
      <c r="R793" s="5">
        <v>0.54444444444444495</v>
      </c>
      <c r="T793" s="13">
        <f t="shared" si="32"/>
        <v>37.6</v>
      </c>
      <c r="U793" s="13">
        <f t="shared" si="33"/>
        <v>10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24.6</v>
      </c>
      <c r="AN793" s="2">
        <v>75</v>
      </c>
      <c r="AO793" s="2">
        <v>19.899999999999999</v>
      </c>
      <c r="AP793" s="2">
        <v>24.6</v>
      </c>
      <c r="AQ793" s="2">
        <v>5.8</v>
      </c>
      <c r="AR793" s="2">
        <v>6.1</v>
      </c>
      <c r="AS793" s="2">
        <v>1014.9</v>
      </c>
      <c r="AT793" s="2">
        <v>62720</v>
      </c>
      <c r="AU793" s="2">
        <v>4</v>
      </c>
      <c r="AV793" s="600">
        <v>0</v>
      </c>
      <c r="AW793" s="600">
        <v>0</v>
      </c>
      <c r="AX793" s="600">
        <v>0</v>
      </c>
      <c r="AY793" s="599">
        <v>0</v>
      </c>
      <c r="AZ793" s="599">
        <v>296.2</v>
      </c>
      <c r="BA793">
        <v>37.6</v>
      </c>
      <c r="BB793">
        <v>35.200000000000003</v>
      </c>
      <c r="BC793" s="8">
        <v>0.54444444444444495</v>
      </c>
    </row>
    <row r="794" spans="2:55">
      <c r="B794" s="2">
        <v>24.6</v>
      </c>
      <c r="C794" s="2">
        <v>75</v>
      </c>
      <c r="D794" s="2">
        <v>19.899999999999999</v>
      </c>
      <c r="E794" s="2">
        <v>24.6</v>
      </c>
      <c r="F794" s="2">
        <v>6.1</v>
      </c>
      <c r="G794" s="2">
        <v>7.2</v>
      </c>
      <c r="H794" s="2">
        <v>1015</v>
      </c>
      <c r="I794" s="2">
        <v>55280</v>
      </c>
      <c r="J794" s="2">
        <v>4</v>
      </c>
      <c r="K794" s="2">
        <v>0</v>
      </c>
      <c r="L794" s="2">
        <v>0</v>
      </c>
      <c r="M794" s="2">
        <v>0</v>
      </c>
      <c r="N794">
        <v>0</v>
      </c>
      <c r="O794">
        <v>296.2</v>
      </c>
      <c r="P794">
        <v>37.5</v>
      </c>
      <c r="Q794">
        <v>35.1</v>
      </c>
      <c r="R794" s="5">
        <v>0.54513888888888895</v>
      </c>
      <c r="T794" s="13">
        <f t="shared" si="32"/>
        <v>37.5</v>
      </c>
      <c r="U794" s="13">
        <f t="shared" si="33"/>
        <v>9.8999999999999986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24.6</v>
      </c>
      <c r="AN794" s="2">
        <v>75</v>
      </c>
      <c r="AO794" s="2">
        <v>19.899999999999999</v>
      </c>
      <c r="AP794" s="2">
        <v>24.6</v>
      </c>
      <c r="AQ794" s="2">
        <v>6.1</v>
      </c>
      <c r="AR794" s="2">
        <v>7.2</v>
      </c>
      <c r="AS794" s="2">
        <v>1015</v>
      </c>
      <c r="AT794" s="2">
        <v>55280</v>
      </c>
      <c r="AU794" s="2">
        <v>4</v>
      </c>
      <c r="AV794" s="600">
        <v>0</v>
      </c>
      <c r="AW794" s="600">
        <v>0</v>
      </c>
      <c r="AX794" s="600">
        <v>0</v>
      </c>
      <c r="AY794" s="599">
        <v>0</v>
      </c>
      <c r="AZ794" s="599">
        <v>296.2</v>
      </c>
      <c r="BA794">
        <v>37.5</v>
      </c>
      <c r="BB794">
        <v>35.1</v>
      </c>
      <c r="BC794" s="8">
        <v>0.54513888888888895</v>
      </c>
    </row>
    <row r="795" spans="2:55">
      <c r="B795" s="2">
        <v>24.8</v>
      </c>
      <c r="C795" s="2">
        <v>75</v>
      </c>
      <c r="D795" s="2">
        <v>20.100000000000001</v>
      </c>
      <c r="E795" s="2">
        <v>24.8</v>
      </c>
      <c r="F795" s="2">
        <v>0</v>
      </c>
      <c r="G795" s="2">
        <v>7.2</v>
      </c>
      <c r="H795" s="2">
        <v>1014.9</v>
      </c>
      <c r="I795" s="2">
        <v>60910</v>
      </c>
      <c r="J795" s="2">
        <v>4</v>
      </c>
      <c r="K795" s="2">
        <v>0</v>
      </c>
      <c r="L795" s="2">
        <v>0</v>
      </c>
      <c r="M795" s="2">
        <v>0</v>
      </c>
      <c r="N795">
        <v>0</v>
      </c>
      <c r="O795">
        <v>296.2</v>
      </c>
      <c r="P795">
        <v>37.4</v>
      </c>
      <c r="Q795">
        <v>35.1</v>
      </c>
      <c r="R795" s="5">
        <v>0.54583333333333295</v>
      </c>
      <c r="T795" s="13">
        <f t="shared" si="32"/>
        <v>37.4</v>
      </c>
      <c r="U795" s="13">
        <f t="shared" si="33"/>
        <v>9.5999999999999979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24.8</v>
      </c>
      <c r="AN795" s="2">
        <v>75</v>
      </c>
      <c r="AO795" s="2">
        <v>20.100000000000001</v>
      </c>
      <c r="AP795" s="2">
        <v>24.8</v>
      </c>
      <c r="AQ795" s="2">
        <v>0</v>
      </c>
      <c r="AR795" s="2">
        <v>7.2</v>
      </c>
      <c r="AS795" s="2">
        <v>1014.9</v>
      </c>
      <c r="AT795" s="2">
        <v>60910</v>
      </c>
      <c r="AU795" s="2">
        <v>4</v>
      </c>
      <c r="AV795" s="600">
        <v>0</v>
      </c>
      <c r="AW795" s="600">
        <v>0</v>
      </c>
      <c r="AX795" s="600">
        <v>0</v>
      </c>
      <c r="AY795" s="599">
        <v>0</v>
      </c>
      <c r="AZ795" s="599">
        <v>296.2</v>
      </c>
      <c r="BA795">
        <v>37.4</v>
      </c>
      <c r="BB795">
        <v>35.1</v>
      </c>
      <c r="BC795" s="8">
        <v>0.54583333333333295</v>
      </c>
    </row>
    <row r="796" spans="2:55">
      <c r="B796" s="2">
        <v>24.9</v>
      </c>
      <c r="C796" s="2">
        <v>74</v>
      </c>
      <c r="D796" s="2">
        <v>20</v>
      </c>
      <c r="E796" s="2">
        <v>24.9</v>
      </c>
      <c r="F796" s="2">
        <v>6.1</v>
      </c>
      <c r="G796" s="2">
        <v>6.5</v>
      </c>
      <c r="H796" s="2">
        <v>1015.2</v>
      </c>
      <c r="I796" s="2">
        <v>107650</v>
      </c>
      <c r="J796" s="2">
        <v>7</v>
      </c>
      <c r="K796" s="2">
        <v>0</v>
      </c>
      <c r="L796" s="2">
        <v>0</v>
      </c>
      <c r="M796" s="2">
        <v>0</v>
      </c>
      <c r="N796">
        <v>0</v>
      </c>
      <c r="O796">
        <v>296.2</v>
      </c>
      <c r="P796">
        <v>37.5</v>
      </c>
      <c r="Q796">
        <v>35.200000000000003</v>
      </c>
      <c r="R796" s="5">
        <v>0.54652777777777795</v>
      </c>
      <c r="T796" s="13">
        <f t="shared" si="32"/>
        <v>37.5</v>
      </c>
      <c r="U796" s="13">
        <f t="shared" si="33"/>
        <v>9.6000000000000014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24.9</v>
      </c>
      <c r="AN796" s="2">
        <v>74</v>
      </c>
      <c r="AO796" s="2">
        <v>20</v>
      </c>
      <c r="AP796" s="2">
        <v>24.9</v>
      </c>
      <c r="AQ796" s="2">
        <v>6.1</v>
      </c>
      <c r="AR796" s="2">
        <v>6.5</v>
      </c>
      <c r="AS796" s="2">
        <v>1015.2</v>
      </c>
      <c r="AT796" s="2">
        <v>107650</v>
      </c>
      <c r="AU796" s="2">
        <v>7</v>
      </c>
      <c r="AV796" s="600">
        <v>0</v>
      </c>
      <c r="AW796" s="600">
        <v>0</v>
      </c>
      <c r="AX796" s="600">
        <v>0</v>
      </c>
      <c r="AY796" s="599">
        <v>0</v>
      </c>
      <c r="AZ796" s="599">
        <v>296.2</v>
      </c>
      <c r="BA796">
        <v>37.5</v>
      </c>
      <c r="BB796">
        <v>35.200000000000003</v>
      </c>
      <c r="BC796" s="8">
        <v>0.54652777777777795</v>
      </c>
    </row>
    <row r="797" spans="2:55">
      <c r="B797" s="2">
        <v>25</v>
      </c>
      <c r="C797" s="2">
        <v>74</v>
      </c>
      <c r="D797" s="2">
        <v>20.100000000000001</v>
      </c>
      <c r="E797" s="2">
        <v>25</v>
      </c>
      <c r="F797" s="2">
        <v>0</v>
      </c>
      <c r="G797" s="2">
        <v>2.2000000000000002</v>
      </c>
      <c r="H797" s="2">
        <v>1015</v>
      </c>
      <c r="I797" s="2">
        <v>97620</v>
      </c>
      <c r="J797" s="2">
        <v>7</v>
      </c>
      <c r="K797" s="2">
        <v>0</v>
      </c>
      <c r="L797" s="2">
        <v>0</v>
      </c>
      <c r="M797" s="2">
        <v>0</v>
      </c>
      <c r="N797">
        <v>0</v>
      </c>
      <c r="O797">
        <v>296.2</v>
      </c>
      <c r="P797">
        <v>37.700000000000003</v>
      </c>
      <c r="Q797">
        <v>35.299999999999997</v>
      </c>
      <c r="R797" s="5">
        <v>0.54722222222222205</v>
      </c>
      <c r="T797" s="13">
        <f t="shared" si="32"/>
        <v>37.700000000000003</v>
      </c>
      <c r="U797" s="13">
        <f t="shared" si="33"/>
        <v>9.7000000000000028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25</v>
      </c>
      <c r="AN797" s="2">
        <v>74</v>
      </c>
      <c r="AO797" s="2">
        <v>20.100000000000001</v>
      </c>
      <c r="AP797" s="2">
        <v>25</v>
      </c>
      <c r="AQ797" s="2">
        <v>0</v>
      </c>
      <c r="AR797" s="2">
        <v>2.2000000000000002</v>
      </c>
      <c r="AS797" s="2">
        <v>1015</v>
      </c>
      <c r="AT797" s="2">
        <v>97620</v>
      </c>
      <c r="AU797" s="2">
        <v>7</v>
      </c>
      <c r="AV797" s="600">
        <v>0</v>
      </c>
      <c r="AW797" s="600">
        <v>0</v>
      </c>
      <c r="AX797" s="600">
        <v>0</v>
      </c>
      <c r="AY797" s="599">
        <v>0</v>
      </c>
      <c r="AZ797" s="599">
        <v>296.2</v>
      </c>
      <c r="BA797">
        <v>37.700000000000003</v>
      </c>
      <c r="BB797">
        <v>35.299999999999997</v>
      </c>
      <c r="BC797" s="8">
        <v>0.54722222222222205</v>
      </c>
    </row>
    <row r="798" spans="2:55">
      <c r="B798" s="2">
        <v>25.2</v>
      </c>
      <c r="C798" s="2">
        <v>73</v>
      </c>
      <c r="D798" s="2">
        <v>20</v>
      </c>
      <c r="E798" s="2">
        <v>25.2</v>
      </c>
      <c r="F798" s="2">
        <v>3.2</v>
      </c>
      <c r="G798" s="2">
        <v>4.7</v>
      </c>
      <c r="H798" s="2">
        <v>1015</v>
      </c>
      <c r="I798" s="2">
        <v>95430</v>
      </c>
      <c r="J798" s="2">
        <v>7</v>
      </c>
      <c r="K798" s="2">
        <v>0</v>
      </c>
      <c r="L798" s="2">
        <v>0</v>
      </c>
      <c r="M798" s="2">
        <v>0</v>
      </c>
      <c r="N798">
        <v>0</v>
      </c>
      <c r="O798">
        <v>296.2</v>
      </c>
      <c r="P798">
        <v>38.200000000000003</v>
      </c>
      <c r="Q798">
        <v>35.5</v>
      </c>
      <c r="R798" s="5">
        <v>0.54791666666666705</v>
      </c>
      <c r="T798" s="13">
        <f t="shared" si="32"/>
        <v>38.200000000000003</v>
      </c>
      <c r="U798" s="13">
        <f t="shared" si="33"/>
        <v>10.000000000000004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25.2</v>
      </c>
      <c r="AN798" s="2">
        <v>73</v>
      </c>
      <c r="AO798" s="2">
        <v>20</v>
      </c>
      <c r="AP798" s="2">
        <v>25.2</v>
      </c>
      <c r="AQ798" s="2">
        <v>3.2</v>
      </c>
      <c r="AR798" s="2">
        <v>4.7</v>
      </c>
      <c r="AS798" s="2">
        <v>1015</v>
      </c>
      <c r="AT798" s="2">
        <v>95430</v>
      </c>
      <c r="AU798" s="2">
        <v>7</v>
      </c>
      <c r="AV798" s="600">
        <v>0</v>
      </c>
      <c r="AW798" s="600">
        <v>0</v>
      </c>
      <c r="AX798" s="600">
        <v>0</v>
      </c>
      <c r="AY798" s="599">
        <v>0</v>
      </c>
      <c r="AZ798" s="599">
        <v>296.2</v>
      </c>
      <c r="BA798">
        <v>38.200000000000003</v>
      </c>
      <c r="BB798">
        <v>35.5</v>
      </c>
      <c r="BC798" s="8">
        <v>0.54791666666666705</v>
      </c>
    </row>
    <row r="799" spans="2:55">
      <c r="B799" s="2">
        <v>25.5</v>
      </c>
      <c r="C799" s="2">
        <v>72</v>
      </c>
      <c r="D799" s="2">
        <v>20.100000000000001</v>
      </c>
      <c r="E799" s="2">
        <v>25.5</v>
      </c>
      <c r="F799" s="2">
        <v>7.9</v>
      </c>
      <c r="G799" s="2">
        <v>7.9</v>
      </c>
      <c r="H799" s="2">
        <v>1015</v>
      </c>
      <c r="I799" s="2">
        <v>69230</v>
      </c>
      <c r="J799" s="2">
        <v>5</v>
      </c>
      <c r="K799" s="2">
        <v>0</v>
      </c>
      <c r="L799" s="2">
        <v>0</v>
      </c>
      <c r="M799" s="2">
        <v>0</v>
      </c>
      <c r="N799">
        <v>0</v>
      </c>
      <c r="O799">
        <v>296.2</v>
      </c>
      <c r="P799">
        <v>38.799999999999997</v>
      </c>
      <c r="Q799">
        <v>35.700000000000003</v>
      </c>
      <c r="R799" s="5">
        <v>0.54861111111111105</v>
      </c>
      <c r="T799" s="13">
        <f t="shared" si="32"/>
        <v>38.799999999999997</v>
      </c>
      <c r="U799" s="13">
        <f t="shared" si="33"/>
        <v>10.299999999999997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25.5</v>
      </c>
      <c r="AN799" s="2">
        <v>72</v>
      </c>
      <c r="AO799" s="2">
        <v>20.100000000000001</v>
      </c>
      <c r="AP799" s="2">
        <v>25.5</v>
      </c>
      <c r="AQ799" s="2">
        <v>7.9</v>
      </c>
      <c r="AR799" s="2">
        <v>7.9</v>
      </c>
      <c r="AS799" s="2">
        <v>1015</v>
      </c>
      <c r="AT799" s="2">
        <v>69230</v>
      </c>
      <c r="AU799" s="2">
        <v>5</v>
      </c>
      <c r="AV799" s="600">
        <v>0</v>
      </c>
      <c r="AW799" s="600">
        <v>0</v>
      </c>
      <c r="AX799" s="600">
        <v>0</v>
      </c>
      <c r="AY799" s="599">
        <v>0</v>
      </c>
      <c r="AZ799" s="599">
        <v>296.2</v>
      </c>
      <c r="BA799">
        <v>38.799999999999997</v>
      </c>
      <c r="BB799">
        <v>35.700000000000003</v>
      </c>
      <c r="BC799" s="8">
        <v>0.54861111111111105</v>
      </c>
    </row>
    <row r="800" spans="2:55">
      <c r="B800" s="2">
        <v>25.4</v>
      </c>
      <c r="C800" s="2">
        <v>72</v>
      </c>
      <c r="D800" s="2">
        <v>20</v>
      </c>
      <c r="E800" s="2">
        <v>25.4</v>
      </c>
      <c r="F800" s="2">
        <v>1.8</v>
      </c>
      <c r="G800" s="2">
        <v>9.4</v>
      </c>
      <c r="H800" s="2">
        <v>1015</v>
      </c>
      <c r="I800" s="2">
        <v>63520</v>
      </c>
      <c r="J800" s="2">
        <v>4</v>
      </c>
      <c r="K800" s="2">
        <v>0</v>
      </c>
      <c r="L800" s="2">
        <v>0</v>
      </c>
      <c r="M800" s="2">
        <v>0</v>
      </c>
      <c r="N800">
        <v>0</v>
      </c>
      <c r="O800">
        <v>296.2</v>
      </c>
      <c r="P800">
        <v>39.6</v>
      </c>
      <c r="Q800">
        <v>36.1</v>
      </c>
      <c r="R800" s="5">
        <v>0.54930555555555605</v>
      </c>
      <c r="T800" s="13">
        <f t="shared" si="32"/>
        <v>39.6</v>
      </c>
      <c r="U800" s="13">
        <f t="shared" si="33"/>
        <v>11.200000000000003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25.4</v>
      </c>
      <c r="AN800" s="2">
        <v>72</v>
      </c>
      <c r="AO800" s="2">
        <v>20</v>
      </c>
      <c r="AP800" s="2">
        <v>25.4</v>
      </c>
      <c r="AQ800" s="2">
        <v>1.8</v>
      </c>
      <c r="AR800" s="2">
        <v>9.4</v>
      </c>
      <c r="AS800" s="2">
        <v>1015</v>
      </c>
      <c r="AT800" s="2">
        <v>63520</v>
      </c>
      <c r="AU800" s="2">
        <v>4</v>
      </c>
      <c r="AV800" s="600">
        <v>0</v>
      </c>
      <c r="AW800" s="600">
        <v>0</v>
      </c>
      <c r="AX800" s="600">
        <v>0</v>
      </c>
      <c r="AY800" s="599">
        <v>0</v>
      </c>
      <c r="AZ800" s="599">
        <v>296.2</v>
      </c>
      <c r="BA800">
        <v>39.6</v>
      </c>
      <c r="BB800">
        <v>36.1</v>
      </c>
      <c r="BC800" s="8">
        <v>0.54930555555555605</v>
      </c>
    </row>
    <row r="801" spans="2:55">
      <c r="B801" s="2">
        <v>25.2</v>
      </c>
      <c r="C801" s="2">
        <v>73</v>
      </c>
      <c r="D801" s="2">
        <v>20</v>
      </c>
      <c r="E801" s="2">
        <v>25.2</v>
      </c>
      <c r="F801" s="2">
        <v>0</v>
      </c>
      <c r="G801" s="2">
        <v>5</v>
      </c>
      <c r="H801" s="2">
        <v>1015.1</v>
      </c>
      <c r="I801" s="2">
        <v>47960</v>
      </c>
      <c r="J801" s="2">
        <v>3</v>
      </c>
      <c r="K801" s="2">
        <v>0</v>
      </c>
      <c r="L801" s="2">
        <v>0</v>
      </c>
      <c r="M801" s="2">
        <v>0</v>
      </c>
      <c r="N801">
        <v>0</v>
      </c>
      <c r="O801">
        <v>296.2</v>
      </c>
      <c r="P801">
        <v>40.1</v>
      </c>
      <c r="Q801">
        <v>36.4</v>
      </c>
      <c r="R801" s="5">
        <v>0.55000000000000004</v>
      </c>
      <c r="T801" s="13">
        <f t="shared" si="32"/>
        <v>40.1</v>
      </c>
      <c r="U801" s="13">
        <f t="shared" si="33"/>
        <v>11.900000000000002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25.2</v>
      </c>
      <c r="AN801" s="2">
        <v>73</v>
      </c>
      <c r="AO801" s="2">
        <v>20</v>
      </c>
      <c r="AP801" s="2">
        <v>25.2</v>
      </c>
      <c r="AQ801" s="2">
        <v>0</v>
      </c>
      <c r="AR801" s="2">
        <v>5</v>
      </c>
      <c r="AS801" s="2">
        <v>1015.1</v>
      </c>
      <c r="AT801" s="2">
        <v>47960</v>
      </c>
      <c r="AU801" s="2">
        <v>3</v>
      </c>
      <c r="AV801" s="600">
        <v>0</v>
      </c>
      <c r="AW801" s="600">
        <v>0</v>
      </c>
      <c r="AX801" s="600">
        <v>0</v>
      </c>
      <c r="AY801" s="599">
        <v>0</v>
      </c>
      <c r="AZ801" s="599">
        <v>296.2</v>
      </c>
      <c r="BA801">
        <v>40.1</v>
      </c>
      <c r="BB801">
        <v>36.4</v>
      </c>
      <c r="BC801" s="8">
        <v>0.55000000000000004</v>
      </c>
    </row>
    <row r="802" spans="2:55">
      <c r="B802" s="2">
        <v>25.1</v>
      </c>
      <c r="C802" s="2">
        <v>73</v>
      </c>
      <c r="D802" s="2">
        <v>19.899999999999999</v>
      </c>
      <c r="E802" s="2">
        <v>25.1</v>
      </c>
      <c r="F802" s="2">
        <v>5.8</v>
      </c>
      <c r="G802" s="2">
        <v>5.8</v>
      </c>
      <c r="H802" s="2">
        <v>1015.1</v>
      </c>
      <c r="I802" s="2">
        <v>40220</v>
      </c>
      <c r="J802" s="2">
        <v>2</v>
      </c>
      <c r="K802" s="2">
        <v>0</v>
      </c>
      <c r="L802" s="2">
        <v>0</v>
      </c>
      <c r="M802" s="2">
        <v>0</v>
      </c>
      <c r="N802">
        <v>0</v>
      </c>
      <c r="O802">
        <v>296.2</v>
      </c>
      <c r="P802">
        <v>40.4</v>
      </c>
      <c r="Q802">
        <v>36.6</v>
      </c>
      <c r="R802" s="5">
        <v>0.55069444444444404</v>
      </c>
      <c r="T802" s="13">
        <f t="shared" si="32"/>
        <v>40.4</v>
      </c>
      <c r="U802" s="13">
        <f t="shared" si="33"/>
        <v>12.299999999999997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25.1</v>
      </c>
      <c r="AN802" s="2">
        <v>73</v>
      </c>
      <c r="AO802" s="2">
        <v>19.899999999999999</v>
      </c>
      <c r="AP802" s="2">
        <v>25.1</v>
      </c>
      <c r="AQ802" s="2">
        <v>5.8</v>
      </c>
      <c r="AR802" s="2">
        <v>5.8</v>
      </c>
      <c r="AS802" s="2">
        <v>1015.1</v>
      </c>
      <c r="AT802" s="2">
        <v>40220</v>
      </c>
      <c r="AU802" s="2">
        <v>2</v>
      </c>
      <c r="AV802" s="600">
        <v>0</v>
      </c>
      <c r="AW802" s="600">
        <v>0</v>
      </c>
      <c r="AX802" s="600">
        <v>0</v>
      </c>
      <c r="AY802" s="599">
        <v>0</v>
      </c>
      <c r="AZ802" s="599">
        <v>296.2</v>
      </c>
      <c r="BA802">
        <v>40.4</v>
      </c>
      <c r="BB802">
        <v>36.6</v>
      </c>
      <c r="BC802" s="8">
        <v>0.55069444444444404</v>
      </c>
    </row>
    <row r="803" spans="2:55">
      <c r="B803" s="2">
        <v>25</v>
      </c>
      <c r="C803" s="2">
        <v>73</v>
      </c>
      <c r="D803" s="2">
        <v>19.8</v>
      </c>
      <c r="E803" s="2">
        <v>25</v>
      </c>
      <c r="F803" s="2">
        <v>4.3</v>
      </c>
      <c r="G803" s="2">
        <v>4.3</v>
      </c>
      <c r="H803" s="2">
        <v>1015.1</v>
      </c>
      <c r="I803" s="2">
        <v>44460</v>
      </c>
      <c r="J803" s="2">
        <v>3</v>
      </c>
      <c r="K803" s="2">
        <v>0</v>
      </c>
      <c r="L803" s="2">
        <v>0</v>
      </c>
      <c r="M803" s="2">
        <v>0</v>
      </c>
      <c r="N803">
        <v>0</v>
      </c>
      <c r="O803">
        <v>296.2</v>
      </c>
      <c r="P803">
        <v>40.4</v>
      </c>
      <c r="Q803">
        <v>36.6</v>
      </c>
      <c r="R803" s="5">
        <v>0.55138888888888904</v>
      </c>
      <c r="T803" s="13">
        <f t="shared" si="32"/>
        <v>40.4</v>
      </c>
      <c r="U803" s="13">
        <f t="shared" si="33"/>
        <v>12.399999999999999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25</v>
      </c>
      <c r="AN803" s="2">
        <v>73</v>
      </c>
      <c r="AO803" s="2">
        <v>19.8</v>
      </c>
      <c r="AP803" s="2">
        <v>25</v>
      </c>
      <c r="AQ803" s="2">
        <v>4.3</v>
      </c>
      <c r="AR803" s="2">
        <v>4.3</v>
      </c>
      <c r="AS803" s="2">
        <v>1015.1</v>
      </c>
      <c r="AT803" s="2">
        <v>44460</v>
      </c>
      <c r="AU803" s="2">
        <v>3</v>
      </c>
      <c r="AV803" s="600">
        <v>0</v>
      </c>
      <c r="AW803" s="600">
        <v>0</v>
      </c>
      <c r="AX803" s="600">
        <v>0</v>
      </c>
      <c r="AY803" s="599">
        <v>0</v>
      </c>
      <c r="AZ803" s="599">
        <v>296.2</v>
      </c>
      <c r="BA803">
        <v>40.4</v>
      </c>
      <c r="BB803">
        <v>36.6</v>
      </c>
      <c r="BC803" s="8">
        <v>0.55138888888888904</v>
      </c>
    </row>
    <row r="804" spans="2:55">
      <c r="B804" s="2">
        <v>25.1</v>
      </c>
      <c r="C804" s="2">
        <v>73</v>
      </c>
      <c r="D804" s="2">
        <v>19.899999999999999</v>
      </c>
      <c r="E804" s="2">
        <v>25.1</v>
      </c>
      <c r="F804" s="2">
        <v>2.9</v>
      </c>
      <c r="G804" s="2">
        <v>5</v>
      </c>
      <c r="H804" s="2">
        <v>1014.9</v>
      </c>
      <c r="I804" s="2">
        <v>95410</v>
      </c>
      <c r="J804" s="2">
        <v>7</v>
      </c>
      <c r="K804" s="2">
        <v>0</v>
      </c>
      <c r="L804" s="2">
        <v>0</v>
      </c>
      <c r="M804" s="2">
        <v>0</v>
      </c>
      <c r="N804">
        <v>0</v>
      </c>
      <c r="O804">
        <v>296.2</v>
      </c>
      <c r="P804">
        <v>40.299999999999997</v>
      </c>
      <c r="Q804">
        <v>36.6</v>
      </c>
      <c r="R804" s="5">
        <v>0.55208333333333304</v>
      </c>
      <c r="T804" s="13">
        <f t="shared" si="32"/>
        <v>40.299999999999997</v>
      </c>
      <c r="U804" s="13">
        <f t="shared" si="33"/>
        <v>12.199999999999996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25.1</v>
      </c>
      <c r="AN804" s="2">
        <v>73</v>
      </c>
      <c r="AO804" s="2">
        <v>19.899999999999999</v>
      </c>
      <c r="AP804" s="2">
        <v>25.1</v>
      </c>
      <c r="AQ804" s="2">
        <v>2.9</v>
      </c>
      <c r="AR804" s="2">
        <v>5</v>
      </c>
      <c r="AS804" s="2">
        <v>1014.9</v>
      </c>
      <c r="AT804" s="2">
        <v>95410</v>
      </c>
      <c r="AU804" s="2">
        <v>7</v>
      </c>
      <c r="AV804" s="600">
        <v>0</v>
      </c>
      <c r="AW804" s="600">
        <v>0</v>
      </c>
      <c r="AX804" s="600">
        <v>0</v>
      </c>
      <c r="AY804" s="599">
        <v>0</v>
      </c>
      <c r="AZ804" s="599">
        <v>296.2</v>
      </c>
      <c r="BA804">
        <v>40.299999999999997</v>
      </c>
      <c r="BB804">
        <v>36.6</v>
      </c>
      <c r="BC804" s="8">
        <v>0.55208333333333304</v>
      </c>
    </row>
    <row r="805" spans="2:55">
      <c r="B805" s="2">
        <v>25.2</v>
      </c>
      <c r="C805" s="2">
        <v>73</v>
      </c>
      <c r="D805" s="2">
        <v>20</v>
      </c>
      <c r="E805" s="2">
        <v>25.2</v>
      </c>
      <c r="F805" s="2">
        <v>7.2</v>
      </c>
      <c r="G805" s="2">
        <v>7.9</v>
      </c>
      <c r="H805" s="2">
        <v>1014.9</v>
      </c>
      <c r="I805" s="2">
        <v>94740</v>
      </c>
      <c r="J805" s="2">
        <v>6</v>
      </c>
      <c r="K805" s="2">
        <v>0</v>
      </c>
      <c r="L805" s="2">
        <v>0</v>
      </c>
      <c r="M805" s="2">
        <v>0</v>
      </c>
      <c r="N805">
        <v>0</v>
      </c>
      <c r="O805">
        <v>296.2</v>
      </c>
      <c r="P805">
        <v>40.299999999999997</v>
      </c>
      <c r="Q805">
        <v>36.6</v>
      </c>
      <c r="R805" s="5">
        <v>0.55277777777777803</v>
      </c>
      <c r="T805" s="13">
        <f t="shared" si="32"/>
        <v>40.299999999999997</v>
      </c>
      <c r="U805" s="13">
        <f t="shared" si="33"/>
        <v>12.099999999999998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25.2</v>
      </c>
      <c r="AN805" s="2">
        <v>73</v>
      </c>
      <c r="AO805" s="2">
        <v>20</v>
      </c>
      <c r="AP805" s="2">
        <v>25.2</v>
      </c>
      <c r="AQ805" s="2">
        <v>7.2</v>
      </c>
      <c r="AR805" s="2">
        <v>7.9</v>
      </c>
      <c r="AS805" s="2">
        <v>1014.9</v>
      </c>
      <c r="AT805" s="2">
        <v>94740</v>
      </c>
      <c r="AU805" s="2">
        <v>6</v>
      </c>
      <c r="AV805" s="600">
        <v>0</v>
      </c>
      <c r="AW805" s="600">
        <v>0</v>
      </c>
      <c r="AX805" s="600">
        <v>0</v>
      </c>
      <c r="AY805" s="599">
        <v>0</v>
      </c>
      <c r="AZ805" s="599">
        <v>296.2</v>
      </c>
      <c r="BA805">
        <v>40.299999999999997</v>
      </c>
      <c r="BB805">
        <v>36.6</v>
      </c>
      <c r="BC805" s="8">
        <v>0.55277777777777803</v>
      </c>
    </row>
    <row r="806" spans="2:55">
      <c r="B806" s="2">
        <v>25.1</v>
      </c>
      <c r="C806" s="2">
        <v>74</v>
      </c>
      <c r="D806" s="2">
        <v>20.2</v>
      </c>
      <c r="E806" s="2">
        <v>25.1</v>
      </c>
      <c r="F806" s="2">
        <v>2.2000000000000002</v>
      </c>
      <c r="G806" s="2">
        <v>5.8</v>
      </c>
      <c r="H806" s="2">
        <v>1015</v>
      </c>
      <c r="I806" s="2">
        <v>69560</v>
      </c>
      <c r="J806" s="2">
        <v>5</v>
      </c>
      <c r="K806" s="2">
        <v>0</v>
      </c>
      <c r="L806" s="2">
        <v>0</v>
      </c>
      <c r="M806" s="2">
        <v>0</v>
      </c>
      <c r="N806">
        <v>0</v>
      </c>
      <c r="O806">
        <v>296.2</v>
      </c>
      <c r="P806">
        <v>40.4</v>
      </c>
      <c r="Q806">
        <v>36.6</v>
      </c>
      <c r="R806" s="5">
        <v>0.55347222222222203</v>
      </c>
      <c r="T806" s="13">
        <f t="shared" si="32"/>
        <v>40.4</v>
      </c>
      <c r="U806" s="13">
        <f t="shared" si="33"/>
        <v>12.299999999999997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25.1</v>
      </c>
      <c r="AN806" s="2">
        <v>74</v>
      </c>
      <c r="AO806" s="2">
        <v>20.2</v>
      </c>
      <c r="AP806" s="2">
        <v>25.1</v>
      </c>
      <c r="AQ806" s="2">
        <v>2.2000000000000002</v>
      </c>
      <c r="AR806" s="2">
        <v>5.8</v>
      </c>
      <c r="AS806" s="2">
        <v>1015</v>
      </c>
      <c r="AT806" s="2">
        <v>69560</v>
      </c>
      <c r="AU806" s="2">
        <v>5</v>
      </c>
      <c r="AV806" s="600">
        <v>0</v>
      </c>
      <c r="AW806" s="600">
        <v>0</v>
      </c>
      <c r="AX806" s="600">
        <v>0</v>
      </c>
      <c r="AY806" s="599">
        <v>0</v>
      </c>
      <c r="AZ806" s="599">
        <v>296.2</v>
      </c>
      <c r="BA806">
        <v>40.4</v>
      </c>
      <c r="BB806">
        <v>36.6</v>
      </c>
      <c r="BC806" s="8">
        <v>0.55347222222222203</v>
      </c>
    </row>
    <row r="807" spans="2:55">
      <c r="B807" s="2">
        <v>25.3</v>
      </c>
      <c r="C807" s="2">
        <v>73</v>
      </c>
      <c r="D807" s="2">
        <v>20.100000000000001</v>
      </c>
      <c r="E807" s="2">
        <v>25.3</v>
      </c>
      <c r="F807" s="2">
        <v>0</v>
      </c>
      <c r="G807" s="2">
        <v>6.5</v>
      </c>
      <c r="H807" s="2">
        <v>1014.8</v>
      </c>
      <c r="I807" s="2">
        <v>75850</v>
      </c>
      <c r="J807" s="2">
        <v>5</v>
      </c>
      <c r="K807" s="2">
        <v>0</v>
      </c>
      <c r="L807" s="2">
        <v>0</v>
      </c>
      <c r="M807" s="2">
        <v>0</v>
      </c>
      <c r="N807">
        <v>0</v>
      </c>
      <c r="O807">
        <v>296.2</v>
      </c>
      <c r="P807">
        <v>40.6</v>
      </c>
      <c r="Q807">
        <v>36.700000000000003</v>
      </c>
      <c r="R807" s="5">
        <v>0.55416666666666703</v>
      </c>
      <c r="T807" s="13">
        <f t="shared" si="32"/>
        <v>40.6</v>
      </c>
      <c r="U807" s="13">
        <f t="shared" si="33"/>
        <v>12.3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25.3</v>
      </c>
      <c r="AN807" s="2">
        <v>73</v>
      </c>
      <c r="AO807" s="2">
        <v>20.100000000000001</v>
      </c>
      <c r="AP807" s="2">
        <v>25.3</v>
      </c>
      <c r="AQ807" s="2">
        <v>0</v>
      </c>
      <c r="AR807" s="2">
        <v>6.5</v>
      </c>
      <c r="AS807" s="2">
        <v>1014.8</v>
      </c>
      <c r="AT807" s="2">
        <v>75850</v>
      </c>
      <c r="AU807" s="2">
        <v>5</v>
      </c>
      <c r="AV807" s="600">
        <v>0</v>
      </c>
      <c r="AW807" s="600">
        <v>0</v>
      </c>
      <c r="AX807" s="600">
        <v>0</v>
      </c>
      <c r="AY807" s="599">
        <v>0</v>
      </c>
      <c r="AZ807" s="599">
        <v>296.2</v>
      </c>
      <c r="BA807">
        <v>40.6</v>
      </c>
      <c r="BB807">
        <v>36.700000000000003</v>
      </c>
      <c r="BC807" s="8">
        <v>0.55416666666666703</v>
      </c>
    </row>
    <row r="808" spans="2:55">
      <c r="B808" s="2">
        <v>25.3</v>
      </c>
      <c r="C808" s="2">
        <v>73</v>
      </c>
      <c r="D808" s="2">
        <v>20.100000000000001</v>
      </c>
      <c r="E808" s="2">
        <v>25.3</v>
      </c>
      <c r="F808" s="2">
        <v>2.9</v>
      </c>
      <c r="G808" s="2">
        <v>4.7</v>
      </c>
      <c r="H808" s="2">
        <v>1015</v>
      </c>
      <c r="I808" s="2">
        <v>53030</v>
      </c>
      <c r="J808" s="2">
        <v>3</v>
      </c>
      <c r="K808" s="2">
        <v>0</v>
      </c>
      <c r="L808" s="2">
        <v>0</v>
      </c>
      <c r="M808" s="2">
        <v>0</v>
      </c>
      <c r="N808">
        <v>0</v>
      </c>
      <c r="O808">
        <v>296.2</v>
      </c>
      <c r="P808">
        <v>40.9</v>
      </c>
      <c r="Q808">
        <v>36.9</v>
      </c>
      <c r="R808" s="5">
        <v>0.55486111111111103</v>
      </c>
      <c r="T808" s="13">
        <f t="shared" si="32"/>
        <v>40.9</v>
      </c>
      <c r="U808" s="13">
        <f t="shared" si="33"/>
        <v>12.599999999999998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25.3</v>
      </c>
      <c r="AN808" s="2">
        <v>73</v>
      </c>
      <c r="AO808" s="2">
        <v>20.100000000000001</v>
      </c>
      <c r="AP808" s="2">
        <v>25.3</v>
      </c>
      <c r="AQ808" s="2">
        <v>2.9</v>
      </c>
      <c r="AR808" s="2">
        <v>4.7</v>
      </c>
      <c r="AS808" s="2">
        <v>1015</v>
      </c>
      <c r="AT808" s="2">
        <v>53030</v>
      </c>
      <c r="AU808" s="2">
        <v>3</v>
      </c>
      <c r="AV808" s="600">
        <v>0</v>
      </c>
      <c r="AW808" s="600">
        <v>0</v>
      </c>
      <c r="AX808" s="600">
        <v>0</v>
      </c>
      <c r="AY808" s="599">
        <v>0</v>
      </c>
      <c r="AZ808" s="599">
        <v>296.2</v>
      </c>
      <c r="BA808">
        <v>40.9</v>
      </c>
      <c r="BB808">
        <v>36.9</v>
      </c>
      <c r="BC808" s="8">
        <v>0.55486111111111103</v>
      </c>
    </row>
    <row r="809" spans="2:55">
      <c r="B809" s="2">
        <v>25.4</v>
      </c>
      <c r="C809" s="2">
        <v>73</v>
      </c>
      <c r="D809" s="2">
        <v>20.2</v>
      </c>
      <c r="E809" s="2">
        <v>25.4</v>
      </c>
      <c r="F809" s="2">
        <v>0</v>
      </c>
      <c r="G809" s="2">
        <v>2.5</v>
      </c>
      <c r="H809" s="2">
        <v>1015.1</v>
      </c>
      <c r="I809" s="2">
        <v>93070</v>
      </c>
      <c r="J809" s="2">
        <v>6</v>
      </c>
      <c r="K809" s="2">
        <v>0</v>
      </c>
      <c r="L809" s="2">
        <v>0</v>
      </c>
      <c r="M809" s="2">
        <v>0</v>
      </c>
      <c r="N809">
        <v>0</v>
      </c>
      <c r="O809">
        <v>296.2</v>
      </c>
      <c r="P809">
        <v>41.2</v>
      </c>
      <c r="Q809">
        <v>37</v>
      </c>
      <c r="R809" s="5">
        <v>0.55555555555555602</v>
      </c>
      <c r="T809" s="13">
        <f t="shared" si="32"/>
        <v>41.2</v>
      </c>
      <c r="U809" s="13">
        <f t="shared" si="33"/>
        <v>12.800000000000004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25.4</v>
      </c>
      <c r="AN809" s="2">
        <v>73</v>
      </c>
      <c r="AO809" s="2">
        <v>20.2</v>
      </c>
      <c r="AP809" s="2">
        <v>25.4</v>
      </c>
      <c r="AQ809" s="2">
        <v>0</v>
      </c>
      <c r="AR809" s="2">
        <v>2.5</v>
      </c>
      <c r="AS809" s="2">
        <v>1015.1</v>
      </c>
      <c r="AT809" s="2">
        <v>93070</v>
      </c>
      <c r="AU809" s="2">
        <v>6</v>
      </c>
      <c r="AV809" s="600">
        <v>0</v>
      </c>
      <c r="AW809" s="600">
        <v>0</v>
      </c>
      <c r="AX809" s="600">
        <v>0</v>
      </c>
      <c r="AY809" s="599">
        <v>0</v>
      </c>
      <c r="AZ809" s="599">
        <v>296.2</v>
      </c>
      <c r="BA809">
        <v>41.2</v>
      </c>
      <c r="BB809">
        <v>37</v>
      </c>
      <c r="BC809" s="8">
        <v>0.55555555555555602</v>
      </c>
    </row>
    <row r="810" spans="2:55">
      <c r="B810" s="2">
        <v>25.6</v>
      </c>
      <c r="C810" s="2">
        <v>72</v>
      </c>
      <c r="D810" s="2">
        <v>20.2</v>
      </c>
      <c r="E810" s="2">
        <v>25.6</v>
      </c>
      <c r="F810" s="2">
        <v>2.9</v>
      </c>
      <c r="G810" s="2">
        <v>5</v>
      </c>
      <c r="H810" s="2">
        <v>1015.2</v>
      </c>
      <c r="I810" s="2">
        <v>56220</v>
      </c>
      <c r="J810" s="2">
        <v>4</v>
      </c>
      <c r="K810" s="2">
        <v>0</v>
      </c>
      <c r="L810" s="2">
        <v>0</v>
      </c>
      <c r="M810" s="2">
        <v>0</v>
      </c>
      <c r="N810">
        <v>0</v>
      </c>
      <c r="O810">
        <v>296.2</v>
      </c>
      <c r="P810">
        <v>41.6</v>
      </c>
      <c r="Q810">
        <v>37.1</v>
      </c>
      <c r="R810" s="5">
        <v>0.55625000000000002</v>
      </c>
      <c r="T810" s="13">
        <f t="shared" si="32"/>
        <v>41.6</v>
      </c>
      <c r="U810" s="13">
        <f t="shared" si="33"/>
        <v>13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25.6</v>
      </c>
      <c r="AN810" s="2">
        <v>72</v>
      </c>
      <c r="AO810" s="2">
        <v>20.2</v>
      </c>
      <c r="AP810" s="2">
        <v>25.6</v>
      </c>
      <c r="AQ810" s="2">
        <v>2.9</v>
      </c>
      <c r="AR810" s="2">
        <v>5</v>
      </c>
      <c r="AS810" s="2">
        <v>1015.2</v>
      </c>
      <c r="AT810" s="2">
        <v>56220</v>
      </c>
      <c r="AU810" s="2">
        <v>4</v>
      </c>
      <c r="AV810" s="600">
        <v>0</v>
      </c>
      <c r="AW810" s="600">
        <v>0</v>
      </c>
      <c r="AX810" s="600">
        <v>0</v>
      </c>
      <c r="AY810" s="599">
        <v>0</v>
      </c>
      <c r="AZ810" s="599">
        <v>296.2</v>
      </c>
      <c r="BA810">
        <v>41.6</v>
      </c>
      <c r="BB810">
        <v>37.1</v>
      </c>
      <c r="BC810" s="8">
        <v>0.55625000000000002</v>
      </c>
    </row>
    <row r="811" spans="2:55">
      <c r="B811" s="2">
        <v>25.5</v>
      </c>
      <c r="C811" s="2">
        <v>73</v>
      </c>
      <c r="D811" s="2">
        <v>20.3</v>
      </c>
      <c r="E811" s="2">
        <v>25.5</v>
      </c>
      <c r="F811" s="2">
        <v>0</v>
      </c>
      <c r="G811" s="2">
        <v>5.8</v>
      </c>
      <c r="H811" s="2">
        <v>1015.1</v>
      </c>
      <c r="I811" s="2">
        <v>36460</v>
      </c>
      <c r="J811" s="2">
        <v>2</v>
      </c>
      <c r="K811" s="2">
        <v>0</v>
      </c>
      <c r="L811" s="2">
        <v>0</v>
      </c>
      <c r="M811" s="2">
        <v>0</v>
      </c>
      <c r="N811">
        <v>0</v>
      </c>
      <c r="O811">
        <v>296.2</v>
      </c>
      <c r="P811">
        <v>41.6</v>
      </c>
      <c r="Q811">
        <v>37.299999999999997</v>
      </c>
      <c r="R811" s="5">
        <v>0.55694444444444402</v>
      </c>
      <c r="T811" s="13">
        <f t="shared" si="32"/>
        <v>41.6</v>
      </c>
      <c r="U811" s="13">
        <f t="shared" si="33"/>
        <v>13.100000000000001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25.5</v>
      </c>
      <c r="AN811" s="2">
        <v>73</v>
      </c>
      <c r="AO811" s="2">
        <v>20.3</v>
      </c>
      <c r="AP811" s="2">
        <v>25.5</v>
      </c>
      <c r="AQ811" s="2">
        <v>0</v>
      </c>
      <c r="AR811" s="2">
        <v>5.8</v>
      </c>
      <c r="AS811" s="2">
        <v>1015.1</v>
      </c>
      <c r="AT811" s="2">
        <v>36460</v>
      </c>
      <c r="AU811" s="2">
        <v>2</v>
      </c>
      <c r="AV811" s="600">
        <v>0</v>
      </c>
      <c r="AW811" s="600">
        <v>0</v>
      </c>
      <c r="AX811" s="600">
        <v>0</v>
      </c>
      <c r="AY811" s="599">
        <v>0</v>
      </c>
      <c r="AZ811" s="599">
        <v>296.2</v>
      </c>
      <c r="BA811">
        <v>41.6</v>
      </c>
      <c r="BB811">
        <v>37.299999999999997</v>
      </c>
      <c r="BC811" s="8">
        <v>0.55694444444444402</v>
      </c>
    </row>
    <row r="812" spans="2:55">
      <c r="B812" s="2">
        <v>25.3</v>
      </c>
      <c r="C812" s="2">
        <v>73</v>
      </c>
      <c r="D812" s="2">
        <v>20.100000000000001</v>
      </c>
      <c r="E812" s="2">
        <v>25.3</v>
      </c>
      <c r="F812" s="2">
        <v>3.6</v>
      </c>
      <c r="G812" s="2">
        <v>3.6</v>
      </c>
      <c r="H812" s="2">
        <v>1015.3</v>
      </c>
      <c r="I812" s="2">
        <v>33210</v>
      </c>
      <c r="J812" s="2">
        <v>2</v>
      </c>
      <c r="K812" s="2">
        <v>0</v>
      </c>
      <c r="L812" s="2">
        <v>0</v>
      </c>
      <c r="M812" s="2">
        <v>0</v>
      </c>
      <c r="N812">
        <v>0</v>
      </c>
      <c r="O812">
        <v>296.2</v>
      </c>
      <c r="P812">
        <v>41.9</v>
      </c>
      <c r="Q812">
        <v>37.4</v>
      </c>
      <c r="R812" s="5">
        <v>0.55763888888888902</v>
      </c>
      <c r="T812" s="13">
        <f t="shared" si="32"/>
        <v>41.9</v>
      </c>
      <c r="U812" s="13">
        <f t="shared" si="33"/>
        <v>13.599999999999998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25.3</v>
      </c>
      <c r="AN812" s="2">
        <v>73</v>
      </c>
      <c r="AO812" s="2">
        <v>20.100000000000001</v>
      </c>
      <c r="AP812" s="2">
        <v>25.3</v>
      </c>
      <c r="AQ812" s="2">
        <v>3.6</v>
      </c>
      <c r="AR812" s="2">
        <v>3.6</v>
      </c>
      <c r="AS812" s="2">
        <v>1015.3</v>
      </c>
      <c r="AT812" s="2">
        <v>33210</v>
      </c>
      <c r="AU812" s="2">
        <v>2</v>
      </c>
      <c r="AV812" s="600">
        <v>0</v>
      </c>
      <c r="AW812" s="600">
        <v>0</v>
      </c>
      <c r="AX812" s="600">
        <v>0</v>
      </c>
      <c r="AY812" s="599">
        <v>0</v>
      </c>
      <c r="AZ812" s="599">
        <v>296.2</v>
      </c>
      <c r="BA812">
        <v>41.9</v>
      </c>
      <c r="BB812">
        <v>37.4</v>
      </c>
      <c r="BC812" s="8">
        <v>0.55763888888888902</v>
      </c>
    </row>
    <row r="813" spans="2:55">
      <c r="B813" s="2">
        <v>25.1</v>
      </c>
      <c r="C813" s="2">
        <v>73</v>
      </c>
      <c r="D813" s="2">
        <v>19.899999999999999</v>
      </c>
      <c r="E813" s="2">
        <v>25.1</v>
      </c>
      <c r="F813" s="2">
        <v>0</v>
      </c>
      <c r="G813" s="2">
        <v>3.6</v>
      </c>
      <c r="H813" s="2">
        <v>1015.1</v>
      </c>
      <c r="I813" s="2">
        <v>33430</v>
      </c>
      <c r="J813" s="2">
        <v>2</v>
      </c>
      <c r="K813" s="2">
        <v>0</v>
      </c>
      <c r="L813" s="2">
        <v>0</v>
      </c>
      <c r="M813" s="2">
        <v>0</v>
      </c>
      <c r="N813">
        <v>0</v>
      </c>
      <c r="O813">
        <v>296.2</v>
      </c>
      <c r="P813">
        <v>41.9</v>
      </c>
      <c r="Q813">
        <v>37.4</v>
      </c>
      <c r="R813" s="5">
        <v>0.55833333333333302</v>
      </c>
      <c r="T813" s="13">
        <f t="shared" si="32"/>
        <v>41.9</v>
      </c>
      <c r="U813" s="13">
        <f t="shared" si="33"/>
        <v>13.799999999999997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25.1</v>
      </c>
      <c r="AN813" s="2">
        <v>73</v>
      </c>
      <c r="AO813" s="2">
        <v>19.899999999999999</v>
      </c>
      <c r="AP813" s="2">
        <v>25.1</v>
      </c>
      <c r="AQ813" s="2">
        <v>0</v>
      </c>
      <c r="AR813" s="2">
        <v>3.6</v>
      </c>
      <c r="AS813" s="2">
        <v>1015.1</v>
      </c>
      <c r="AT813" s="2">
        <v>33430</v>
      </c>
      <c r="AU813" s="2">
        <v>2</v>
      </c>
      <c r="AV813" s="600">
        <v>0</v>
      </c>
      <c r="AW813" s="600">
        <v>0</v>
      </c>
      <c r="AX813" s="600">
        <v>0</v>
      </c>
      <c r="AY813" s="599">
        <v>0</v>
      </c>
      <c r="AZ813" s="599">
        <v>296.2</v>
      </c>
      <c r="BA813">
        <v>41.9</v>
      </c>
      <c r="BB813">
        <v>37.4</v>
      </c>
      <c r="BC813" s="8">
        <v>0.55833333333333302</v>
      </c>
    </row>
    <row r="814" spans="2:55">
      <c r="B814" s="2">
        <v>25.1</v>
      </c>
      <c r="C814" s="2">
        <v>74</v>
      </c>
      <c r="D814" s="2">
        <v>20.2</v>
      </c>
      <c r="E814" s="2">
        <v>25.1</v>
      </c>
      <c r="F814" s="2">
        <v>1.8</v>
      </c>
      <c r="G814" s="2">
        <v>4</v>
      </c>
      <c r="H814" s="2">
        <v>1015.1</v>
      </c>
      <c r="I814" s="2">
        <v>36840</v>
      </c>
      <c r="J814" s="2">
        <v>2</v>
      </c>
      <c r="K814" s="2">
        <v>0</v>
      </c>
      <c r="L814" s="2">
        <v>0</v>
      </c>
      <c r="M814" s="2">
        <v>0</v>
      </c>
      <c r="N814">
        <v>0</v>
      </c>
      <c r="O814">
        <v>296.2</v>
      </c>
      <c r="P814">
        <v>41.7</v>
      </c>
      <c r="Q814">
        <v>37.299999999999997</v>
      </c>
      <c r="R814" s="5">
        <v>0.55902777777777801</v>
      </c>
      <c r="T814" s="13">
        <f t="shared" si="32"/>
        <v>41.7</v>
      </c>
      <c r="U814" s="13">
        <f t="shared" si="33"/>
        <v>13.600000000000001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25.1</v>
      </c>
      <c r="AN814" s="2">
        <v>74</v>
      </c>
      <c r="AO814" s="2">
        <v>20.2</v>
      </c>
      <c r="AP814" s="2">
        <v>25.1</v>
      </c>
      <c r="AQ814" s="2">
        <v>1.8</v>
      </c>
      <c r="AR814" s="2">
        <v>4</v>
      </c>
      <c r="AS814" s="2">
        <v>1015.1</v>
      </c>
      <c r="AT814" s="2">
        <v>36840</v>
      </c>
      <c r="AU814" s="2">
        <v>2</v>
      </c>
      <c r="AV814" s="600">
        <v>0</v>
      </c>
      <c r="AW814" s="600">
        <v>0</v>
      </c>
      <c r="AX814" s="600">
        <v>0</v>
      </c>
      <c r="AY814" s="599">
        <v>0</v>
      </c>
      <c r="AZ814" s="599">
        <v>296.2</v>
      </c>
      <c r="BA814">
        <v>41.7</v>
      </c>
      <c r="BB814">
        <v>37.299999999999997</v>
      </c>
      <c r="BC814" s="8">
        <v>0.55902777777777801</v>
      </c>
    </row>
    <row r="815" spans="2:55">
      <c r="B815" s="2">
        <v>25</v>
      </c>
      <c r="C815" s="2">
        <v>74</v>
      </c>
      <c r="D815" s="2">
        <v>20.100000000000001</v>
      </c>
      <c r="E815" s="2">
        <v>25</v>
      </c>
      <c r="F815" s="2">
        <v>2.5</v>
      </c>
      <c r="G815" s="2">
        <v>2.9</v>
      </c>
      <c r="H815" s="2">
        <v>1015.1</v>
      </c>
      <c r="I815" s="2">
        <v>44040</v>
      </c>
      <c r="J815" s="2">
        <v>3</v>
      </c>
      <c r="K815" s="2">
        <v>0</v>
      </c>
      <c r="L815" s="2">
        <v>0</v>
      </c>
      <c r="M815" s="2">
        <v>0</v>
      </c>
      <c r="N815">
        <v>0</v>
      </c>
      <c r="O815">
        <v>296.2</v>
      </c>
      <c r="P815">
        <v>41.2</v>
      </c>
      <c r="Q815">
        <v>37.200000000000003</v>
      </c>
      <c r="R815" s="5">
        <v>0.55972222222222201</v>
      </c>
      <c r="T815" s="13">
        <f t="shared" si="32"/>
        <v>41.2</v>
      </c>
      <c r="U815" s="13">
        <f t="shared" si="33"/>
        <v>13.200000000000003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25</v>
      </c>
      <c r="AN815" s="2">
        <v>74</v>
      </c>
      <c r="AO815" s="2">
        <v>20.100000000000001</v>
      </c>
      <c r="AP815" s="2">
        <v>25</v>
      </c>
      <c r="AQ815" s="2">
        <v>2.5</v>
      </c>
      <c r="AR815" s="2">
        <v>2.9</v>
      </c>
      <c r="AS815" s="2">
        <v>1015.1</v>
      </c>
      <c r="AT815" s="2">
        <v>44040</v>
      </c>
      <c r="AU815" s="2">
        <v>3</v>
      </c>
      <c r="AV815" s="600">
        <v>0</v>
      </c>
      <c r="AW815" s="600">
        <v>0</v>
      </c>
      <c r="AX815" s="600">
        <v>0</v>
      </c>
      <c r="AY815" s="599">
        <v>0</v>
      </c>
      <c r="AZ815" s="599">
        <v>296.2</v>
      </c>
      <c r="BA815">
        <v>41.2</v>
      </c>
      <c r="BB815">
        <v>37.200000000000003</v>
      </c>
      <c r="BC815" s="8">
        <v>0.55972222222222201</v>
      </c>
    </row>
    <row r="816" spans="2:55">
      <c r="B816" s="2">
        <v>24.9</v>
      </c>
      <c r="C816" s="2">
        <v>74</v>
      </c>
      <c r="D816" s="2">
        <v>20</v>
      </c>
      <c r="E816" s="2">
        <v>24.9</v>
      </c>
      <c r="F816" s="2">
        <v>0</v>
      </c>
      <c r="G816" s="2">
        <v>2.9</v>
      </c>
      <c r="H816" s="2">
        <v>1014.9</v>
      </c>
      <c r="I816" s="2">
        <v>68080</v>
      </c>
      <c r="J816" s="2">
        <v>4</v>
      </c>
      <c r="K816" s="2">
        <v>0</v>
      </c>
      <c r="L816" s="2">
        <v>0</v>
      </c>
      <c r="M816" s="2">
        <v>0</v>
      </c>
      <c r="N816">
        <v>0</v>
      </c>
      <c r="O816">
        <v>296.2</v>
      </c>
      <c r="P816">
        <v>40.700000000000003</v>
      </c>
      <c r="Q816">
        <v>37</v>
      </c>
      <c r="R816" s="5">
        <v>0.56041666666666701</v>
      </c>
      <c r="T816" s="13">
        <f t="shared" si="32"/>
        <v>40.700000000000003</v>
      </c>
      <c r="U816" s="13">
        <f t="shared" si="33"/>
        <v>12.800000000000004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24.9</v>
      </c>
      <c r="AN816" s="2">
        <v>74</v>
      </c>
      <c r="AO816" s="2">
        <v>20</v>
      </c>
      <c r="AP816" s="2">
        <v>24.9</v>
      </c>
      <c r="AQ816" s="2">
        <v>0</v>
      </c>
      <c r="AR816" s="2">
        <v>2.9</v>
      </c>
      <c r="AS816" s="2">
        <v>1014.9</v>
      </c>
      <c r="AT816" s="2">
        <v>68080</v>
      </c>
      <c r="AU816" s="2">
        <v>4</v>
      </c>
      <c r="AV816" s="600">
        <v>0</v>
      </c>
      <c r="AW816" s="600">
        <v>0</v>
      </c>
      <c r="AX816" s="600">
        <v>0</v>
      </c>
      <c r="AY816" s="599">
        <v>0</v>
      </c>
      <c r="AZ816" s="599">
        <v>296.2</v>
      </c>
      <c r="BA816">
        <v>40.700000000000003</v>
      </c>
      <c r="BB816">
        <v>37</v>
      </c>
      <c r="BC816" s="8">
        <v>0.56041666666666701</v>
      </c>
    </row>
    <row r="817" spans="2:55">
      <c r="B817" s="2">
        <v>24.9</v>
      </c>
      <c r="C817" s="2">
        <v>74</v>
      </c>
      <c r="D817" s="2">
        <v>20</v>
      </c>
      <c r="E817" s="2">
        <v>24.9</v>
      </c>
      <c r="F817" s="2">
        <v>5</v>
      </c>
      <c r="G817" s="2">
        <v>5.4</v>
      </c>
      <c r="H817" s="2">
        <v>1015</v>
      </c>
      <c r="I817" s="2">
        <v>45530</v>
      </c>
      <c r="J817" s="2">
        <v>3</v>
      </c>
      <c r="K817" s="2">
        <v>0</v>
      </c>
      <c r="L817" s="2">
        <v>0</v>
      </c>
      <c r="M817" s="2">
        <v>0</v>
      </c>
      <c r="N817">
        <v>0</v>
      </c>
      <c r="O817">
        <v>296.2</v>
      </c>
      <c r="P817">
        <v>40.200000000000003</v>
      </c>
      <c r="Q817">
        <v>36.799999999999997</v>
      </c>
      <c r="R817" s="5">
        <v>0.56111111111111101</v>
      </c>
      <c r="T817" s="13">
        <f t="shared" si="32"/>
        <v>40.200000000000003</v>
      </c>
      <c r="U817" s="13">
        <f t="shared" si="33"/>
        <v>12.300000000000004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24.9</v>
      </c>
      <c r="AN817" s="2">
        <v>74</v>
      </c>
      <c r="AO817" s="2">
        <v>20</v>
      </c>
      <c r="AP817" s="2">
        <v>24.9</v>
      </c>
      <c r="AQ817" s="2">
        <v>5</v>
      </c>
      <c r="AR817" s="2">
        <v>5.4</v>
      </c>
      <c r="AS817" s="2">
        <v>1015</v>
      </c>
      <c r="AT817" s="2">
        <v>45530</v>
      </c>
      <c r="AU817" s="2">
        <v>3</v>
      </c>
      <c r="AV817" s="600">
        <v>0</v>
      </c>
      <c r="AW817" s="600">
        <v>0</v>
      </c>
      <c r="AX817" s="600">
        <v>0</v>
      </c>
      <c r="AY817" s="599">
        <v>0</v>
      </c>
      <c r="AZ817" s="599">
        <v>296.2</v>
      </c>
      <c r="BA817">
        <v>40.200000000000003</v>
      </c>
      <c r="BB817">
        <v>36.799999999999997</v>
      </c>
      <c r="BC817" s="8">
        <v>0.56111111111111101</v>
      </c>
    </row>
    <row r="818" spans="2:55">
      <c r="B818" s="2">
        <v>24.8</v>
      </c>
      <c r="C818" s="2">
        <v>75</v>
      </c>
      <c r="D818" s="2">
        <v>20.100000000000001</v>
      </c>
      <c r="E818" s="2">
        <v>24.8</v>
      </c>
      <c r="F818" s="2">
        <v>5.8</v>
      </c>
      <c r="G818" s="2">
        <v>5.8</v>
      </c>
      <c r="H818" s="2">
        <v>1015.1</v>
      </c>
      <c r="I818" s="2">
        <v>42710</v>
      </c>
      <c r="J818" s="2">
        <v>3</v>
      </c>
      <c r="K818" s="2">
        <v>0</v>
      </c>
      <c r="L818" s="2">
        <v>0</v>
      </c>
      <c r="M818" s="2">
        <v>0</v>
      </c>
      <c r="N818">
        <v>0</v>
      </c>
      <c r="O818">
        <v>296.2</v>
      </c>
      <c r="P818">
        <v>39.9</v>
      </c>
      <c r="Q818">
        <v>36.5</v>
      </c>
      <c r="R818" s="5">
        <v>0.561805555555556</v>
      </c>
      <c r="T818" s="13">
        <f t="shared" si="32"/>
        <v>39.9</v>
      </c>
      <c r="U818" s="13">
        <f t="shared" si="33"/>
        <v>12.099999999999998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24.8</v>
      </c>
      <c r="AN818" s="2">
        <v>75</v>
      </c>
      <c r="AO818" s="2">
        <v>20.100000000000001</v>
      </c>
      <c r="AP818" s="2">
        <v>24.8</v>
      </c>
      <c r="AQ818" s="2">
        <v>5.8</v>
      </c>
      <c r="AR818" s="2">
        <v>5.8</v>
      </c>
      <c r="AS818" s="2">
        <v>1015.1</v>
      </c>
      <c r="AT818" s="2">
        <v>42710</v>
      </c>
      <c r="AU818" s="2">
        <v>3</v>
      </c>
      <c r="AV818" s="600">
        <v>0</v>
      </c>
      <c r="AW818" s="600">
        <v>0</v>
      </c>
      <c r="AX818" s="600">
        <v>0</v>
      </c>
      <c r="AY818" s="599">
        <v>0</v>
      </c>
      <c r="AZ818" s="599">
        <v>296.2</v>
      </c>
      <c r="BA818">
        <v>39.9</v>
      </c>
      <c r="BB818">
        <v>36.5</v>
      </c>
      <c r="BC818" s="8">
        <v>0.561805555555556</v>
      </c>
    </row>
    <row r="819" spans="2:55">
      <c r="B819" s="2">
        <v>24.7</v>
      </c>
      <c r="C819" s="2">
        <v>75</v>
      </c>
      <c r="D819" s="2">
        <v>20</v>
      </c>
      <c r="E819" s="2">
        <v>24.7</v>
      </c>
      <c r="F819" s="2">
        <v>6.8</v>
      </c>
      <c r="G819" s="2">
        <v>7.2</v>
      </c>
      <c r="H819" s="2">
        <v>1015.2</v>
      </c>
      <c r="I819" s="2">
        <v>73580</v>
      </c>
      <c r="J819" s="2">
        <v>5</v>
      </c>
      <c r="K819" s="2">
        <v>0</v>
      </c>
      <c r="L819" s="2">
        <v>0</v>
      </c>
      <c r="M819" s="2">
        <v>0</v>
      </c>
      <c r="N819">
        <v>0</v>
      </c>
      <c r="O819">
        <v>296.2</v>
      </c>
      <c r="P819">
        <v>39.6</v>
      </c>
      <c r="Q819">
        <v>36.200000000000003</v>
      </c>
      <c r="R819" s="5">
        <v>0.5625</v>
      </c>
      <c r="T819" s="13">
        <f t="shared" si="32"/>
        <v>39.6</v>
      </c>
      <c r="U819" s="13">
        <f t="shared" si="33"/>
        <v>11.900000000000002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24.7</v>
      </c>
      <c r="AN819" s="2">
        <v>75</v>
      </c>
      <c r="AO819" s="2">
        <v>20</v>
      </c>
      <c r="AP819" s="2">
        <v>24.7</v>
      </c>
      <c r="AQ819" s="2">
        <v>6.8</v>
      </c>
      <c r="AR819" s="2">
        <v>7.2</v>
      </c>
      <c r="AS819" s="2">
        <v>1015.2</v>
      </c>
      <c r="AT819" s="2">
        <v>73580</v>
      </c>
      <c r="AU819" s="2">
        <v>5</v>
      </c>
      <c r="AV819" s="600">
        <v>0</v>
      </c>
      <c r="AW819" s="600">
        <v>0</v>
      </c>
      <c r="AX819" s="600">
        <v>0</v>
      </c>
      <c r="AY819" s="599">
        <v>0</v>
      </c>
      <c r="AZ819" s="599">
        <v>296.2</v>
      </c>
      <c r="BA819">
        <v>39.6</v>
      </c>
      <c r="BB819">
        <v>36.200000000000003</v>
      </c>
      <c r="BC819" s="8">
        <v>0.5625</v>
      </c>
    </row>
    <row r="820" spans="2:55">
      <c r="B820" s="2">
        <v>24.7</v>
      </c>
      <c r="C820" s="2">
        <v>75</v>
      </c>
      <c r="D820" s="2">
        <v>20</v>
      </c>
      <c r="E820" s="2">
        <v>24.7</v>
      </c>
      <c r="F820" s="2">
        <v>3.2</v>
      </c>
      <c r="G820" s="2">
        <v>4.7</v>
      </c>
      <c r="H820" s="2">
        <v>1015</v>
      </c>
      <c r="I820" s="2">
        <v>83200</v>
      </c>
      <c r="J820" s="2">
        <v>6</v>
      </c>
      <c r="K820" s="2">
        <v>0</v>
      </c>
      <c r="L820" s="2">
        <v>0</v>
      </c>
      <c r="M820" s="2">
        <v>0</v>
      </c>
      <c r="N820">
        <v>0</v>
      </c>
      <c r="O820">
        <v>296.2</v>
      </c>
      <c r="P820">
        <v>39.299999999999997</v>
      </c>
      <c r="Q820">
        <v>36</v>
      </c>
      <c r="R820" s="5">
        <v>0.563194444444444</v>
      </c>
      <c r="T820" s="13">
        <f t="shared" si="32"/>
        <v>39.299999999999997</v>
      </c>
      <c r="U820" s="13">
        <f t="shared" si="33"/>
        <v>11.599999999999998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24.7</v>
      </c>
      <c r="AN820" s="2">
        <v>75</v>
      </c>
      <c r="AO820" s="2">
        <v>20</v>
      </c>
      <c r="AP820" s="2">
        <v>24.7</v>
      </c>
      <c r="AQ820" s="2">
        <v>3.2</v>
      </c>
      <c r="AR820" s="2">
        <v>4.7</v>
      </c>
      <c r="AS820" s="2">
        <v>1015</v>
      </c>
      <c r="AT820" s="2">
        <v>83200</v>
      </c>
      <c r="AU820" s="2">
        <v>6</v>
      </c>
      <c r="AV820" s="600">
        <v>0</v>
      </c>
      <c r="AW820" s="600">
        <v>0</v>
      </c>
      <c r="AX820" s="600">
        <v>0</v>
      </c>
      <c r="AY820" s="599">
        <v>0</v>
      </c>
      <c r="AZ820" s="599">
        <v>296.2</v>
      </c>
      <c r="BA820">
        <v>39.299999999999997</v>
      </c>
      <c r="BB820">
        <v>36</v>
      </c>
      <c r="BC820" s="8">
        <v>0.563194444444444</v>
      </c>
    </row>
    <row r="821" spans="2:55">
      <c r="B821" s="2">
        <v>25</v>
      </c>
      <c r="C821" s="2">
        <v>75</v>
      </c>
      <c r="D821" s="2">
        <v>20.3</v>
      </c>
      <c r="E821" s="2">
        <v>25</v>
      </c>
      <c r="F821" s="2">
        <v>4</v>
      </c>
      <c r="G821" s="2">
        <v>5</v>
      </c>
      <c r="H821" s="2">
        <v>1014.8</v>
      </c>
      <c r="I821" s="2">
        <v>78770</v>
      </c>
      <c r="J821" s="2">
        <v>5</v>
      </c>
      <c r="K821" s="2">
        <v>0</v>
      </c>
      <c r="L821" s="2">
        <v>0</v>
      </c>
      <c r="M821" s="2">
        <v>0</v>
      </c>
      <c r="N821">
        <v>0</v>
      </c>
      <c r="O821">
        <v>296.2</v>
      </c>
      <c r="P821">
        <v>39.1</v>
      </c>
      <c r="Q821">
        <v>35.700000000000003</v>
      </c>
      <c r="R821" s="5">
        <v>0.56388888888888899</v>
      </c>
      <c r="T821" s="13">
        <f t="shared" si="32"/>
        <v>39.1</v>
      </c>
      <c r="U821" s="13">
        <f t="shared" si="33"/>
        <v>11.100000000000001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25</v>
      </c>
      <c r="AN821" s="2">
        <v>75</v>
      </c>
      <c r="AO821" s="2">
        <v>20.3</v>
      </c>
      <c r="AP821" s="2">
        <v>25</v>
      </c>
      <c r="AQ821" s="2">
        <v>4</v>
      </c>
      <c r="AR821" s="2">
        <v>5</v>
      </c>
      <c r="AS821" s="2">
        <v>1014.8</v>
      </c>
      <c r="AT821" s="2">
        <v>78770</v>
      </c>
      <c r="AU821" s="2">
        <v>5</v>
      </c>
      <c r="AV821" s="600">
        <v>0</v>
      </c>
      <c r="AW821" s="600">
        <v>0</v>
      </c>
      <c r="AX821" s="600">
        <v>0</v>
      </c>
      <c r="AY821" s="599">
        <v>0</v>
      </c>
      <c r="AZ821" s="599">
        <v>296.2</v>
      </c>
      <c r="BA821">
        <v>39.1</v>
      </c>
      <c r="BB821">
        <v>35.700000000000003</v>
      </c>
      <c r="BC821" s="8">
        <v>0.56388888888888899</v>
      </c>
    </row>
    <row r="822" spans="2:55">
      <c r="B822" s="2">
        <v>25.2</v>
      </c>
      <c r="C822" s="2">
        <v>74</v>
      </c>
      <c r="D822" s="2">
        <v>20.3</v>
      </c>
      <c r="E822" s="2">
        <v>25.2</v>
      </c>
      <c r="F822" s="2">
        <v>4</v>
      </c>
      <c r="G822" s="2">
        <v>7.2</v>
      </c>
      <c r="H822" s="2">
        <v>1015</v>
      </c>
      <c r="I822" s="2">
        <v>75760</v>
      </c>
      <c r="J822" s="2">
        <v>5</v>
      </c>
      <c r="K822" s="2">
        <v>0</v>
      </c>
      <c r="L822" s="2">
        <v>0</v>
      </c>
      <c r="M822" s="2">
        <v>0</v>
      </c>
      <c r="N822">
        <v>0</v>
      </c>
      <c r="O822">
        <v>296.2</v>
      </c>
      <c r="P822">
        <v>39.1</v>
      </c>
      <c r="Q822">
        <v>35.5</v>
      </c>
      <c r="R822" s="5">
        <v>0.56458333333333299</v>
      </c>
      <c r="T822" s="13">
        <f t="shared" si="32"/>
        <v>39.1</v>
      </c>
      <c r="U822" s="13">
        <f t="shared" si="33"/>
        <v>10.900000000000002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25.2</v>
      </c>
      <c r="AN822" s="2">
        <v>74</v>
      </c>
      <c r="AO822" s="2">
        <v>20.3</v>
      </c>
      <c r="AP822" s="2">
        <v>25.2</v>
      </c>
      <c r="AQ822" s="2">
        <v>4</v>
      </c>
      <c r="AR822" s="2">
        <v>7.2</v>
      </c>
      <c r="AS822" s="2">
        <v>1015</v>
      </c>
      <c r="AT822" s="2">
        <v>75760</v>
      </c>
      <c r="AU822" s="2">
        <v>5</v>
      </c>
      <c r="AV822" s="600">
        <v>0</v>
      </c>
      <c r="AW822" s="600">
        <v>0</v>
      </c>
      <c r="AX822" s="600">
        <v>0</v>
      </c>
      <c r="AY822" s="599">
        <v>0</v>
      </c>
      <c r="AZ822" s="599">
        <v>296.2</v>
      </c>
      <c r="BA822">
        <v>39.1</v>
      </c>
      <c r="BB822">
        <v>35.5</v>
      </c>
      <c r="BC822" s="8">
        <v>0.56458333333333299</v>
      </c>
    </row>
    <row r="823" spans="2:55">
      <c r="B823" s="2">
        <v>25.2</v>
      </c>
      <c r="C823" s="2">
        <v>74</v>
      </c>
      <c r="D823" s="2">
        <v>20.3</v>
      </c>
      <c r="E823" s="2">
        <v>25.2</v>
      </c>
      <c r="F823" s="2">
        <v>1.8</v>
      </c>
      <c r="G823" s="2">
        <v>4.7</v>
      </c>
      <c r="H823" s="2">
        <v>1015.1</v>
      </c>
      <c r="I823" s="2">
        <v>72520</v>
      </c>
      <c r="J823" s="2">
        <v>5</v>
      </c>
      <c r="K823" s="2">
        <v>0</v>
      </c>
      <c r="L823" s="2">
        <v>0</v>
      </c>
      <c r="M823" s="2">
        <v>0</v>
      </c>
      <c r="N823">
        <v>0</v>
      </c>
      <c r="O823">
        <v>296.2</v>
      </c>
      <c r="P823">
        <v>39.5</v>
      </c>
      <c r="Q823">
        <v>35.4</v>
      </c>
      <c r="R823" s="5">
        <v>0.56527777777777799</v>
      </c>
      <c r="T823" s="13">
        <f t="shared" si="32"/>
        <v>39.5</v>
      </c>
      <c r="U823" s="13">
        <f t="shared" si="33"/>
        <v>11.3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25.2</v>
      </c>
      <c r="AN823" s="2">
        <v>74</v>
      </c>
      <c r="AO823" s="2">
        <v>20.3</v>
      </c>
      <c r="AP823" s="2">
        <v>25.2</v>
      </c>
      <c r="AQ823" s="2">
        <v>1.8</v>
      </c>
      <c r="AR823" s="2">
        <v>4.7</v>
      </c>
      <c r="AS823" s="2">
        <v>1015.1</v>
      </c>
      <c r="AT823" s="2">
        <v>72520</v>
      </c>
      <c r="AU823" s="2">
        <v>5</v>
      </c>
      <c r="AV823" s="600">
        <v>0</v>
      </c>
      <c r="AW823" s="600">
        <v>0</v>
      </c>
      <c r="AX823" s="600">
        <v>0</v>
      </c>
      <c r="AY823" s="599">
        <v>0</v>
      </c>
      <c r="AZ823" s="599">
        <v>296.2</v>
      </c>
      <c r="BA823">
        <v>39.5</v>
      </c>
      <c r="BB823">
        <v>35.4</v>
      </c>
      <c r="BC823" s="8">
        <v>0.56527777777777799</v>
      </c>
    </row>
    <row r="824" spans="2:55">
      <c r="B824" s="2">
        <v>25.3</v>
      </c>
      <c r="C824" s="2">
        <v>73</v>
      </c>
      <c r="D824" s="2">
        <v>20.100000000000001</v>
      </c>
      <c r="E824" s="2">
        <v>25.3</v>
      </c>
      <c r="F824" s="2">
        <v>5.4</v>
      </c>
      <c r="G824" s="2">
        <v>6.8</v>
      </c>
      <c r="H824" s="2">
        <v>1015.1</v>
      </c>
      <c r="I824" s="2">
        <v>72370</v>
      </c>
      <c r="J824" s="2">
        <v>5</v>
      </c>
      <c r="K824" s="2">
        <v>0</v>
      </c>
      <c r="L824" s="2">
        <v>0</v>
      </c>
      <c r="M824" s="2">
        <v>0</v>
      </c>
      <c r="N824">
        <v>0</v>
      </c>
      <c r="O824">
        <v>296.2</v>
      </c>
      <c r="P824">
        <v>39.9</v>
      </c>
      <c r="Q824">
        <v>35.299999999999997</v>
      </c>
      <c r="R824" s="5">
        <v>0.56597222222222199</v>
      </c>
      <c r="T824" s="13">
        <f t="shared" si="32"/>
        <v>39.9</v>
      </c>
      <c r="U824" s="13">
        <f t="shared" si="33"/>
        <v>11.599999999999998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25.3</v>
      </c>
      <c r="AN824" s="2">
        <v>73</v>
      </c>
      <c r="AO824" s="2">
        <v>20.100000000000001</v>
      </c>
      <c r="AP824" s="2">
        <v>25.3</v>
      </c>
      <c r="AQ824" s="2">
        <v>5.4</v>
      </c>
      <c r="AR824" s="2">
        <v>6.8</v>
      </c>
      <c r="AS824" s="2">
        <v>1015.1</v>
      </c>
      <c r="AT824" s="2">
        <v>72370</v>
      </c>
      <c r="AU824" s="2">
        <v>5</v>
      </c>
      <c r="AV824" s="600">
        <v>0</v>
      </c>
      <c r="AW824" s="600">
        <v>0</v>
      </c>
      <c r="AX824" s="600">
        <v>0</v>
      </c>
      <c r="AY824" s="599">
        <v>0</v>
      </c>
      <c r="AZ824" s="599">
        <v>296.2</v>
      </c>
      <c r="BA824">
        <v>39.9</v>
      </c>
      <c r="BB824">
        <v>35.299999999999997</v>
      </c>
      <c r="BC824" s="8">
        <v>0.56597222222222199</v>
      </c>
    </row>
    <row r="825" spans="2:55">
      <c r="B825" s="2">
        <v>25.2</v>
      </c>
      <c r="C825" s="2">
        <v>74</v>
      </c>
      <c r="D825" s="2">
        <v>20.3</v>
      </c>
      <c r="E825" s="2">
        <v>25.2</v>
      </c>
      <c r="F825" s="2">
        <v>4.3</v>
      </c>
      <c r="G825" s="2">
        <v>6.8</v>
      </c>
      <c r="H825" s="2">
        <v>1015.1</v>
      </c>
      <c r="I825" s="2">
        <v>71160</v>
      </c>
      <c r="J825" s="2">
        <v>5</v>
      </c>
      <c r="K825" s="2">
        <v>0</v>
      </c>
      <c r="L825" s="2">
        <v>0</v>
      </c>
      <c r="M825" s="2">
        <v>0</v>
      </c>
      <c r="N825">
        <v>0</v>
      </c>
      <c r="O825">
        <v>296.2</v>
      </c>
      <c r="P825">
        <v>40.299999999999997</v>
      </c>
      <c r="Q825">
        <v>35.200000000000003</v>
      </c>
      <c r="R825" s="5">
        <v>0.56666666666666698</v>
      </c>
      <c r="T825" s="13">
        <f t="shared" si="32"/>
        <v>40.299999999999997</v>
      </c>
      <c r="U825" s="13">
        <f t="shared" si="33"/>
        <v>12.099999999999998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25.2</v>
      </c>
      <c r="AN825" s="2">
        <v>74</v>
      </c>
      <c r="AO825" s="2">
        <v>20.3</v>
      </c>
      <c r="AP825" s="2">
        <v>25.2</v>
      </c>
      <c r="AQ825" s="2">
        <v>4.3</v>
      </c>
      <c r="AR825" s="2">
        <v>6.8</v>
      </c>
      <c r="AS825" s="2">
        <v>1015.1</v>
      </c>
      <c r="AT825" s="2">
        <v>71160</v>
      </c>
      <c r="AU825" s="2">
        <v>5</v>
      </c>
      <c r="AV825" s="600">
        <v>0</v>
      </c>
      <c r="AW825" s="600">
        <v>0</v>
      </c>
      <c r="AX825" s="600">
        <v>0</v>
      </c>
      <c r="AY825" s="599">
        <v>0</v>
      </c>
      <c r="AZ825" s="599">
        <v>296.2</v>
      </c>
      <c r="BA825">
        <v>40.299999999999997</v>
      </c>
      <c r="BB825">
        <v>35.200000000000003</v>
      </c>
      <c r="BC825" s="8">
        <v>0.56666666666666698</v>
      </c>
    </row>
    <row r="826" spans="2:55">
      <c r="B826" s="2">
        <v>25</v>
      </c>
      <c r="C826" s="2">
        <v>74</v>
      </c>
      <c r="D826" s="2">
        <v>20.100000000000001</v>
      </c>
      <c r="E826" s="2">
        <v>25</v>
      </c>
      <c r="F826" s="2">
        <v>3.2</v>
      </c>
      <c r="G826" s="2">
        <v>6.8</v>
      </c>
      <c r="H826" s="2">
        <v>1014.9</v>
      </c>
      <c r="I826" s="2">
        <v>71640</v>
      </c>
      <c r="J826" s="2">
        <v>5</v>
      </c>
      <c r="K826" s="2">
        <v>0</v>
      </c>
      <c r="L826" s="2">
        <v>0</v>
      </c>
      <c r="M826" s="2">
        <v>0</v>
      </c>
      <c r="N826">
        <v>0</v>
      </c>
      <c r="O826">
        <v>296.2</v>
      </c>
      <c r="P826">
        <v>40.5</v>
      </c>
      <c r="Q826">
        <v>35.200000000000003</v>
      </c>
      <c r="R826" s="5">
        <v>0.56736111111111098</v>
      </c>
      <c r="T826" s="13">
        <f t="shared" si="32"/>
        <v>40.5</v>
      </c>
      <c r="U826" s="13">
        <f t="shared" si="33"/>
        <v>12.5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25</v>
      </c>
      <c r="AN826" s="2">
        <v>74</v>
      </c>
      <c r="AO826" s="2">
        <v>20.100000000000001</v>
      </c>
      <c r="AP826" s="2">
        <v>25</v>
      </c>
      <c r="AQ826" s="2">
        <v>3.2</v>
      </c>
      <c r="AR826" s="2">
        <v>6.8</v>
      </c>
      <c r="AS826" s="2">
        <v>1014.9</v>
      </c>
      <c r="AT826" s="2">
        <v>71640</v>
      </c>
      <c r="AU826" s="2">
        <v>5</v>
      </c>
      <c r="AV826" s="600">
        <v>0</v>
      </c>
      <c r="AW826" s="600">
        <v>0</v>
      </c>
      <c r="AX826" s="600">
        <v>0</v>
      </c>
      <c r="AY826" s="599">
        <v>0</v>
      </c>
      <c r="AZ826" s="599">
        <v>296.2</v>
      </c>
      <c r="BA826">
        <v>40.5</v>
      </c>
      <c r="BB826">
        <v>35.200000000000003</v>
      </c>
      <c r="BC826" s="8">
        <v>0.56736111111111098</v>
      </c>
    </row>
    <row r="827" spans="2:55">
      <c r="B827" s="2">
        <v>25</v>
      </c>
      <c r="C827" s="2">
        <v>75</v>
      </c>
      <c r="D827" s="2">
        <v>20.3</v>
      </c>
      <c r="E827" s="2">
        <v>25</v>
      </c>
      <c r="F827" s="2">
        <v>6.1</v>
      </c>
      <c r="G827" s="2">
        <v>8.3000000000000007</v>
      </c>
      <c r="H827" s="2">
        <v>1015.1</v>
      </c>
      <c r="I827" s="2">
        <v>71120</v>
      </c>
      <c r="J827" s="2">
        <v>5</v>
      </c>
      <c r="K827" s="2">
        <v>0</v>
      </c>
      <c r="L827" s="2">
        <v>0</v>
      </c>
      <c r="M827" s="2">
        <v>0</v>
      </c>
      <c r="N827">
        <v>0</v>
      </c>
      <c r="O827">
        <v>296.2</v>
      </c>
      <c r="P827">
        <v>40.700000000000003</v>
      </c>
      <c r="Q827">
        <v>35</v>
      </c>
      <c r="R827" s="5">
        <v>0.56805555555555598</v>
      </c>
      <c r="T827" s="13">
        <f t="shared" si="32"/>
        <v>40.700000000000003</v>
      </c>
      <c r="U827" s="13">
        <f t="shared" si="33"/>
        <v>12.700000000000003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25</v>
      </c>
      <c r="AN827" s="2">
        <v>75</v>
      </c>
      <c r="AO827" s="2">
        <v>20.3</v>
      </c>
      <c r="AP827" s="2">
        <v>25</v>
      </c>
      <c r="AQ827" s="2">
        <v>6.1</v>
      </c>
      <c r="AR827" s="2">
        <v>8.3000000000000007</v>
      </c>
      <c r="AS827" s="2">
        <v>1015.1</v>
      </c>
      <c r="AT827" s="2">
        <v>71120</v>
      </c>
      <c r="AU827" s="2">
        <v>5</v>
      </c>
      <c r="AV827" s="600">
        <v>0</v>
      </c>
      <c r="AW827" s="600">
        <v>0</v>
      </c>
      <c r="AX827" s="600">
        <v>0</v>
      </c>
      <c r="AY827" s="599">
        <v>0</v>
      </c>
      <c r="AZ827" s="599">
        <v>296.2</v>
      </c>
      <c r="BA827">
        <v>40.700000000000003</v>
      </c>
      <c r="BB827">
        <v>35</v>
      </c>
      <c r="BC827" s="8">
        <v>0.56805555555555598</v>
      </c>
    </row>
    <row r="828" spans="2:55">
      <c r="B828" s="2">
        <v>25</v>
      </c>
      <c r="C828" s="2">
        <v>74</v>
      </c>
      <c r="D828" s="2">
        <v>20.100000000000001</v>
      </c>
      <c r="E828" s="2">
        <v>25</v>
      </c>
      <c r="F828" s="2">
        <v>2.9</v>
      </c>
      <c r="G828" s="2">
        <v>3.6</v>
      </c>
      <c r="H828" s="2">
        <v>1015</v>
      </c>
      <c r="I828" s="2">
        <v>70970</v>
      </c>
      <c r="J828" s="2">
        <v>5</v>
      </c>
      <c r="K828" s="2">
        <v>0</v>
      </c>
      <c r="L828" s="2">
        <v>0</v>
      </c>
      <c r="M828" s="2">
        <v>0</v>
      </c>
      <c r="N828">
        <v>0</v>
      </c>
      <c r="O828">
        <v>296.2</v>
      </c>
      <c r="P828">
        <v>40.799999999999997</v>
      </c>
      <c r="Q828">
        <v>34.9</v>
      </c>
      <c r="R828" s="5">
        <v>0.56874999999999998</v>
      </c>
      <c r="T828" s="13">
        <f t="shared" si="32"/>
        <v>40.799999999999997</v>
      </c>
      <c r="U828" s="13">
        <f t="shared" si="33"/>
        <v>12.799999999999997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25</v>
      </c>
      <c r="AN828" s="2">
        <v>74</v>
      </c>
      <c r="AO828" s="2">
        <v>20.100000000000001</v>
      </c>
      <c r="AP828" s="2">
        <v>25</v>
      </c>
      <c r="AQ828" s="2">
        <v>2.9</v>
      </c>
      <c r="AR828" s="2">
        <v>3.6</v>
      </c>
      <c r="AS828" s="2">
        <v>1015</v>
      </c>
      <c r="AT828" s="2">
        <v>70970</v>
      </c>
      <c r="AU828" s="2">
        <v>5</v>
      </c>
      <c r="AV828" s="600">
        <v>0</v>
      </c>
      <c r="AW828" s="600">
        <v>0</v>
      </c>
      <c r="AX828" s="600">
        <v>0</v>
      </c>
      <c r="AY828" s="599">
        <v>0</v>
      </c>
      <c r="AZ828" s="599">
        <v>296.2</v>
      </c>
      <c r="BA828">
        <v>40.799999999999997</v>
      </c>
      <c r="BB828">
        <v>34.9</v>
      </c>
      <c r="BC828" s="8">
        <v>0.56874999999999998</v>
      </c>
    </row>
    <row r="829" spans="2:55">
      <c r="B829" s="2">
        <v>25.6</v>
      </c>
      <c r="C829" s="2">
        <v>72</v>
      </c>
      <c r="D829" s="2">
        <v>20.2</v>
      </c>
      <c r="E829" s="2">
        <v>25.6</v>
      </c>
      <c r="F829" s="2">
        <v>6.8</v>
      </c>
      <c r="G829" s="2">
        <v>8.3000000000000007</v>
      </c>
      <c r="H829" s="2">
        <v>1014.9</v>
      </c>
      <c r="I829" s="2">
        <v>67290</v>
      </c>
      <c r="J829" s="2">
        <v>4</v>
      </c>
      <c r="K829" s="2">
        <v>0</v>
      </c>
      <c r="L829" s="2">
        <v>0</v>
      </c>
      <c r="M829" s="2">
        <v>0</v>
      </c>
      <c r="N829">
        <v>0</v>
      </c>
      <c r="O829">
        <v>296.2</v>
      </c>
      <c r="P829">
        <v>42.5</v>
      </c>
      <c r="Q829">
        <v>39.6</v>
      </c>
      <c r="R829" s="5">
        <v>0.56944444444444398</v>
      </c>
      <c r="T829" s="13">
        <f t="shared" si="32"/>
        <v>42.5</v>
      </c>
      <c r="U829" s="13">
        <f t="shared" si="33"/>
        <v>13.899999999999999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25.6</v>
      </c>
      <c r="AN829" s="2">
        <v>72</v>
      </c>
      <c r="AO829" s="2">
        <v>20.2</v>
      </c>
      <c r="AP829" s="2">
        <v>25.6</v>
      </c>
      <c r="AQ829" s="2">
        <v>6.8</v>
      </c>
      <c r="AR829" s="2">
        <v>8.3000000000000007</v>
      </c>
      <c r="AS829" s="2">
        <v>1014.9</v>
      </c>
      <c r="AT829" s="2">
        <v>67290</v>
      </c>
      <c r="AU829" s="2">
        <v>4</v>
      </c>
      <c r="AV829" s="600">
        <v>0</v>
      </c>
      <c r="AW829" s="600">
        <v>0</v>
      </c>
      <c r="AX829" s="600">
        <v>0</v>
      </c>
      <c r="AY829" s="599">
        <v>0</v>
      </c>
      <c r="AZ829" s="599">
        <v>296.2</v>
      </c>
      <c r="BA829">
        <v>42.5</v>
      </c>
      <c r="BB829">
        <v>39.6</v>
      </c>
      <c r="BC829" s="8">
        <v>0.56944444444444398</v>
      </c>
    </row>
    <row r="830" spans="2:55">
      <c r="B830" s="2">
        <v>25.4</v>
      </c>
      <c r="C830" s="2">
        <v>72</v>
      </c>
      <c r="D830" s="2">
        <v>20</v>
      </c>
      <c r="E830" s="2">
        <v>25.4</v>
      </c>
      <c r="F830" s="2">
        <v>6.8</v>
      </c>
      <c r="G830" s="2">
        <v>6.8</v>
      </c>
      <c r="H830" s="2">
        <v>1014.9</v>
      </c>
      <c r="I830" s="2">
        <v>49700</v>
      </c>
      <c r="J830" s="2">
        <v>3</v>
      </c>
      <c r="K830" s="2">
        <v>0</v>
      </c>
      <c r="L830" s="2">
        <v>0</v>
      </c>
      <c r="M830" s="2">
        <v>0</v>
      </c>
      <c r="N830">
        <v>0</v>
      </c>
      <c r="O830">
        <v>296.2</v>
      </c>
      <c r="P830">
        <v>42.5</v>
      </c>
      <c r="Q830">
        <v>39.4</v>
      </c>
      <c r="R830" s="5">
        <v>0.57013888888888897</v>
      </c>
      <c r="T830" s="13">
        <f t="shared" si="32"/>
        <v>42.5</v>
      </c>
      <c r="U830" s="13">
        <f t="shared" si="33"/>
        <v>14.100000000000001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25.4</v>
      </c>
      <c r="AN830" s="2">
        <v>72</v>
      </c>
      <c r="AO830" s="2">
        <v>20</v>
      </c>
      <c r="AP830" s="2">
        <v>25.4</v>
      </c>
      <c r="AQ830" s="2">
        <v>6.8</v>
      </c>
      <c r="AR830" s="2">
        <v>6.8</v>
      </c>
      <c r="AS830" s="2">
        <v>1014.9</v>
      </c>
      <c r="AT830" s="2">
        <v>49700</v>
      </c>
      <c r="AU830" s="2">
        <v>3</v>
      </c>
      <c r="AV830" s="600">
        <v>0</v>
      </c>
      <c r="AW830" s="600">
        <v>0</v>
      </c>
      <c r="AX830" s="600">
        <v>0</v>
      </c>
      <c r="AY830" s="599">
        <v>0</v>
      </c>
      <c r="AZ830" s="599">
        <v>296.2</v>
      </c>
      <c r="BA830">
        <v>42.5</v>
      </c>
      <c r="BB830">
        <v>39.4</v>
      </c>
      <c r="BC830" s="8">
        <v>0.57013888888888897</v>
      </c>
    </row>
    <row r="831" spans="2:55">
      <c r="B831" s="2">
        <v>25.3</v>
      </c>
      <c r="C831" s="2">
        <v>72</v>
      </c>
      <c r="D831" s="2">
        <v>19.899999999999999</v>
      </c>
      <c r="E831" s="2">
        <v>25.3</v>
      </c>
      <c r="F831" s="2">
        <v>11.5</v>
      </c>
      <c r="G831" s="2">
        <v>11.9</v>
      </c>
      <c r="H831" s="2">
        <v>1014.8</v>
      </c>
      <c r="I831" s="2">
        <v>44790</v>
      </c>
      <c r="J831" s="2">
        <v>3</v>
      </c>
      <c r="K831" s="2">
        <v>0</v>
      </c>
      <c r="L831" s="2">
        <v>0</v>
      </c>
      <c r="M831" s="2">
        <v>0</v>
      </c>
      <c r="N831">
        <v>0</v>
      </c>
      <c r="O831">
        <v>296.2</v>
      </c>
      <c r="P831">
        <v>42.3</v>
      </c>
      <c r="Q831">
        <v>39.4</v>
      </c>
      <c r="R831" s="5">
        <v>0.57083333333333297</v>
      </c>
      <c r="T831" s="13">
        <f t="shared" si="32"/>
        <v>42.3</v>
      </c>
      <c r="U831" s="13">
        <f t="shared" si="33"/>
        <v>13.999999999999996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25.3</v>
      </c>
      <c r="AN831" s="2">
        <v>72</v>
      </c>
      <c r="AO831" s="2">
        <v>19.899999999999999</v>
      </c>
      <c r="AP831" s="2">
        <v>25.3</v>
      </c>
      <c r="AQ831" s="2">
        <v>11.5</v>
      </c>
      <c r="AR831" s="2">
        <v>11.9</v>
      </c>
      <c r="AS831" s="2">
        <v>1014.8</v>
      </c>
      <c r="AT831" s="2">
        <v>44790</v>
      </c>
      <c r="AU831" s="2">
        <v>3</v>
      </c>
      <c r="AV831" s="600">
        <v>0</v>
      </c>
      <c r="AW831" s="600">
        <v>0</v>
      </c>
      <c r="AX831" s="600">
        <v>0</v>
      </c>
      <c r="AY831" s="599">
        <v>0</v>
      </c>
      <c r="AZ831" s="599">
        <v>296.2</v>
      </c>
      <c r="BA831">
        <v>42.3</v>
      </c>
      <c r="BB831">
        <v>39.4</v>
      </c>
      <c r="BC831" s="8">
        <v>0.57083333333333297</v>
      </c>
    </row>
    <row r="832" spans="2:55">
      <c r="B832" s="2">
        <v>24.9</v>
      </c>
      <c r="C832" s="2">
        <v>73</v>
      </c>
      <c r="D832" s="2">
        <v>19.7</v>
      </c>
      <c r="E832" s="2">
        <v>24.9</v>
      </c>
      <c r="F832" s="2">
        <v>8.3000000000000007</v>
      </c>
      <c r="G832" s="2">
        <v>8.3000000000000007</v>
      </c>
      <c r="H832" s="2">
        <v>1014.8</v>
      </c>
      <c r="I832" s="2">
        <v>40450</v>
      </c>
      <c r="J832" s="2">
        <v>2</v>
      </c>
      <c r="K832" s="2">
        <v>0</v>
      </c>
      <c r="L832" s="2">
        <v>0</v>
      </c>
      <c r="M832" s="2">
        <v>0</v>
      </c>
      <c r="N832">
        <v>0</v>
      </c>
      <c r="O832">
        <v>296.2</v>
      </c>
      <c r="P832">
        <v>41.9</v>
      </c>
      <c r="Q832">
        <v>39.200000000000003</v>
      </c>
      <c r="R832" s="5">
        <v>0.57152777777777797</v>
      </c>
      <c r="T832" s="13">
        <f t="shared" si="32"/>
        <v>41.9</v>
      </c>
      <c r="U832" s="13">
        <f t="shared" si="33"/>
        <v>14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24.9</v>
      </c>
      <c r="AN832" s="2">
        <v>73</v>
      </c>
      <c r="AO832" s="2">
        <v>19.7</v>
      </c>
      <c r="AP832" s="2">
        <v>24.9</v>
      </c>
      <c r="AQ832" s="2">
        <v>8.3000000000000007</v>
      </c>
      <c r="AR832" s="2">
        <v>8.3000000000000007</v>
      </c>
      <c r="AS832" s="2">
        <v>1014.8</v>
      </c>
      <c r="AT832" s="2">
        <v>40450</v>
      </c>
      <c r="AU832" s="2">
        <v>2</v>
      </c>
      <c r="AV832" s="600">
        <v>0</v>
      </c>
      <c r="AW832" s="600">
        <v>0</v>
      </c>
      <c r="AX832" s="600">
        <v>0</v>
      </c>
      <c r="AY832" s="599">
        <v>0</v>
      </c>
      <c r="AZ832" s="599">
        <v>296.2</v>
      </c>
      <c r="BA832">
        <v>41.9</v>
      </c>
      <c r="BB832">
        <v>39.200000000000003</v>
      </c>
      <c r="BC832" s="8">
        <v>0.57152777777777797</v>
      </c>
    </row>
    <row r="833" spans="2:55">
      <c r="B833" s="2">
        <v>24.8</v>
      </c>
      <c r="C833" s="2">
        <v>74</v>
      </c>
      <c r="D833" s="2">
        <v>19.899999999999999</v>
      </c>
      <c r="E833" s="2">
        <v>24.8</v>
      </c>
      <c r="F833" s="2">
        <v>3.2</v>
      </c>
      <c r="G833" s="2">
        <v>5.8</v>
      </c>
      <c r="H833" s="2">
        <v>1015</v>
      </c>
      <c r="I833" s="2">
        <v>40100</v>
      </c>
      <c r="J833" s="2">
        <v>2</v>
      </c>
      <c r="K833" s="2">
        <v>0</v>
      </c>
      <c r="L833" s="2">
        <v>0</v>
      </c>
      <c r="M833" s="2">
        <v>0</v>
      </c>
      <c r="N833">
        <v>0</v>
      </c>
      <c r="O833">
        <v>296.2</v>
      </c>
      <c r="P833">
        <v>41.4</v>
      </c>
      <c r="Q833">
        <v>38.799999999999997</v>
      </c>
      <c r="R833" s="5">
        <v>0.57222222222222197</v>
      </c>
      <c r="T833" s="13">
        <f t="shared" si="32"/>
        <v>41.4</v>
      </c>
      <c r="U833" s="13">
        <f t="shared" si="33"/>
        <v>13.599999999999998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24.8</v>
      </c>
      <c r="AN833" s="2">
        <v>74</v>
      </c>
      <c r="AO833" s="2">
        <v>19.899999999999999</v>
      </c>
      <c r="AP833" s="2">
        <v>24.8</v>
      </c>
      <c r="AQ833" s="2">
        <v>3.2</v>
      </c>
      <c r="AR833" s="2">
        <v>5.8</v>
      </c>
      <c r="AS833" s="2">
        <v>1015</v>
      </c>
      <c r="AT833" s="2">
        <v>40100</v>
      </c>
      <c r="AU833" s="2">
        <v>2</v>
      </c>
      <c r="AV833" s="600">
        <v>0</v>
      </c>
      <c r="AW833" s="600">
        <v>0</v>
      </c>
      <c r="AX833" s="600">
        <v>0</v>
      </c>
      <c r="AY833" s="599">
        <v>0</v>
      </c>
      <c r="AZ833" s="599">
        <v>296.2</v>
      </c>
      <c r="BA833">
        <v>41.4</v>
      </c>
      <c r="BB833">
        <v>38.799999999999997</v>
      </c>
      <c r="BC833" s="8">
        <v>0.57222222222222197</v>
      </c>
    </row>
    <row r="834" spans="2:55">
      <c r="B834" s="2">
        <v>24.7</v>
      </c>
      <c r="C834" s="2">
        <v>74</v>
      </c>
      <c r="D834" s="2">
        <v>19.8</v>
      </c>
      <c r="E834" s="2">
        <v>24.7</v>
      </c>
      <c r="F834" s="2">
        <v>7.2</v>
      </c>
      <c r="G834" s="2">
        <v>10.4</v>
      </c>
      <c r="H834" s="2">
        <v>1014.9</v>
      </c>
      <c r="I834" s="2">
        <v>41360</v>
      </c>
      <c r="J834" s="2">
        <v>3</v>
      </c>
      <c r="K834" s="2">
        <v>0</v>
      </c>
      <c r="L834" s="2">
        <v>0</v>
      </c>
      <c r="M834" s="2">
        <v>0</v>
      </c>
      <c r="N834">
        <v>0</v>
      </c>
      <c r="O834">
        <v>296.2</v>
      </c>
      <c r="P834">
        <v>40.9</v>
      </c>
      <c r="Q834">
        <v>38.4</v>
      </c>
      <c r="R834" s="5">
        <v>0.57291666666666696</v>
      </c>
      <c r="T834" s="13">
        <f t="shared" si="32"/>
        <v>40.9</v>
      </c>
      <c r="U834" s="13">
        <f t="shared" si="33"/>
        <v>13.2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24.7</v>
      </c>
      <c r="AN834" s="2">
        <v>74</v>
      </c>
      <c r="AO834" s="2">
        <v>19.8</v>
      </c>
      <c r="AP834" s="2">
        <v>24.7</v>
      </c>
      <c r="AQ834" s="2">
        <v>7.2</v>
      </c>
      <c r="AR834" s="2">
        <v>10.4</v>
      </c>
      <c r="AS834" s="2">
        <v>1014.9</v>
      </c>
      <c r="AT834" s="2">
        <v>41360</v>
      </c>
      <c r="AU834" s="2">
        <v>3</v>
      </c>
      <c r="AV834" s="600">
        <v>0</v>
      </c>
      <c r="AW834" s="600">
        <v>0</v>
      </c>
      <c r="AX834" s="600">
        <v>0</v>
      </c>
      <c r="AY834" s="599">
        <v>0</v>
      </c>
      <c r="AZ834" s="599">
        <v>296.2</v>
      </c>
      <c r="BA834">
        <v>40.9</v>
      </c>
      <c r="BB834">
        <v>38.4</v>
      </c>
      <c r="BC834" s="8">
        <v>0.57291666666666696</v>
      </c>
    </row>
    <row r="835" spans="2:55">
      <c r="B835" s="2">
        <v>24.5</v>
      </c>
      <c r="C835" s="2">
        <v>75</v>
      </c>
      <c r="D835" s="2">
        <v>19.8</v>
      </c>
      <c r="E835" s="2">
        <v>24.5</v>
      </c>
      <c r="F835" s="2">
        <v>0</v>
      </c>
      <c r="G835" s="2">
        <v>4.3</v>
      </c>
      <c r="H835" s="2">
        <v>1014.9</v>
      </c>
      <c r="I835" s="2">
        <v>44050</v>
      </c>
      <c r="J835" s="2">
        <v>3</v>
      </c>
      <c r="K835" s="2">
        <v>0</v>
      </c>
      <c r="L835" s="2">
        <v>0</v>
      </c>
      <c r="M835" s="2">
        <v>0</v>
      </c>
      <c r="N835">
        <v>0</v>
      </c>
      <c r="O835">
        <v>296.2</v>
      </c>
      <c r="P835">
        <v>40.299999999999997</v>
      </c>
      <c r="Q835">
        <v>37.9</v>
      </c>
      <c r="R835" s="5">
        <v>0.57361111111111096</v>
      </c>
      <c r="T835" s="13">
        <f t="shared" si="32"/>
        <v>40.299999999999997</v>
      </c>
      <c r="U835" s="13">
        <f t="shared" si="33"/>
        <v>12.799999999999997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24.5</v>
      </c>
      <c r="AN835" s="2">
        <v>75</v>
      </c>
      <c r="AO835" s="2">
        <v>19.8</v>
      </c>
      <c r="AP835" s="2">
        <v>24.5</v>
      </c>
      <c r="AQ835" s="2">
        <v>0</v>
      </c>
      <c r="AR835" s="2">
        <v>4.3</v>
      </c>
      <c r="AS835" s="2">
        <v>1014.9</v>
      </c>
      <c r="AT835" s="2">
        <v>44050</v>
      </c>
      <c r="AU835" s="2">
        <v>3</v>
      </c>
      <c r="AV835" s="600">
        <v>0</v>
      </c>
      <c r="AW835" s="600">
        <v>0</v>
      </c>
      <c r="AX835" s="600">
        <v>0</v>
      </c>
      <c r="AY835" s="599">
        <v>0</v>
      </c>
      <c r="AZ835" s="599">
        <v>296.2</v>
      </c>
      <c r="BA835">
        <v>40.299999999999997</v>
      </c>
      <c r="BB835">
        <v>37.9</v>
      </c>
      <c r="BC835" s="8">
        <v>0.57361111111111096</v>
      </c>
    </row>
    <row r="836" spans="2:55">
      <c r="B836" s="2">
        <v>24.6</v>
      </c>
      <c r="C836" s="2">
        <v>75</v>
      </c>
      <c r="D836" s="2">
        <v>19.899999999999999</v>
      </c>
      <c r="E836" s="2">
        <v>24.6</v>
      </c>
      <c r="F836" s="2">
        <v>0</v>
      </c>
      <c r="G836" s="2">
        <v>6.5</v>
      </c>
      <c r="H836" s="2">
        <v>1015</v>
      </c>
      <c r="I836" s="2">
        <v>46890</v>
      </c>
      <c r="J836" s="2">
        <v>3</v>
      </c>
      <c r="K836" s="2">
        <v>0</v>
      </c>
      <c r="L836" s="2">
        <v>0</v>
      </c>
      <c r="M836" s="2">
        <v>0</v>
      </c>
      <c r="N836">
        <v>0</v>
      </c>
      <c r="O836">
        <v>296.2</v>
      </c>
      <c r="P836">
        <v>39.700000000000003</v>
      </c>
      <c r="Q836">
        <v>37.4</v>
      </c>
      <c r="R836" s="5">
        <v>0.57430555555555596</v>
      </c>
      <c r="T836" s="13">
        <f t="shared" si="32"/>
        <v>39.700000000000003</v>
      </c>
      <c r="U836" s="13">
        <f t="shared" si="33"/>
        <v>12.100000000000001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24.6</v>
      </c>
      <c r="AN836" s="2">
        <v>75</v>
      </c>
      <c r="AO836" s="2">
        <v>19.899999999999999</v>
      </c>
      <c r="AP836" s="2">
        <v>24.6</v>
      </c>
      <c r="AQ836" s="2">
        <v>0</v>
      </c>
      <c r="AR836" s="2">
        <v>6.5</v>
      </c>
      <c r="AS836" s="2">
        <v>1015</v>
      </c>
      <c r="AT836" s="2">
        <v>46890</v>
      </c>
      <c r="AU836" s="2">
        <v>3</v>
      </c>
      <c r="AV836" s="600">
        <v>0</v>
      </c>
      <c r="AW836" s="600">
        <v>0</v>
      </c>
      <c r="AX836" s="600">
        <v>0</v>
      </c>
      <c r="AY836" s="599">
        <v>0</v>
      </c>
      <c r="AZ836" s="599">
        <v>296.2</v>
      </c>
      <c r="BA836">
        <v>39.700000000000003</v>
      </c>
      <c r="BB836">
        <v>37.4</v>
      </c>
      <c r="BC836" s="8">
        <v>0.57430555555555596</v>
      </c>
    </row>
    <row r="837" spans="2:55">
      <c r="B837" s="2">
        <v>24.5</v>
      </c>
      <c r="C837" s="2">
        <v>75</v>
      </c>
      <c r="D837" s="2">
        <v>19.8</v>
      </c>
      <c r="E837" s="2">
        <v>24.5</v>
      </c>
      <c r="F837" s="2">
        <v>3.6</v>
      </c>
      <c r="G837" s="2">
        <v>6.1</v>
      </c>
      <c r="H837" s="2">
        <v>1014.9</v>
      </c>
      <c r="I837" s="2">
        <v>47640</v>
      </c>
      <c r="J837" s="2">
        <v>3</v>
      </c>
      <c r="K837" s="2">
        <v>0</v>
      </c>
      <c r="L837" s="2">
        <v>0</v>
      </c>
      <c r="M837" s="2">
        <v>0</v>
      </c>
      <c r="N837">
        <v>0</v>
      </c>
      <c r="O837">
        <v>296.2</v>
      </c>
      <c r="P837">
        <v>39.200000000000003</v>
      </c>
      <c r="Q837">
        <v>36.799999999999997</v>
      </c>
      <c r="R837" s="5">
        <v>0.57499999999999996</v>
      </c>
      <c r="T837" s="13">
        <f t="shared" si="32"/>
        <v>39.200000000000003</v>
      </c>
      <c r="U837" s="13">
        <f t="shared" si="33"/>
        <v>11.700000000000003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24.5</v>
      </c>
      <c r="AN837" s="2">
        <v>75</v>
      </c>
      <c r="AO837" s="2">
        <v>19.8</v>
      </c>
      <c r="AP837" s="2">
        <v>24.5</v>
      </c>
      <c r="AQ837" s="2">
        <v>3.6</v>
      </c>
      <c r="AR837" s="2">
        <v>6.1</v>
      </c>
      <c r="AS837" s="2">
        <v>1014.9</v>
      </c>
      <c r="AT837" s="2">
        <v>47640</v>
      </c>
      <c r="AU837" s="2">
        <v>3</v>
      </c>
      <c r="AV837" s="600">
        <v>0</v>
      </c>
      <c r="AW837" s="600">
        <v>0</v>
      </c>
      <c r="AX837" s="600">
        <v>0</v>
      </c>
      <c r="AY837" s="599">
        <v>0</v>
      </c>
      <c r="AZ837" s="599">
        <v>296.2</v>
      </c>
      <c r="BA837">
        <v>39.200000000000003</v>
      </c>
      <c r="BB837">
        <v>36.799999999999997</v>
      </c>
      <c r="BC837" s="8">
        <v>0.57499999999999996</v>
      </c>
    </row>
    <row r="838" spans="2:55">
      <c r="B838" s="2">
        <v>24.5</v>
      </c>
      <c r="C838" s="2">
        <v>75</v>
      </c>
      <c r="D838" s="2">
        <v>19.8</v>
      </c>
      <c r="E838" s="2">
        <v>24.5</v>
      </c>
      <c r="F838" s="2">
        <v>3.6</v>
      </c>
      <c r="G838" s="2">
        <v>6.8</v>
      </c>
      <c r="H838" s="2">
        <v>1015</v>
      </c>
      <c r="I838" s="2">
        <v>46570</v>
      </c>
      <c r="J838" s="2">
        <v>3</v>
      </c>
      <c r="K838" s="2">
        <v>0</v>
      </c>
      <c r="L838" s="2">
        <v>0</v>
      </c>
      <c r="M838" s="2">
        <v>0</v>
      </c>
      <c r="N838">
        <v>0</v>
      </c>
      <c r="O838">
        <v>296.2</v>
      </c>
      <c r="P838">
        <v>38.700000000000003</v>
      </c>
      <c r="Q838">
        <v>36.4</v>
      </c>
      <c r="R838" s="5">
        <v>0.57569444444444495</v>
      </c>
      <c r="T838" s="13">
        <f t="shared" si="32"/>
        <v>38.700000000000003</v>
      </c>
      <c r="U838" s="13">
        <f t="shared" si="33"/>
        <v>11.200000000000003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24.5</v>
      </c>
      <c r="AN838" s="2">
        <v>75</v>
      </c>
      <c r="AO838" s="2">
        <v>19.8</v>
      </c>
      <c r="AP838" s="2">
        <v>24.5</v>
      </c>
      <c r="AQ838" s="2">
        <v>3.6</v>
      </c>
      <c r="AR838" s="2">
        <v>6.8</v>
      </c>
      <c r="AS838" s="2">
        <v>1015</v>
      </c>
      <c r="AT838" s="2">
        <v>46570</v>
      </c>
      <c r="AU838" s="2">
        <v>3</v>
      </c>
      <c r="AV838" s="600">
        <v>0</v>
      </c>
      <c r="AW838" s="600">
        <v>0</v>
      </c>
      <c r="AX838" s="600">
        <v>0</v>
      </c>
      <c r="AY838" s="599">
        <v>0</v>
      </c>
      <c r="AZ838" s="599">
        <v>296.2</v>
      </c>
      <c r="BA838">
        <v>38.700000000000003</v>
      </c>
      <c r="BB838">
        <v>36.4</v>
      </c>
      <c r="BC838" s="8">
        <v>0.57569444444444495</v>
      </c>
    </row>
    <row r="839" spans="2:55">
      <c r="B839" s="2">
        <v>24.5</v>
      </c>
      <c r="C839" s="2">
        <v>75</v>
      </c>
      <c r="D839" s="2">
        <v>19.8</v>
      </c>
      <c r="E839" s="2">
        <v>24.5</v>
      </c>
      <c r="F839" s="2">
        <v>2.2000000000000002</v>
      </c>
      <c r="G839" s="2">
        <v>4.7</v>
      </c>
      <c r="H839" s="2">
        <v>1014.9</v>
      </c>
      <c r="I839" s="2">
        <v>50060</v>
      </c>
      <c r="J839" s="2">
        <v>3</v>
      </c>
      <c r="K839" s="2">
        <v>0</v>
      </c>
      <c r="L839" s="2">
        <v>0</v>
      </c>
      <c r="M839" s="2">
        <v>0</v>
      </c>
      <c r="N839">
        <v>0</v>
      </c>
      <c r="O839">
        <v>296.2</v>
      </c>
      <c r="P839">
        <v>38.4</v>
      </c>
      <c r="Q839">
        <v>36</v>
      </c>
      <c r="R839" s="5">
        <v>0.57638888888888895</v>
      </c>
      <c r="T839" s="13">
        <f t="shared" si="32"/>
        <v>38.4</v>
      </c>
      <c r="U839" s="13">
        <f t="shared" si="33"/>
        <v>10.899999999999999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24.5</v>
      </c>
      <c r="AN839" s="2">
        <v>75</v>
      </c>
      <c r="AO839" s="2">
        <v>19.8</v>
      </c>
      <c r="AP839" s="2">
        <v>24.5</v>
      </c>
      <c r="AQ839" s="2">
        <v>2.2000000000000002</v>
      </c>
      <c r="AR839" s="2">
        <v>4.7</v>
      </c>
      <c r="AS839" s="2">
        <v>1014.9</v>
      </c>
      <c r="AT839" s="2">
        <v>50060</v>
      </c>
      <c r="AU839" s="2">
        <v>3</v>
      </c>
      <c r="AV839" s="600">
        <v>0</v>
      </c>
      <c r="AW839" s="600">
        <v>0</v>
      </c>
      <c r="AX839" s="600">
        <v>0</v>
      </c>
      <c r="AY839" s="599">
        <v>0</v>
      </c>
      <c r="AZ839" s="599">
        <v>296.2</v>
      </c>
      <c r="BA839">
        <v>38.4</v>
      </c>
      <c r="BB839">
        <v>36</v>
      </c>
      <c r="BC839" s="8">
        <v>0.57638888888888895</v>
      </c>
    </row>
    <row r="840" spans="2:55">
      <c r="B840" s="2">
        <v>24.5</v>
      </c>
      <c r="C840" s="2">
        <v>75</v>
      </c>
      <c r="D840" s="2">
        <v>19.8</v>
      </c>
      <c r="E840" s="2">
        <v>24.5</v>
      </c>
      <c r="F840" s="2">
        <v>2.2000000000000002</v>
      </c>
      <c r="G840" s="2">
        <v>5</v>
      </c>
      <c r="H840" s="2">
        <v>1014.8</v>
      </c>
      <c r="I840" s="2">
        <v>52090</v>
      </c>
      <c r="J840" s="2">
        <v>3</v>
      </c>
      <c r="K840" s="2">
        <v>0</v>
      </c>
      <c r="L840" s="2">
        <v>0</v>
      </c>
      <c r="M840" s="2">
        <v>0</v>
      </c>
      <c r="N840">
        <v>0</v>
      </c>
      <c r="O840">
        <v>296.2</v>
      </c>
      <c r="P840">
        <v>38.1</v>
      </c>
      <c r="Q840">
        <v>35.700000000000003</v>
      </c>
      <c r="R840" s="5">
        <v>0.57708333333333295</v>
      </c>
      <c r="T840" s="13">
        <f t="shared" si="32"/>
        <v>38.1</v>
      </c>
      <c r="U840" s="13">
        <f t="shared" si="33"/>
        <v>10.600000000000001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24.5</v>
      </c>
      <c r="AN840" s="2">
        <v>75</v>
      </c>
      <c r="AO840" s="2">
        <v>19.8</v>
      </c>
      <c r="AP840" s="2">
        <v>24.5</v>
      </c>
      <c r="AQ840" s="2">
        <v>2.2000000000000002</v>
      </c>
      <c r="AR840" s="2">
        <v>5</v>
      </c>
      <c r="AS840" s="2">
        <v>1014.8</v>
      </c>
      <c r="AT840" s="2">
        <v>52090</v>
      </c>
      <c r="AU840" s="2">
        <v>3</v>
      </c>
      <c r="AV840" s="600">
        <v>0</v>
      </c>
      <c r="AW840" s="600">
        <v>0</v>
      </c>
      <c r="AX840" s="600">
        <v>0</v>
      </c>
      <c r="AY840" s="599">
        <v>0</v>
      </c>
      <c r="AZ840" s="599">
        <v>296.2</v>
      </c>
      <c r="BA840">
        <v>38.1</v>
      </c>
      <c r="BB840">
        <v>35.700000000000003</v>
      </c>
      <c r="BC840" s="8">
        <v>0.57708333333333295</v>
      </c>
    </row>
    <row r="841" spans="2:55">
      <c r="B841" s="2">
        <v>24.5</v>
      </c>
      <c r="C841" s="2">
        <v>75</v>
      </c>
      <c r="D841" s="2">
        <v>19.8</v>
      </c>
      <c r="E841" s="2">
        <v>24.5</v>
      </c>
      <c r="F841" s="2">
        <v>4</v>
      </c>
      <c r="G841" s="2">
        <v>6.1</v>
      </c>
      <c r="H841" s="2">
        <v>1014.9</v>
      </c>
      <c r="I841" s="2">
        <v>52060</v>
      </c>
      <c r="J841" s="2">
        <v>3</v>
      </c>
      <c r="K841" s="2">
        <v>0</v>
      </c>
      <c r="L841" s="2">
        <v>0</v>
      </c>
      <c r="M841" s="2">
        <v>0</v>
      </c>
      <c r="N841">
        <v>0</v>
      </c>
      <c r="O841">
        <v>296.2</v>
      </c>
      <c r="P841">
        <v>37.799999999999997</v>
      </c>
      <c r="Q841">
        <v>35.4</v>
      </c>
      <c r="R841" s="5">
        <v>0.57777777777777795</v>
      </c>
      <c r="T841" s="13">
        <f t="shared" si="32"/>
        <v>37.799999999999997</v>
      </c>
      <c r="U841" s="13">
        <f t="shared" si="33"/>
        <v>10.299999999999997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24.5</v>
      </c>
      <c r="AN841" s="2">
        <v>75</v>
      </c>
      <c r="AO841" s="2">
        <v>19.8</v>
      </c>
      <c r="AP841" s="2">
        <v>24.5</v>
      </c>
      <c r="AQ841" s="2">
        <v>4</v>
      </c>
      <c r="AR841" s="2">
        <v>6.1</v>
      </c>
      <c r="AS841" s="2">
        <v>1014.9</v>
      </c>
      <c r="AT841" s="2">
        <v>52060</v>
      </c>
      <c r="AU841" s="2">
        <v>3</v>
      </c>
      <c r="AV841" s="600">
        <v>0</v>
      </c>
      <c r="AW841" s="600">
        <v>0</v>
      </c>
      <c r="AX841" s="600">
        <v>0</v>
      </c>
      <c r="AY841" s="599">
        <v>0</v>
      </c>
      <c r="AZ841" s="599">
        <v>296.2</v>
      </c>
      <c r="BA841">
        <v>37.799999999999997</v>
      </c>
      <c r="BB841">
        <v>35.4</v>
      </c>
      <c r="BC841" s="8">
        <v>0.57777777777777795</v>
      </c>
    </row>
    <row r="842" spans="2:55">
      <c r="B842" s="2">
        <v>24.6</v>
      </c>
      <c r="C842" s="2">
        <v>75</v>
      </c>
      <c r="D842" s="2">
        <v>19.899999999999999</v>
      </c>
      <c r="E842" s="2">
        <v>24.6</v>
      </c>
      <c r="F842" s="2">
        <v>5.8</v>
      </c>
      <c r="G842" s="2">
        <v>6.1</v>
      </c>
      <c r="H842" s="2">
        <v>1014.9</v>
      </c>
      <c r="I842" s="2">
        <v>62720</v>
      </c>
      <c r="J842" s="2">
        <v>4</v>
      </c>
      <c r="K842" s="2">
        <v>0</v>
      </c>
      <c r="L842" s="2">
        <v>0</v>
      </c>
      <c r="M842" s="2">
        <v>0</v>
      </c>
      <c r="N842">
        <v>0</v>
      </c>
      <c r="O842">
        <v>296.2</v>
      </c>
      <c r="P842">
        <v>37.6</v>
      </c>
      <c r="Q842">
        <v>35.200000000000003</v>
      </c>
      <c r="R842" s="5">
        <v>0.57847222222222205</v>
      </c>
      <c r="T842" s="13">
        <f t="shared" si="32"/>
        <v>37.6</v>
      </c>
      <c r="U842" s="13">
        <f t="shared" si="33"/>
        <v>10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24.6</v>
      </c>
      <c r="AN842" s="2">
        <v>75</v>
      </c>
      <c r="AO842" s="2">
        <v>19.899999999999999</v>
      </c>
      <c r="AP842" s="2">
        <v>24.6</v>
      </c>
      <c r="AQ842" s="2">
        <v>5.8</v>
      </c>
      <c r="AR842" s="2">
        <v>6.1</v>
      </c>
      <c r="AS842" s="2">
        <v>1014.9</v>
      </c>
      <c r="AT842" s="2">
        <v>62720</v>
      </c>
      <c r="AU842" s="2">
        <v>4</v>
      </c>
      <c r="AV842" s="600">
        <v>0</v>
      </c>
      <c r="AW842" s="600">
        <v>0</v>
      </c>
      <c r="AX842" s="600">
        <v>0</v>
      </c>
      <c r="AY842" s="599">
        <v>0</v>
      </c>
      <c r="AZ842" s="599">
        <v>296.2</v>
      </c>
      <c r="BA842">
        <v>37.6</v>
      </c>
      <c r="BB842">
        <v>35.200000000000003</v>
      </c>
      <c r="BC842" s="8">
        <v>0.57847222222222205</v>
      </c>
    </row>
    <row r="843" spans="2:55">
      <c r="B843" s="2">
        <v>24.6</v>
      </c>
      <c r="C843" s="2">
        <v>75</v>
      </c>
      <c r="D843" s="2">
        <v>19.899999999999999</v>
      </c>
      <c r="E843" s="2">
        <v>24.6</v>
      </c>
      <c r="F843" s="2">
        <v>6.1</v>
      </c>
      <c r="G843" s="2">
        <v>7.2</v>
      </c>
      <c r="H843" s="2">
        <v>1015</v>
      </c>
      <c r="I843" s="2">
        <v>55280</v>
      </c>
      <c r="J843" s="2">
        <v>4</v>
      </c>
      <c r="K843" s="2">
        <v>0</v>
      </c>
      <c r="L843" s="2">
        <v>0</v>
      </c>
      <c r="M843" s="2">
        <v>0</v>
      </c>
      <c r="N843">
        <v>0</v>
      </c>
      <c r="O843">
        <v>296.2</v>
      </c>
      <c r="P843">
        <v>37.5</v>
      </c>
      <c r="Q843">
        <v>35.1</v>
      </c>
      <c r="R843" s="5">
        <v>0.57916666666666705</v>
      </c>
      <c r="T843" s="13">
        <f t="shared" si="32"/>
        <v>37.5</v>
      </c>
      <c r="U843" s="13">
        <f t="shared" si="33"/>
        <v>9.8999999999999986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24.6</v>
      </c>
      <c r="AN843" s="2">
        <v>75</v>
      </c>
      <c r="AO843" s="2">
        <v>19.899999999999999</v>
      </c>
      <c r="AP843" s="2">
        <v>24.6</v>
      </c>
      <c r="AQ843" s="2">
        <v>6.1</v>
      </c>
      <c r="AR843" s="2">
        <v>7.2</v>
      </c>
      <c r="AS843" s="2">
        <v>1015</v>
      </c>
      <c r="AT843" s="2">
        <v>55280</v>
      </c>
      <c r="AU843" s="2">
        <v>4</v>
      </c>
      <c r="AV843" s="600">
        <v>0</v>
      </c>
      <c r="AW843" s="600">
        <v>0</v>
      </c>
      <c r="AX843" s="600">
        <v>0</v>
      </c>
      <c r="AY843" s="599">
        <v>0</v>
      </c>
      <c r="AZ843" s="599">
        <v>296.2</v>
      </c>
      <c r="BA843">
        <v>37.5</v>
      </c>
      <c r="BB843">
        <v>35.1</v>
      </c>
      <c r="BC843" s="8">
        <v>0.57916666666666705</v>
      </c>
    </row>
    <row r="844" spans="2:55">
      <c r="B844" s="2">
        <v>24.8</v>
      </c>
      <c r="C844" s="2">
        <v>75</v>
      </c>
      <c r="D844" s="2">
        <v>20.100000000000001</v>
      </c>
      <c r="E844" s="2">
        <v>24.8</v>
      </c>
      <c r="F844" s="2">
        <v>0</v>
      </c>
      <c r="G844" s="2">
        <v>7.2</v>
      </c>
      <c r="H844" s="2">
        <v>1014.9</v>
      </c>
      <c r="I844" s="2">
        <v>60910</v>
      </c>
      <c r="J844" s="2">
        <v>4</v>
      </c>
      <c r="K844" s="2">
        <v>0</v>
      </c>
      <c r="L844" s="2">
        <v>0</v>
      </c>
      <c r="M844" s="2">
        <v>0</v>
      </c>
      <c r="N844">
        <v>0</v>
      </c>
      <c r="O844">
        <v>296.2</v>
      </c>
      <c r="P844">
        <v>37.4</v>
      </c>
      <c r="Q844">
        <v>35.1</v>
      </c>
      <c r="R844" s="5">
        <v>0.57986111111111105</v>
      </c>
      <c r="T844" s="13">
        <f t="shared" si="32"/>
        <v>37.4</v>
      </c>
      <c r="U844" s="13">
        <f t="shared" si="33"/>
        <v>9.5999999999999979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24.8</v>
      </c>
      <c r="AN844" s="2">
        <v>75</v>
      </c>
      <c r="AO844" s="2">
        <v>20.100000000000001</v>
      </c>
      <c r="AP844" s="2">
        <v>24.8</v>
      </c>
      <c r="AQ844" s="2">
        <v>0</v>
      </c>
      <c r="AR844" s="2">
        <v>7.2</v>
      </c>
      <c r="AS844" s="2">
        <v>1014.9</v>
      </c>
      <c r="AT844" s="2">
        <v>60910</v>
      </c>
      <c r="AU844" s="2">
        <v>4</v>
      </c>
      <c r="AV844" s="600">
        <v>0</v>
      </c>
      <c r="AW844" s="600">
        <v>0</v>
      </c>
      <c r="AX844" s="600">
        <v>0</v>
      </c>
      <c r="AY844" s="599">
        <v>0</v>
      </c>
      <c r="AZ844" s="599">
        <v>296.2</v>
      </c>
      <c r="BA844">
        <v>37.4</v>
      </c>
      <c r="BB844">
        <v>35.1</v>
      </c>
      <c r="BC844" s="8">
        <v>0.57986111111111105</v>
      </c>
    </row>
    <row r="845" spans="2:55">
      <c r="B845" s="2">
        <v>24.9</v>
      </c>
      <c r="C845" s="2">
        <v>74</v>
      </c>
      <c r="D845" s="2">
        <v>20</v>
      </c>
      <c r="E845" s="2">
        <v>24.9</v>
      </c>
      <c r="F845" s="2">
        <v>6.1</v>
      </c>
      <c r="G845" s="2">
        <v>6.5</v>
      </c>
      <c r="H845" s="2">
        <v>1015.2</v>
      </c>
      <c r="I845" s="2">
        <v>107650</v>
      </c>
      <c r="J845" s="2">
        <v>7</v>
      </c>
      <c r="K845" s="2">
        <v>0</v>
      </c>
      <c r="L845" s="2">
        <v>0</v>
      </c>
      <c r="M845" s="2">
        <v>0</v>
      </c>
      <c r="N845">
        <v>0</v>
      </c>
      <c r="O845">
        <v>296.2</v>
      </c>
      <c r="P845">
        <v>37.5</v>
      </c>
      <c r="Q845">
        <v>35.200000000000003</v>
      </c>
      <c r="R845" s="5">
        <v>0.58055555555555605</v>
      </c>
      <c r="T845" s="13">
        <f t="shared" si="32"/>
        <v>37.5</v>
      </c>
      <c r="U845" s="13">
        <f t="shared" si="33"/>
        <v>9.6000000000000014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24.9</v>
      </c>
      <c r="AN845" s="2">
        <v>74</v>
      </c>
      <c r="AO845" s="2">
        <v>20</v>
      </c>
      <c r="AP845" s="2">
        <v>24.9</v>
      </c>
      <c r="AQ845" s="2">
        <v>6.1</v>
      </c>
      <c r="AR845" s="2">
        <v>6.5</v>
      </c>
      <c r="AS845" s="2">
        <v>1015.2</v>
      </c>
      <c r="AT845" s="2">
        <v>107650</v>
      </c>
      <c r="AU845" s="2">
        <v>7</v>
      </c>
      <c r="AV845" s="600">
        <v>0</v>
      </c>
      <c r="AW845" s="600">
        <v>0</v>
      </c>
      <c r="AX845" s="600">
        <v>0</v>
      </c>
      <c r="AY845" s="599">
        <v>0</v>
      </c>
      <c r="AZ845" s="599">
        <v>296.2</v>
      </c>
      <c r="BA845">
        <v>37.5</v>
      </c>
      <c r="BB845">
        <v>35.200000000000003</v>
      </c>
      <c r="BC845" s="8">
        <v>0.58055555555555605</v>
      </c>
    </row>
    <row r="846" spans="2:55">
      <c r="B846" s="2">
        <v>25</v>
      </c>
      <c r="C846" s="2">
        <v>74</v>
      </c>
      <c r="D846" s="2">
        <v>20.100000000000001</v>
      </c>
      <c r="E846" s="2">
        <v>25</v>
      </c>
      <c r="F846" s="2">
        <v>0</v>
      </c>
      <c r="G846" s="2">
        <v>2.2000000000000002</v>
      </c>
      <c r="H846" s="2">
        <v>1015</v>
      </c>
      <c r="I846" s="2">
        <v>97620</v>
      </c>
      <c r="J846" s="2">
        <v>7</v>
      </c>
      <c r="K846" s="2">
        <v>0</v>
      </c>
      <c r="L846" s="2">
        <v>0</v>
      </c>
      <c r="M846" s="2">
        <v>0</v>
      </c>
      <c r="N846">
        <v>0</v>
      </c>
      <c r="O846">
        <v>296.2</v>
      </c>
      <c r="P846">
        <v>37.700000000000003</v>
      </c>
      <c r="Q846">
        <v>35.299999999999997</v>
      </c>
      <c r="R846" s="5">
        <v>0.58125000000000004</v>
      </c>
      <c r="T846" s="13">
        <f t="shared" si="32"/>
        <v>37.700000000000003</v>
      </c>
      <c r="U846" s="13">
        <f t="shared" si="33"/>
        <v>9.7000000000000028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25</v>
      </c>
      <c r="AN846" s="2">
        <v>74</v>
      </c>
      <c r="AO846" s="2">
        <v>20.100000000000001</v>
      </c>
      <c r="AP846" s="2">
        <v>25</v>
      </c>
      <c r="AQ846" s="2">
        <v>0</v>
      </c>
      <c r="AR846" s="2">
        <v>2.2000000000000002</v>
      </c>
      <c r="AS846" s="2">
        <v>1015</v>
      </c>
      <c r="AT846" s="2">
        <v>97620</v>
      </c>
      <c r="AU846" s="2">
        <v>7</v>
      </c>
      <c r="AV846" s="600">
        <v>0</v>
      </c>
      <c r="AW846" s="600">
        <v>0</v>
      </c>
      <c r="AX846" s="600">
        <v>0</v>
      </c>
      <c r="AY846" s="599">
        <v>0</v>
      </c>
      <c r="AZ846" s="599">
        <v>296.2</v>
      </c>
      <c r="BA846">
        <v>37.700000000000003</v>
      </c>
      <c r="BB846">
        <v>35.299999999999997</v>
      </c>
      <c r="BC846" s="8">
        <v>0.58125000000000004</v>
      </c>
    </row>
    <row r="847" spans="2:55">
      <c r="B847" s="2">
        <v>25.2</v>
      </c>
      <c r="C847" s="2">
        <v>73</v>
      </c>
      <c r="D847" s="2">
        <v>20</v>
      </c>
      <c r="E847" s="2">
        <v>25.2</v>
      </c>
      <c r="F847" s="2">
        <v>3.2</v>
      </c>
      <c r="G847" s="2">
        <v>4.7</v>
      </c>
      <c r="H847" s="2">
        <v>1015</v>
      </c>
      <c r="I847" s="2">
        <v>95430</v>
      </c>
      <c r="J847" s="2">
        <v>7</v>
      </c>
      <c r="K847" s="2">
        <v>0</v>
      </c>
      <c r="L847" s="2">
        <v>0</v>
      </c>
      <c r="M847" s="2">
        <v>0</v>
      </c>
      <c r="N847">
        <v>0</v>
      </c>
      <c r="O847">
        <v>296.2</v>
      </c>
      <c r="P847">
        <v>38.200000000000003</v>
      </c>
      <c r="Q847">
        <v>35.5</v>
      </c>
      <c r="R847" s="5">
        <v>0.58194444444444404</v>
      </c>
      <c r="T847" s="13">
        <f t="shared" ref="T847:T910" si="36">MAX(P847,Q847)</f>
        <v>38.200000000000003</v>
      </c>
      <c r="U847" s="13">
        <f t="shared" si="33"/>
        <v>10.000000000000004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25.2</v>
      </c>
      <c r="AN847" s="2">
        <v>73</v>
      </c>
      <c r="AO847" s="2">
        <v>20</v>
      </c>
      <c r="AP847" s="2">
        <v>25.2</v>
      </c>
      <c r="AQ847" s="2">
        <v>3.2</v>
      </c>
      <c r="AR847" s="2">
        <v>4.7</v>
      </c>
      <c r="AS847" s="2">
        <v>1015</v>
      </c>
      <c r="AT847" s="2">
        <v>95430</v>
      </c>
      <c r="AU847" s="2">
        <v>7</v>
      </c>
      <c r="AV847" s="600">
        <v>0</v>
      </c>
      <c r="AW847" s="600">
        <v>0</v>
      </c>
      <c r="AX847" s="600">
        <v>0</v>
      </c>
      <c r="AY847" s="599">
        <v>0</v>
      </c>
      <c r="AZ847" s="599">
        <v>296.2</v>
      </c>
      <c r="BA847">
        <v>38.200000000000003</v>
      </c>
      <c r="BB847">
        <v>35.5</v>
      </c>
      <c r="BC847" s="8">
        <v>0.58194444444444404</v>
      </c>
    </row>
    <row r="848" spans="2:55">
      <c r="B848" s="2">
        <v>25.5</v>
      </c>
      <c r="C848" s="2">
        <v>72</v>
      </c>
      <c r="D848" s="2">
        <v>20.100000000000001</v>
      </c>
      <c r="E848" s="2">
        <v>25.5</v>
      </c>
      <c r="F848" s="2">
        <v>7.9</v>
      </c>
      <c r="G848" s="2">
        <v>7.9</v>
      </c>
      <c r="H848" s="2">
        <v>1015</v>
      </c>
      <c r="I848" s="2">
        <v>69230</v>
      </c>
      <c r="J848" s="2">
        <v>5</v>
      </c>
      <c r="K848" s="2">
        <v>0</v>
      </c>
      <c r="L848" s="2">
        <v>0</v>
      </c>
      <c r="M848" s="2">
        <v>0</v>
      </c>
      <c r="N848">
        <v>0</v>
      </c>
      <c r="O848">
        <v>296.2</v>
      </c>
      <c r="P848">
        <v>38.799999999999997</v>
      </c>
      <c r="Q848">
        <v>35.700000000000003</v>
      </c>
      <c r="R848" s="5">
        <v>0.58263888888888904</v>
      </c>
      <c r="T848" s="13">
        <f t="shared" si="36"/>
        <v>38.799999999999997</v>
      </c>
      <c r="U848" s="13">
        <f t="shared" ref="U848:U911" si="37">(T848-B848)-3</f>
        <v>10.299999999999997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25.5</v>
      </c>
      <c r="AN848" s="2">
        <v>72</v>
      </c>
      <c r="AO848" s="2">
        <v>20.100000000000001</v>
      </c>
      <c r="AP848" s="2">
        <v>25.5</v>
      </c>
      <c r="AQ848" s="2">
        <v>7.9</v>
      </c>
      <c r="AR848" s="2">
        <v>7.9</v>
      </c>
      <c r="AS848" s="2">
        <v>1015</v>
      </c>
      <c r="AT848" s="2">
        <v>69230</v>
      </c>
      <c r="AU848" s="2">
        <v>5</v>
      </c>
      <c r="AV848" s="600">
        <v>0</v>
      </c>
      <c r="AW848" s="600">
        <v>0</v>
      </c>
      <c r="AX848" s="600">
        <v>0</v>
      </c>
      <c r="AY848" s="599">
        <v>0</v>
      </c>
      <c r="AZ848" s="599">
        <v>296.2</v>
      </c>
      <c r="BA848">
        <v>38.799999999999997</v>
      </c>
      <c r="BB848">
        <v>35.700000000000003</v>
      </c>
      <c r="BC848" s="8">
        <v>0.58263888888888904</v>
      </c>
    </row>
    <row r="849" spans="2:55">
      <c r="B849" s="2">
        <v>25.4</v>
      </c>
      <c r="C849" s="2">
        <v>72</v>
      </c>
      <c r="D849" s="2">
        <v>20</v>
      </c>
      <c r="E849" s="2">
        <v>25.4</v>
      </c>
      <c r="F849" s="2">
        <v>1.8</v>
      </c>
      <c r="G849" s="2">
        <v>9.4</v>
      </c>
      <c r="H849" s="2">
        <v>1015</v>
      </c>
      <c r="I849" s="2">
        <v>63520</v>
      </c>
      <c r="J849" s="2">
        <v>4</v>
      </c>
      <c r="K849" s="2">
        <v>0</v>
      </c>
      <c r="L849" s="2">
        <v>0</v>
      </c>
      <c r="M849" s="2">
        <v>0</v>
      </c>
      <c r="N849">
        <v>0</v>
      </c>
      <c r="O849">
        <v>296.2</v>
      </c>
      <c r="P849">
        <v>39.6</v>
      </c>
      <c r="Q849">
        <v>36.1</v>
      </c>
      <c r="R849" s="5">
        <v>0.58333333333333304</v>
      </c>
      <c r="T849" s="13">
        <f t="shared" si="36"/>
        <v>39.6</v>
      </c>
      <c r="U849" s="13">
        <f t="shared" si="37"/>
        <v>11.200000000000003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25.4</v>
      </c>
      <c r="AN849" s="2">
        <v>72</v>
      </c>
      <c r="AO849" s="2">
        <v>20</v>
      </c>
      <c r="AP849" s="2">
        <v>25.4</v>
      </c>
      <c r="AQ849" s="2">
        <v>1.8</v>
      </c>
      <c r="AR849" s="2">
        <v>9.4</v>
      </c>
      <c r="AS849" s="2">
        <v>1015</v>
      </c>
      <c r="AT849" s="2">
        <v>63520</v>
      </c>
      <c r="AU849" s="2">
        <v>4</v>
      </c>
      <c r="AV849" s="600">
        <v>0</v>
      </c>
      <c r="AW849" s="600">
        <v>0</v>
      </c>
      <c r="AX849" s="600">
        <v>0</v>
      </c>
      <c r="AY849" s="599">
        <v>0</v>
      </c>
      <c r="AZ849" s="599">
        <v>296.2</v>
      </c>
      <c r="BA849">
        <v>39.6</v>
      </c>
      <c r="BB849">
        <v>36.1</v>
      </c>
      <c r="BC849" s="8">
        <v>0.58333333333333304</v>
      </c>
    </row>
    <row r="850" spans="2:55">
      <c r="B850" s="2">
        <v>25.2</v>
      </c>
      <c r="C850" s="2">
        <v>73</v>
      </c>
      <c r="D850" s="2">
        <v>20</v>
      </c>
      <c r="E850" s="2">
        <v>25.2</v>
      </c>
      <c r="F850" s="2">
        <v>0</v>
      </c>
      <c r="G850" s="2">
        <v>5</v>
      </c>
      <c r="H850" s="2">
        <v>1015.1</v>
      </c>
      <c r="I850" s="2">
        <v>47960</v>
      </c>
      <c r="J850" s="2">
        <v>3</v>
      </c>
      <c r="K850" s="2">
        <v>0</v>
      </c>
      <c r="L850" s="2">
        <v>0</v>
      </c>
      <c r="M850" s="2">
        <v>0</v>
      </c>
      <c r="N850">
        <v>0</v>
      </c>
      <c r="O850">
        <v>296.2</v>
      </c>
      <c r="P850">
        <v>40.1</v>
      </c>
      <c r="Q850">
        <v>36.4</v>
      </c>
      <c r="R850" s="5">
        <v>0.58402777777777803</v>
      </c>
      <c r="T850" s="13">
        <f t="shared" si="36"/>
        <v>40.1</v>
      </c>
      <c r="U850" s="13">
        <f t="shared" si="37"/>
        <v>11.900000000000002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25.2</v>
      </c>
      <c r="AN850" s="2">
        <v>73</v>
      </c>
      <c r="AO850" s="2">
        <v>20</v>
      </c>
      <c r="AP850" s="2">
        <v>25.2</v>
      </c>
      <c r="AQ850" s="2">
        <v>0</v>
      </c>
      <c r="AR850" s="2">
        <v>5</v>
      </c>
      <c r="AS850" s="2">
        <v>1015.1</v>
      </c>
      <c r="AT850" s="2">
        <v>47960</v>
      </c>
      <c r="AU850" s="2">
        <v>3</v>
      </c>
      <c r="AV850" s="600">
        <v>0</v>
      </c>
      <c r="AW850" s="600">
        <v>0</v>
      </c>
      <c r="AX850" s="600">
        <v>0</v>
      </c>
      <c r="AY850" s="599">
        <v>0</v>
      </c>
      <c r="AZ850" s="599">
        <v>296.2</v>
      </c>
      <c r="BA850">
        <v>40.1</v>
      </c>
      <c r="BB850">
        <v>36.4</v>
      </c>
      <c r="BC850" s="8">
        <v>0.58402777777777803</v>
      </c>
    </row>
    <row r="851" spans="2:55">
      <c r="B851" s="2">
        <v>25.1</v>
      </c>
      <c r="C851" s="2">
        <v>73</v>
      </c>
      <c r="D851" s="2">
        <v>19.899999999999999</v>
      </c>
      <c r="E851" s="2">
        <v>25.1</v>
      </c>
      <c r="F851" s="2">
        <v>5.8</v>
      </c>
      <c r="G851" s="2">
        <v>5.8</v>
      </c>
      <c r="H851" s="2">
        <v>1015.1</v>
      </c>
      <c r="I851" s="2">
        <v>40220</v>
      </c>
      <c r="J851" s="2">
        <v>2</v>
      </c>
      <c r="K851" s="2">
        <v>0</v>
      </c>
      <c r="L851" s="2">
        <v>0</v>
      </c>
      <c r="M851" s="2">
        <v>0</v>
      </c>
      <c r="N851">
        <v>0</v>
      </c>
      <c r="O851">
        <v>296.2</v>
      </c>
      <c r="P851">
        <v>40.4</v>
      </c>
      <c r="Q851">
        <v>36.6</v>
      </c>
      <c r="R851" s="5">
        <v>0.58472222222222203</v>
      </c>
      <c r="T851" s="13">
        <f t="shared" si="36"/>
        <v>40.4</v>
      </c>
      <c r="U851" s="13">
        <f t="shared" si="37"/>
        <v>12.299999999999997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25.1</v>
      </c>
      <c r="AN851" s="2">
        <v>73</v>
      </c>
      <c r="AO851" s="2">
        <v>19.899999999999999</v>
      </c>
      <c r="AP851" s="2">
        <v>25.1</v>
      </c>
      <c r="AQ851" s="2">
        <v>5.8</v>
      </c>
      <c r="AR851" s="2">
        <v>5.8</v>
      </c>
      <c r="AS851" s="2">
        <v>1015.1</v>
      </c>
      <c r="AT851" s="2">
        <v>40220</v>
      </c>
      <c r="AU851" s="2">
        <v>2</v>
      </c>
      <c r="AV851" s="600">
        <v>0</v>
      </c>
      <c r="AW851" s="600">
        <v>0</v>
      </c>
      <c r="AX851" s="600">
        <v>0</v>
      </c>
      <c r="AY851" s="599">
        <v>0</v>
      </c>
      <c r="AZ851" s="599">
        <v>296.2</v>
      </c>
      <c r="BA851">
        <v>40.4</v>
      </c>
      <c r="BB851">
        <v>36.6</v>
      </c>
      <c r="BC851" s="8">
        <v>0.58472222222222203</v>
      </c>
    </row>
    <row r="852" spans="2:55">
      <c r="B852" s="2">
        <v>25</v>
      </c>
      <c r="C852" s="2">
        <v>73</v>
      </c>
      <c r="D852" s="2">
        <v>19.8</v>
      </c>
      <c r="E852" s="2">
        <v>25</v>
      </c>
      <c r="F852" s="2">
        <v>4.3</v>
      </c>
      <c r="G852" s="2">
        <v>4.3</v>
      </c>
      <c r="H852" s="2">
        <v>1015.1</v>
      </c>
      <c r="I852" s="2">
        <v>44460</v>
      </c>
      <c r="J852" s="2">
        <v>3</v>
      </c>
      <c r="K852" s="2">
        <v>0</v>
      </c>
      <c r="L852" s="2">
        <v>0</v>
      </c>
      <c r="M852" s="2">
        <v>0</v>
      </c>
      <c r="N852">
        <v>0</v>
      </c>
      <c r="O852">
        <v>296.2</v>
      </c>
      <c r="P852">
        <v>40.4</v>
      </c>
      <c r="Q852">
        <v>36.6</v>
      </c>
      <c r="R852" s="5">
        <v>0.58541666666666703</v>
      </c>
      <c r="T852" s="13">
        <f t="shared" si="36"/>
        <v>40.4</v>
      </c>
      <c r="U852" s="13">
        <f t="shared" si="37"/>
        <v>12.399999999999999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25</v>
      </c>
      <c r="AN852" s="2">
        <v>73</v>
      </c>
      <c r="AO852" s="2">
        <v>19.8</v>
      </c>
      <c r="AP852" s="2">
        <v>25</v>
      </c>
      <c r="AQ852" s="2">
        <v>4.3</v>
      </c>
      <c r="AR852" s="2">
        <v>4.3</v>
      </c>
      <c r="AS852" s="2">
        <v>1015.1</v>
      </c>
      <c r="AT852" s="2">
        <v>44460</v>
      </c>
      <c r="AU852" s="2">
        <v>3</v>
      </c>
      <c r="AV852" s="600">
        <v>0</v>
      </c>
      <c r="AW852" s="600">
        <v>0</v>
      </c>
      <c r="AX852" s="600">
        <v>0</v>
      </c>
      <c r="AY852" s="599">
        <v>0</v>
      </c>
      <c r="AZ852" s="599">
        <v>296.2</v>
      </c>
      <c r="BA852">
        <v>40.4</v>
      </c>
      <c r="BB852">
        <v>36.6</v>
      </c>
      <c r="BC852" s="8">
        <v>0.58541666666666703</v>
      </c>
    </row>
    <row r="853" spans="2:55">
      <c r="B853" s="2">
        <v>25.1</v>
      </c>
      <c r="C853" s="2">
        <v>73</v>
      </c>
      <c r="D853" s="2">
        <v>19.899999999999999</v>
      </c>
      <c r="E853" s="2">
        <v>25.1</v>
      </c>
      <c r="F853" s="2">
        <v>2.9</v>
      </c>
      <c r="G853" s="2">
        <v>5</v>
      </c>
      <c r="H853" s="2">
        <v>1014.9</v>
      </c>
      <c r="I853" s="2">
        <v>95410</v>
      </c>
      <c r="J853" s="2">
        <v>7</v>
      </c>
      <c r="K853" s="2">
        <v>0</v>
      </c>
      <c r="L853" s="2">
        <v>0</v>
      </c>
      <c r="M853" s="2">
        <v>0</v>
      </c>
      <c r="N853">
        <v>0</v>
      </c>
      <c r="O853">
        <v>296.2</v>
      </c>
      <c r="P853">
        <v>40.299999999999997</v>
      </c>
      <c r="Q853">
        <v>36.6</v>
      </c>
      <c r="R853" s="5">
        <v>0.58611111111111103</v>
      </c>
      <c r="T853" s="13">
        <f t="shared" si="36"/>
        <v>40.299999999999997</v>
      </c>
      <c r="U853" s="13">
        <f t="shared" si="37"/>
        <v>12.199999999999996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25.1</v>
      </c>
      <c r="AN853" s="2">
        <v>73</v>
      </c>
      <c r="AO853" s="2">
        <v>19.899999999999999</v>
      </c>
      <c r="AP853" s="2">
        <v>25.1</v>
      </c>
      <c r="AQ853" s="2">
        <v>2.9</v>
      </c>
      <c r="AR853" s="2">
        <v>5</v>
      </c>
      <c r="AS853" s="2">
        <v>1014.9</v>
      </c>
      <c r="AT853" s="2">
        <v>95410</v>
      </c>
      <c r="AU853" s="2">
        <v>7</v>
      </c>
      <c r="AV853" s="600">
        <v>0</v>
      </c>
      <c r="AW853" s="600">
        <v>0</v>
      </c>
      <c r="AX853" s="600">
        <v>0</v>
      </c>
      <c r="AY853" s="599">
        <v>0</v>
      </c>
      <c r="AZ853" s="599">
        <v>296.2</v>
      </c>
      <c r="BA853">
        <v>40.299999999999997</v>
      </c>
      <c r="BB853">
        <v>36.6</v>
      </c>
      <c r="BC853" s="8">
        <v>0.58611111111111103</v>
      </c>
    </row>
    <row r="854" spans="2:55">
      <c r="B854" s="2">
        <v>25.2</v>
      </c>
      <c r="C854" s="2">
        <v>73</v>
      </c>
      <c r="D854" s="2">
        <v>20</v>
      </c>
      <c r="E854" s="2">
        <v>25.2</v>
      </c>
      <c r="F854" s="2">
        <v>7.2</v>
      </c>
      <c r="G854" s="2">
        <v>7.9</v>
      </c>
      <c r="H854" s="2">
        <v>1014.9</v>
      </c>
      <c r="I854" s="2">
        <v>94740</v>
      </c>
      <c r="J854" s="2">
        <v>6</v>
      </c>
      <c r="K854" s="2">
        <v>0</v>
      </c>
      <c r="L854" s="2">
        <v>0</v>
      </c>
      <c r="M854" s="2">
        <v>0</v>
      </c>
      <c r="N854">
        <v>0</v>
      </c>
      <c r="O854">
        <v>296.2</v>
      </c>
      <c r="P854">
        <v>40.299999999999997</v>
      </c>
      <c r="Q854">
        <v>36.6</v>
      </c>
      <c r="R854" s="5">
        <v>0.58680555555555602</v>
      </c>
      <c r="T854" s="13">
        <f t="shared" si="36"/>
        <v>40.299999999999997</v>
      </c>
      <c r="U854" s="13">
        <f t="shared" si="37"/>
        <v>12.099999999999998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25.2</v>
      </c>
      <c r="AN854" s="2">
        <v>73</v>
      </c>
      <c r="AO854" s="2">
        <v>20</v>
      </c>
      <c r="AP854" s="2">
        <v>25.2</v>
      </c>
      <c r="AQ854" s="2">
        <v>7.2</v>
      </c>
      <c r="AR854" s="2">
        <v>7.9</v>
      </c>
      <c r="AS854" s="2">
        <v>1014.9</v>
      </c>
      <c r="AT854" s="2">
        <v>94740</v>
      </c>
      <c r="AU854" s="2">
        <v>6</v>
      </c>
      <c r="AV854" s="600">
        <v>0</v>
      </c>
      <c r="AW854" s="600">
        <v>0</v>
      </c>
      <c r="AX854" s="600">
        <v>0</v>
      </c>
      <c r="AY854" s="599">
        <v>0</v>
      </c>
      <c r="AZ854" s="599">
        <v>296.2</v>
      </c>
      <c r="BA854">
        <v>40.299999999999997</v>
      </c>
      <c r="BB854">
        <v>36.6</v>
      </c>
      <c r="BC854" s="8">
        <v>0.58680555555555602</v>
      </c>
    </row>
    <row r="855" spans="2:55">
      <c r="B855" s="2">
        <v>25.1</v>
      </c>
      <c r="C855" s="2">
        <v>74</v>
      </c>
      <c r="D855" s="2">
        <v>20.2</v>
      </c>
      <c r="E855" s="2">
        <v>25.1</v>
      </c>
      <c r="F855" s="2">
        <v>2.2000000000000002</v>
      </c>
      <c r="G855" s="2">
        <v>5.8</v>
      </c>
      <c r="H855" s="2">
        <v>1015</v>
      </c>
      <c r="I855" s="2">
        <v>69560</v>
      </c>
      <c r="J855" s="2">
        <v>5</v>
      </c>
      <c r="K855" s="2">
        <v>0</v>
      </c>
      <c r="L855" s="2">
        <v>0</v>
      </c>
      <c r="M855" s="2">
        <v>0</v>
      </c>
      <c r="N855">
        <v>0</v>
      </c>
      <c r="O855">
        <v>296.2</v>
      </c>
      <c r="P855">
        <v>40.4</v>
      </c>
      <c r="Q855">
        <v>36.6</v>
      </c>
      <c r="R855" s="5">
        <v>0.58750000000000002</v>
      </c>
      <c r="T855" s="13">
        <f t="shared" si="36"/>
        <v>40.4</v>
      </c>
      <c r="U855" s="13">
        <f t="shared" si="37"/>
        <v>12.299999999999997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25.1</v>
      </c>
      <c r="AN855" s="2">
        <v>74</v>
      </c>
      <c r="AO855" s="2">
        <v>20.2</v>
      </c>
      <c r="AP855" s="2">
        <v>25.1</v>
      </c>
      <c r="AQ855" s="2">
        <v>2.2000000000000002</v>
      </c>
      <c r="AR855" s="2">
        <v>5.8</v>
      </c>
      <c r="AS855" s="2">
        <v>1015</v>
      </c>
      <c r="AT855" s="2">
        <v>69560</v>
      </c>
      <c r="AU855" s="2">
        <v>5</v>
      </c>
      <c r="AV855" s="600">
        <v>0</v>
      </c>
      <c r="AW855" s="600">
        <v>0</v>
      </c>
      <c r="AX855" s="600">
        <v>0</v>
      </c>
      <c r="AY855" s="599">
        <v>0</v>
      </c>
      <c r="AZ855" s="599">
        <v>296.2</v>
      </c>
      <c r="BA855">
        <v>40.4</v>
      </c>
      <c r="BB855">
        <v>36.6</v>
      </c>
      <c r="BC855" s="8">
        <v>0.58750000000000002</v>
      </c>
    </row>
    <row r="856" spans="2:55">
      <c r="B856" s="2">
        <v>25.3</v>
      </c>
      <c r="C856" s="2">
        <v>73</v>
      </c>
      <c r="D856" s="2">
        <v>20.100000000000001</v>
      </c>
      <c r="E856" s="2">
        <v>25.3</v>
      </c>
      <c r="F856" s="2">
        <v>0</v>
      </c>
      <c r="G856" s="2">
        <v>6.5</v>
      </c>
      <c r="H856" s="2">
        <v>1014.8</v>
      </c>
      <c r="I856" s="2">
        <v>75850</v>
      </c>
      <c r="J856" s="2">
        <v>5</v>
      </c>
      <c r="K856" s="2">
        <v>0</v>
      </c>
      <c r="L856" s="2">
        <v>0</v>
      </c>
      <c r="M856" s="2">
        <v>0</v>
      </c>
      <c r="N856">
        <v>0</v>
      </c>
      <c r="O856">
        <v>296.2</v>
      </c>
      <c r="P856">
        <v>40.6</v>
      </c>
      <c r="Q856">
        <v>36.700000000000003</v>
      </c>
      <c r="R856" s="5">
        <v>0.58819444444444402</v>
      </c>
      <c r="T856" s="13">
        <f t="shared" si="36"/>
        <v>40.6</v>
      </c>
      <c r="U856" s="13">
        <f t="shared" si="37"/>
        <v>12.3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25.3</v>
      </c>
      <c r="AN856" s="2">
        <v>73</v>
      </c>
      <c r="AO856" s="2">
        <v>20.100000000000001</v>
      </c>
      <c r="AP856" s="2">
        <v>25.3</v>
      </c>
      <c r="AQ856" s="2">
        <v>0</v>
      </c>
      <c r="AR856" s="2">
        <v>6.5</v>
      </c>
      <c r="AS856" s="2">
        <v>1014.8</v>
      </c>
      <c r="AT856" s="2">
        <v>75850</v>
      </c>
      <c r="AU856" s="2">
        <v>5</v>
      </c>
      <c r="AV856" s="600">
        <v>0</v>
      </c>
      <c r="AW856" s="600">
        <v>0</v>
      </c>
      <c r="AX856" s="600">
        <v>0</v>
      </c>
      <c r="AY856" s="599">
        <v>0</v>
      </c>
      <c r="AZ856" s="599">
        <v>296.2</v>
      </c>
      <c r="BA856">
        <v>40.6</v>
      </c>
      <c r="BB856">
        <v>36.700000000000003</v>
      </c>
      <c r="BC856" s="8">
        <v>0.58819444444444402</v>
      </c>
    </row>
    <row r="857" spans="2:55">
      <c r="B857" s="2">
        <v>25.3</v>
      </c>
      <c r="C857" s="2">
        <v>73</v>
      </c>
      <c r="D857" s="2">
        <v>20.100000000000001</v>
      </c>
      <c r="E857" s="2">
        <v>25.3</v>
      </c>
      <c r="F857" s="2">
        <v>2.9</v>
      </c>
      <c r="G857" s="2">
        <v>4.7</v>
      </c>
      <c r="H857" s="2">
        <v>1015</v>
      </c>
      <c r="I857" s="2">
        <v>53030</v>
      </c>
      <c r="J857" s="2">
        <v>3</v>
      </c>
      <c r="K857" s="2">
        <v>0</v>
      </c>
      <c r="L857" s="2">
        <v>0</v>
      </c>
      <c r="M857" s="2">
        <v>0</v>
      </c>
      <c r="N857">
        <v>0</v>
      </c>
      <c r="O857">
        <v>296.2</v>
      </c>
      <c r="P857">
        <v>40.9</v>
      </c>
      <c r="Q857">
        <v>36.9</v>
      </c>
      <c r="R857" s="5">
        <v>0.58888888888888902</v>
      </c>
      <c r="T857" s="13">
        <f t="shared" si="36"/>
        <v>40.9</v>
      </c>
      <c r="U857" s="13">
        <f t="shared" si="37"/>
        <v>12.599999999999998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25.3</v>
      </c>
      <c r="AN857" s="2">
        <v>73</v>
      </c>
      <c r="AO857" s="2">
        <v>20.100000000000001</v>
      </c>
      <c r="AP857" s="2">
        <v>25.3</v>
      </c>
      <c r="AQ857" s="2">
        <v>2.9</v>
      </c>
      <c r="AR857" s="2">
        <v>4.7</v>
      </c>
      <c r="AS857" s="2">
        <v>1015</v>
      </c>
      <c r="AT857" s="2">
        <v>53030</v>
      </c>
      <c r="AU857" s="2">
        <v>3</v>
      </c>
      <c r="AV857" s="600">
        <v>0</v>
      </c>
      <c r="AW857" s="600">
        <v>0</v>
      </c>
      <c r="AX857" s="600">
        <v>0</v>
      </c>
      <c r="AY857" s="599">
        <v>0</v>
      </c>
      <c r="AZ857" s="599">
        <v>296.2</v>
      </c>
      <c r="BA857">
        <v>40.9</v>
      </c>
      <c r="BB857">
        <v>36.9</v>
      </c>
      <c r="BC857" s="8">
        <v>0.58888888888888902</v>
      </c>
    </row>
    <row r="858" spans="2:55">
      <c r="B858" s="2">
        <v>25.4</v>
      </c>
      <c r="C858" s="2">
        <v>73</v>
      </c>
      <c r="D858" s="2">
        <v>20.2</v>
      </c>
      <c r="E858" s="2">
        <v>25.4</v>
      </c>
      <c r="F858" s="2">
        <v>0</v>
      </c>
      <c r="G858" s="2">
        <v>2.5</v>
      </c>
      <c r="H858" s="2">
        <v>1015.1</v>
      </c>
      <c r="I858" s="2">
        <v>93070</v>
      </c>
      <c r="J858" s="2">
        <v>6</v>
      </c>
      <c r="K858" s="2">
        <v>0</v>
      </c>
      <c r="L858" s="2">
        <v>0</v>
      </c>
      <c r="M858" s="2">
        <v>0</v>
      </c>
      <c r="N858">
        <v>0</v>
      </c>
      <c r="O858">
        <v>296.2</v>
      </c>
      <c r="P858">
        <v>41.2</v>
      </c>
      <c r="Q858">
        <v>37</v>
      </c>
      <c r="R858" s="5">
        <v>0.58958333333333302</v>
      </c>
      <c r="T858" s="13">
        <f t="shared" si="36"/>
        <v>41.2</v>
      </c>
      <c r="U858" s="13">
        <f t="shared" si="37"/>
        <v>12.800000000000004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25.4</v>
      </c>
      <c r="AN858" s="2">
        <v>73</v>
      </c>
      <c r="AO858" s="2">
        <v>20.2</v>
      </c>
      <c r="AP858" s="2">
        <v>25.4</v>
      </c>
      <c r="AQ858" s="2">
        <v>0</v>
      </c>
      <c r="AR858" s="2">
        <v>2.5</v>
      </c>
      <c r="AS858" s="2">
        <v>1015.1</v>
      </c>
      <c r="AT858" s="2">
        <v>93070</v>
      </c>
      <c r="AU858" s="2">
        <v>6</v>
      </c>
      <c r="AV858" s="600">
        <v>0</v>
      </c>
      <c r="AW858" s="600">
        <v>0</v>
      </c>
      <c r="AX858" s="600">
        <v>0</v>
      </c>
      <c r="AY858" s="599">
        <v>0</v>
      </c>
      <c r="AZ858" s="599">
        <v>296.2</v>
      </c>
      <c r="BA858">
        <v>41.2</v>
      </c>
      <c r="BB858">
        <v>37</v>
      </c>
      <c r="BC858" s="8">
        <v>0.58958333333333302</v>
      </c>
    </row>
    <row r="859" spans="2:55">
      <c r="B859" s="2">
        <v>25.6</v>
      </c>
      <c r="C859" s="2">
        <v>72</v>
      </c>
      <c r="D859" s="2">
        <v>20.2</v>
      </c>
      <c r="E859" s="2">
        <v>25.6</v>
      </c>
      <c r="F859" s="2">
        <v>2.9</v>
      </c>
      <c r="G859" s="2">
        <v>5</v>
      </c>
      <c r="H859" s="2">
        <v>1015.2</v>
      </c>
      <c r="I859" s="2">
        <v>56220</v>
      </c>
      <c r="J859" s="2">
        <v>4</v>
      </c>
      <c r="K859" s="2">
        <v>0</v>
      </c>
      <c r="L859" s="2">
        <v>0</v>
      </c>
      <c r="M859" s="2">
        <v>0</v>
      </c>
      <c r="N859">
        <v>0</v>
      </c>
      <c r="O859">
        <v>296.2</v>
      </c>
      <c r="P859">
        <v>41.6</v>
      </c>
      <c r="Q859">
        <v>37.1</v>
      </c>
      <c r="R859" s="5">
        <v>0.59027777777777801</v>
      </c>
      <c r="T859" s="13">
        <f t="shared" si="36"/>
        <v>41.6</v>
      </c>
      <c r="U859" s="13">
        <f t="shared" si="37"/>
        <v>13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25.6</v>
      </c>
      <c r="AN859" s="2">
        <v>72</v>
      </c>
      <c r="AO859" s="2">
        <v>20.2</v>
      </c>
      <c r="AP859" s="2">
        <v>25.6</v>
      </c>
      <c r="AQ859" s="2">
        <v>2.9</v>
      </c>
      <c r="AR859" s="2">
        <v>5</v>
      </c>
      <c r="AS859" s="2">
        <v>1015.2</v>
      </c>
      <c r="AT859" s="2">
        <v>56220</v>
      </c>
      <c r="AU859" s="2">
        <v>4</v>
      </c>
      <c r="AV859" s="600">
        <v>0</v>
      </c>
      <c r="AW859" s="600">
        <v>0</v>
      </c>
      <c r="AX859" s="600">
        <v>0</v>
      </c>
      <c r="AY859" s="599">
        <v>0</v>
      </c>
      <c r="AZ859" s="599">
        <v>296.2</v>
      </c>
      <c r="BA859">
        <v>41.6</v>
      </c>
      <c r="BB859">
        <v>37.1</v>
      </c>
      <c r="BC859" s="8">
        <v>0.59027777777777801</v>
      </c>
    </row>
    <row r="860" spans="2:55">
      <c r="B860" s="2">
        <v>25.5</v>
      </c>
      <c r="C860" s="2">
        <v>73</v>
      </c>
      <c r="D860" s="2">
        <v>20.3</v>
      </c>
      <c r="E860" s="2">
        <v>25.5</v>
      </c>
      <c r="F860" s="2">
        <v>0</v>
      </c>
      <c r="G860" s="2">
        <v>5.8</v>
      </c>
      <c r="H860" s="2">
        <v>1015.1</v>
      </c>
      <c r="I860" s="2">
        <v>36460</v>
      </c>
      <c r="J860" s="2">
        <v>2</v>
      </c>
      <c r="K860" s="2">
        <v>0</v>
      </c>
      <c r="L860" s="2">
        <v>0</v>
      </c>
      <c r="M860" s="2">
        <v>0</v>
      </c>
      <c r="N860">
        <v>0</v>
      </c>
      <c r="O860">
        <v>296.2</v>
      </c>
      <c r="P860">
        <v>41.6</v>
      </c>
      <c r="Q860">
        <v>37.299999999999997</v>
      </c>
      <c r="R860" s="5">
        <v>0.59097222222222201</v>
      </c>
      <c r="T860" s="13">
        <f t="shared" si="36"/>
        <v>41.6</v>
      </c>
      <c r="U860" s="13">
        <f t="shared" si="37"/>
        <v>13.100000000000001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25.5</v>
      </c>
      <c r="AN860" s="2">
        <v>73</v>
      </c>
      <c r="AO860" s="2">
        <v>20.3</v>
      </c>
      <c r="AP860" s="2">
        <v>25.5</v>
      </c>
      <c r="AQ860" s="2">
        <v>0</v>
      </c>
      <c r="AR860" s="2">
        <v>5.8</v>
      </c>
      <c r="AS860" s="2">
        <v>1015.1</v>
      </c>
      <c r="AT860" s="2">
        <v>36460</v>
      </c>
      <c r="AU860" s="2">
        <v>2</v>
      </c>
      <c r="AV860" s="600">
        <v>0</v>
      </c>
      <c r="AW860" s="600">
        <v>0</v>
      </c>
      <c r="AX860" s="600">
        <v>0</v>
      </c>
      <c r="AY860" s="599">
        <v>0</v>
      </c>
      <c r="AZ860" s="599">
        <v>296.2</v>
      </c>
      <c r="BA860">
        <v>41.6</v>
      </c>
      <c r="BB860">
        <v>37.299999999999997</v>
      </c>
      <c r="BC860" s="8">
        <v>0.59097222222222201</v>
      </c>
    </row>
    <row r="861" spans="2:55">
      <c r="B861" s="2">
        <v>25.3</v>
      </c>
      <c r="C861" s="2">
        <v>73</v>
      </c>
      <c r="D861" s="2">
        <v>20.100000000000001</v>
      </c>
      <c r="E861" s="2">
        <v>25.3</v>
      </c>
      <c r="F861" s="2">
        <v>3.6</v>
      </c>
      <c r="G861" s="2">
        <v>3.6</v>
      </c>
      <c r="H861" s="2">
        <v>1015.3</v>
      </c>
      <c r="I861" s="2">
        <v>33210</v>
      </c>
      <c r="J861" s="2">
        <v>2</v>
      </c>
      <c r="K861" s="2">
        <v>0</v>
      </c>
      <c r="L861" s="2">
        <v>0</v>
      </c>
      <c r="M861" s="2">
        <v>0</v>
      </c>
      <c r="N861">
        <v>0</v>
      </c>
      <c r="O861">
        <v>296.2</v>
      </c>
      <c r="P861">
        <v>41.9</v>
      </c>
      <c r="Q861">
        <v>37.4</v>
      </c>
      <c r="R861" s="5">
        <v>0.59166666666666701</v>
      </c>
      <c r="T861" s="13">
        <f t="shared" si="36"/>
        <v>41.9</v>
      </c>
      <c r="U861" s="13">
        <f t="shared" si="37"/>
        <v>13.599999999999998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25.3</v>
      </c>
      <c r="AN861" s="2">
        <v>73</v>
      </c>
      <c r="AO861" s="2">
        <v>20.100000000000001</v>
      </c>
      <c r="AP861" s="2">
        <v>25.3</v>
      </c>
      <c r="AQ861" s="2">
        <v>3.6</v>
      </c>
      <c r="AR861" s="2">
        <v>3.6</v>
      </c>
      <c r="AS861" s="2">
        <v>1015.3</v>
      </c>
      <c r="AT861" s="2">
        <v>33210</v>
      </c>
      <c r="AU861" s="2">
        <v>2</v>
      </c>
      <c r="AV861" s="600">
        <v>0</v>
      </c>
      <c r="AW861" s="600">
        <v>0</v>
      </c>
      <c r="AX861" s="600">
        <v>0</v>
      </c>
      <c r="AY861" s="599">
        <v>0</v>
      </c>
      <c r="AZ861" s="599">
        <v>296.2</v>
      </c>
      <c r="BA861">
        <v>41.9</v>
      </c>
      <c r="BB861">
        <v>37.4</v>
      </c>
      <c r="BC861" s="8">
        <v>0.59166666666666701</v>
      </c>
    </row>
    <row r="862" spans="2:55">
      <c r="B862" s="2">
        <v>25.1</v>
      </c>
      <c r="C862" s="2">
        <v>73</v>
      </c>
      <c r="D862" s="2">
        <v>19.899999999999999</v>
      </c>
      <c r="E862" s="2">
        <v>25.1</v>
      </c>
      <c r="F862" s="2">
        <v>0</v>
      </c>
      <c r="G862" s="2">
        <v>3.6</v>
      </c>
      <c r="H862" s="2">
        <v>1015.1</v>
      </c>
      <c r="I862" s="2">
        <v>33430</v>
      </c>
      <c r="J862" s="2">
        <v>2</v>
      </c>
      <c r="K862" s="2">
        <v>0</v>
      </c>
      <c r="L862" s="2">
        <v>0</v>
      </c>
      <c r="M862" s="2">
        <v>0</v>
      </c>
      <c r="N862">
        <v>0</v>
      </c>
      <c r="O862">
        <v>296.2</v>
      </c>
      <c r="P862">
        <v>41.9</v>
      </c>
      <c r="Q862">
        <v>37.4</v>
      </c>
      <c r="R862" s="5">
        <v>0.59236111111111101</v>
      </c>
      <c r="T862" s="13">
        <f t="shared" si="36"/>
        <v>41.9</v>
      </c>
      <c r="U862" s="13">
        <f t="shared" si="37"/>
        <v>13.799999999999997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25.1</v>
      </c>
      <c r="AN862" s="2">
        <v>73</v>
      </c>
      <c r="AO862" s="2">
        <v>19.899999999999999</v>
      </c>
      <c r="AP862" s="2">
        <v>25.1</v>
      </c>
      <c r="AQ862" s="2">
        <v>0</v>
      </c>
      <c r="AR862" s="2">
        <v>3.6</v>
      </c>
      <c r="AS862" s="2">
        <v>1015.1</v>
      </c>
      <c r="AT862" s="2">
        <v>33430</v>
      </c>
      <c r="AU862" s="2">
        <v>2</v>
      </c>
      <c r="AV862" s="600">
        <v>0</v>
      </c>
      <c r="AW862" s="600">
        <v>0</v>
      </c>
      <c r="AX862" s="600">
        <v>0</v>
      </c>
      <c r="AY862" s="599">
        <v>0</v>
      </c>
      <c r="AZ862" s="599">
        <v>296.2</v>
      </c>
      <c r="BA862">
        <v>41.9</v>
      </c>
      <c r="BB862">
        <v>37.4</v>
      </c>
      <c r="BC862" s="8">
        <v>0.59236111111111101</v>
      </c>
    </row>
    <row r="863" spans="2:55">
      <c r="B863" s="2">
        <v>25.1</v>
      </c>
      <c r="C863" s="2">
        <v>74</v>
      </c>
      <c r="D863" s="2">
        <v>20.2</v>
      </c>
      <c r="E863" s="2">
        <v>25.1</v>
      </c>
      <c r="F863" s="2">
        <v>1.8</v>
      </c>
      <c r="G863" s="2">
        <v>4</v>
      </c>
      <c r="H863" s="2">
        <v>1015.1</v>
      </c>
      <c r="I863" s="2">
        <v>36840</v>
      </c>
      <c r="J863" s="2">
        <v>2</v>
      </c>
      <c r="K863" s="2">
        <v>0</v>
      </c>
      <c r="L863" s="2">
        <v>0</v>
      </c>
      <c r="M863" s="2">
        <v>0</v>
      </c>
      <c r="N863">
        <v>0</v>
      </c>
      <c r="O863">
        <v>296.2</v>
      </c>
      <c r="P863">
        <v>41.7</v>
      </c>
      <c r="Q863">
        <v>37.299999999999997</v>
      </c>
      <c r="R863" s="5">
        <v>0.593055555555556</v>
      </c>
      <c r="T863" s="13">
        <f t="shared" si="36"/>
        <v>41.7</v>
      </c>
      <c r="U863" s="13">
        <f t="shared" si="37"/>
        <v>13.600000000000001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25.1</v>
      </c>
      <c r="AN863" s="2">
        <v>74</v>
      </c>
      <c r="AO863" s="2">
        <v>20.2</v>
      </c>
      <c r="AP863" s="2">
        <v>25.1</v>
      </c>
      <c r="AQ863" s="2">
        <v>1.8</v>
      </c>
      <c r="AR863" s="2">
        <v>4</v>
      </c>
      <c r="AS863" s="2">
        <v>1015.1</v>
      </c>
      <c r="AT863" s="2">
        <v>36840</v>
      </c>
      <c r="AU863" s="2">
        <v>2</v>
      </c>
      <c r="AV863" s="600">
        <v>0</v>
      </c>
      <c r="AW863" s="600">
        <v>0</v>
      </c>
      <c r="AX863" s="600">
        <v>0</v>
      </c>
      <c r="AY863" s="599">
        <v>0</v>
      </c>
      <c r="AZ863" s="599">
        <v>296.2</v>
      </c>
      <c r="BA863">
        <v>41.7</v>
      </c>
      <c r="BB863">
        <v>37.299999999999997</v>
      </c>
      <c r="BC863" s="8">
        <v>0.593055555555556</v>
      </c>
    </row>
    <row r="864" spans="2:55">
      <c r="B864" s="2">
        <v>25</v>
      </c>
      <c r="C864" s="2">
        <v>74</v>
      </c>
      <c r="D864" s="2">
        <v>20.100000000000001</v>
      </c>
      <c r="E864" s="2">
        <v>25</v>
      </c>
      <c r="F864" s="2">
        <v>2.5</v>
      </c>
      <c r="G864" s="2">
        <v>2.9</v>
      </c>
      <c r="H864" s="2">
        <v>1015.1</v>
      </c>
      <c r="I864" s="2">
        <v>44040</v>
      </c>
      <c r="J864" s="2">
        <v>3</v>
      </c>
      <c r="K864" s="2">
        <v>0</v>
      </c>
      <c r="L864" s="2">
        <v>0</v>
      </c>
      <c r="M864" s="2">
        <v>0</v>
      </c>
      <c r="N864">
        <v>0</v>
      </c>
      <c r="O864">
        <v>296.2</v>
      </c>
      <c r="P864">
        <v>41.2</v>
      </c>
      <c r="Q864">
        <v>37.200000000000003</v>
      </c>
      <c r="R864" s="5">
        <v>0.59375</v>
      </c>
      <c r="T864" s="13">
        <f t="shared" si="36"/>
        <v>41.2</v>
      </c>
      <c r="U864" s="13">
        <f t="shared" si="37"/>
        <v>13.200000000000003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25</v>
      </c>
      <c r="AN864" s="2">
        <v>74</v>
      </c>
      <c r="AO864" s="2">
        <v>20.100000000000001</v>
      </c>
      <c r="AP864" s="2">
        <v>25</v>
      </c>
      <c r="AQ864" s="2">
        <v>2.5</v>
      </c>
      <c r="AR864" s="2">
        <v>2.9</v>
      </c>
      <c r="AS864" s="2">
        <v>1015.1</v>
      </c>
      <c r="AT864" s="2">
        <v>44040</v>
      </c>
      <c r="AU864" s="2">
        <v>3</v>
      </c>
      <c r="AV864" s="600">
        <v>0</v>
      </c>
      <c r="AW864" s="600">
        <v>0</v>
      </c>
      <c r="AX864" s="600">
        <v>0</v>
      </c>
      <c r="AY864" s="599">
        <v>0</v>
      </c>
      <c r="AZ864" s="599">
        <v>296.2</v>
      </c>
      <c r="BA864">
        <v>41.2</v>
      </c>
      <c r="BB864">
        <v>37.200000000000003</v>
      </c>
      <c r="BC864" s="8">
        <v>0.59375</v>
      </c>
    </row>
    <row r="865" spans="2:55">
      <c r="B865" s="2">
        <v>24.9</v>
      </c>
      <c r="C865" s="2">
        <v>74</v>
      </c>
      <c r="D865" s="2">
        <v>20</v>
      </c>
      <c r="E865" s="2">
        <v>24.9</v>
      </c>
      <c r="F865" s="2">
        <v>0</v>
      </c>
      <c r="G865" s="2">
        <v>2.9</v>
      </c>
      <c r="H865" s="2">
        <v>1014.9</v>
      </c>
      <c r="I865" s="2">
        <v>68080</v>
      </c>
      <c r="J865" s="2">
        <v>4</v>
      </c>
      <c r="K865" s="2">
        <v>0</v>
      </c>
      <c r="L865" s="2">
        <v>0</v>
      </c>
      <c r="M865" s="2">
        <v>0</v>
      </c>
      <c r="N865">
        <v>0</v>
      </c>
      <c r="O865">
        <v>296.2</v>
      </c>
      <c r="P865">
        <v>40.700000000000003</v>
      </c>
      <c r="Q865">
        <v>37</v>
      </c>
      <c r="R865" s="5">
        <v>0.594444444444444</v>
      </c>
      <c r="T865" s="13">
        <f t="shared" si="36"/>
        <v>40.700000000000003</v>
      </c>
      <c r="U865" s="13">
        <f t="shared" si="37"/>
        <v>12.800000000000004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24.9</v>
      </c>
      <c r="AN865" s="2">
        <v>74</v>
      </c>
      <c r="AO865" s="2">
        <v>20</v>
      </c>
      <c r="AP865" s="2">
        <v>24.9</v>
      </c>
      <c r="AQ865" s="2">
        <v>0</v>
      </c>
      <c r="AR865" s="2">
        <v>2.9</v>
      </c>
      <c r="AS865" s="2">
        <v>1014.9</v>
      </c>
      <c r="AT865" s="2">
        <v>68080</v>
      </c>
      <c r="AU865" s="2">
        <v>4</v>
      </c>
      <c r="AV865" s="600">
        <v>0</v>
      </c>
      <c r="AW865" s="600">
        <v>0</v>
      </c>
      <c r="AX865" s="600">
        <v>0</v>
      </c>
      <c r="AY865" s="599">
        <v>0</v>
      </c>
      <c r="AZ865" s="599">
        <v>296.2</v>
      </c>
      <c r="BA865">
        <v>40.700000000000003</v>
      </c>
      <c r="BB865">
        <v>37</v>
      </c>
      <c r="BC865" s="8">
        <v>0.594444444444444</v>
      </c>
    </row>
    <row r="866" spans="2:55">
      <c r="B866" s="2">
        <v>24.9</v>
      </c>
      <c r="C866" s="2">
        <v>74</v>
      </c>
      <c r="D866" s="2">
        <v>20</v>
      </c>
      <c r="E866" s="2">
        <v>24.9</v>
      </c>
      <c r="F866" s="2">
        <v>5</v>
      </c>
      <c r="G866" s="2">
        <v>5.4</v>
      </c>
      <c r="H866" s="2">
        <v>1015</v>
      </c>
      <c r="I866" s="2">
        <v>45530</v>
      </c>
      <c r="J866" s="2">
        <v>3</v>
      </c>
      <c r="K866" s="2">
        <v>0</v>
      </c>
      <c r="L866" s="2">
        <v>0</v>
      </c>
      <c r="M866" s="2">
        <v>0</v>
      </c>
      <c r="N866">
        <v>0</v>
      </c>
      <c r="O866">
        <v>296.2</v>
      </c>
      <c r="P866">
        <v>40.200000000000003</v>
      </c>
      <c r="Q866">
        <v>36.799999999999997</v>
      </c>
      <c r="R866" s="5">
        <v>0.59513888888888899</v>
      </c>
      <c r="T866" s="13">
        <f t="shared" si="36"/>
        <v>40.200000000000003</v>
      </c>
      <c r="U866" s="13">
        <f t="shared" si="37"/>
        <v>12.300000000000004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24.9</v>
      </c>
      <c r="AN866" s="2">
        <v>74</v>
      </c>
      <c r="AO866" s="2">
        <v>20</v>
      </c>
      <c r="AP866" s="2">
        <v>24.9</v>
      </c>
      <c r="AQ866" s="2">
        <v>5</v>
      </c>
      <c r="AR866" s="2">
        <v>5.4</v>
      </c>
      <c r="AS866" s="2">
        <v>1015</v>
      </c>
      <c r="AT866" s="2">
        <v>45530</v>
      </c>
      <c r="AU866" s="2">
        <v>3</v>
      </c>
      <c r="AV866" s="600">
        <v>0</v>
      </c>
      <c r="AW866" s="600">
        <v>0</v>
      </c>
      <c r="AX866" s="600">
        <v>0</v>
      </c>
      <c r="AY866" s="599">
        <v>0</v>
      </c>
      <c r="AZ866" s="599">
        <v>296.2</v>
      </c>
      <c r="BA866">
        <v>40.200000000000003</v>
      </c>
      <c r="BB866">
        <v>36.799999999999997</v>
      </c>
      <c r="BC866" s="8">
        <v>0.59513888888888899</v>
      </c>
    </row>
    <row r="867" spans="2:55">
      <c r="B867" s="2">
        <v>24.8</v>
      </c>
      <c r="C867" s="2">
        <v>75</v>
      </c>
      <c r="D867" s="2">
        <v>20.100000000000001</v>
      </c>
      <c r="E867" s="2">
        <v>24.8</v>
      </c>
      <c r="F867" s="2">
        <v>5.8</v>
      </c>
      <c r="G867" s="2">
        <v>5.8</v>
      </c>
      <c r="H867" s="2">
        <v>1015.1</v>
      </c>
      <c r="I867" s="2">
        <v>42710</v>
      </c>
      <c r="J867" s="2">
        <v>3</v>
      </c>
      <c r="K867" s="2">
        <v>0</v>
      </c>
      <c r="L867" s="2">
        <v>0</v>
      </c>
      <c r="M867" s="2">
        <v>0</v>
      </c>
      <c r="N867">
        <v>0</v>
      </c>
      <c r="O867">
        <v>296.2</v>
      </c>
      <c r="P867">
        <v>39.9</v>
      </c>
      <c r="Q867">
        <v>36.5</v>
      </c>
      <c r="R867" s="5">
        <v>0.59583333333333299</v>
      </c>
      <c r="T867" s="13">
        <f t="shared" si="36"/>
        <v>39.9</v>
      </c>
      <c r="U867" s="13">
        <f t="shared" si="37"/>
        <v>12.099999999999998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24.8</v>
      </c>
      <c r="AN867" s="2">
        <v>75</v>
      </c>
      <c r="AO867" s="2">
        <v>20.100000000000001</v>
      </c>
      <c r="AP867" s="2">
        <v>24.8</v>
      </c>
      <c r="AQ867" s="2">
        <v>5.8</v>
      </c>
      <c r="AR867" s="2">
        <v>5.8</v>
      </c>
      <c r="AS867" s="2">
        <v>1015.1</v>
      </c>
      <c r="AT867" s="2">
        <v>42710</v>
      </c>
      <c r="AU867" s="2">
        <v>3</v>
      </c>
      <c r="AV867" s="600">
        <v>0</v>
      </c>
      <c r="AW867" s="600">
        <v>0</v>
      </c>
      <c r="AX867" s="600">
        <v>0</v>
      </c>
      <c r="AY867" s="599">
        <v>0</v>
      </c>
      <c r="AZ867" s="599">
        <v>296.2</v>
      </c>
      <c r="BA867">
        <v>39.9</v>
      </c>
      <c r="BB867">
        <v>36.5</v>
      </c>
      <c r="BC867" s="8">
        <v>0.59583333333333299</v>
      </c>
    </row>
    <row r="868" spans="2:55">
      <c r="B868" s="2">
        <v>24.7</v>
      </c>
      <c r="C868" s="2">
        <v>75</v>
      </c>
      <c r="D868" s="2">
        <v>20</v>
      </c>
      <c r="E868" s="2">
        <v>24.7</v>
      </c>
      <c r="F868" s="2">
        <v>6.8</v>
      </c>
      <c r="G868" s="2">
        <v>7.2</v>
      </c>
      <c r="H868" s="2">
        <v>1015.2</v>
      </c>
      <c r="I868" s="2">
        <v>73580</v>
      </c>
      <c r="J868" s="2">
        <v>5</v>
      </c>
      <c r="K868" s="2">
        <v>0</v>
      </c>
      <c r="L868" s="2">
        <v>0</v>
      </c>
      <c r="M868" s="2">
        <v>0</v>
      </c>
      <c r="N868">
        <v>0</v>
      </c>
      <c r="O868">
        <v>296.2</v>
      </c>
      <c r="P868">
        <v>39.6</v>
      </c>
      <c r="Q868">
        <v>36.200000000000003</v>
      </c>
      <c r="R868" s="5">
        <v>0.59652777777777799</v>
      </c>
      <c r="T868" s="13">
        <f t="shared" si="36"/>
        <v>39.6</v>
      </c>
      <c r="U868" s="13">
        <f t="shared" si="37"/>
        <v>11.900000000000002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24.7</v>
      </c>
      <c r="AN868" s="2">
        <v>75</v>
      </c>
      <c r="AO868" s="2">
        <v>20</v>
      </c>
      <c r="AP868" s="2">
        <v>24.7</v>
      </c>
      <c r="AQ868" s="2">
        <v>6.8</v>
      </c>
      <c r="AR868" s="2">
        <v>7.2</v>
      </c>
      <c r="AS868" s="2">
        <v>1015.2</v>
      </c>
      <c r="AT868" s="2">
        <v>73580</v>
      </c>
      <c r="AU868" s="2">
        <v>5</v>
      </c>
      <c r="AV868" s="600">
        <v>0</v>
      </c>
      <c r="AW868" s="600">
        <v>0</v>
      </c>
      <c r="AX868" s="600">
        <v>0</v>
      </c>
      <c r="AY868" s="599">
        <v>0</v>
      </c>
      <c r="AZ868" s="599">
        <v>296.2</v>
      </c>
      <c r="BA868">
        <v>39.6</v>
      </c>
      <c r="BB868">
        <v>36.200000000000003</v>
      </c>
      <c r="BC868" s="8">
        <v>0.59652777777777799</v>
      </c>
    </row>
    <row r="869" spans="2:55">
      <c r="B869" s="2">
        <v>24.7</v>
      </c>
      <c r="C869" s="2">
        <v>75</v>
      </c>
      <c r="D869" s="2">
        <v>20</v>
      </c>
      <c r="E869" s="2">
        <v>24.7</v>
      </c>
      <c r="F869" s="2">
        <v>3.2</v>
      </c>
      <c r="G869" s="2">
        <v>4.7</v>
      </c>
      <c r="H869" s="2">
        <v>1015</v>
      </c>
      <c r="I869" s="2">
        <v>83200</v>
      </c>
      <c r="J869" s="2">
        <v>6</v>
      </c>
      <c r="K869" s="2">
        <v>0</v>
      </c>
      <c r="L869" s="2">
        <v>0</v>
      </c>
      <c r="M869" s="2">
        <v>0</v>
      </c>
      <c r="N869">
        <v>0</v>
      </c>
      <c r="O869">
        <v>296.2</v>
      </c>
      <c r="P869">
        <v>39.299999999999997</v>
      </c>
      <c r="Q869">
        <v>36</v>
      </c>
      <c r="R869" s="5">
        <v>0.59722222222222199</v>
      </c>
      <c r="T869" s="13">
        <f t="shared" si="36"/>
        <v>39.299999999999997</v>
      </c>
      <c r="U869" s="13">
        <f t="shared" si="37"/>
        <v>11.599999999999998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24.7</v>
      </c>
      <c r="AN869" s="2">
        <v>75</v>
      </c>
      <c r="AO869" s="2">
        <v>20</v>
      </c>
      <c r="AP869" s="2">
        <v>24.7</v>
      </c>
      <c r="AQ869" s="2">
        <v>3.2</v>
      </c>
      <c r="AR869" s="2">
        <v>4.7</v>
      </c>
      <c r="AS869" s="2">
        <v>1015</v>
      </c>
      <c r="AT869" s="2">
        <v>83200</v>
      </c>
      <c r="AU869" s="2">
        <v>6</v>
      </c>
      <c r="AV869" s="600">
        <v>0</v>
      </c>
      <c r="AW869" s="600">
        <v>0</v>
      </c>
      <c r="AX869" s="600">
        <v>0</v>
      </c>
      <c r="AY869" s="599">
        <v>0</v>
      </c>
      <c r="AZ869" s="599">
        <v>296.2</v>
      </c>
      <c r="BA869">
        <v>39.299999999999997</v>
      </c>
      <c r="BB869">
        <v>36</v>
      </c>
      <c r="BC869" s="8">
        <v>0.59722222222222199</v>
      </c>
    </row>
    <row r="870" spans="2:55">
      <c r="B870" s="2">
        <v>25</v>
      </c>
      <c r="C870" s="2">
        <v>75</v>
      </c>
      <c r="D870" s="2">
        <v>20.3</v>
      </c>
      <c r="E870" s="2">
        <v>25</v>
      </c>
      <c r="F870" s="2">
        <v>4</v>
      </c>
      <c r="G870" s="2">
        <v>5</v>
      </c>
      <c r="H870" s="2">
        <v>1014.8</v>
      </c>
      <c r="I870" s="2">
        <v>78770</v>
      </c>
      <c r="J870" s="2">
        <v>5</v>
      </c>
      <c r="K870" s="2">
        <v>0</v>
      </c>
      <c r="L870" s="2">
        <v>0</v>
      </c>
      <c r="M870" s="2">
        <v>0</v>
      </c>
      <c r="N870">
        <v>0</v>
      </c>
      <c r="O870">
        <v>296.2</v>
      </c>
      <c r="P870">
        <v>39.1</v>
      </c>
      <c r="Q870">
        <v>35.700000000000003</v>
      </c>
      <c r="R870" s="5">
        <v>0.59791666666666698</v>
      </c>
      <c r="T870" s="13">
        <f t="shared" si="36"/>
        <v>39.1</v>
      </c>
      <c r="U870" s="13">
        <f t="shared" si="37"/>
        <v>11.100000000000001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25</v>
      </c>
      <c r="AN870" s="2">
        <v>75</v>
      </c>
      <c r="AO870" s="2">
        <v>20.3</v>
      </c>
      <c r="AP870" s="2">
        <v>25</v>
      </c>
      <c r="AQ870" s="2">
        <v>4</v>
      </c>
      <c r="AR870" s="2">
        <v>5</v>
      </c>
      <c r="AS870" s="2">
        <v>1014.8</v>
      </c>
      <c r="AT870" s="2">
        <v>78770</v>
      </c>
      <c r="AU870" s="2">
        <v>5</v>
      </c>
      <c r="AV870" s="600">
        <v>0</v>
      </c>
      <c r="AW870" s="600">
        <v>0</v>
      </c>
      <c r="AX870" s="600">
        <v>0</v>
      </c>
      <c r="AY870" s="599">
        <v>0</v>
      </c>
      <c r="AZ870" s="599">
        <v>296.2</v>
      </c>
      <c r="BA870">
        <v>39.1</v>
      </c>
      <c r="BB870">
        <v>35.700000000000003</v>
      </c>
      <c r="BC870" s="8">
        <v>0.59791666666666698</v>
      </c>
    </row>
    <row r="871" spans="2:55">
      <c r="B871" s="2">
        <v>25.2</v>
      </c>
      <c r="C871" s="2">
        <v>74</v>
      </c>
      <c r="D871" s="2">
        <v>20.3</v>
      </c>
      <c r="E871" s="2">
        <v>25.2</v>
      </c>
      <c r="F871" s="2">
        <v>4</v>
      </c>
      <c r="G871" s="2">
        <v>7.2</v>
      </c>
      <c r="H871" s="2">
        <v>1015</v>
      </c>
      <c r="I871" s="2">
        <v>75760</v>
      </c>
      <c r="J871" s="2">
        <v>5</v>
      </c>
      <c r="K871" s="2">
        <v>0</v>
      </c>
      <c r="L871" s="2">
        <v>0</v>
      </c>
      <c r="M871" s="2">
        <v>0</v>
      </c>
      <c r="N871">
        <v>0</v>
      </c>
      <c r="O871">
        <v>296.2</v>
      </c>
      <c r="P871">
        <v>39.1</v>
      </c>
      <c r="Q871">
        <v>35.5</v>
      </c>
      <c r="R871" s="5">
        <v>0.59861111111111098</v>
      </c>
      <c r="T871" s="13">
        <f t="shared" si="36"/>
        <v>39.1</v>
      </c>
      <c r="U871" s="13">
        <f t="shared" si="37"/>
        <v>10.900000000000002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25.2</v>
      </c>
      <c r="AN871" s="2">
        <v>74</v>
      </c>
      <c r="AO871" s="2">
        <v>20.3</v>
      </c>
      <c r="AP871" s="2">
        <v>25.2</v>
      </c>
      <c r="AQ871" s="2">
        <v>4</v>
      </c>
      <c r="AR871" s="2">
        <v>7.2</v>
      </c>
      <c r="AS871" s="2">
        <v>1015</v>
      </c>
      <c r="AT871" s="2">
        <v>75760</v>
      </c>
      <c r="AU871" s="2">
        <v>5</v>
      </c>
      <c r="AV871" s="600">
        <v>0</v>
      </c>
      <c r="AW871" s="600">
        <v>0</v>
      </c>
      <c r="AX871" s="600">
        <v>0</v>
      </c>
      <c r="AY871" s="599">
        <v>0</v>
      </c>
      <c r="AZ871" s="599">
        <v>296.2</v>
      </c>
      <c r="BA871">
        <v>39.1</v>
      </c>
      <c r="BB871">
        <v>35.5</v>
      </c>
      <c r="BC871" s="8">
        <v>0.59861111111111098</v>
      </c>
    </row>
    <row r="872" spans="2:55">
      <c r="B872" s="2">
        <v>25.2</v>
      </c>
      <c r="C872" s="2">
        <v>74</v>
      </c>
      <c r="D872" s="2">
        <v>20.3</v>
      </c>
      <c r="E872" s="2">
        <v>25.2</v>
      </c>
      <c r="F872" s="2">
        <v>1.8</v>
      </c>
      <c r="G872" s="2">
        <v>4.7</v>
      </c>
      <c r="H872" s="2">
        <v>1015.1</v>
      </c>
      <c r="I872" s="2">
        <v>72520</v>
      </c>
      <c r="J872" s="2">
        <v>5</v>
      </c>
      <c r="K872" s="2">
        <v>0</v>
      </c>
      <c r="L872" s="2">
        <v>0</v>
      </c>
      <c r="M872" s="2">
        <v>0</v>
      </c>
      <c r="N872">
        <v>0</v>
      </c>
      <c r="O872">
        <v>296.2</v>
      </c>
      <c r="P872">
        <v>39.5</v>
      </c>
      <c r="Q872">
        <v>35.4</v>
      </c>
      <c r="R872" s="5">
        <v>0.59930555555555598</v>
      </c>
      <c r="T872" s="13">
        <f t="shared" si="36"/>
        <v>39.5</v>
      </c>
      <c r="U872" s="13">
        <f t="shared" si="37"/>
        <v>11.3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25.2</v>
      </c>
      <c r="AN872" s="2">
        <v>74</v>
      </c>
      <c r="AO872" s="2">
        <v>20.3</v>
      </c>
      <c r="AP872" s="2">
        <v>25.2</v>
      </c>
      <c r="AQ872" s="2">
        <v>1.8</v>
      </c>
      <c r="AR872" s="2">
        <v>4.7</v>
      </c>
      <c r="AS872" s="2">
        <v>1015.1</v>
      </c>
      <c r="AT872" s="2">
        <v>72520</v>
      </c>
      <c r="AU872" s="2">
        <v>5</v>
      </c>
      <c r="AV872" s="600">
        <v>0</v>
      </c>
      <c r="AW872" s="600">
        <v>0</v>
      </c>
      <c r="AX872" s="600">
        <v>0</v>
      </c>
      <c r="AY872" s="599">
        <v>0</v>
      </c>
      <c r="AZ872" s="599">
        <v>296.2</v>
      </c>
      <c r="BA872">
        <v>39.5</v>
      </c>
      <c r="BB872">
        <v>35.4</v>
      </c>
      <c r="BC872" s="8">
        <v>0.59930555555555598</v>
      </c>
    </row>
    <row r="873" spans="2:55">
      <c r="B873" s="2">
        <v>25.3</v>
      </c>
      <c r="C873" s="2">
        <v>73</v>
      </c>
      <c r="D873" s="2">
        <v>20.100000000000001</v>
      </c>
      <c r="E873" s="2">
        <v>25.3</v>
      </c>
      <c r="F873" s="2">
        <v>5.4</v>
      </c>
      <c r="G873" s="2">
        <v>6.8</v>
      </c>
      <c r="H873" s="2">
        <v>1015.1</v>
      </c>
      <c r="I873" s="2">
        <v>72370</v>
      </c>
      <c r="J873" s="2">
        <v>5</v>
      </c>
      <c r="K873" s="2">
        <v>0</v>
      </c>
      <c r="L873" s="2">
        <v>0</v>
      </c>
      <c r="M873" s="2">
        <v>0</v>
      </c>
      <c r="N873">
        <v>0</v>
      </c>
      <c r="O873">
        <v>296.2</v>
      </c>
      <c r="P873">
        <v>39.9</v>
      </c>
      <c r="Q873">
        <v>35.299999999999997</v>
      </c>
      <c r="R873" s="5">
        <v>0.6</v>
      </c>
      <c r="T873" s="13">
        <f t="shared" si="36"/>
        <v>39.9</v>
      </c>
      <c r="U873" s="13">
        <f t="shared" si="37"/>
        <v>11.599999999999998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25.3</v>
      </c>
      <c r="AN873" s="2">
        <v>73</v>
      </c>
      <c r="AO873" s="2">
        <v>20.100000000000001</v>
      </c>
      <c r="AP873" s="2">
        <v>25.3</v>
      </c>
      <c r="AQ873" s="2">
        <v>5.4</v>
      </c>
      <c r="AR873" s="2">
        <v>6.8</v>
      </c>
      <c r="AS873" s="2">
        <v>1015.1</v>
      </c>
      <c r="AT873" s="2">
        <v>72370</v>
      </c>
      <c r="AU873" s="2">
        <v>5</v>
      </c>
      <c r="AV873" s="600">
        <v>0</v>
      </c>
      <c r="AW873" s="600">
        <v>0</v>
      </c>
      <c r="AX873" s="600">
        <v>0</v>
      </c>
      <c r="AY873" s="599">
        <v>0</v>
      </c>
      <c r="AZ873" s="599">
        <v>296.2</v>
      </c>
      <c r="BA873">
        <v>39.9</v>
      </c>
      <c r="BB873">
        <v>35.299999999999997</v>
      </c>
      <c r="BC873" s="8">
        <v>0.6</v>
      </c>
    </row>
    <row r="874" spans="2:55">
      <c r="B874" s="2">
        <v>25.2</v>
      </c>
      <c r="C874" s="2">
        <v>74</v>
      </c>
      <c r="D874" s="2">
        <v>20.3</v>
      </c>
      <c r="E874" s="2">
        <v>25.2</v>
      </c>
      <c r="F874" s="2">
        <v>4.3</v>
      </c>
      <c r="G874" s="2">
        <v>6.8</v>
      </c>
      <c r="H874" s="2">
        <v>1015.1</v>
      </c>
      <c r="I874" s="2">
        <v>71160</v>
      </c>
      <c r="J874" s="2">
        <v>5</v>
      </c>
      <c r="K874" s="2">
        <v>0</v>
      </c>
      <c r="L874" s="2">
        <v>0</v>
      </c>
      <c r="M874" s="2">
        <v>0</v>
      </c>
      <c r="N874">
        <v>0</v>
      </c>
      <c r="O874">
        <v>296.2</v>
      </c>
      <c r="P874">
        <v>40.299999999999997</v>
      </c>
      <c r="Q874">
        <v>35.200000000000003</v>
      </c>
      <c r="R874" s="5">
        <v>0.60069444444444398</v>
      </c>
      <c r="T874" s="13">
        <f t="shared" si="36"/>
        <v>40.299999999999997</v>
      </c>
      <c r="U874" s="13">
        <f t="shared" si="37"/>
        <v>12.099999999999998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25.2</v>
      </c>
      <c r="AN874" s="2">
        <v>74</v>
      </c>
      <c r="AO874" s="2">
        <v>20.3</v>
      </c>
      <c r="AP874" s="2">
        <v>25.2</v>
      </c>
      <c r="AQ874" s="2">
        <v>4.3</v>
      </c>
      <c r="AR874" s="2">
        <v>6.8</v>
      </c>
      <c r="AS874" s="2">
        <v>1015.1</v>
      </c>
      <c r="AT874" s="2">
        <v>71160</v>
      </c>
      <c r="AU874" s="2">
        <v>5</v>
      </c>
      <c r="AV874" s="600">
        <v>0</v>
      </c>
      <c r="AW874" s="600">
        <v>0</v>
      </c>
      <c r="AX874" s="600">
        <v>0</v>
      </c>
      <c r="AY874" s="599">
        <v>0</v>
      </c>
      <c r="AZ874" s="599">
        <v>296.2</v>
      </c>
      <c r="BA874">
        <v>40.299999999999997</v>
      </c>
      <c r="BB874">
        <v>35.200000000000003</v>
      </c>
      <c r="BC874" s="8">
        <v>0.60069444444444398</v>
      </c>
    </row>
    <row r="875" spans="2:55">
      <c r="B875" s="2">
        <v>25</v>
      </c>
      <c r="C875" s="2">
        <v>74</v>
      </c>
      <c r="D875" s="2">
        <v>20.100000000000001</v>
      </c>
      <c r="E875" s="2">
        <v>25</v>
      </c>
      <c r="F875" s="2">
        <v>3.2</v>
      </c>
      <c r="G875" s="2">
        <v>6.8</v>
      </c>
      <c r="H875" s="2">
        <v>1014.9</v>
      </c>
      <c r="I875" s="2">
        <v>71640</v>
      </c>
      <c r="J875" s="2">
        <v>5</v>
      </c>
      <c r="K875" s="2">
        <v>0</v>
      </c>
      <c r="L875" s="2">
        <v>0</v>
      </c>
      <c r="M875" s="2">
        <v>0</v>
      </c>
      <c r="N875">
        <v>0</v>
      </c>
      <c r="O875">
        <v>296.2</v>
      </c>
      <c r="P875">
        <v>40.5</v>
      </c>
      <c r="Q875">
        <v>35.200000000000003</v>
      </c>
      <c r="R875" s="5">
        <v>0.60138888888888897</v>
      </c>
      <c r="T875" s="13">
        <f t="shared" si="36"/>
        <v>40.5</v>
      </c>
      <c r="U875" s="13">
        <f t="shared" si="37"/>
        <v>12.5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25</v>
      </c>
      <c r="AN875" s="2">
        <v>74</v>
      </c>
      <c r="AO875" s="2">
        <v>20.100000000000001</v>
      </c>
      <c r="AP875" s="2">
        <v>25</v>
      </c>
      <c r="AQ875" s="2">
        <v>3.2</v>
      </c>
      <c r="AR875" s="2">
        <v>6.8</v>
      </c>
      <c r="AS875" s="2">
        <v>1014.9</v>
      </c>
      <c r="AT875" s="2">
        <v>71640</v>
      </c>
      <c r="AU875" s="2">
        <v>5</v>
      </c>
      <c r="AV875" s="600">
        <v>0</v>
      </c>
      <c r="AW875" s="600">
        <v>0</v>
      </c>
      <c r="AX875" s="600">
        <v>0</v>
      </c>
      <c r="AY875" s="599">
        <v>0</v>
      </c>
      <c r="AZ875" s="599">
        <v>296.2</v>
      </c>
      <c r="BA875">
        <v>40.5</v>
      </c>
      <c r="BB875">
        <v>35.200000000000003</v>
      </c>
      <c r="BC875" s="8">
        <v>0.60138888888888897</v>
      </c>
    </row>
    <row r="876" spans="2:55">
      <c r="B876" s="2">
        <v>25</v>
      </c>
      <c r="C876" s="2">
        <v>75</v>
      </c>
      <c r="D876" s="2">
        <v>20.3</v>
      </c>
      <c r="E876" s="2">
        <v>25</v>
      </c>
      <c r="F876" s="2">
        <v>6.1</v>
      </c>
      <c r="G876" s="2">
        <v>8.3000000000000007</v>
      </c>
      <c r="H876" s="2">
        <v>1015.1</v>
      </c>
      <c r="I876" s="2">
        <v>71120</v>
      </c>
      <c r="J876" s="2">
        <v>5</v>
      </c>
      <c r="K876" s="2">
        <v>0</v>
      </c>
      <c r="L876" s="2">
        <v>0</v>
      </c>
      <c r="M876" s="2">
        <v>0</v>
      </c>
      <c r="N876">
        <v>0</v>
      </c>
      <c r="O876">
        <v>296.2</v>
      </c>
      <c r="P876">
        <v>40.700000000000003</v>
      </c>
      <c r="Q876">
        <v>35</v>
      </c>
      <c r="R876" s="5">
        <v>0.60208333333333297</v>
      </c>
      <c r="T876" s="13">
        <f t="shared" si="36"/>
        <v>40.700000000000003</v>
      </c>
      <c r="U876" s="13">
        <f t="shared" si="37"/>
        <v>12.700000000000003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25</v>
      </c>
      <c r="AN876" s="2">
        <v>75</v>
      </c>
      <c r="AO876" s="2">
        <v>20.3</v>
      </c>
      <c r="AP876" s="2">
        <v>25</v>
      </c>
      <c r="AQ876" s="2">
        <v>6.1</v>
      </c>
      <c r="AR876" s="2">
        <v>8.3000000000000007</v>
      </c>
      <c r="AS876" s="2">
        <v>1015.1</v>
      </c>
      <c r="AT876" s="2">
        <v>71120</v>
      </c>
      <c r="AU876" s="2">
        <v>5</v>
      </c>
      <c r="AV876" s="600">
        <v>0</v>
      </c>
      <c r="AW876" s="600">
        <v>0</v>
      </c>
      <c r="AX876" s="600">
        <v>0</v>
      </c>
      <c r="AY876" s="599">
        <v>0</v>
      </c>
      <c r="AZ876" s="599">
        <v>296.2</v>
      </c>
      <c r="BA876">
        <v>40.700000000000003</v>
      </c>
      <c r="BB876">
        <v>35</v>
      </c>
      <c r="BC876" s="8">
        <v>0.60208333333333297</v>
      </c>
    </row>
    <row r="877" spans="2:55">
      <c r="B877" s="2">
        <v>25</v>
      </c>
      <c r="C877" s="2">
        <v>74</v>
      </c>
      <c r="D877" s="2">
        <v>20.100000000000001</v>
      </c>
      <c r="E877" s="2">
        <v>25</v>
      </c>
      <c r="F877" s="2">
        <v>2.9</v>
      </c>
      <c r="G877" s="2">
        <v>3.6</v>
      </c>
      <c r="H877" s="2">
        <v>1015</v>
      </c>
      <c r="I877" s="2">
        <v>70970</v>
      </c>
      <c r="J877" s="2">
        <v>5</v>
      </c>
      <c r="K877" s="2">
        <v>0</v>
      </c>
      <c r="L877" s="2">
        <v>0</v>
      </c>
      <c r="M877" s="2">
        <v>0</v>
      </c>
      <c r="N877">
        <v>0</v>
      </c>
      <c r="O877">
        <v>296.2</v>
      </c>
      <c r="P877">
        <v>40.799999999999997</v>
      </c>
      <c r="Q877">
        <v>34.9</v>
      </c>
      <c r="R877" s="5">
        <v>0.60277777777777797</v>
      </c>
      <c r="T877" s="13">
        <f t="shared" si="36"/>
        <v>40.799999999999997</v>
      </c>
      <c r="U877" s="13">
        <f t="shared" si="37"/>
        <v>12.799999999999997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25</v>
      </c>
      <c r="AN877" s="2">
        <v>74</v>
      </c>
      <c r="AO877" s="2">
        <v>20.100000000000001</v>
      </c>
      <c r="AP877" s="2">
        <v>25</v>
      </c>
      <c r="AQ877" s="2">
        <v>2.9</v>
      </c>
      <c r="AR877" s="2">
        <v>3.6</v>
      </c>
      <c r="AS877" s="2">
        <v>1015</v>
      </c>
      <c r="AT877" s="2">
        <v>70970</v>
      </c>
      <c r="AU877" s="2">
        <v>5</v>
      </c>
      <c r="AV877" s="600">
        <v>0</v>
      </c>
      <c r="AW877" s="600">
        <v>0</v>
      </c>
      <c r="AX877" s="600">
        <v>0</v>
      </c>
      <c r="AY877" s="599">
        <v>0</v>
      </c>
      <c r="AZ877" s="599">
        <v>296.2</v>
      </c>
      <c r="BA877">
        <v>40.799999999999997</v>
      </c>
      <c r="BB877">
        <v>34.9</v>
      </c>
      <c r="BC877" s="8">
        <v>0.60277777777777797</v>
      </c>
    </row>
    <row r="878" spans="2:55">
      <c r="B878" s="2">
        <v>25.6</v>
      </c>
      <c r="C878" s="2">
        <v>72</v>
      </c>
      <c r="D878" s="2">
        <v>20.2</v>
      </c>
      <c r="E878" s="2">
        <v>25.6</v>
      </c>
      <c r="F878" s="2">
        <v>6.8</v>
      </c>
      <c r="G878" s="2">
        <v>8.3000000000000007</v>
      </c>
      <c r="H878" s="2">
        <v>1014.9</v>
      </c>
      <c r="I878" s="2">
        <v>67290</v>
      </c>
      <c r="J878" s="2">
        <v>4</v>
      </c>
      <c r="K878" s="2">
        <v>0</v>
      </c>
      <c r="L878" s="2">
        <v>0</v>
      </c>
      <c r="M878" s="2">
        <v>0</v>
      </c>
      <c r="N878">
        <v>0</v>
      </c>
      <c r="O878">
        <v>296.2</v>
      </c>
      <c r="P878">
        <v>42.5</v>
      </c>
      <c r="Q878">
        <v>39.6</v>
      </c>
      <c r="R878" s="5">
        <v>0.60347222222222197</v>
      </c>
      <c r="T878" s="13">
        <f t="shared" si="36"/>
        <v>42.5</v>
      </c>
      <c r="U878" s="13">
        <f t="shared" si="37"/>
        <v>13.899999999999999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25.6</v>
      </c>
      <c r="AN878" s="2">
        <v>72</v>
      </c>
      <c r="AO878" s="2">
        <v>20.2</v>
      </c>
      <c r="AP878" s="2">
        <v>25.6</v>
      </c>
      <c r="AQ878" s="2">
        <v>6.8</v>
      </c>
      <c r="AR878" s="2">
        <v>8.3000000000000007</v>
      </c>
      <c r="AS878" s="2">
        <v>1014.9</v>
      </c>
      <c r="AT878" s="2">
        <v>67290</v>
      </c>
      <c r="AU878" s="2">
        <v>4</v>
      </c>
      <c r="AV878" s="600">
        <v>0</v>
      </c>
      <c r="AW878" s="600">
        <v>0</v>
      </c>
      <c r="AX878" s="600">
        <v>0</v>
      </c>
      <c r="AY878" s="599">
        <v>0</v>
      </c>
      <c r="AZ878" s="599">
        <v>296.2</v>
      </c>
      <c r="BA878">
        <v>42.5</v>
      </c>
      <c r="BB878">
        <v>39.6</v>
      </c>
      <c r="BC878" s="8">
        <v>0.60347222222222197</v>
      </c>
    </row>
    <row r="879" spans="2:55">
      <c r="B879" s="2">
        <v>25.4</v>
      </c>
      <c r="C879" s="2">
        <v>72</v>
      </c>
      <c r="D879" s="2">
        <v>20</v>
      </c>
      <c r="E879" s="2">
        <v>25.4</v>
      </c>
      <c r="F879" s="2">
        <v>6.8</v>
      </c>
      <c r="G879" s="2">
        <v>6.8</v>
      </c>
      <c r="H879" s="2">
        <v>1014.9</v>
      </c>
      <c r="I879" s="2">
        <v>49700</v>
      </c>
      <c r="J879" s="2">
        <v>3</v>
      </c>
      <c r="K879" s="2">
        <v>0</v>
      </c>
      <c r="L879" s="2">
        <v>0</v>
      </c>
      <c r="M879" s="2">
        <v>0</v>
      </c>
      <c r="N879">
        <v>0</v>
      </c>
      <c r="O879">
        <v>296.2</v>
      </c>
      <c r="P879">
        <v>42.5</v>
      </c>
      <c r="Q879">
        <v>39.4</v>
      </c>
      <c r="R879" s="5">
        <v>0.60416666666666696</v>
      </c>
      <c r="T879" s="13">
        <f t="shared" si="36"/>
        <v>42.5</v>
      </c>
      <c r="U879" s="13">
        <f t="shared" si="37"/>
        <v>14.100000000000001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25.4</v>
      </c>
      <c r="AN879" s="2">
        <v>72</v>
      </c>
      <c r="AO879" s="2">
        <v>20</v>
      </c>
      <c r="AP879" s="2">
        <v>25.4</v>
      </c>
      <c r="AQ879" s="2">
        <v>6.8</v>
      </c>
      <c r="AR879" s="2">
        <v>6.8</v>
      </c>
      <c r="AS879" s="2">
        <v>1014.9</v>
      </c>
      <c r="AT879" s="2">
        <v>49700</v>
      </c>
      <c r="AU879" s="2">
        <v>3</v>
      </c>
      <c r="AV879" s="600">
        <v>0</v>
      </c>
      <c r="AW879" s="600">
        <v>0</v>
      </c>
      <c r="AX879" s="600">
        <v>0</v>
      </c>
      <c r="AY879" s="599">
        <v>0</v>
      </c>
      <c r="AZ879" s="599">
        <v>296.2</v>
      </c>
      <c r="BA879">
        <v>42.5</v>
      </c>
      <c r="BB879">
        <v>39.4</v>
      </c>
      <c r="BC879" s="8">
        <v>0.60416666666666696</v>
      </c>
    </row>
    <row r="880" spans="2:55">
      <c r="B880" s="2">
        <v>25.3</v>
      </c>
      <c r="C880" s="2">
        <v>72</v>
      </c>
      <c r="D880" s="2">
        <v>19.899999999999999</v>
      </c>
      <c r="E880" s="2">
        <v>25.3</v>
      </c>
      <c r="F880" s="2">
        <v>11.5</v>
      </c>
      <c r="G880" s="2">
        <v>11.9</v>
      </c>
      <c r="H880" s="2">
        <v>1014.8</v>
      </c>
      <c r="I880" s="2">
        <v>44790</v>
      </c>
      <c r="J880" s="2">
        <v>3</v>
      </c>
      <c r="K880" s="2">
        <v>0</v>
      </c>
      <c r="L880" s="2">
        <v>0</v>
      </c>
      <c r="M880" s="2">
        <v>0</v>
      </c>
      <c r="N880">
        <v>0</v>
      </c>
      <c r="O880">
        <v>296.2</v>
      </c>
      <c r="P880">
        <v>42.3</v>
      </c>
      <c r="Q880">
        <v>39.4</v>
      </c>
      <c r="R880" s="5">
        <v>0.60486111111111096</v>
      </c>
      <c r="T880" s="13">
        <f t="shared" si="36"/>
        <v>42.3</v>
      </c>
      <c r="U880" s="13">
        <f t="shared" si="37"/>
        <v>13.999999999999996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25.3</v>
      </c>
      <c r="AN880" s="2">
        <v>72</v>
      </c>
      <c r="AO880" s="2">
        <v>19.899999999999999</v>
      </c>
      <c r="AP880" s="2">
        <v>25.3</v>
      </c>
      <c r="AQ880" s="2">
        <v>11.5</v>
      </c>
      <c r="AR880" s="2">
        <v>11.9</v>
      </c>
      <c r="AS880" s="2">
        <v>1014.8</v>
      </c>
      <c r="AT880" s="2">
        <v>44790</v>
      </c>
      <c r="AU880" s="2">
        <v>3</v>
      </c>
      <c r="AV880" s="600">
        <v>0</v>
      </c>
      <c r="AW880" s="600">
        <v>0</v>
      </c>
      <c r="AX880" s="600">
        <v>0</v>
      </c>
      <c r="AY880" s="599">
        <v>0</v>
      </c>
      <c r="AZ880" s="599">
        <v>296.2</v>
      </c>
      <c r="BA880">
        <v>42.3</v>
      </c>
      <c r="BB880">
        <v>39.4</v>
      </c>
      <c r="BC880" s="8">
        <v>0.60486111111111096</v>
      </c>
    </row>
    <row r="881" spans="2:55">
      <c r="B881" s="2">
        <v>24.9</v>
      </c>
      <c r="C881" s="2">
        <v>73</v>
      </c>
      <c r="D881" s="2">
        <v>19.7</v>
      </c>
      <c r="E881" s="2">
        <v>24.9</v>
      </c>
      <c r="F881" s="2">
        <v>8.3000000000000007</v>
      </c>
      <c r="G881" s="2">
        <v>8.3000000000000007</v>
      </c>
      <c r="H881" s="2">
        <v>1014.8</v>
      </c>
      <c r="I881" s="2">
        <v>40450</v>
      </c>
      <c r="J881" s="2">
        <v>2</v>
      </c>
      <c r="K881" s="2">
        <v>0</v>
      </c>
      <c r="L881" s="2">
        <v>0</v>
      </c>
      <c r="M881" s="2">
        <v>0</v>
      </c>
      <c r="N881">
        <v>0</v>
      </c>
      <c r="O881">
        <v>296.2</v>
      </c>
      <c r="P881">
        <v>41.9</v>
      </c>
      <c r="Q881">
        <v>39.200000000000003</v>
      </c>
      <c r="R881" s="5">
        <v>0.60555555555555596</v>
      </c>
      <c r="T881" s="13">
        <f t="shared" si="36"/>
        <v>41.9</v>
      </c>
      <c r="U881" s="13">
        <f t="shared" si="37"/>
        <v>14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24.9</v>
      </c>
      <c r="AN881" s="2">
        <v>73</v>
      </c>
      <c r="AO881" s="2">
        <v>19.7</v>
      </c>
      <c r="AP881" s="2">
        <v>24.9</v>
      </c>
      <c r="AQ881" s="2">
        <v>8.3000000000000007</v>
      </c>
      <c r="AR881" s="2">
        <v>8.3000000000000007</v>
      </c>
      <c r="AS881" s="2">
        <v>1014.8</v>
      </c>
      <c r="AT881" s="2">
        <v>40450</v>
      </c>
      <c r="AU881" s="2">
        <v>2</v>
      </c>
      <c r="AV881" s="600">
        <v>0</v>
      </c>
      <c r="AW881" s="600">
        <v>0</v>
      </c>
      <c r="AX881" s="600">
        <v>0</v>
      </c>
      <c r="AY881" s="599">
        <v>0</v>
      </c>
      <c r="AZ881" s="599">
        <v>296.2</v>
      </c>
      <c r="BA881">
        <v>41.9</v>
      </c>
      <c r="BB881">
        <v>39.200000000000003</v>
      </c>
      <c r="BC881" s="8">
        <v>0.60555555555555596</v>
      </c>
    </row>
    <row r="882" spans="2:55">
      <c r="B882" s="2">
        <v>24.8</v>
      </c>
      <c r="C882" s="2">
        <v>74</v>
      </c>
      <c r="D882" s="2">
        <v>19.899999999999999</v>
      </c>
      <c r="E882" s="2">
        <v>24.8</v>
      </c>
      <c r="F882" s="2">
        <v>3.2</v>
      </c>
      <c r="G882" s="2">
        <v>5.8</v>
      </c>
      <c r="H882" s="2">
        <v>1015</v>
      </c>
      <c r="I882" s="2">
        <v>40100</v>
      </c>
      <c r="J882" s="2">
        <v>2</v>
      </c>
      <c r="K882" s="2">
        <v>0</v>
      </c>
      <c r="L882" s="2">
        <v>0</v>
      </c>
      <c r="M882" s="2">
        <v>0</v>
      </c>
      <c r="N882">
        <v>0</v>
      </c>
      <c r="O882">
        <v>296.2</v>
      </c>
      <c r="P882">
        <v>41.4</v>
      </c>
      <c r="Q882">
        <v>38.799999999999997</v>
      </c>
      <c r="R882" s="5">
        <v>0.60624999999999996</v>
      </c>
      <c r="T882" s="13">
        <f t="shared" si="36"/>
        <v>41.4</v>
      </c>
      <c r="U882" s="13">
        <f t="shared" si="37"/>
        <v>13.599999999999998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24.8</v>
      </c>
      <c r="AN882" s="2">
        <v>74</v>
      </c>
      <c r="AO882" s="2">
        <v>19.899999999999999</v>
      </c>
      <c r="AP882" s="2">
        <v>24.8</v>
      </c>
      <c r="AQ882" s="2">
        <v>3.2</v>
      </c>
      <c r="AR882" s="2">
        <v>5.8</v>
      </c>
      <c r="AS882" s="2">
        <v>1015</v>
      </c>
      <c r="AT882" s="2">
        <v>40100</v>
      </c>
      <c r="AU882" s="2">
        <v>2</v>
      </c>
      <c r="AV882" s="600">
        <v>0</v>
      </c>
      <c r="AW882" s="600">
        <v>0</v>
      </c>
      <c r="AX882" s="600">
        <v>0</v>
      </c>
      <c r="AY882" s="599">
        <v>0</v>
      </c>
      <c r="AZ882" s="599">
        <v>296.2</v>
      </c>
      <c r="BA882">
        <v>41.4</v>
      </c>
      <c r="BB882">
        <v>38.799999999999997</v>
      </c>
      <c r="BC882" s="8">
        <v>0.60624999999999996</v>
      </c>
    </row>
    <row r="883" spans="2:55">
      <c r="B883" s="2">
        <v>24.7</v>
      </c>
      <c r="C883" s="2">
        <v>74</v>
      </c>
      <c r="D883" s="2">
        <v>19.8</v>
      </c>
      <c r="E883" s="2">
        <v>24.7</v>
      </c>
      <c r="F883" s="2">
        <v>7.2</v>
      </c>
      <c r="G883" s="2">
        <v>10.4</v>
      </c>
      <c r="H883" s="2">
        <v>1014.9</v>
      </c>
      <c r="I883" s="2">
        <v>41360</v>
      </c>
      <c r="J883" s="2">
        <v>3</v>
      </c>
      <c r="K883" s="2">
        <v>0</v>
      </c>
      <c r="L883" s="2">
        <v>0</v>
      </c>
      <c r="M883" s="2">
        <v>0</v>
      </c>
      <c r="N883">
        <v>0</v>
      </c>
      <c r="O883">
        <v>296.2</v>
      </c>
      <c r="P883">
        <v>40.9</v>
      </c>
      <c r="Q883">
        <v>38.4</v>
      </c>
      <c r="R883" s="5">
        <v>0.60694444444444495</v>
      </c>
      <c r="T883" s="13">
        <f t="shared" si="36"/>
        <v>40.9</v>
      </c>
      <c r="U883" s="13">
        <f t="shared" si="37"/>
        <v>13.2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24.7</v>
      </c>
      <c r="AN883" s="2">
        <v>74</v>
      </c>
      <c r="AO883" s="2">
        <v>19.8</v>
      </c>
      <c r="AP883" s="2">
        <v>24.7</v>
      </c>
      <c r="AQ883" s="2">
        <v>7.2</v>
      </c>
      <c r="AR883" s="2">
        <v>10.4</v>
      </c>
      <c r="AS883" s="2">
        <v>1014.9</v>
      </c>
      <c r="AT883" s="2">
        <v>41360</v>
      </c>
      <c r="AU883" s="2">
        <v>3</v>
      </c>
      <c r="AV883" s="600">
        <v>0</v>
      </c>
      <c r="AW883" s="600">
        <v>0</v>
      </c>
      <c r="AX883" s="600">
        <v>0</v>
      </c>
      <c r="AY883" s="599">
        <v>0</v>
      </c>
      <c r="AZ883" s="599">
        <v>296.2</v>
      </c>
      <c r="BA883">
        <v>40.9</v>
      </c>
      <c r="BB883">
        <v>38.4</v>
      </c>
      <c r="BC883" s="8">
        <v>0.60694444444444495</v>
      </c>
    </row>
    <row r="884" spans="2:55">
      <c r="B884" s="2">
        <v>24.5</v>
      </c>
      <c r="C884" s="2">
        <v>75</v>
      </c>
      <c r="D884" s="2">
        <v>19.8</v>
      </c>
      <c r="E884" s="2">
        <v>24.5</v>
      </c>
      <c r="F884" s="2">
        <v>0</v>
      </c>
      <c r="G884" s="2">
        <v>4.3</v>
      </c>
      <c r="H884" s="2">
        <v>1014.9</v>
      </c>
      <c r="I884" s="2">
        <v>44050</v>
      </c>
      <c r="J884" s="2">
        <v>3</v>
      </c>
      <c r="K884" s="2">
        <v>0</v>
      </c>
      <c r="L884" s="2">
        <v>0</v>
      </c>
      <c r="M884" s="2">
        <v>0</v>
      </c>
      <c r="N884">
        <v>0</v>
      </c>
      <c r="O884">
        <v>296.2</v>
      </c>
      <c r="P884">
        <v>40.299999999999997</v>
      </c>
      <c r="Q884">
        <v>37.9</v>
      </c>
      <c r="R884" s="5">
        <v>0.60763888888888895</v>
      </c>
      <c r="T884" s="13">
        <f t="shared" si="36"/>
        <v>40.299999999999997</v>
      </c>
      <c r="U884" s="13">
        <f t="shared" si="37"/>
        <v>12.799999999999997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24.5</v>
      </c>
      <c r="AN884" s="2">
        <v>75</v>
      </c>
      <c r="AO884" s="2">
        <v>19.8</v>
      </c>
      <c r="AP884" s="2">
        <v>24.5</v>
      </c>
      <c r="AQ884" s="2">
        <v>0</v>
      </c>
      <c r="AR884" s="2">
        <v>4.3</v>
      </c>
      <c r="AS884" s="2">
        <v>1014.9</v>
      </c>
      <c r="AT884" s="2">
        <v>44050</v>
      </c>
      <c r="AU884" s="2">
        <v>3</v>
      </c>
      <c r="AV884" s="600">
        <v>0</v>
      </c>
      <c r="AW884" s="600">
        <v>0</v>
      </c>
      <c r="AX884" s="600">
        <v>0</v>
      </c>
      <c r="AY884" s="599">
        <v>0</v>
      </c>
      <c r="AZ884" s="599">
        <v>296.2</v>
      </c>
      <c r="BA884">
        <v>40.299999999999997</v>
      </c>
      <c r="BB884">
        <v>37.9</v>
      </c>
      <c r="BC884" s="8">
        <v>0.60763888888888895</v>
      </c>
    </row>
    <row r="885" spans="2:55">
      <c r="B885" s="2">
        <v>24.6</v>
      </c>
      <c r="C885" s="2">
        <v>75</v>
      </c>
      <c r="D885" s="2">
        <v>19.899999999999999</v>
      </c>
      <c r="E885" s="2">
        <v>24.6</v>
      </c>
      <c r="F885" s="2">
        <v>0</v>
      </c>
      <c r="G885" s="2">
        <v>6.5</v>
      </c>
      <c r="H885" s="2">
        <v>1015</v>
      </c>
      <c r="I885" s="2">
        <v>46890</v>
      </c>
      <c r="J885" s="2">
        <v>3</v>
      </c>
      <c r="K885" s="2">
        <v>0</v>
      </c>
      <c r="L885" s="2">
        <v>0</v>
      </c>
      <c r="M885" s="2">
        <v>0</v>
      </c>
      <c r="N885">
        <v>0</v>
      </c>
      <c r="O885">
        <v>296.2</v>
      </c>
      <c r="P885">
        <v>39.700000000000003</v>
      </c>
      <c r="Q885">
        <v>37.4</v>
      </c>
      <c r="R885" s="5">
        <v>0.60833333333333295</v>
      </c>
      <c r="T885" s="13">
        <f t="shared" si="36"/>
        <v>39.700000000000003</v>
      </c>
      <c r="U885" s="13">
        <f t="shared" si="37"/>
        <v>12.100000000000001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24.6</v>
      </c>
      <c r="AN885" s="2">
        <v>75</v>
      </c>
      <c r="AO885" s="2">
        <v>19.899999999999999</v>
      </c>
      <c r="AP885" s="2">
        <v>24.6</v>
      </c>
      <c r="AQ885" s="2">
        <v>0</v>
      </c>
      <c r="AR885" s="2">
        <v>6.5</v>
      </c>
      <c r="AS885" s="2">
        <v>1015</v>
      </c>
      <c r="AT885" s="2">
        <v>46890</v>
      </c>
      <c r="AU885" s="2">
        <v>3</v>
      </c>
      <c r="AV885" s="600">
        <v>0</v>
      </c>
      <c r="AW885" s="600">
        <v>0</v>
      </c>
      <c r="AX885" s="600">
        <v>0</v>
      </c>
      <c r="AY885" s="599">
        <v>0</v>
      </c>
      <c r="AZ885" s="599">
        <v>296.2</v>
      </c>
      <c r="BA885">
        <v>39.700000000000003</v>
      </c>
      <c r="BB885">
        <v>37.4</v>
      </c>
      <c r="BC885" s="8">
        <v>0.60833333333333295</v>
      </c>
    </row>
    <row r="886" spans="2:55">
      <c r="B886" s="2">
        <v>24.5</v>
      </c>
      <c r="C886" s="2">
        <v>75</v>
      </c>
      <c r="D886" s="2">
        <v>19.8</v>
      </c>
      <c r="E886" s="2">
        <v>24.5</v>
      </c>
      <c r="F886" s="2">
        <v>3.6</v>
      </c>
      <c r="G886" s="2">
        <v>6.1</v>
      </c>
      <c r="H886" s="2">
        <v>1014.9</v>
      </c>
      <c r="I886" s="2">
        <v>47640</v>
      </c>
      <c r="J886" s="2">
        <v>3</v>
      </c>
      <c r="K886" s="2">
        <v>0</v>
      </c>
      <c r="L886" s="2">
        <v>0</v>
      </c>
      <c r="M886" s="2">
        <v>0</v>
      </c>
      <c r="N886">
        <v>0</v>
      </c>
      <c r="O886">
        <v>296.2</v>
      </c>
      <c r="P886">
        <v>39.200000000000003</v>
      </c>
      <c r="Q886">
        <v>36.799999999999997</v>
      </c>
      <c r="R886" s="5">
        <v>0.60902777777777795</v>
      </c>
      <c r="T886" s="13">
        <f t="shared" si="36"/>
        <v>39.200000000000003</v>
      </c>
      <c r="U886" s="13">
        <f t="shared" si="37"/>
        <v>11.700000000000003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24.5</v>
      </c>
      <c r="AN886" s="2">
        <v>75</v>
      </c>
      <c r="AO886" s="2">
        <v>19.8</v>
      </c>
      <c r="AP886" s="2">
        <v>24.5</v>
      </c>
      <c r="AQ886" s="2">
        <v>3.6</v>
      </c>
      <c r="AR886" s="2">
        <v>6.1</v>
      </c>
      <c r="AS886" s="2">
        <v>1014.9</v>
      </c>
      <c r="AT886" s="2">
        <v>47640</v>
      </c>
      <c r="AU886" s="2">
        <v>3</v>
      </c>
      <c r="AV886" s="600">
        <v>0</v>
      </c>
      <c r="AW886" s="600">
        <v>0</v>
      </c>
      <c r="AX886" s="600">
        <v>0</v>
      </c>
      <c r="AY886" s="599">
        <v>0</v>
      </c>
      <c r="AZ886" s="599">
        <v>296.2</v>
      </c>
      <c r="BA886">
        <v>39.200000000000003</v>
      </c>
      <c r="BB886">
        <v>36.799999999999997</v>
      </c>
      <c r="BC886" s="8">
        <v>0.60902777777777795</v>
      </c>
    </row>
    <row r="887" spans="2:55">
      <c r="B887" s="2">
        <v>24.5</v>
      </c>
      <c r="C887" s="2">
        <v>75</v>
      </c>
      <c r="D887" s="2">
        <v>19.8</v>
      </c>
      <c r="E887" s="2">
        <v>24.5</v>
      </c>
      <c r="F887" s="2">
        <v>3.6</v>
      </c>
      <c r="G887" s="2">
        <v>6.8</v>
      </c>
      <c r="H887" s="2">
        <v>1015</v>
      </c>
      <c r="I887" s="2">
        <v>46570</v>
      </c>
      <c r="J887" s="2">
        <v>3</v>
      </c>
      <c r="K887" s="2">
        <v>0</v>
      </c>
      <c r="L887" s="2">
        <v>0</v>
      </c>
      <c r="M887" s="2">
        <v>0</v>
      </c>
      <c r="N887">
        <v>0</v>
      </c>
      <c r="O887">
        <v>296.2</v>
      </c>
      <c r="P887">
        <v>38.700000000000003</v>
      </c>
      <c r="Q887">
        <v>36.4</v>
      </c>
      <c r="R887" s="5">
        <v>0.60972222222222205</v>
      </c>
      <c r="T887" s="13">
        <f t="shared" si="36"/>
        <v>38.700000000000003</v>
      </c>
      <c r="U887" s="13">
        <f t="shared" si="37"/>
        <v>11.200000000000003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24.5</v>
      </c>
      <c r="AN887" s="2">
        <v>75</v>
      </c>
      <c r="AO887" s="2">
        <v>19.8</v>
      </c>
      <c r="AP887" s="2">
        <v>24.5</v>
      </c>
      <c r="AQ887" s="2">
        <v>3.6</v>
      </c>
      <c r="AR887" s="2">
        <v>6.8</v>
      </c>
      <c r="AS887" s="2">
        <v>1015</v>
      </c>
      <c r="AT887" s="2">
        <v>46570</v>
      </c>
      <c r="AU887" s="2">
        <v>3</v>
      </c>
      <c r="AV887" s="600">
        <v>0</v>
      </c>
      <c r="AW887" s="600">
        <v>0</v>
      </c>
      <c r="AX887" s="600">
        <v>0</v>
      </c>
      <c r="AY887" s="599">
        <v>0</v>
      </c>
      <c r="AZ887" s="599">
        <v>296.2</v>
      </c>
      <c r="BA887">
        <v>38.700000000000003</v>
      </c>
      <c r="BB887">
        <v>36.4</v>
      </c>
      <c r="BC887" s="8">
        <v>0.60972222222222205</v>
      </c>
    </row>
    <row r="888" spans="2:55">
      <c r="B888" s="2">
        <v>24.5</v>
      </c>
      <c r="C888" s="2">
        <v>75</v>
      </c>
      <c r="D888" s="2">
        <v>19.8</v>
      </c>
      <c r="E888" s="2">
        <v>24.5</v>
      </c>
      <c r="F888" s="2">
        <v>2.2000000000000002</v>
      </c>
      <c r="G888" s="2">
        <v>4.7</v>
      </c>
      <c r="H888" s="2">
        <v>1014.9</v>
      </c>
      <c r="I888" s="2">
        <v>50060</v>
      </c>
      <c r="J888" s="2">
        <v>3</v>
      </c>
      <c r="K888" s="2">
        <v>0</v>
      </c>
      <c r="L888" s="2">
        <v>0</v>
      </c>
      <c r="M888" s="2">
        <v>0</v>
      </c>
      <c r="N888">
        <v>0</v>
      </c>
      <c r="O888">
        <v>296.2</v>
      </c>
      <c r="P888">
        <v>38.4</v>
      </c>
      <c r="Q888">
        <v>36</v>
      </c>
      <c r="R888" s="5">
        <v>0.61041666666666705</v>
      </c>
      <c r="T888" s="13">
        <f t="shared" si="36"/>
        <v>38.4</v>
      </c>
      <c r="U888" s="13">
        <f t="shared" si="37"/>
        <v>10.899999999999999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24.5</v>
      </c>
      <c r="AN888" s="2">
        <v>75</v>
      </c>
      <c r="AO888" s="2">
        <v>19.8</v>
      </c>
      <c r="AP888" s="2">
        <v>24.5</v>
      </c>
      <c r="AQ888" s="2">
        <v>2.2000000000000002</v>
      </c>
      <c r="AR888" s="2">
        <v>4.7</v>
      </c>
      <c r="AS888" s="2">
        <v>1014.9</v>
      </c>
      <c r="AT888" s="2">
        <v>50060</v>
      </c>
      <c r="AU888" s="2">
        <v>3</v>
      </c>
      <c r="AV888" s="600">
        <v>0</v>
      </c>
      <c r="AW888" s="600">
        <v>0</v>
      </c>
      <c r="AX888" s="600">
        <v>0</v>
      </c>
      <c r="AY888" s="599">
        <v>0</v>
      </c>
      <c r="AZ888" s="599">
        <v>296.2</v>
      </c>
      <c r="BA888">
        <v>38.4</v>
      </c>
      <c r="BB888">
        <v>36</v>
      </c>
      <c r="BC888" s="8">
        <v>0.61041666666666705</v>
      </c>
    </row>
    <row r="889" spans="2:55">
      <c r="B889" s="2">
        <v>24.5</v>
      </c>
      <c r="C889" s="2">
        <v>75</v>
      </c>
      <c r="D889" s="2">
        <v>19.8</v>
      </c>
      <c r="E889" s="2">
        <v>24.5</v>
      </c>
      <c r="F889" s="2">
        <v>2.2000000000000002</v>
      </c>
      <c r="G889" s="2">
        <v>5</v>
      </c>
      <c r="H889" s="2">
        <v>1014.8</v>
      </c>
      <c r="I889" s="2">
        <v>52090</v>
      </c>
      <c r="J889" s="2">
        <v>3</v>
      </c>
      <c r="K889" s="2">
        <v>0</v>
      </c>
      <c r="L889" s="2">
        <v>0</v>
      </c>
      <c r="M889" s="2">
        <v>0</v>
      </c>
      <c r="N889">
        <v>0</v>
      </c>
      <c r="O889">
        <v>296.2</v>
      </c>
      <c r="P889">
        <v>38.1</v>
      </c>
      <c r="Q889">
        <v>35.700000000000003</v>
      </c>
      <c r="R889" s="5">
        <v>0.61111111111111105</v>
      </c>
      <c r="T889" s="13">
        <f t="shared" si="36"/>
        <v>38.1</v>
      </c>
      <c r="U889" s="13">
        <f t="shared" si="37"/>
        <v>10.600000000000001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24.5</v>
      </c>
      <c r="AN889" s="2">
        <v>75</v>
      </c>
      <c r="AO889" s="2">
        <v>19.8</v>
      </c>
      <c r="AP889" s="2">
        <v>24.5</v>
      </c>
      <c r="AQ889" s="2">
        <v>2.2000000000000002</v>
      </c>
      <c r="AR889" s="2">
        <v>5</v>
      </c>
      <c r="AS889" s="2">
        <v>1014.8</v>
      </c>
      <c r="AT889" s="2">
        <v>52090</v>
      </c>
      <c r="AU889" s="2">
        <v>3</v>
      </c>
      <c r="AV889" s="600">
        <v>0</v>
      </c>
      <c r="AW889" s="600">
        <v>0</v>
      </c>
      <c r="AX889" s="600">
        <v>0</v>
      </c>
      <c r="AY889" s="599">
        <v>0</v>
      </c>
      <c r="AZ889" s="599">
        <v>296.2</v>
      </c>
      <c r="BA889">
        <v>38.1</v>
      </c>
      <c r="BB889">
        <v>35.700000000000003</v>
      </c>
      <c r="BC889" s="8">
        <v>0.61111111111111105</v>
      </c>
    </row>
    <row r="890" spans="2:55">
      <c r="B890" s="2">
        <v>24.5</v>
      </c>
      <c r="C890" s="2">
        <v>75</v>
      </c>
      <c r="D890" s="2">
        <v>19.8</v>
      </c>
      <c r="E890" s="2">
        <v>24.5</v>
      </c>
      <c r="F890" s="2">
        <v>4</v>
      </c>
      <c r="G890" s="2">
        <v>6.1</v>
      </c>
      <c r="H890" s="2">
        <v>1014.9</v>
      </c>
      <c r="I890" s="2">
        <v>52060</v>
      </c>
      <c r="J890" s="2">
        <v>3</v>
      </c>
      <c r="K890" s="2">
        <v>0</v>
      </c>
      <c r="L890" s="2">
        <v>0</v>
      </c>
      <c r="M890" s="2">
        <v>0</v>
      </c>
      <c r="N890">
        <v>0</v>
      </c>
      <c r="O890">
        <v>296.2</v>
      </c>
      <c r="P890">
        <v>37.799999999999997</v>
      </c>
      <c r="Q890">
        <v>35.4</v>
      </c>
      <c r="R890" s="5">
        <v>0.61180555555555605</v>
      </c>
      <c r="T890" s="13">
        <f t="shared" si="36"/>
        <v>37.799999999999997</v>
      </c>
      <c r="U890" s="13">
        <f t="shared" si="37"/>
        <v>10.299999999999997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24.5</v>
      </c>
      <c r="AN890" s="2">
        <v>75</v>
      </c>
      <c r="AO890" s="2">
        <v>19.8</v>
      </c>
      <c r="AP890" s="2">
        <v>24.5</v>
      </c>
      <c r="AQ890" s="2">
        <v>4</v>
      </c>
      <c r="AR890" s="2">
        <v>6.1</v>
      </c>
      <c r="AS890" s="2">
        <v>1014.9</v>
      </c>
      <c r="AT890" s="2">
        <v>52060</v>
      </c>
      <c r="AU890" s="2">
        <v>3</v>
      </c>
      <c r="AV890" s="600">
        <v>0</v>
      </c>
      <c r="AW890" s="600">
        <v>0</v>
      </c>
      <c r="AX890" s="600">
        <v>0</v>
      </c>
      <c r="AY890" s="599">
        <v>0</v>
      </c>
      <c r="AZ890" s="599">
        <v>296.2</v>
      </c>
      <c r="BA890">
        <v>37.799999999999997</v>
      </c>
      <c r="BB890">
        <v>35.4</v>
      </c>
      <c r="BC890" s="8">
        <v>0.61180555555555605</v>
      </c>
    </row>
    <row r="891" spans="2:55">
      <c r="B891" s="2">
        <v>24.6</v>
      </c>
      <c r="C891" s="2">
        <v>75</v>
      </c>
      <c r="D891" s="2">
        <v>19.899999999999999</v>
      </c>
      <c r="E891" s="2">
        <v>24.6</v>
      </c>
      <c r="F891" s="2">
        <v>5.8</v>
      </c>
      <c r="G891" s="2">
        <v>6.1</v>
      </c>
      <c r="H891" s="2">
        <v>1014.9</v>
      </c>
      <c r="I891" s="2">
        <v>62720</v>
      </c>
      <c r="J891" s="2">
        <v>4</v>
      </c>
      <c r="K891" s="2">
        <v>0</v>
      </c>
      <c r="L891" s="2">
        <v>0</v>
      </c>
      <c r="M891" s="2">
        <v>0</v>
      </c>
      <c r="N891">
        <v>0</v>
      </c>
      <c r="O891">
        <v>296.2</v>
      </c>
      <c r="P891">
        <v>37.6</v>
      </c>
      <c r="Q891">
        <v>35.200000000000003</v>
      </c>
      <c r="R891" s="5">
        <v>0.61250000000000004</v>
      </c>
      <c r="T891" s="13">
        <f t="shared" si="36"/>
        <v>37.6</v>
      </c>
      <c r="U891" s="13">
        <f t="shared" si="37"/>
        <v>10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24.6</v>
      </c>
      <c r="AN891" s="2">
        <v>75</v>
      </c>
      <c r="AO891" s="2">
        <v>19.899999999999999</v>
      </c>
      <c r="AP891" s="2">
        <v>24.6</v>
      </c>
      <c r="AQ891" s="2">
        <v>5.8</v>
      </c>
      <c r="AR891" s="2">
        <v>6.1</v>
      </c>
      <c r="AS891" s="2">
        <v>1014.9</v>
      </c>
      <c r="AT891" s="2">
        <v>62720</v>
      </c>
      <c r="AU891" s="2">
        <v>4</v>
      </c>
      <c r="AV891" s="600">
        <v>0</v>
      </c>
      <c r="AW891" s="600">
        <v>0</v>
      </c>
      <c r="AX891" s="600">
        <v>0</v>
      </c>
      <c r="AY891" s="599">
        <v>0</v>
      </c>
      <c r="AZ891" s="599">
        <v>296.2</v>
      </c>
      <c r="BA891">
        <v>37.6</v>
      </c>
      <c r="BB891">
        <v>35.200000000000003</v>
      </c>
      <c r="BC891" s="8">
        <v>0.61250000000000004</v>
      </c>
    </row>
    <row r="892" spans="2:55">
      <c r="B892" s="2">
        <v>24.6</v>
      </c>
      <c r="C892" s="2">
        <v>75</v>
      </c>
      <c r="D892" s="2">
        <v>19.899999999999999</v>
      </c>
      <c r="E892" s="2">
        <v>24.6</v>
      </c>
      <c r="F892" s="2">
        <v>6.1</v>
      </c>
      <c r="G892" s="2">
        <v>7.2</v>
      </c>
      <c r="H892" s="2">
        <v>1015</v>
      </c>
      <c r="I892" s="2">
        <v>55280</v>
      </c>
      <c r="J892" s="2">
        <v>4</v>
      </c>
      <c r="K892" s="2">
        <v>0</v>
      </c>
      <c r="L892" s="2">
        <v>0</v>
      </c>
      <c r="M892" s="2">
        <v>0</v>
      </c>
      <c r="N892">
        <v>0</v>
      </c>
      <c r="O892">
        <v>296.2</v>
      </c>
      <c r="P892">
        <v>37.5</v>
      </c>
      <c r="Q892">
        <v>35.1</v>
      </c>
      <c r="R892" s="5">
        <v>0.61319444444444404</v>
      </c>
      <c r="T892" s="13">
        <f t="shared" si="36"/>
        <v>37.5</v>
      </c>
      <c r="U892" s="13">
        <f t="shared" si="37"/>
        <v>9.8999999999999986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24.6</v>
      </c>
      <c r="AN892" s="2">
        <v>75</v>
      </c>
      <c r="AO892" s="2">
        <v>19.899999999999999</v>
      </c>
      <c r="AP892" s="2">
        <v>24.6</v>
      </c>
      <c r="AQ892" s="2">
        <v>6.1</v>
      </c>
      <c r="AR892" s="2">
        <v>7.2</v>
      </c>
      <c r="AS892" s="2">
        <v>1015</v>
      </c>
      <c r="AT892" s="2">
        <v>55280</v>
      </c>
      <c r="AU892" s="2">
        <v>4</v>
      </c>
      <c r="AV892" s="600">
        <v>0</v>
      </c>
      <c r="AW892" s="600">
        <v>0</v>
      </c>
      <c r="AX892" s="600">
        <v>0</v>
      </c>
      <c r="AY892" s="599">
        <v>0</v>
      </c>
      <c r="AZ892" s="599">
        <v>296.2</v>
      </c>
      <c r="BA892">
        <v>37.5</v>
      </c>
      <c r="BB892">
        <v>35.1</v>
      </c>
      <c r="BC892" s="8">
        <v>0.61319444444444404</v>
      </c>
    </row>
    <row r="893" spans="2:55">
      <c r="B893" s="2">
        <v>24.8</v>
      </c>
      <c r="C893" s="2">
        <v>75</v>
      </c>
      <c r="D893" s="2">
        <v>20.100000000000001</v>
      </c>
      <c r="E893" s="2">
        <v>24.8</v>
      </c>
      <c r="F893" s="2">
        <v>0</v>
      </c>
      <c r="G893" s="2">
        <v>7.2</v>
      </c>
      <c r="H893" s="2">
        <v>1014.9</v>
      </c>
      <c r="I893" s="2">
        <v>60910</v>
      </c>
      <c r="J893" s="2">
        <v>4</v>
      </c>
      <c r="K893" s="2">
        <v>0</v>
      </c>
      <c r="L893" s="2">
        <v>0</v>
      </c>
      <c r="M893" s="2">
        <v>0</v>
      </c>
      <c r="N893">
        <v>0</v>
      </c>
      <c r="O893">
        <v>296.2</v>
      </c>
      <c r="P893">
        <v>37.4</v>
      </c>
      <c r="Q893">
        <v>35.1</v>
      </c>
      <c r="R893" s="5">
        <v>0.61388888888888904</v>
      </c>
      <c r="T893" s="13">
        <f t="shared" si="36"/>
        <v>37.4</v>
      </c>
      <c r="U893" s="13">
        <f t="shared" si="37"/>
        <v>9.5999999999999979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24.8</v>
      </c>
      <c r="AN893" s="2">
        <v>75</v>
      </c>
      <c r="AO893" s="2">
        <v>20.100000000000001</v>
      </c>
      <c r="AP893" s="2">
        <v>24.8</v>
      </c>
      <c r="AQ893" s="2">
        <v>0</v>
      </c>
      <c r="AR893" s="2">
        <v>7.2</v>
      </c>
      <c r="AS893" s="2">
        <v>1014.9</v>
      </c>
      <c r="AT893" s="2">
        <v>60910</v>
      </c>
      <c r="AU893" s="2">
        <v>4</v>
      </c>
      <c r="AV893" s="600">
        <v>0</v>
      </c>
      <c r="AW893" s="600">
        <v>0</v>
      </c>
      <c r="AX893" s="600">
        <v>0</v>
      </c>
      <c r="AY893" s="599">
        <v>0</v>
      </c>
      <c r="AZ893" s="599">
        <v>296.2</v>
      </c>
      <c r="BA893">
        <v>37.4</v>
      </c>
      <c r="BB893">
        <v>35.1</v>
      </c>
      <c r="BC893" s="8">
        <v>0.61388888888888904</v>
      </c>
    </row>
    <row r="894" spans="2:55">
      <c r="B894" s="2">
        <v>24.9</v>
      </c>
      <c r="C894" s="2">
        <v>74</v>
      </c>
      <c r="D894" s="2">
        <v>20</v>
      </c>
      <c r="E894" s="2">
        <v>24.9</v>
      </c>
      <c r="F894" s="2">
        <v>6.1</v>
      </c>
      <c r="G894" s="2">
        <v>6.5</v>
      </c>
      <c r="H894" s="2">
        <v>1015.2</v>
      </c>
      <c r="I894" s="2">
        <v>107650</v>
      </c>
      <c r="J894" s="2">
        <v>7</v>
      </c>
      <c r="K894" s="2">
        <v>0</v>
      </c>
      <c r="L894" s="2">
        <v>0</v>
      </c>
      <c r="M894" s="2">
        <v>0</v>
      </c>
      <c r="N894">
        <v>0</v>
      </c>
      <c r="O894">
        <v>296.2</v>
      </c>
      <c r="P894">
        <v>37.5</v>
      </c>
      <c r="Q894">
        <v>35.200000000000003</v>
      </c>
      <c r="R894" s="5">
        <v>0.61458333333333304</v>
      </c>
      <c r="T894" s="13">
        <f t="shared" si="36"/>
        <v>37.5</v>
      </c>
      <c r="U894" s="13">
        <f t="shared" si="37"/>
        <v>9.6000000000000014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24.9</v>
      </c>
      <c r="AN894" s="2">
        <v>74</v>
      </c>
      <c r="AO894" s="2">
        <v>20</v>
      </c>
      <c r="AP894" s="2">
        <v>24.9</v>
      </c>
      <c r="AQ894" s="2">
        <v>6.1</v>
      </c>
      <c r="AR894" s="2">
        <v>6.5</v>
      </c>
      <c r="AS894" s="2">
        <v>1015.2</v>
      </c>
      <c r="AT894" s="2">
        <v>107650</v>
      </c>
      <c r="AU894" s="2">
        <v>7</v>
      </c>
      <c r="AV894" s="600">
        <v>0</v>
      </c>
      <c r="AW894" s="600">
        <v>0</v>
      </c>
      <c r="AX894" s="600">
        <v>0</v>
      </c>
      <c r="AY894" s="599">
        <v>0</v>
      </c>
      <c r="AZ894" s="599">
        <v>296.2</v>
      </c>
      <c r="BA894">
        <v>37.5</v>
      </c>
      <c r="BB894">
        <v>35.200000000000003</v>
      </c>
      <c r="BC894" s="8">
        <v>0.61458333333333304</v>
      </c>
    </row>
    <row r="895" spans="2:55">
      <c r="B895" s="2">
        <v>25</v>
      </c>
      <c r="C895" s="2">
        <v>74</v>
      </c>
      <c r="D895" s="2">
        <v>20.100000000000001</v>
      </c>
      <c r="E895" s="2">
        <v>25</v>
      </c>
      <c r="F895" s="2">
        <v>0</v>
      </c>
      <c r="G895" s="2">
        <v>2.2000000000000002</v>
      </c>
      <c r="H895" s="2">
        <v>1015</v>
      </c>
      <c r="I895" s="2">
        <v>97620</v>
      </c>
      <c r="J895" s="2">
        <v>7</v>
      </c>
      <c r="K895" s="2">
        <v>0</v>
      </c>
      <c r="L895" s="2">
        <v>0</v>
      </c>
      <c r="M895" s="2">
        <v>0</v>
      </c>
      <c r="N895">
        <v>0</v>
      </c>
      <c r="O895">
        <v>296.2</v>
      </c>
      <c r="P895">
        <v>37.700000000000003</v>
      </c>
      <c r="Q895">
        <v>35.299999999999997</v>
      </c>
      <c r="R895" s="5">
        <v>0.61527777777777803</v>
      </c>
      <c r="T895" s="13">
        <f t="shared" si="36"/>
        <v>37.700000000000003</v>
      </c>
      <c r="U895" s="13">
        <f t="shared" si="37"/>
        <v>9.7000000000000028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25</v>
      </c>
      <c r="AN895" s="2">
        <v>74</v>
      </c>
      <c r="AO895" s="2">
        <v>20.100000000000001</v>
      </c>
      <c r="AP895" s="2">
        <v>25</v>
      </c>
      <c r="AQ895" s="2">
        <v>0</v>
      </c>
      <c r="AR895" s="2">
        <v>2.2000000000000002</v>
      </c>
      <c r="AS895" s="2">
        <v>1015</v>
      </c>
      <c r="AT895" s="2">
        <v>97620</v>
      </c>
      <c r="AU895" s="2">
        <v>7</v>
      </c>
      <c r="AV895" s="600">
        <v>0</v>
      </c>
      <c r="AW895" s="600">
        <v>0</v>
      </c>
      <c r="AX895" s="600">
        <v>0</v>
      </c>
      <c r="AY895" s="599">
        <v>0</v>
      </c>
      <c r="AZ895" s="599">
        <v>296.2</v>
      </c>
      <c r="BA895">
        <v>37.700000000000003</v>
      </c>
      <c r="BB895">
        <v>35.299999999999997</v>
      </c>
      <c r="BC895" s="8">
        <v>0.61527777777777803</v>
      </c>
    </row>
    <row r="896" spans="2:55">
      <c r="B896" s="2">
        <v>25.2</v>
      </c>
      <c r="C896" s="2">
        <v>73</v>
      </c>
      <c r="D896" s="2">
        <v>20</v>
      </c>
      <c r="E896" s="2">
        <v>25.2</v>
      </c>
      <c r="F896" s="2">
        <v>3.2</v>
      </c>
      <c r="G896" s="2">
        <v>4.7</v>
      </c>
      <c r="H896" s="2">
        <v>1015</v>
      </c>
      <c r="I896" s="2">
        <v>95430</v>
      </c>
      <c r="J896" s="2">
        <v>7</v>
      </c>
      <c r="K896" s="2">
        <v>0</v>
      </c>
      <c r="L896" s="2">
        <v>0</v>
      </c>
      <c r="M896" s="2">
        <v>0</v>
      </c>
      <c r="N896">
        <v>0</v>
      </c>
      <c r="O896">
        <v>296.2</v>
      </c>
      <c r="P896">
        <v>38.200000000000003</v>
      </c>
      <c r="Q896">
        <v>35.5</v>
      </c>
      <c r="R896" s="5">
        <v>0.61597222222222203</v>
      </c>
      <c r="T896" s="13">
        <f t="shared" si="36"/>
        <v>38.200000000000003</v>
      </c>
      <c r="U896" s="13">
        <f t="shared" si="37"/>
        <v>10.000000000000004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25.2</v>
      </c>
      <c r="AN896" s="2">
        <v>73</v>
      </c>
      <c r="AO896" s="2">
        <v>20</v>
      </c>
      <c r="AP896" s="2">
        <v>25.2</v>
      </c>
      <c r="AQ896" s="2">
        <v>3.2</v>
      </c>
      <c r="AR896" s="2">
        <v>4.7</v>
      </c>
      <c r="AS896" s="2">
        <v>1015</v>
      </c>
      <c r="AT896" s="2">
        <v>95430</v>
      </c>
      <c r="AU896" s="2">
        <v>7</v>
      </c>
      <c r="AV896" s="600">
        <v>0</v>
      </c>
      <c r="AW896" s="600">
        <v>0</v>
      </c>
      <c r="AX896" s="600">
        <v>0</v>
      </c>
      <c r="AY896" s="599">
        <v>0</v>
      </c>
      <c r="AZ896" s="599">
        <v>296.2</v>
      </c>
      <c r="BA896">
        <v>38.200000000000003</v>
      </c>
      <c r="BB896">
        <v>35.5</v>
      </c>
      <c r="BC896" s="8">
        <v>0.61597222222222203</v>
      </c>
    </row>
    <row r="897" spans="2:55">
      <c r="B897" s="2">
        <v>25.5</v>
      </c>
      <c r="C897" s="2">
        <v>72</v>
      </c>
      <c r="D897" s="2">
        <v>20.100000000000001</v>
      </c>
      <c r="E897" s="2">
        <v>25.5</v>
      </c>
      <c r="F897" s="2">
        <v>7.9</v>
      </c>
      <c r="G897" s="2">
        <v>7.9</v>
      </c>
      <c r="H897" s="2">
        <v>1015</v>
      </c>
      <c r="I897" s="2">
        <v>69230</v>
      </c>
      <c r="J897" s="2">
        <v>5</v>
      </c>
      <c r="K897" s="2">
        <v>0</v>
      </c>
      <c r="L897" s="2">
        <v>0</v>
      </c>
      <c r="M897" s="2">
        <v>0</v>
      </c>
      <c r="N897">
        <v>0</v>
      </c>
      <c r="O897">
        <v>296.2</v>
      </c>
      <c r="P897">
        <v>38.799999999999997</v>
      </c>
      <c r="Q897">
        <v>35.700000000000003</v>
      </c>
      <c r="R897" s="5">
        <v>0.61666666666666703</v>
      </c>
      <c r="T897" s="13">
        <f t="shared" si="36"/>
        <v>38.799999999999997</v>
      </c>
      <c r="U897" s="13">
        <f t="shared" si="37"/>
        <v>10.299999999999997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25.5</v>
      </c>
      <c r="AN897" s="2">
        <v>72</v>
      </c>
      <c r="AO897" s="2">
        <v>20.100000000000001</v>
      </c>
      <c r="AP897" s="2">
        <v>25.5</v>
      </c>
      <c r="AQ897" s="2">
        <v>7.9</v>
      </c>
      <c r="AR897" s="2">
        <v>7.9</v>
      </c>
      <c r="AS897" s="2">
        <v>1015</v>
      </c>
      <c r="AT897" s="2">
        <v>69230</v>
      </c>
      <c r="AU897" s="2">
        <v>5</v>
      </c>
      <c r="AV897" s="600">
        <v>0</v>
      </c>
      <c r="AW897" s="600">
        <v>0</v>
      </c>
      <c r="AX897" s="600">
        <v>0</v>
      </c>
      <c r="AY897" s="599">
        <v>0</v>
      </c>
      <c r="AZ897" s="599">
        <v>296.2</v>
      </c>
      <c r="BA897">
        <v>38.799999999999997</v>
      </c>
      <c r="BB897">
        <v>35.700000000000003</v>
      </c>
      <c r="BC897" s="8">
        <v>0.61666666666666703</v>
      </c>
    </row>
    <row r="898" spans="2:55">
      <c r="B898" s="2">
        <v>25.4</v>
      </c>
      <c r="C898" s="2">
        <v>72</v>
      </c>
      <c r="D898" s="2">
        <v>20</v>
      </c>
      <c r="E898" s="2">
        <v>25.4</v>
      </c>
      <c r="F898" s="2">
        <v>1.8</v>
      </c>
      <c r="G898" s="2">
        <v>9.4</v>
      </c>
      <c r="H898" s="2">
        <v>1015</v>
      </c>
      <c r="I898" s="2">
        <v>63520</v>
      </c>
      <c r="J898" s="2">
        <v>4</v>
      </c>
      <c r="K898" s="2">
        <v>0</v>
      </c>
      <c r="L898" s="2">
        <v>0</v>
      </c>
      <c r="M898" s="2">
        <v>0</v>
      </c>
      <c r="N898">
        <v>0</v>
      </c>
      <c r="O898">
        <v>296.2</v>
      </c>
      <c r="P898">
        <v>39.6</v>
      </c>
      <c r="Q898">
        <v>36.1</v>
      </c>
      <c r="R898" s="5">
        <v>0.61736111111111103</v>
      </c>
      <c r="T898" s="13">
        <f t="shared" si="36"/>
        <v>39.6</v>
      </c>
      <c r="U898" s="13">
        <f t="shared" si="37"/>
        <v>11.200000000000003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25.4</v>
      </c>
      <c r="AN898" s="2">
        <v>72</v>
      </c>
      <c r="AO898" s="2">
        <v>20</v>
      </c>
      <c r="AP898" s="2">
        <v>25.4</v>
      </c>
      <c r="AQ898" s="2">
        <v>1.8</v>
      </c>
      <c r="AR898" s="2">
        <v>9.4</v>
      </c>
      <c r="AS898" s="2">
        <v>1015</v>
      </c>
      <c r="AT898" s="2">
        <v>63520</v>
      </c>
      <c r="AU898" s="2">
        <v>4</v>
      </c>
      <c r="AV898" s="600">
        <v>0</v>
      </c>
      <c r="AW898" s="600">
        <v>0</v>
      </c>
      <c r="AX898" s="600">
        <v>0</v>
      </c>
      <c r="AY898" s="599">
        <v>0</v>
      </c>
      <c r="AZ898" s="599">
        <v>296.2</v>
      </c>
      <c r="BA898">
        <v>39.6</v>
      </c>
      <c r="BB898">
        <v>36.1</v>
      </c>
      <c r="BC898" s="8">
        <v>0.61736111111111103</v>
      </c>
    </row>
    <row r="899" spans="2:55">
      <c r="B899" s="2">
        <v>25.2</v>
      </c>
      <c r="C899" s="2">
        <v>73</v>
      </c>
      <c r="D899" s="2">
        <v>20</v>
      </c>
      <c r="E899" s="2">
        <v>25.2</v>
      </c>
      <c r="F899" s="2">
        <v>0</v>
      </c>
      <c r="G899" s="2">
        <v>5</v>
      </c>
      <c r="H899" s="2">
        <v>1015.1</v>
      </c>
      <c r="I899" s="2">
        <v>47960</v>
      </c>
      <c r="J899" s="2">
        <v>3</v>
      </c>
      <c r="K899" s="2">
        <v>0</v>
      </c>
      <c r="L899" s="2">
        <v>0</v>
      </c>
      <c r="M899" s="2">
        <v>0</v>
      </c>
      <c r="N899">
        <v>0</v>
      </c>
      <c r="O899">
        <v>296.2</v>
      </c>
      <c r="P899">
        <v>40.1</v>
      </c>
      <c r="Q899">
        <v>36.4</v>
      </c>
      <c r="R899" s="5">
        <v>0.61805555555555602</v>
      </c>
      <c r="T899" s="13">
        <f t="shared" si="36"/>
        <v>40.1</v>
      </c>
      <c r="U899" s="13">
        <f t="shared" si="37"/>
        <v>11.900000000000002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25.2</v>
      </c>
      <c r="AN899" s="2">
        <v>73</v>
      </c>
      <c r="AO899" s="2">
        <v>20</v>
      </c>
      <c r="AP899" s="2">
        <v>25.2</v>
      </c>
      <c r="AQ899" s="2">
        <v>0</v>
      </c>
      <c r="AR899" s="2">
        <v>5</v>
      </c>
      <c r="AS899" s="2">
        <v>1015.1</v>
      </c>
      <c r="AT899" s="2">
        <v>47960</v>
      </c>
      <c r="AU899" s="2">
        <v>3</v>
      </c>
      <c r="AV899" s="600">
        <v>0</v>
      </c>
      <c r="AW899" s="600">
        <v>0</v>
      </c>
      <c r="AX899" s="600">
        <v>0</v>
      </c>
      <c r="AY899" s="599">
        <v>0</v>
      </c>
      <c r="AZ899" s="599">
        <v>296.2</v>
      </c>
      <c r="BA899">
        <v>40.1</v>
      </c>
      <c r="BB899">
        <v>36.4</v>
      </c>
      <c r="BC899" s="8">
        <v>0.61805555555555602</v>
      </c>
    </row>
    <row r="900" spans="2:55">
      <c r="B900" s="2">
        <v>25.1</v>
      </c>
      <c r="C900" s="2">
        <v>73</v>
      </c>
      <c r="D900" s="2">
        <v>19.899999999999999</v>
      </c>
      <c r="E900" s="2">
        <v>25.1</v>
      </c>
      <c r="F900" s="2">
        <v>5.8</v>
      </c>
      <c r="G900" s="2">
        <v>5.8</v>
      </c>
      <c r="H900" s="2">
        <v>1015.1</v>
      </c>
      <c r="I900" s="2">
        <v>40220</v>
      </c>
      <c r="J900" s="2">
        <v>2</v>
      </c>
      <c r="K900" s="2">
        <v>0</v>
      </c>
      <c r="L900" s="2">
        <v>0</v>
      </c>
      <c r="M900" s="2">
        <v>0</v>
      </c>
      <c r="N900">
        <v>0</v>
      </c>
      <c r="O900">
        <v>296.2</v>
      </c>
      <c r="P900">
        <v>40.4</v>
      </c>
      <c r="Q900">
        <v>36.6</v>
      </c>
      <c r="R900" s="5">
        <v>0.61875000000000002</v>
      </c>
      <c r="T900" s="13">
        <f t="shared" si="36"/>
        <v>40.4</v>
      </c>
      <c r="U900" s="13">
        <f t="shared" si="37"/>
        <v>12.299999999999997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25.1</v>
      </c>
      <c r="AN900" s="2">
        <v>73</v>
      </c>
      <c r="AO900" s="2">
        <v>19.899999999999999</v>
      </c>
      <c r="AP900" s="2">
        <v>25.1</v>
      </c>
      <c r="AQ900" s="2">
        <v>5.8</v>
      </c>
      <c r="AR900" s="2">
        <v>5.8</v>
      </c>
      <c r="AS900" s="2">
        <v>1015.1</v>
      </c>
      <c r="AT900" s="2">
        <v>40220</v>
      </c>
      <c r="AU900" s="2">
        <v>2</v>
      </c>
      <c r="AV900" s="600">
        <v>0</v>
      </c>
      <c r="AW900" s="600">
        <v>0</v>
      </c>
      <c r="AX900" s="600">
        <v>0</v>
      </c>
      <c r="AY900" s="599">
        <v>0</v>
      </c>
      <c r="AZ900" s="599">
        <v>296.2</v>
      </c>
      <c r="BA900">
        <v>40.4</v>
      </c>
      <c r="BB900">
        <v>36.6</v>
      </c>
      <c r="BC900" s="8">
        <v>0.61875000000000002</v>
      </c>
    </row>
    <row r="901" spans="2:55">
      <c r="B901" s="2">
        <v>25</v>
      </c>
      <c r="C901" s="2">
        <v>73</v>
      </c>
      <c r="D901" s="2">
        <v>19.8</v>
      </c>
      <c r="E901" s="2">
        <v>25</v>
      </c>
      <c r="F901" s="2">
        <v>4.3</v>
      </c>
      <c r="G901" s="2">
        <v>4.3</v>
      </c>
      <c r="H901" s="2">
        <v>1015.1</v>
      </c>
      <c r="I901" s="2">
        <v>44460</v>
      </c>
      <c r="J901" s="2">
        <v>3</v>
      </c>
      <c r="K901" s="2">
        <v>0</v>
      </c>
      <c r="L901" s="2">
        <v>0</v>
      </c>
      <c r="M901" s="2">
        <v>0</v>
      </c>
      <c r="N901">
        <v>0</v>
      </c>
      <c r="O901">
        <v>296.2</v>
      </c>
      <c r="P901">
        <v>40.4</v>
      </c>
      <c r="Q901">
        <v>36.6</v>
      </c>
      <c r="R901" s="5">
        <v>0.61944444444444402</v>
      </c>
      <c r="T901" s="13">
        <f t="shared" si="36"/>
        <v>40.4</v>
      </c>
      <c r="U901" s="13">
        <f t="shared" si="37"/>
        <v>12.399999999999999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25</v>
      </c>
      <c r="AN901" s="2">
        <v>73</v>
      </c>
      <c r="AO901" s="2">
        <v>19.8</v>
      </c>
      <c r="AP901" s="2">
        <v>25</v>
      </c>
      <c r="AQ901" s="2">
        <v>4.3</v>
      </c>
      <c r="AR901" s="2">
        <v>4.3</v>
      </c>
      <c r="AS901" s="2">
        <v>1015.1</v>
      </c>
      <c r="AT901" s="2">
        <v>44460</v>
      </c>
      <c r="AU901" s="2">
        <v>3</v>
      </c>
      <c r="AV901" s="600">
        <v>0</v>
      </c>
      <c r="AW901" s="600">
        <v>0</v>
      </c>
      <c r="AX901" s="600">
        <v>0</v>
      </c>
      <c r="AY901" s="599">
        <v>0</v>
      </c>
      <c r="AZ901" s="599">
        <v>296.2</v>
      </c>
      <c r="BA901">
        <v>40.4</v>
      </c>
      <c r="BB901">
        <v>36.6</v>
      </c>
      <c r="BC901" s="8">
        <v>0.61944444444444402</v>
      </c>
    </row>
    <row r="902" spans="2:55">
      <c r="B902" s="2">
        <v>25.1</v>
      </c>
      <c r="C902" s="2">
        <v>73</v>
      </c>
      <c r="D902" s="2">
        <v>19.899999999999999</v>
      </c>
      <c r="E902" s="2">
        <v>25.1</v>
      </c>
      <c r="F902" s="2">
        <v>2.9</v>
      </c>
      <c r="G902" s="2">
        <v>5</v>
      </c>
      <c r="H902" s="2">
        <v>1014.9</v>
      </c>
      <c r="I902" s="2">
        <v>95410</v>
      </c>
      <c r="J902" s="2">
        <v>7</v>
      </c>
      <c r="K902" s="2">
        <v>0</v>
      </c>
      <c r="L902" s="2">
        <v>0</v>
      </c>
      <c r="M902" s="2">
        <v>0</v>
      </c>
      <c r="N902">
        <v>0</v>
      </c>
      <c r="O902">
        <v>296.2</v>
      </c>
      <c r="P902">
        <v>40.299999999999997</v>
      </c>
      <c r="Q902">
        <v>36.6</v>
      </c>
      <c r="R902" s="5">
        <v>0.62013888888888902</v>
      </c>
      <c r="T902" s="13">
        <f t="shared" si="36"/>
        <v>40.299999999999997</v>
      </c>
      <c r="U902" s="13">
        <f t="shared" si="37"/>
        <v>12.199999999999996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25.1</v>
      </c>
      <c r="AN902" s="2">
        <v>73</v>
      </c>
      <c r="AO902" s="2">
        <v>19.899999999999999</v>
      </c>
      <c r="AP902" s="2">
        <v>25.1</v>
      </c>
      <c r="AQ902" s="2">
        <v>2.9</v>
      </c>
      <c r="AR902" s="2">
        <v>5</v>
      </c>
      <c r="AS902" s="2">
        <v>1014.9</v>
      </c>
      <c r="AT902" s="2">
        <v>95410</v>
      </c>
      <c r="AU902" s="2">
        <v>7</v>
      </c>
      <c r="AV902" s="600">
        <v>0</v>
      </c>
      <c r="AW902" s="600">
        <v>0</v>
      </c>
      <c r="AX902" s="600">
        <v>0</v>
      </c>
      <c r="AY902" s="599">
        <v>0</v>
      </c>
      <c r="AZ902" s="599">
        <v>296.2</v>
      </c>
      <c r="BA902">
        <v>40.299999999999997</v>
      </c>
      <c r="BB902">
        <v>36.6</v>
      </c>
      <c r="BC902" s="8">
        <v>0.62013888888888902</v>
      </c>
    </row>
    <row r="903" spans="2:55">
      <c r="B903" s="2">
        <v>25.2</v>
      </c>
      <c r="C903" s="2">
        <v>73</v>
      </c>
      <c r="D903" s="2">
        <v>20</v>
      </c>
      <c r="E903" s="2">
        <v>25.2</v>
      </c>
      <c r="F903" s="2">
        <v>7.2</v>
      </c>
      <c r="G903" s="2">
        <v>7.9</v>
      </c>
      <c r="H903" s="2">
        <v>1014.9</v>
      </c>
      <c r="I903" s="2">
        <v>94740</v>
      </c>
      <c r="J903" s="2">
        <v>6</v>
      </c>
      <c r="K903" s="2">
        <v>0</v>
      </c>
      <c r="L903" s="2">
        <v>0</v>
      </c>
      <c r="M903" s="2">
        <v>0</v>
      </c>
      <c r="N903">
        <v>0</v>
      </c>
      <c r="O903">
        <v>296.2</v>
      </c>
      <c r="P903">
        <v>40.299999999999997</v>
      </c>
      <c r="Q903">
        <v>36.6</v>
      </c>
      <c r="R903" s="5">
        <v>0.62083333333333302</v>
      </c>
      <c r="T903" s="13">
        <f t="shared" si="36"/>
        <v>40.299999999999997</v>
      </c>
      <c r="U903" s="13">
        <f t="shared" si="37"/>
        <v>12.099999999999998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25.2</v>
      </c>
      <c r="AN903" s="2">
        <v>73</v>
      </c>
      <c r="AO903" s="2">
        <v>20</v>
      </c>
      <c r="AP903" s="2">
        <v>25.2</v>
      </c>
      <c r="AQ903" s="2">
        <v>7.2</v>
      </c>
      <c r="AR903" s="2">
        <v>7.9</v>
      </c>
      <c r="AS903" s="2">
        <v>1014.9</v>
      </c>
      <c r="AT903" s="2">
        <v>94740</v>
      </c>
      <c r="AU903" s="2">
        <v>6</v>
      </c>
      <c r="AV903" s="600">
        <v>0</v>
      </c>
      <c r="AW903" s="600">
        <v>0</v>
      </c>
      <c r="AX903" s="600">
        <v>0</v>
      </c>
      <c r="AY903" s="599">
        <v>0</v>
      </c>
      <c r="AZ903" s="599">
        <v>296.2</v>
      </c>
      <c r="BA903">
        <v>40.299999999999997</v>
      </c>
      <c r="BB903">
        <v>36.6</v>
      </c>
      <c r="BC903" s="8">
        <v>0.62083333333333302</v>
      </c>
    </row>
    <row r="904" spans="2:55">
      <c r="B904" s="2">
        <v>25.1</v>
      </c>
      <c r="C904" s="2">
        <v>74</v>
      </c>
      <c r="D904" s="2">
        <v>20.2</v>
      </c>
      <c r="E904" s="2">
        <v>25.1</v>
      </c>
      <c r="F904" s="2">
        <v>2.2000000000000002</v>
      </c>
      <c r="G904" s="2">
        <v>5.8</v>
      </c>
      <c r="H904" s="2">
        <v>1015</v>
      </c>
      <c r="I904" s="2">
        <v>69560</v>
      </c>
      <c r="J904" s="2">
        <v>5</v>
      </c>
      <c r="K904" s="2">
        <v>0</v>
      </c>
      <c r="L904" s="2">
        <v>0</v>
      </c>
      <c r="M904" s="2">
        <v>0</v>
      </c>
      <c r="N904">
        <v>0</v>
      </c>
      <c r="O904">
        <v>296.2</v>
      </c>
      <c r="P904">
        <v>40.4</v>
      </c>
      <c r="Q904">
        <v>36.6</v>
      </c>
      <c r="R904" s="5">
        <v>0.62152777777777801</v>
      </c>
      <c r="T904" s="13">
        <f t="shared" si="36"/>
        <v>40.4</v>
      </c>
      <c r="U904" s="13">
        <f t="shared" si="37"/>
        <v>12.299999999999997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25.1</v>
      </c>
      <c r="AN904" s="2">
        <v>74</v>
      </c>
      <c r="AO904" s="2">
        <v>20.2</v>
      </c>
      <c r="AP904" s="2">
        <v>25.1</v>
      </c>
      <c r="AQ904" s="2">
        <v>2.2000000000000002</v>
      </c>
      <c r="AR904" s="2">
        <v>5.8</v>
      </c>
      <c r="AS904" s="2">
        <v>1015</v>
      </c>
      <c r="AT904" s="2">
        <v>69560</v>
      </c>
      <c r="AU904" s="2">
        <v>5</v>
      </c>
      <c r="AV904" s="600">
        <v>0</v>
      </c>
      <c r="AW904" s="600">
        <v>0</v>
      </c>
      <c r="AX904" s="600">
        <v>0</v>
      </c>
      <c r="AY904" s="599">
        <v>0</v>
      </c>
      <c r="AZ904" s="599">
        <v>296.2</v>
      </c>
      <c r="BA904">
        <v>40.4</v>
      </c>
      <c r="BB904">
        <v>36.6</v>
      </c>
      <c r="BC904" s="8">
        <v>0.62152777777777801</v>
      </c>
    </row>
    <row r="905" spans="2:55">
      <c r="B905" s="2">
        <v>25.3</v>
      </c>
      <c r="C905" s="2">
        <v>73</v>
      </c>
      <c r="D905" s="2">
        <v>20.100000000000001</v>
      </c>
      <c r="E905" s="2">
        <v>25.3</v>
      </c>
      <c r="F905" s="2">
        <v>0</v>
      </c>
      <c r="G905" s="2">
        <v>6.5</v>
      </c>
      <c r="H905" s="2">
        <v>1014.8</v>
      </c>
      <c r="I905" s="2">
        <v>75850</v>
      </c>
      <c r="J905" s="2">
        <v>5</v>
      </c>
      <c r="K905" s="2">
        <v>0</v>
      </c>
      <c r="L905" s="2">
        <v>0</v>
      </c>
      <c r="M905" s="2">
        <v>0</v>
      </c>
      <c r="N905">
        <v>0</v>
      </c>
      <c r="O905">
        <v>296.2</v>
      </c>
      <c r="P905">
        <v>40.6</v>
      </c>
      <c r="Q905">
        <v>36.700000000000003</v>
      </c>
      <c r="R905" s="5">
        <v>0.62222222222222201</v>
      </c>
      <c r="T905" s="13">
        <f t="shared" si="36"/>
        <v>40.6</v>
      </c>
      <c r="U905" s="13">
        <f t="shared" si="37"/>
        <v>12.3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25.3</v>
      </c>
      <c r="AN905" s="2">
        <v>73</v>
      </c>
      <c r="AO905" s="2">
        <v>20.100000000000001</v>
      </c>
      <c r="AP905" s="2">
        <v>25.3</v>
      </c>
      <c r="AQ905" s="2">
        <v>0</v>
      </c>
      <c r="AR905" s="2">
        <v>6.5</v>
      </c>
      <c r="AS905" s="2">
        <v>1014.8</v>
      </c>
      <c r="AT905" s="2">
        <v>75850</v>
      </c>
      <c r="AU905" s="2">
        <v>5</v>
      </c>
      <c r="AV905" s="600">
        <v>0</v>
      </c>
      <c r="AW905" s="600">
        <v>0</v>
      </c>
      <c r="AX905" s="600">
        <v>0</v>
      </c>
      <c r="AY905" s="599">
        <v>0</v>
      </c>
      <c r="AZ905" s="599">
        <v>296.2</v>
      </c>
      <c r="BA905">
        <v>40.6</v>
      </c>
      <c r="BB905">
        <v>36.700000000000003</v>
      </c>
      <c r="BC905" s="8">
        <v>0.62222222222222201</v>
      </c>
    </row>
    <row r="906" spans="2:55">
      <c r="B906" s="2">
        <v>25.3</v>
      </c>
      <c r="C906" s="2">
        <v>73</v>
      </c>
      <c r="D906" s="2">
        <v>20.100000000000001</v>
      </c>
      <c r="E906" s="2">
        <v>25.3</v>
      </c>
      <c r="F906" s="2">
        <v>2.9</v>
      </c>
      <c r="G906" s="2">
        <v>4.7</v>
      </c>
      <c r="H906" s="2">
        <v>1015</v>
      </c>
      <c r="I906" s="2">
        <v>53030</v>
      </c>
      <c r="J906" s="2">
        <v>3</v>
      </c>
      <c r="K906" s="2">
        <v>0</v>
      </c>
      <c r="L906" s="2">
        <v>0</v>
      </c>
      <c r="M906" s="2">
        <v>0</v>
      </c>
      <c r="N906">
        <v>0</v>
      </c>
      <c r="O906">
        <v>296.2</v>
      </c>
      <c r="P906">
        <v>40.9</v>
      </c>
      <c r="Q906">
        <v>36.9</v>
      </c>
      <c r="R906" s="5">
        <v>0.62291666666666701</v>
      </c>
      <c r="T906" s="13">
        <f t="shared" si="36"/>
        <v>40.9</v>
      </c>
      <c r="U906" s="13">
        <f t="shared" si="37"/>
        <v>12.599999999999998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25.3</v>
      </c>
      <c r="AN906" s="2">
        <v>73</v>
      </c>
      <c r="AO906" s="2">
        <v>20.100000000000001</v>
      </c>
      <c r="AP906" s="2">
        <v>25.3</v>
      </c>
      <c r="AQ906" s="2">
        <v>2.9</v>
      </c>
      <c r="AR906" s="2">
        <v>4.7</v>
      </c>
      <c r="AS906" s="2">
        <v>1015</v>
      </c>
      <c r="AT906" s="2">
        <v>53030</v>
      </c>
      <c r="AU906" s="2">
        <v>3</v>
      </c>
      <c r="AV906" s="600">
        <v>0</v>
      </c>
      <c r="AW906" s="600">
        <v>0</v>
      </c>
      <c r="AX906" s="600">
        <v>0</v>
      </c>
      <c r="AY906" s="599">
        <v>0</v>
      </c>
      <c r="AZ906" s="599">
        <v>296.2</v>
      </c>
      <c r="BA906">
        <v>40.9</v>
      </c>
      <c r="BB906">
        <v>36.9</v>
      </c>
      <c r="BC906" s="8">
        <v>0.62291666666666701</v>
      </c>
    </row>
    <row r="907" spans="2:55">
      <c r="B907" s="2">
        <v>25.4</v>
      </c>
      <c r="C907" s="2">
        <v>73</v>
      </c>
      <c r="D907" s="2">
        <v>20.2</v>
      </c>
      <c r="E907" s="2">
        <v>25.4</v>
      </c>
      <c r="F907" s="2">
        <v>0</v>
      </c>
      <c r="G907" s="2">
        <v>2.5</v>
      </c>
      <c r="H907" s="2">
        <v>1015.1</v>
      </c>
      <c r="I907" s="2">
        <v>93070</v>
      </c>
      <c r="J907" s="2">
        <v>6</v>
      </c>
      <c r="K907" s="2">
        <v>0</v>
      </c>
      <c r="L907" s="2">
        <v>0</v>
      </c>
      <c r="M907" s="2">
        <v>0</v>
      </c>
      <c r="N907">
        <v>0</v>
      </c>
      <c r="O907">
        <v>296.2</v>
      </c>
      <c r="P907">
        <v>41.2</v>
      </c>
      <c r="Q907">
        <v>37</v>
      </c>
      <c r="R907" s="5">
        <v>0.62361111111111101</v>
      </c>
      <c r="T907" s="13">
        <f t="shared" si="36"/>
        <v>41.2</v>
      </c>
      <c r="U907" s="13">
        <f t="shared" si="37"/>
        <v>12.800000000000004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25.4</v>
      </c>
      <c r="AN907" s="2">
        <v>73</v>
      </c>
      <c r="AO907" s="2">
        <v>20.2</v>
      </c>
      <c r="AP907" s="2">
        <v>25.4</v>
      </c>
      <c r="AQ907" s="2">
        <v>0</v>
      </c>
      <c r="AR907" s="2">
        <v>2.5</v>
      </c>
      <c r="AS907" s="2">
        <v>1015.1</v>
      </c>
      <c r="AT907" s="2">
        <v>93070</v>
      </c>
      <c r="AU907" s="2">
        <v>6</v>
      </c>
      <c r="AV907" s="600">
        <v>0</v>
      </c>
      <c r="AW907" s="600">
        <v>0</v>
      </c>
      <c r="AX907" s="600">
        <v>0</v>
      </c>
      <c r="AY907" s="599">
        <v>0</v>
      </c>
      <c r="AZ907" s="599">
        <v>296.2</v>
      </c>
      <c r="BA907">
        <v>41.2</v>
      </c>
      <c r="BB907">
        <v>37</v>
      </c>
      <c r="BC907" s="8">
        <v>0.62361111111111101</v>
      </c>
    </row>
    <row r="908" spans="2:55">
      <c r="B908" s="2">
        <v>25.6</v>
      </c>
      <c r="C908" s="2">
        <v>72</v>
      </c>
      <c r="D908" s="2">
        <v>20.2</v>
      </c>
      <c r="E908" s="2">
        <v>25.6</v>
      </c>
      <c r="F908" s="2">
        <v>2.9</v>
      </c>
      <c r="G908" s="2">
        <v>5</v>
      </c>
      <c r="H908" s="2">
        <v>1015.2</v>
      </c>
      <c r="I908" s="2">
        <v>56220</v>
      </c>
      <c r="J908" s="2">
        <v>4</v>
      </c>
      <c r="K908" s="2">
        <v>0</v>
      </c>
      <c r="L908" s="2">
        <v>0</v>
      </c>
      <c r="M908" s="2">
        <v>0</v>
      </c>
      <c r="N908">
        <v>0</v>
      </c>
      <c r="O908">
        <v>296.2</v>
      </c>
      <c r="P908">
        <v>41.6</v>
      </c>
      <c r="Q908">
        <v>37.1</v>
      </c>
      <c r="R908" s="5">
        <v>0.624305555555556</v>
      </c>
      <c r="T908" s="13">
        <f t="shared" si="36"/>
        <v>41.6</v>
      </c>
      <c r="U908" s="13">
        <f t="shared" si="37"/>
        <v>13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25.6</v>
      </c>
      <c r="AN908" s="2">
        <v>72</v>
      </c>
      <c r="AO908" s="2">
        <v>20.2</v>
      </c>
      <c r="AP908" s="2">
        <v>25.6</v>
      </c>
      <c r="AQ908" s="2">
        <v>2.9</v>
      </c>
      <c r="AR908" s="2">
        <v>5</v>
      </c>
      <c r="AS908" s="2">
        <v>1015.2</v>
      </c>
      <c r="AT908" s="2">
        <v>56220</v>
      </c>
      <c r="AU908" s="2">
        <v>4</v>
      </c>
      <c r="AV908" s="600">
        <v>0</v>
      </c>
      <c r="AW908" s="600">
        <v>0</v>
      </c>
      <c r="AX908" s="600">
        <v>0</v>
      </c>
      <c r="AY908" s="599">
        <v>0</v>
      </c>
      <c r="AZ908" s="599">
        <v>296.2</v>
      </c>
      <c r="BA908">
        <v>41.6</v>
      </c>
      <c r="BB908">
        <v>37.1</v>
      </c>
      <c r="BC908" s="8">
        <v>0.624305555555556</v>
      </c>
    </row>
    <row r="909" spans="2:55">
      <c r="B909" s="2">
        <v>25.5</v>
      </c>
      <c r="C909" s="2">
        <v>73</v>
      </c>
      <c r="D909" s="2">
        <v>20.3</v>
      </c>
      <c r="E909" s="2">
        <v>25.5</v>
      </c>
      <c r="F909" s="2">
        <v>0</v>
      </c>
      <c r="G909" s="2">
        <v>5.8</v>
      </c>
      <c r="H909" s="2">
        <v>1015.1</v>
      </c>
      <c r="I909" s="2">
        <v>36460</v>
      </c>
      <c r="J909" s="2">
        <v>2</v>
      </c>
      <c r="K909" s="2">
        <v>0</v>
      </c>
      <c r="L909" s="2">
        <v>0</v>
      </c>
      <c r="M909" s="2">
        <v>0</v>
      </c>
      <c r="N909">
        <v>0</v>
      </c>
      <c r="O909">
        <v>296.2</v>
      </c>
      <c r="P909">
        <v>41.6</v>
      </c>
      <c r="Q909">
        <v>37.299999999999997</v>
      </c>
      <c r="R909" s="5">
        <v>0.625</v>
      </c>
      <c r="T909" s="13">
        <f t="shared" si="36"/>
        <v>41.6</v>
      </c>
      <c r="U909" s="13">
        <f t="shared" si="37"/>
        <v>13.100000000000001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25.5</v>
      </c>
      <c r="AN909" s="2">
        <v>73</v>
      </c>
      <c r="AO909" s="2">
        <v>20.3</v>
      </c>
      <c r="AP909" s="2">
        <v>25.5</v>
      </c>
      <c r="AQ909" s="2">
        <v>0</v>
      </c>
      <c r="AR909" s="2">
        <v>5.8</v>
      </c>
      <c r="AS909" s="2">
        <v>1015.1</v>
      </c>
      <c r="AT909" s="2">
        <v>36460</v>
      </c>
      <c r="AU909" s="2">
        <v>2</v>
      </c>
      <c r="AV909" s="600">
        <v>0</v>
      </c>
      <c r="AW909" s="600">
        <v>0</v>
      </c>
      <c r="AX909" s="600">
        <v>0</v>
      </c>
      <c r="AY909" s="599">
        <v>0</v>
      </c>
      <c r="AZ909" s="599">
        <v>296.2</v>
      </c>
      <c r="BA909">
        <v>41.6</v>
      </c>
      <c r="BB909">
        <v>37.299999999999997</v>
      </c>
      <c r="BC909" s="8">
        <v>0.625</v>
      </c>
    </row>
    <row r="910" spans="2:55">
      <c r="B910" s="2">
        <v>25.3</v>
      </c>
      <c r="C910" s="2">
        <v>73</v>
      </c>
      <c r="D910" s="2">
        <v>20.100000000000001</v>
      </c>
      <c r="E910" s="2">
        <v>25.3</v>
      </c>
      <c r="F910" s="2">
        <v>3.6</v>
      </c>
      <c r="G910" s="2">
        <v>3.6</v>
      </c>
      <c r="H910" s="2">
        <v>1015.3</v>
      </c>
      <c r="I910" s="2">
        <v>33210</v>
      </c>
      <c r="J910" s="2">
        <v>2</v>
      </c>
      <c r="K910" s="2">
        <v>0</v>
      </c>
      <c r="L910" s="2">
        <v>0</v>
      </c>
      <c r="M910" s="2">
        <v>0</v>
      </c>
      <c r="N910">
        <v>0</v>
      </c>
      <c r="O910">
        <v>296.2</v>
      </c>
      <c r="P910">
        <v>41.9</v>
      </c>
      <c r="Q910">
        <v>37.4</v>
      </c>
      <c r="R910" s="5">
        <v>0.625694444444444</v>
      </c>
      <c r="T910" s="13">
        <f t="shared" si="36"/>
        <v>41.9</v>
      </c>
      <c r="U910" s="13">
        <f t="shared" si="37"/>
        <v>13.599999999999998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25.3</v>
      </c>
      <c r="AN910" s="2">
        <v>73</v>
      </c>
      <c r="AO910" s="2">
        <v>20.100000000000001</v>
      </c>
      <c r="AP910" s="2">
        <v>25.3</v>
      </c>
      <c r="AQ910" s="2">
        <v>3.6</v>
      </c>
      <c r="AR910" s="2">
        <v>3.6</v>
      </c>
      <c r="AS910" s="2">
        <v>1015.3</v>
      </c>
      <c r="AT910" s="2">
        <v>33210</v>
      </c>
      <c r="AU910" s="2">
        <v>2</v>
      </c>
      <c r="AV910" s="600">
        <v>0</v>
      </c>
      <c r="AW910" s="600">
        <v>0</v>
      </c>
      <c r="AX910" s="600">
        <v>0</v>
      </c>
      <c r="AY910" s="599">
        <v>0</v>
      </c>
      <c r="AZ910" s="599">
        <v>296.2</v>
      </c>
      <c r="BA910">
        <v>41.9</v>
      </c>
      <c r="BB910">
        <v>37.4</v>
      </c>
      <c r="BC910" s="8">
        <v>0.625694444444444</v>
      </c>
    </row>
    <row r="911" spans="2:55">
      <c r="B911" s="2">
        <v>25.1</v>
      </c>
      <c r="C911" s="2">
        <v>73</v>
      </c>
      <c r="D911" s="2">
        <v>19.899999999999999</v>
      </c>
      <c r="E911" s="2">
        <v>25.1</v>
      </c>
      <c r="F911" s="2">
        <v>0</v>
      </c>
      <c r="G911" s="2">
        <v>3.6</v>
      </c>
      <c r="H911" s="2">
        <v>1015.1</v>
      </c>
      <c r="I911" s="2">
        <v>33430</v>
      </c>
      <c r="J911" s="2">
        <v>2</v>
      </c>
      <c r="K911" s="2">
        <v>0</v>
      </c>
      <c r="L911" s="2">
        <v>0</v>
      </c>
      <c r="M911" s="2">
        <v>0</v>
      </c>
      <c r="N911">
        <v>0</v>
      </c>
      <c r="O911">
        <v>296.2</v>
      </c>
      <c r="P911">
        <v>41.9</v>
      </c>
      <c r="Q911">
        <v>37.4</v>
      </c>
      <c r="R911" s="5">
        <v>0.62638888888888899</v>
      </c>
      <c r="T911" s="13">
        <f t="shared" ref="T911:T974" si="40">MAX(P911,Q911)</f>
        <v>41.9</v>
      </c>
      <c r="U911" s="13">
        <f t="shared" si="37"/>
        <v>13.799999999999997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25.1</v>
      </c>
      <c r="AN911" s="2">
        <v>73</v>
      </c>
      <c r="AO911" s="2">
        <v>19.899999999999999</v>
      </c>
      <c r="AP911" s="2">
        <v>25.1</v>
      </c>
      <c r="AQ911" s="2">
        <v>0</v>
      </c>
      <c r="AR911" s="2">
        <v>3.6</v>
      </c>
      <c r="AS911" s="2">
        <v>1015.1</v>
      </c>
      <c r="AT911" s="2">
        <v>33430</v>
      </c>
      <c r="AU911" s="2">
        <v>2</v>
      </c>
      <c r="AV911" s="600">
        <v>0</v>
      </c>
      <c r="AW911" s="600">
        <v>0</v>
      </c>
      <c r="AX911" s="600">
        <v>0</v>
      </c>
      <c r="AY911" s="599">
        <v>0</v>
      </c>
      <c r="AZ911" s="599">
        <v>296.2</v>
      </c>
      <c r="BA911">
        <v>41.9</v>
      </c>
      <c r="BB911">
        <v>37.4</v>
      </c>
      <c r="BC911" s="8">
        <v>0.62638888888888899</v>
      </c>
    </row>
    <row r="912" spans="2:55">
      <c r="B912" s="2">
        <v>25.1</v>
      </c>
      <c r="C912" s="2">
        <v>74</v>
      </c>
      <c r="D912" s="2">
        <v>20.2</v>
      </c>
      <c r="E912" s="2">
        <v>25.1</v>
      </c>
      <c r="F912" s="2">
        <v>1.8</v>
      </c>
      <c r="G912" s="2">
        <v>4</v>
      </c>
      <c r="H912" s="2">
        <v>1015.1</v>
      </c>
      <c r="I912" s="2">
        <v>36840</v>
      </c>
      <c r="J912" s="2">
        <v>2</v>
      </c>
      <c r="K912" s="2">
        <v>0</v>
      </c>
      <c r="L912" s="2">
        <v>0</v>
      </c>
      <c r="M912" s="2">
        <v>0</v>
      </c>
      <c r="N912">
        <v>0</v>
      </c>
      <c r="O912">
        <v>296.2</v>
      </c>
      <c r="P912">
        <v>41.7</v>
      </c>
      <c r="Q912">
        <v>37.299999999999997</v>
      </c>
      <c r="R912" s="5">
        <v>0.62708333333333299</v>
      </c>
      <c r="T912" s="13">
        <f t="shared" si="40"/>
        <v>41.7</v>
      </c>
      <c r="U912" s="13">
        <f t="shared" ref="U912:U975" si="41">(T912-B912)-3</f>
        <v>13.600000000000001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25.1</v>
      </c>
      <c r="AN912" s="2">
        <v>74</v>
      </c>
      <c r="AO912" s="2">
        <v>20.2</v>
      </c>
      <c r="AP912" s="2">
        <v>25.1</v>
      </c>
      <c r="AQ912" s="2">
        <v>1.8</v>
      </c>
      <c r="AR912" s="2">
        <v>4</v>
      </c>
      <c r="AS912" s="2">
        <v>1015.1</v>
      </c>
      <c r="AT912" s="2">
        <v>36840</v>
      </c>
      <c r="AU912" s="2">
        <v>2</v>
      </c>
      <c r="AV912" s="600">
        <v>0</v>
      </c>
      <c r="AW912" s="600">
        <v>0</v>
      </c>
      <c r="AX912" s="600">
        <v>0</v>
      </c>
      <c r="AY912" s="599">
        <v>0</v>
      </c>
      <c r="AZ912" s="599">
        <v>296.2</v>
      </c>
      <c r="BA912">
        <v>41.7</v>
      </c>
      <c r="BB912">
        <v>37.299999999999997</v>
      </c>
      <c r="BC912" s="8">
        <v>0.62708333333333299</v>
      </c>
    </row>
    <row r="913" spans="2:55">
      <c r="B913" s="2">
        <v>25</v>
      </c>
      <c r="C913" s="2">
        <v>74</v>
      </c>
      <c r="D913" s="2">
        <v>20.100000000000001</v>
      </c>
      <c r="E913" s="2">
        <v>25</v>
      </c>
      <c r="F913" s="2">
        <v>2.5</v>
      </c>
      <c r="G913" s="2">
        <v>2.9</v>
      </c>
      <c r="H913" s="2">
        <v>1015.1</v>
      </c>
      <c r="I913" s="2">
        <v>44040</v>
      </c>
      <c r="J913" s="2">
        <v>3</v>
      </c>
      <c r="K913" s="2">
        <v>0</v>
      </c>
      <c r="L913" s="2">
        <v>0</v>
      </c>
      <c r="M913" s="2">
        <v>0</v>
      </c>
      <c r="N913">
        <v>0</v>
      </c>
      <c r="O913">
        <v>296.2</v>
      </c>
      <c r="P913">
        <v>41.2</v>
      </c>
      <c r="Q913">
        <v>37.200000000000003</v>
      </c>
      <c r="R913" s="5">
        <v>0.62777777777777799</v>
      </c>
      <c r="T913" s="13">
        <f t="shared" si="40"/>
        <v>41.2</v>
      </c>
      <c r="U913" s="13">
        <f t="shared" si="41"/>
        <v>13.200000000000003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25</v>
      </c>
      <c r="AN913" s="2">
        <v>74</v>
      </c>
      <c r="AO913" s="2">
        <v>20.100000000000001</v>
      </c>
      <c r="AP913" s="2">
        <v>25</v>
      </c>
      <c r="AQ913" s="2">
        <v>2.5</v>
      </c>
      <c r="AR913" s="2">
        <v>2.9</v>
      </c>
      <c r="AS913" s="2">
        <v>1015.1</v>
      </c>
      <c r="AT913" s="2">
        <v>44040</v>
      </c>
      <c r="AU913" s="2">
        <v>3</v>
      </c>
      <c r="AV913" s="600">
        <v>0</v>
      </c>
      <c r="AW913" s="600">
        <v>0</v>
      </c>
      <c r="AX913" s="600">
        <v>0</v>
      </c>
      <c r="AY913" s="599">
        <v>0</v>
      </c>
      <c r="AZ913" s="599">
        <v>296.2</v>
      </c>
      <c r="BA913">
        <v>41.2</v>
      </c>
      <c r="BB913">
        <v>37.200000000000003</v>
      </c>
      <c r="BC913" s="8">
        <v>0.62777777777777799</v>
      </c>
    </row>
    <row r="914" spans="2:55">
      <c r="B914" s="2">
        <v>24.9</v>
      </c>
      <c r="C914" s="2">
        <v>74</v>
      </c>
      <c r="D914" s="2">
        <v>20</v>
      </c>
      <c r="E914" s="2">
        <v>24.9</v>
      </c>
      <c r="F914" s="2">
        <v>0</v>
      </c>
      <c r="G914" s="2">
        <v>2.9</v>
      </c>
      <c r="H914" s="2">
        <v>1014.9</v>
      </c>
      <c r="I914" s="2">
        <v>68080</v>
      </c>
      <c r="J914" s="2">
        <v>4</v>
      </c>
      <c r="K914" s="2">
        <v>0</v>
      </c>
      <c r="L914" s="2">
        <v>0</v>
      </c>
      <c r="M914" s="2">
        <v>0</v>
      </c>
      <c r="N914">
        <v>0</v>
      </c>
      <c r="O914">
        <v>296.2</v>
      </c>
      <c r="P914">
        <v>40.700000000000003</v>
      </c>
      <c r="Q914">
        <v>37</v>
      </c>
      <c r="R914" s="5">
        <v>0.62847222222222199</v>
      </c>
      <c r="T914" s="13">
        <f t="shared" si="40"/>
        <v>40.700000000000003</v>
      </c>
      <c r="U914" s="13">
        <f t="shared" si="41"/>
        <v>12.800000000000004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24.9</v>
      </c>
      <c r="AN914" s="2">
        <v>74</v>
      </c>
      <c r="AO914" s="2">
        <v>20</v>
      </c>
      <c r="AP914" s="2">
        <v>24.9</v>
      </c>
      <c r="AQ914" s="2">
        <v>0</v>
      </c>
      <c r="AR914" s="2">
        <v>2.9</v>
      </c>
      <c r="AS914" s="2">
        <v>1014.9</v>
      </c>
      <c r="AT914" s="2">
        <v>68080</v>
      </c>
      <c r="AU914" s="2">
        <v>4</v>
      </c>
      <c r="AV914" s="600">
        <v>0</v>
      </c>
      <c r="AW914" s="600">
        <v>0</v>
      </c>
      <c r="AX914" s="600">
        <v>0</v>
      </c>
      <c r="AY914" s="599">
        <v>0</v>
      </c>
      <c r="AZ914" s="599">
        <v>296.2</v>
      </c>
      <c r="BA914">
        <v>40.700000000000003</v>
      </c>
      <c r="BB914">
        <v>37</v>
      </c>
      <c r="BC914" s="8">
        <v>0.62847222222222199</v>
      </c>
    </row>
    <row r="915" spans="2:55">
      <c r="B915" s="2">
        <v>24.9</v>
      </c>
      <c r="C915" s="2">
        <v>74</v>
      </c>
      <c r="D915" s="2">
        <v>20</v>
      </c>
      <c r="E915" s="2">
        <v>24.9</v>
      </c>
      <c r="F915" s="2">
        <v>5</v>
      </c>
      <c r="G915" s="2">
        <v>5.4</v>
      </c>
      <c r="H915" s="2">
        <v>1015</v>
      </c>
      <c r="I915" s="2">
        <v>45530</v>
      </c>
      <c r="J915" s="2">
        <v>3</v>
      </c>
      <c r="K915" s="2">
        <v>0</v>
      </c>
      <c r="L915" s="2">
        <v>0</v>
      </c>
      <c r="M915" s="2">
        <v>0</v>
      </c>
      <c r="N915">
        <v>0</v>
      </c>
      <c r="O915">
        <v>296.2</v>
      </c>
      <c r="P915">
        <v>40.200000000000003</v>
      </c>
      <c r="Q915">
        <v>36.799999999999997</v>
      </c>
      <c r="R915" s="5">
        <v>0.62916666666666698</v>
      </c>
      <c r="T915" s="13">
        <f t="shared" si="40"/>
        <v>40.200000000000003</v>
      </c>
      <c r="U915" s="13">
        <f t="shared" si="41"/>
        <v>12.300000000000004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24.9</v>
      </c>
      <c r="AN915" s="2">
        <v>74</v>
      </c>
      <c r="AO915" s="2">
        <v>20</v>
      </c>
      <c r="AP915" s="2">
        <v>24.9</v>
      </c>
      <c r="AQ915" s="2">
        <v>5</v>
      </c>
      <c r="AR915" s="2">
        <v>5.4</v>
      </c>
      <c r="AS915" s="2">
        <v>1015</v>
      </c>
      <c r="AT915" s="2">
        <v>45530</v>
      </c>
      <c r="AU915" s="2">
        <v>3</v>
      </c>
      <c r="AV915" s="600">
        <v>0</v>
      </c>
      <c r="AW915" s="600">
        <v>0</v>
      </c>
      <c r="AX915" s="600">
        <v>0</v>
      </c>
      <c r="AY915" s="599">
        <v>0</v>
      </c>
      <c r="AZ915" s="599">
        <v>296.2</v>
      </c>
      <c r="BA915">
        <v>40.200000000000003</v>
      </c>
      <c r="BB915">
        <v>36.799999999999997</v>
      </c>
      <c r="BC915" s="8">
        <v>0.62916666666666698</v>
      </c>
    </row>
    <row r="916" spans="2:55">
      <c r="B916" s="2">
        <v>24.8</v>
      </c>
      <c r="C916" s="2">
        <v>75</v>
      </c>
      <c r="D916" s="2">
        <v>20.100000000000001</v>
      </c>
      <c r="E916" s="2">
        <v>24.8</v>
      </c>
      <c r="F916" s="2">
        <v>5.8</v>
      </c>
      <c r="G916" s="2">
        <v>5.8</v>
      </c>
      <c r="H916" s="2">
        <v>1015.1</v>
      </c>
      <c r="I916" s="2">
        <v>42710</v>
      </c>
      <c r="J916" s="2">
        <v>3</v>
      </c>
      <c r="K916" s="2">
        <v>0</v>
      </c>
      <c r="L916" s="2">
        <v>0</v>
      </c>
      <c r="M916" s="2">
        <v>0</v>
      </c>
      <c r="N916">
        <v>0</v>
      </c>
      <c r="O916">
        <v>296.2</v>
      </c>
      <c r="P916">
        <v>39.9</v>
      </c>
      <c r="Q916">
        <v>36.5</v>
      </c>
      <c r="R916" s="5">
        <v>0.62986111111111098</v>
      </c>
      <c r="T916" s="13">
        <f t="shared" si="40"/>
        <v>39.9</v>
      </c>
      <c r="U916" s="13">
        <f t="shared" si="41"/>
        <v>12.099999999999998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24.8</v>
      </c>
      <c r="AN916" s="2">
        <v>75</v>
      </c>
      <c r="AO916" s="2">
        <v>20.100000000000001</v>
      </c>
      <c r="AP916" s="2">
        <v>24.8</v>
      </c>
      <c r="AQ916" s="2">
        <v>5.8</v>
      </c>
      <c r="AR916" s="2">
        <v>5.8</v>
      </c>
      <c r="AS916" s="2">
        <v>1015.1</v>
      </c>
      <c r="AT916" s="2">
        <v>42710</v>
      </c>
      <c r="AU916" s="2">
        <v>3</v>
      </c>
      <c r="AV916" s="600">
        <v>0</v>
      </c>
      <c r="AW916" s="600">
        <v>0</v>
      </c>
      <c r="AX916" s="600">
        <v>0</v>
      </c>
      <c r="AY916" s="599">
        <v>0</v>
      </c>
      <c r="AZ916" s="599">
        <v>296.2</v>
      </c>
      <c r="BA916">
        <v>39.9</v>
      </c>
      <c r="BB916">
        <v>36.5</v>
      </c>
      <c r="BC916" s="8">
        <v>0.62986111111111098</v>
      </c>
    </row>
    <row r="917" spans="2:55">
      <c r="B917" s="2">
        <v>24.7</v>
      </c>
      <c r="C917" s="2">
        <v>75</v>
      </c>
      <c r="D917" s="2">
        <v>20</v>
      </c>
      <c r="E917" s="2">
        <v>24.7</v>
      </c>
      <c r="F917" s="2">
        <v>6.8</v>
      </c>
      <c r="G917" s="2">
        <v>7.2</v>
      </c>
      <c r="H917" s="2">
        <v>1015.2</v>
      </c>
      <c r="I917" s="2">
        <v>73580</v>
      </c>
      <c r="J917" s="2">
        <v>5</v>
      </c>
      <c r="K917" s="2">
        <v>0</v>
      </c>
      <c r="L917" s="2">
        <v>0</v>
      </c>
      <c r="M917" s="2">
        <v>0</v>
      </c>
      <c r="N917">
        <v>0</v>
      </c>
      <c r="O917">
        <v>296.2</v>
      </c>
      <c r="P917">
        <v>39.6</v>
      </c>
      <c r="Q917">
        <v>36.200000000000003</v>
      </c>
      <c r="R917" s="5">
        <v>0.63055555555555598</v>
      </c>
      <c r="T917" s="13">
        <f t="shared" si="40"/>
        <v>39.6</v>
      </c>
      <c r="U917" s="13">
        <f t="shared" si="41"/>
        <v>11.900000000000002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24.7</v>
      </c>
      <c r="AN917" s="2">
        <v>75</v>
      </c>
      <c r="AO917" s="2">
        <v>20</v>
      </c>
      <c r="AP917" s="2">
        <v>24.7</v>
      </c>
      <c r="AQ917" s="2">
        <v>6.8</v>
      </c>
      <c r="AR917" s="2">
        <v>7.2</v>
      </c>
      <c r="AS917" s="2">
        <v>1015.2</v>
      </c>
      <c r="AT917" s="2">
        <v>73580</v>
      </c>
      <c r="AU917" s="2">
        <v>5</v>
      </c>
      <c r="AV917" s="600">
        <v>0</v>
      </c>
      <c r="AW917" s="600">
        <v>0</v>
      </c>
      <c r="AX917" s="600">
        <v>0</v>
      </c>
      <c r="AY917" s="599">
        <v>0</v>
      </c>
      <c r="AZ917" s="599">
        <v>296.2</v>
      </c>
      <c r="BA917">
        <v>39.6</v>
      </c>
      <c r="BB917">
        <v>36.200000000000003</v>
      </c>
      <c r="BC917" s="8">
        <v>0.63055555555555598</v>
      </c>
    </row>
    <row r="918" spans="2:55">
      <c r="B918" s="2">
        <v>24.7</v>
      </c>
      <c r="C918" s="2">
        <v>75</v>
      </c>
      <c r="D918" s="2">
        <v>20</v>
      </c>
      <c r="E918" s="2">
        <v>24.7</v>
      </c>
      <c r="F918" s="2">
        <v>3.2</v>
      </c>
      <c r="G918" s="2">
        <v>4.7</v>
      </c>
      <c r="H918" s="2">
        <v>1015</v>
      </c>
      <c r="I918" s="2">
        <v>83200</v>
      </c>
      <c r="J918" s="2">
        <v>6</v>
      </c>
      <c r="K918" s="2">
        <v>0</v>
      </c>
      <c r="L918" s="2">
        <v>0</v>
      </c>
      <c r="M918" s="2">
        <v>0</v>
      </c>
      <c r="N918">
        <v>0</v>
      </c>
      <c r="O918">
        <v>296.2</v>
      </c>
      <c r="P918">
        <v>39.299999999999997</v>
      </c>
      <c r="Q918">
        <v>36</v>
      </c>
      <c r="R918" s="5">
        <v>0.63124999999999998</v>
      </c>
      <c r="T918" s="13">
        <f t="shared" si="40"/>
        <v>39.299999999999997</v>
      </c>
      <c r="U918" s="13">
        <f t="shared" si="41"/>
        <v>11.599999999999998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24.7</v>
      </c>
      <c r="AN918" s="2">
        <v>75</v>
      </c>
      <c r="AO918" s="2">
        <v>20</v>
      </c>
      <c r="AP918" s="2">
        <v>24.7</v>
      </c>
      <c r="AQ918" s="2">
        <v>3.2</v>
      </c>
      <c r="AR918" s="2">
        <v>4.7</v>
      </c>
      <c r="AS918" s="2">
        <v>1015</v>
      </c>
      <c r="AT918" s="2">
        <v>83200</v>
      </c>
      <c r="AU918" s="2">
        <v>6</v>
      </c>
      <c r="AV918" s="600">
        <v>0</v>
      </c>
      <c r="AW918" s="600">
        <v>0</v>
      </c>
      <c r="AX918" s="600">
        <v>0</v>
      </c>
      <c r="AY918" s="599">
        <v>0</v>
      </c>
      <c r="AZ918" s="599">
        <v>296.2</v>
      </c>
      <c r="BA918">
        <v>39.299999999999997</v>
      </c>
      <c r="BB918">
        <v>36</v>
      </c>
      <c r="BC918" s="8">
        <v>0.63124999999999998</v>
      </c>
    </row>
    <row r="919" spans="2:55">
      <c r="B919" s="2">
        <v>25</v>
      </c>
      <c r="C919" s="2">
        <v>75</v>
      </c>
      <c r="D919" s="2">
        <v>20.3</v>
      </c>
      <c r="E919" s="2">
        <v>25</v>
      </c>
      <c r="F919" s="2">
        <v>4</v>
      </c>
      <c r="G919" s="2">
        <v>5</v>
      </c>
      <c r="H919" s="2">
        <v>1014.8</v>
      </c>
      <c r="I919" s="2">
        <v>78770</v>
      </c>
      <c r="J919" s="2">
        <v>5</v>
      </c>
      <c r="K919" s="2">
        <v>0</v>
      </c>
      <c r="L919" s="2">
        <v>0</v>
      </c>
      <c r="M919" s="2">
        <v>0</v>
      </c>
      <c r="N919">
        <v>0</v>
      </c>
      <c r="O919">
        <v>296.2</v>
      </c>
      <c r="P919">
        <v>39.1</v>
      </c>
      <c r="Q919">
        <v>35.700000000000003</v>
      </c>
      <c r="R919" s="5">
        <v>0.63194444444444398</v>
      </c>
      <c r="T919" s="13">
        <f t="shared" si="40"/>
        <v>39.1</v>
      </c>
      <c r="U919" s="13">
        <f t="shared" si="41"/>
        <v>11.100000000000001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25</v>
      </c>
      <c r="AN919" s="2">
        <v>75</v>
      </c>
      <c r="AO919" s="2">
        <v>20.3</v>
      </c>
      <c r="AP919" s="2">
        <v>25</v>
      </c>
      <c r="AQ919" s="2">
        <v>4</v>
      </c>
      <c r="AR919" s="2">
        <v>5</v>
      </c>
      <c r="AS919" s="2">
        <v>1014.8</v>
      </c>
      <c r="AT919" s="2">
        <v>78770</v>
      </c>
      <c r="AU919" s="2">
        <v>5</v>
      </c>
      <c r="AV919" s="600">
        <v>0</v>
      </c>
      <c r="AW919" s="600">
        <v>0</v>
      </c>
      <c r="AX919" s="600">
        <v>0</v>
      </c>
      <c r="AY919" s="599">
        <v>0</v>
      </c>
      <c r="AZ919" s="599">
        <v>296.2</v>
      </c>
      <c r="BA919">
        <v>39.1</v>
      </c>
      <c r="BB919">
        <v>35.700000000000003</v>
      </c>
      <c r="BC919" s="8">
        <v>0.63194444444444398</v>
      </c>
    </row>
    <row r="920" spans="2:55">
      <c r="B920" s="2">
        <v>25.2</v>
      </c>
      <c r="C920" s="2">
        <v>74</v>
      </c>
      <c r="D920" s="2">
        <v>20.3</v>
      </c>
      <c r="E920" s="2">
        <v>25.2</v>
      </c>
      <c r="F920" s="2">
        <v>4</v>
      </c>
      <c r="G920" s="2">
        <v>7.2</v>
      </c>
      <c r="H920" s="2">
        <v>1015</v>
      </c>
      <c r="I920" s="2">
        <v>75760</v>
      </c>
      <c r="J920" s="2">
        <v>5</v>
      </c>
      <c r="K920" s="2">
        <v>0</v>
      </c>
      <c r="L920" s="2">
        <v>0</v>
      </c>
      <c r="M920" s="2">
        <v>0</v>
      </c>
      <c r="N920">
        <v>0</v>
      </c>
      <c r="O920">
        <v>296.2</v>
      </c>
      <c r="P920">
        <v>39.1</v>
      </c>
      <c r="Q920">
        <v>35.5</v>
      </c>
      <c r="R920" s="5">
        <v>0.63263888888888897</v>
      </c>
      <c r="T920" s="13">
        <f t="shared" si="40"/>
        <v>39.1</v>
      </c>
      <c r="U920" s="13">
        <f t="shared" si="41"/>
        <v>10.900000000000002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25.2</v>
      </c>
      <c r="AN920" s="2">
        <v>74</v>
      </c>
      <c r="AO920" s="2">
        <v>20.3</v>
      </c>
      <c r="AP920" s="2">
        <v>25.2</v>
      </c>
      <c r="AQ920" s="2">
        <v>4</v>
      </c>
      <c r="AR920" s="2">
        <v>7.2</v>
      </c>
      <c r="AS920" s="2">
        <v>1015</v>
      </c>
      <c r="AT920" s="2">
        <v>75760</v>
      </c>
      <c r="AU920" s="2">
        <v>5</v>
      </c>
      <c r="AV920" s="600">
        <v>0</v>
      </c>
      <c r="AW920" s="600">
        <v>0</v>
      </c>
      <c r="AX920" s="600">
        <v>0</v>
      </c>
      <c r="AY920" s="599">
        <v>0</v>
      </c>
      <c r="AZ920" s="599">
        <v>296.2</v>
      </c>
      <c r="BA920">
        <v>39.1</v>
      </c>
      <c r="BB920">
        <v>35.5</v>
      </c>
      <c r="BC920" s="8">
        <v>0.63263888888888897</v>
      </c>
    </row>
    <row r="921" spans="2:55">
      <c r="B921" s="2">
        <v>25.2</v>
      </c>
      <c r="C921" s="2">
        <v>74</v>
      </c>
      <c r="D921" s="2">
        <v>20.3</v>
      </c>
      <c r="E921" s="2">
        <v>25.2</v>
      </c>
      <c r="F921" s="2">
        <v>1.8</v>
      </c>
      <c r="G921" s="2">
        <v>4.7</v>
      </c>
      <c r="H921" s="2">
        <v>1015.1</v>
      </c>
      <c r="I921" s="2">
        <v>72520</v>
      </c>
      <c r="J921" s="2">
        <v>5</v>
      </c>
      <c r="K921" s="2">
        <v>0</v>
      </c>
      <c r="L921" s="2">
        <v>0</v>
      </c>
      <c r="M921" s="2">
        <v>0</v>
      </c>
      <c r="N921">
        <v>0</v>
      </c>
      <c r="O921">
        <v>296.2</v>
      </c>
      <c r="P921">
        <v>39.5</v>
      </c>
      <c r="Q921">
        <v>35.4</v>
      </c>
      <c r="R921" s="5">
        <v>0.63333333333333297</v>
      </c>
      <c r="T921" s="13">
        <f t="shared" si="40"/>
        <v>39.5</v>
      </c>
      <c r="U921" s="13">
        <f t="shared" si="41"/>
        <v>11.3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25.2</v>
      </c>
      <c r="AN921" s="2">
        <v>74</v>
      </c>
      <c r="AO921" s="2">
        <v>20.3</v>
      </c>
      <c r="AP921" s="2">
        <v>25.2</v>
      </c>
      <c r="AQ921" s="2">
        <v>1.8</v>
      </c>
      <c r="AR921" s="2">
        <v>4.7</v>
      </c>
      <c r="AS921" s="2">
        <v>1015.1</v>
      </c>
      <c r="AT921" s="2">
        <v>72520</v>
      </c>
      <c r="AU921" s="2">
        <v>5</v>
      </c>
      <c r="AV921" s="600">
        <v>0</v>
      </c>
      <c r="AW921" s="600">
        <v>0</v>
      </c>
      <c r="AX921" s="600">
        <v>0</v>
      </c>
      <c r="AY921" s="599">
        <v>0</v>
      </c>
      <c r="AZ921" s="599">
        <v>296.2</v>
      </c>
      <c r="BA921">
        <v>39.5</v>
      </c>
      <c r="BB921">
        <v>35.4</v>
      </c>
      <c r="BC921" s="8">
        <v>0.63333333333333297</v>
      </c>
    </row>
    <row r="922" spans="2:55">
      <c r="B922" s="2">
        <v>25.3</v>
      </c>
      <c r="C922" s="2">
        <v>73</v>
      </c>
      <c r="D922" s="2">
        <v>20.100000000000001</v>
      </c>
      <c r="E922" s="2">
        <v>25.3</v>
      </c>
      <c r="F922" s="2">
        <v>5.4</v>
      </c>
      <c r="G922" s="2">
        <v>6.8</v>
      </c>
      <c r="H922" s="2">
        <v>1015.1</v>
      </c>
      <c r="I922" s="2">
        <v>72370</v>
      </c>
      <c r="J922" s="2">
        <v>5</v>
      </c>
      <c r="K922" s="2">
        <v>0</v>
      </c>
      <c r="L922" s="2">
        <v>0</v>
      </c>
      <c r="M922" s="2">
        <v>0</v>
      </c>
      <c r="N922">
        <v>0</v>
      </c>
      <c r="O922">
        <v>296.2</v>
      </c>
      <c r="P922">
        <v>39.9</v>
      </c>
      <c r="Q922">
        <v>35.299999999999997</v>
      </c>
      <c r="R922" s="5">
        <v>0.63402777777777797</v>
      </c>
      <c r="T922" s="13">
        <f t="shared" si="40"/>
        <v>39.9</v>
      </c>
      <c r="U922" s="13">
        <f t="shared" si="41"/>
        <v>11.599999999999998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25.3</v>
      </c>
      <c r="AN922" s="2">
        <v>73</v>
      </c>
      <c r="AO922" s="2">
        <v>20.100000000000001</v>
      </c>
      <c r="AP922" s="2">
        <v>25.3</v>
      </c>
      <c r="AQ922" s="2">
        <v>5.4</v>
      </c>
      <c r="AR922" s="2">
        <v>6.8</v>
      </c>
      <c r="AS922" s="2">
        <v>1015.1</v>
      </c>
      <c r="AT922" s="2">
        <v>72370</v>
      </c>
      <c r="AU922" s="2">
        <v>5</v>
      </c>
      <c r="AV922" s="600">
        <v>0</v>
      </c>
      <c r="AW922" s="600">
        <v>0</v>
      </c>
      <c r="AX922" s="600">
        <v>0</v>
      </c>
      <c r="AY922" s="599">
        <v>0</v>
      </c>
      <c r="AZ922" s="599">
        <v>296.2</v>
      </c>
      <c r="BA922">
        <v>39.9</v>
      </c>
      <c r="BB922">
        <v>35.299999999999997</v>
      </c>
      <c r="BC922" s="8">
        <v>0.63402777777777797</v>
      </c>
    </row>
    <row r="923" spans="2:55">
      <c r="B923" s="2">
        <v>25.2</v>
      </c>
      <c r="C923" s="2">
        <v>74</v>
      </c>
      <c r="D923" s="2">
        <v>20.3</v>
      </c>
      <c r="E923" s="2">
        <v>25.2</v>
      </c>
      <c r="F923" s="2">
        <v>4.3</v>
      </c>
      <c r="G923" s="2">
        <v>6.8</v>
      </c>
      <c r="H923" s="2">
        <v>1015.1</v>
      </c>
      <c r="I923" s="2">
        <v>71160</v>
      </c>
      <c r="J923" s="2">
        <v>5</v>
      </c>
      <c r="K923" s="2">
        <v>0</v>
      </c>
      <c r="L923" s="2">
        <v>0</v>
      </c>
      <c r="M923" s="2">
        <v>0</v>
      </c>
      <c r="N923">
        <v>0</v>
      </c>
      <c r="O923">
        <v>296.2</v>
      </c>
      <c r="P923">
        <v>40.299999999999997</v>
      </c>
      <c r="Q923">
        <v>35.200000000000003</v>
      </c>
      <c r="R923" s="5">
        <v>0.63472222222222197</v>
      </c>
      <c r="T923" s="13">
        <f t="shared" si="40"/>
        <v>40.299999999999997</v>
      </c>
      <c r="U923" s="13">
        <f t="shared" si="41"/>
        <v>12.099999999999998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25.2</v>
      </c>
      <c r="AN923" s="2">
        <v>74</v>
      </c>
      <c r="AO923" s="2">
        <v>20.3</v>
      </c>
      <c r="AP923" s="2">
        <v>25.2</v>
      </c>
      <c r="AQ923" s="2">
        <v>4.3</v>
      </c>
      <c r="AR923" s="2">
        <v>6.8</v>
      </c>
      <c r="AS923" s="2">
        <v>1015.1</v>
      </c>
      <c r="AT923" s="2">
        <v>71160</v>
      </c>
      <c r="AU923" s="2">
        <v>5</v>
      </c>
      <c r="AV923" s="600">
        <v>0</v>
      </c>
      <c r="AW923" s="600">
        <v>0</v>
      </c>
      <c r="AX923" s="600">
        <v>0</v>
      </c>
      <c r="AY923" s="599">
        <v>0</v>
      </c>
      <c r="AZ923" s="599">
        <v>296.2</v>
      </c>
      <c r="BA923">
        <v>40.299999999999997</v>
      </c>
      <c r="BB923">
        <v>35.200000000000003</v>
      </c>
      <c r="BC923" s="8">
        <v>0.63472222222222197</v>
      </c>
    </row>
    <row r="924" spans="2:55">
      <c r="B924" s="2">
        <v>25</v>
      </c>
      <c r="C924" s="2">
        <v>74</v>
      </c>
      <c r="D924" s="2">
        <v>20.100000000000001</v>
      </c>
      <c r="E924" s="2">
        <v>25</v>
      </c>
      <c r="F924" s="2">
        <v>3.2</v>
      </c>
      <c r="G924" s="2">
        <v>6.8</v>
      </c>
      <c r="H924" s="2">
        <v>1014.9</v>
      </c>
      <c r="I924" s="2">
        <v>71640</v>
      </c>
      <c r="J924" s="2">
        <v>5</v>
      </c>
      <c r="K924" s="2">
        <v>0</v>
      </c>
      <c r="L924" s="2">
        <v>0</v>
      </c>
      <c r="M924" s="2">
        <v>0</v>
      </c>
      <c r="N924">
        <v>0</v>
      </c>
      <c r="O924">
        <v>296.2</v>
      </c>
      <c r="P924">
        <v>40.5</v>
      </c>
      <c r="Q924">
        <v>35.200000000000003</v>
      </c>
      <c r="R924" s="5">
        <v>0.63541666666666696</v>
      </c>
      <c r="T924" s="13">
        <f t="shared" si="40"/>
        <v>40.5</v>
      </c>
      <c r="U924" s="13">
        <f t="shared" si="41"/>
        <v>12.5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25</v>
      </c>
      <c r="AN924" s="2">
        <v>74</v>
      </c>
      <c r="AO924" s="2">
        <v>20.100000000000001</v>
      </c>
      <c r="AP924" s="2">
        <v>25</v>
      </c>
      <c r="AQ924" s="2">
        <v>3.2</v>
      </c>
      <c r="AR924" s="2">
        <v>6.8</v>
      </c>
      <c r="AS924" s="2">
        <v>1014.9</v>
      </c>
      <c r="AT924" s="2">
        <v>71640</v>
      </c>
      <c r="AU924" s="2">
        <v>5</v>
      </c>
      <c r="AV924" s="600">
        <v>0</v>
      </c>
      <c r="AW924" s="600">
        <v>0</v>
      </c>
      <c r="AX924" s="600">
        <v>0</v>
      </c>
      <c r="AY924" s="599">
        <v>0</v>
      </c>
      <c r="AZ924" s="599">
        <v>296.2</v>
      </c>
      <c r="BA924">
        <v>40.5</v>
      </c>
      <c r="BB924">
        <v>35.200000000000003</v>
      </c>
      <c r="BC924" s="8">
        <v>0.63541666666666696</v>
      </c>
    </row>
    <row r="925" spans="2:55">
      <c r="B925" s="2">
        <v>25</v>
      </c>
      <c r="C925" s="2">
        <v>75</v>
      </c>
      <c r="D925" s="2">
        <v>20.3</v>
      </c>
      <c r="E925" s="2">
        <v>25</v>
      </c>
      <c r="F925" s="2">
        <v>6.1</v>
      </c>
      <c r="G925" s="2">
        <v>8.3000000000000007</v>
      </c>
      <c r="H925" s="2">
        <v>1015.1</v>
      </c>
      <c r="I925" s="2">
        <v>71120</v>
      </c>
      <c r="J925" s="2">
        <v>5</v>
      </c>
      <c r="K925" s="2">
        <v>0</v>
      </c>
      <c r="L925" s="2">
        <v>0</v>
      </c>
      <c r="M925" s="2">
        <v>0</v>
      </c>
      <c r="N925">
        <v>0</v>
      </c>
      <c r="O925">
        <v>296.2</v>
      </c>
      <c r="P925">
        <v>40.700000000000003</v>
      </c>
      <c r="Q925">
        <v>35</v>
      </c>
      <c r="R925" s="5">
        <v>0.63611111111111096</v>
      </c>
      <c r="T925" s="13">
        <f t="shared" si="40"/>
        <v>40.700000000000003</v>
      </c>
      <c r="U925" s="13">
        <f t="shared" si="41"/>
        <v>12.700000000000003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25</v>
      </c>
      <c r="AN925" s="2">
        <v>75</v>
      </c>
      <c r="AO925" s="2">
        <v>20.3</v>
      </c>
      <c r="AP925" s="2">
        <v>25</v>
      </c>
      <c r="AQ925" s="2">
        <v>6.1</v>
      </c>
      <c r="AR925" s="2">
        <v>8.3000000000000007</v>
      </c>
      <c r="AS925" s="2">
        <v>1015.1</v>
      </c>
      <c r="AT925" s="2">
        <v>71120</v>
      </c>
      <c r="AU925" s="2">
        <v>5</v>
      </c>
      <c r="AV925" s="600">
        <v>0</v>
      </c>
      <c r="AW925" s="600">
        <v>0</v>
      </c>
      <c r="AX925" s="600">
        <v>0</v>
      </c>
      <c r="AY925" s="599">
        <v>0</v>
      </c>
      <c r="AZ925" s="599">
        <v>296.2</v>
      </c>
      <c r="BA925">
        <v>40.700000000000003</v>
      </c>
      <c r="BB925">
        <v>35</v>
      </c>
      <c r="BC925" s="8">
        <v>0.63611111111111096</v>
      </c>
    </row>
    <row r="926" spans="2:55">
      <c r="B926" s="2">
        <v>25</v>
      </c>
      <c r="C926" s="2">
        <v>74</v>
      </c>
      <c r="D926" s="2">
        <v>20.100000000000001</v>
      </c>
      <c r="E926" s="2">
        <v>25</v>
      </c>
      <c r="F926" s="2">
        <v>2.9</v>
      </c>
      <c r="G926" s="2">
        <v>3.6</v>
      </c>
      <c r="H926" s="2">
        <v>1015</v>
      </c>
      <c r="I926" s="2">
        <v>70970</v>
      </c>
      <c r="J926" s="2">
        <v>5</v>
      </c>
      <c r="K926" s="2">
        <v>0</v>
      </c>
      <c r="L926" s="2">
        <v>0</v>
      </c>
      <c r="M926" s="2">
        <v>0</v>
      </c>
      <c r="N926">
        <v>0</v>
      </c>
      <c r="O926">
        <v>296.2</v>
      </c>
      <c r="P926">
        <v>40.799999999999997</v>
      </c>
      <c r="Q926">
        <v>34.9</v>
      </c>
      <c r="R926" s="5">
        <v>0.63680555555555596</v>
      </c>
      <c r="T926" s="13">
        <f t="shared" si="40"/>
        <v>40.799999999999997</v>
      </c>
      <c r="U926" s="13">
        <f t="shared" si="41"/>
        <v>12.799999999999997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25</v>
      </c>
      <c r="AN926" s="2">
        <v>74</v>
      </c>
      <c r="AO926" s="2">
        <v>20.100000000000001</v>
      </c>
      <c r="AP926" s="2">
        <v>25</v>
      </c>
      <c r="AQ926" s="2">
        <v>2.9</v>
      </c>
      <c r="AR926" s="2">
        <v>3.6</v>
      </c>
      <c r="AS926" s="2">
        <v>1015</v>
      </c>
      <c r="AT926" s="2">
        <v>70970</v>
      </c>
      <c r="AU926" s="2">
        <v>5</v>
      </c>
      <c r="AV926" s="600">
        <v>0</v>
      </c>
      <c r="AW926" s="600">
        <v>0</v>
      </c>
      <c r="AX926" s="600">
        <v>0</v>
      </c>
      <c r="AY926" s="599">
        <v>0</v>
      </c>
      <c r="AZ926" s="599">
        <v>296.2</v>
      </c>
      <c r="BA926">
        <v>40.799999999999997</v>
      </c>
      <c r="BB926">
        <v>34.9</v>
      </c>
      <c r="BC926" s="8">
        <v>0.63680555555555596</v>
      </c>
    </row>
    <row r="927" spans="2:55">
      <c r="B927" s="2">
        <v>25.6</v>
      </c>
      <c r="C927" s="2">
        <v>72</v>
      </c>
      <c r="D927" s="2">
        <v>20.2</v>
      </c>
      <c r="E927" s="2">
        <v>25.6</v>
      </c>
      <c r="F927" s="2">
        <v>6.8</v>
      </c>
      <c r="G927" s="2">
        <v>8.3000000000000007</v>
      </c>
      <c r="H927" s="2">
        <v>1014.9</v>
      </c>
      <c r="I927" s="2">
        <v>67290</v>
      </c>
      <c r="J927" s="2">
        <v>4</v>
      </c>
      <c r="K927" s="2">
        <v>0</v>
      </c>
      <c r="L927" s="2">
        <v>0</v>
      </c>
      <c r="M927" s="2">
        <v>0</v>
      </c>
      <c r="N927">
        <v>0</v>
      </c>
      <c r="O927">
        <v>296.2</v>
      </c>
      <c r="P927">
        <v>42.5</v>
      </c>
      <c r="Q927">
        <v>39.6</v>
      </c>
      <c r="R927" s="5">
        <v>0.63749999999999996</v>
      </c>
      <c r="T927" s="13">
        <f t="shared" si="40"/>
        <v>42.5</v>
      </c>
      <c r="U927" s="13">
        <f t="shared" si="41"/>
        <v>13.899999999999999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25.6</v>
      </c>
      <c r="AN927" s="2">
        <v>72</v>
      </c>
      <c r="AO927" s="2">
        <v>20.2</v>
      </c>
      <c r="AP927" s="2">
        <v>25.6</v>
      </c>
      <c r="AQ927" s="2">
        <v>6.8</v>
      </c>
      <c r="AR927" s="2">
        <v>8.3000000000000007</v>
      </c>
      <c r="AS927" s="2">
        <v>1014.9</v>
      </c>
      <c r="AT927" s="2">
        <v>67290</v>
      </c>
      <c r="AU927" s="2">
        <v>4</v>
      </c>
      <c r="AV927" s="600">
        <v>0</v>
      </c>
      <c r="AW927" s="600">
        <v>0</v>
      </c>
      <c r="AX927" s="600">
        <v>0</v>
      </c>
      <c r="AY927" s="599">
        <v>0</v>
      </c>
      <c r="AZ927" s="599">
        <v>296.2</v>
      </c>
      <c r="BA927">
        <v>42.5</v>
      </c>
      <c r="BB927">
        <v>39.6</v>
      </c>
      <c r="BC927" s="8">
        <v>0.63749999999999996</v>
      </c>
    </row>
    <row r="928" spans="2:55">
      <c r="B928" s="2">
        <v>25.4</v>
      </c>
      <c r="C928" s="2">
        <v>72</v>
      </c>
      <c r="D928" s="2">
        <v>20</v>
      </c>
      <c r="E928" s="2">
        <v>25.4</v>
      </c>
      <c r="F928" s="2">
        <v>6.8</v>
      </c>
      <c r="G928" s="2">
        <v>6.8</v>
      </c>
      <c r="H928" s="2">
        <v>1014.9</v>
      </c>
      <c r="I928" s="2">
        <v>49700</v>
      </c>
      <c r="J928" s="2">
        <v>3</v>
      </c>
      <c r="K928" s="2">
        <v>0</v>
      </c>
      <c r="L928" s="2">
        <v>0</v>
      </c>
      <c r="M928" s="2">
        <v>0</v>
      </c>
      <c r="N928">
        <v>0</v>
      </c>
      <c r="O928">
        <v>296.2</v>
      </c>
      <c r="P928">
        <v>42.5</v>
      </c>
      <c r="Q928">
        <v>39.4</v>
      </c>
      <c r="R928" s="5">
        <v>0.63819444444444495</v>
      </c>
      <c r="T928" s="13">
        <f t="shared" si="40"/>
        <v>42.5</v>
      </c>
      <c r="U928" s="13">
        <f t="shared" si="41"/>
        <v>14.100000000000001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25.4</v>
      </c>
      <c r="AN928" s="2">
        <v>72</v>
      </c>
      <c r="AO928" s="2">
        <v>20</v>
      </c>
      <c r="AP928" s="2">
        <v>25.4</v>
      </c>
      <c r="AQ928" s="2">
        <v>6.8</v>
      </c>
      <c r="AR928" s="2">
        <v>6.8</v>
      </c>
      <c r="AS928" s="2">
        <v>1014.9</v>
      </c>
      <c r="AT928" s="2">
        <v>49700</v>
      </c>
      <c r="AU928" s="2">
        <v>3</v>
      </c>
      <c r="AV928" s="600">
        <v>0</v>
      </c>
      <c r="AW928" s="600">
        <v>0</v>
      </c>
      <c r="AX928" s="600">
        <v>0</v>
      </c>
      <c r="AY928" s="599">
        <v>0</v>
      </c>
      <c r="AZ928" s="599">
        <v>296.2</v>
      </c>
      <c r="BA928">
        <v>42.5</v>
      </c>
      <c r="BB928">
        <v>39.4</v>
      </c>
      <c r="BC928" s="8">
        <v>0.63819444444444495</v>
      </c>
    </row>
    <row r="929" spans="2:55">
      <c r="B929" s="2">
        <v>25.3</v>
      </c>
      <c r="C929" s="2">
        <v>72</v>
      </c>
      <c r="D929" s="2">
        <v>19.899999999999999</v>
      </c>
      <c r="E929" s="2">
        <v>25.3</v>
      </c>
      <c r="F929" s="2">
        <v>11.5</v>
      </c>
      <c r="G929" s="2">
        <v>11.9</v>
      </c>
      <c r="H929" s="2">
        <v>1014.8</v>
      </c>
      <c r="I929" s="2">
        <v>44790</v>
      </c>
      <c r="J929" s="2">
        <v>3</v>
      </c>
      <c r="K929" s="2">
        <v>0</v>
      </c>
      <c r="L929" s="2">
        <v>0</v>
      </c>
      <c r="M929" s="2">
        <v>0</v>
      </c>
      <c r="N929">
        <v>0</v>
      </c>
      <c r="O929">
        <v>296.2</v>
      </c>
      <c r="P929">
        <v>42.3</v>
      </c>
      <c r="Q929">
        <v>39.4</v>
      </c>
      <c r="R929" s="5">
        <v>0.63888888888888895</v>
      </c>
      <c r="T929" s="13">
        <f t="shared" si="40"/>
        <v>42.3</v>
      </c>
      <c r="U929" s="13">
        <f t="shared" si="41"/>
        <v>13.999999999999996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25.3</v>
      </c>
      <c r="AN929" s="2">
        <v>72</v>
      </c>
      <c r="AO929" s="2">
        <v>19.899999999999999</v>
      </c>
      <c r="AP929" s="2">
        <v>25.3</v>
      </c>
      <c r="AQ929" s="2">
        <v>11.5</v>
      </c>
      <c r="AR929" s="2">
        <v>11.9</v>
      </c>
      <c r="AS929" s="2">
        <v>1014.8</v>
      </c>
      <c r="AT929" s="2">
        <v>44790</v>
      </c>
      <c r="AU929" s="2">
        <v>3</v>
      </c>
      <c r="AV929" s="600">
        <v>0</v>
      </c>
      <c r="AW929" s="600">
        <v>0</v>
      </c>
      <c r="AX929" s="600">
        <v>0</v>
      </c>
      <c r="AY929" s="599">
        <v>0</v>
      </c>
      <c r="AZ929" s="599">
        <v>296.2</v>
      </c>
      <c r="BA929">
        <v>42.3</v>
      </c>
      <c r="BB929">
        <v>39.4</v>
      </c>
      <c r="BC929" s="8">
        <v>0.63888888888888895</v>
      </c>
    </row>
    <row r="930" spans="2:55">
      <c r="B930" s="2">
        <v>24.9</v>
      </c>
      <c r="C930" s="2">
        <v>73</v>
      </c>
      <c r="D930" s="2">
        <v>19.7</v>
      </c>
      <c r="E930" s="2">
        <v>24.9</v>
      </c>
      <c r="F930" s="2">
        <v>8.3000000000000007</v>
      </c>
      <c r="G930" s="2">
        <v>8.3000000000000007</v>
      </c>
      <c r="H930" s="2">
        <v>1014.8</v>
      </c>
      <c r="I930" s="2">
        <v>40450</v>
      </c>
      <c r="J930" s="2">
        <v>2</v>
      </c>
      <c r="K930" s="2">
        <v>0</v>
      </c>
      <c r="L930" s="2">
        <v>0</v>
      </c>
      <c r="M930" s="2">
        <v>0</v>
      </c>
      <c r="N930">
        <v>0</v>
      </c>
      <c r="O930">
        <v>296.2</v>
      </c>
      <c r="P930">
        <v>41.9</v>
      </c>
      <c r="Q930">
        <v>39.200000000000003</v>
      </c>
      <c r="R930" s="5">
        <v>0.63958333333333295</v>
      </c>
      <c r="T930" s="13">
        <f t="shared" si="40"/>
        <v>41.9</v>
      </c>
      <c r="U930" s="13">
        <f t="shared" si="41"/>
        <v>14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24.9</v>
      </c>
      <c r="AN930" s="2">
        <v>73</v>
      </c>
      <c r="AO930" s="2">
        <v>19.7</v>
      </c>
      <c r="AP930" s="2">
        <v>24.9</v>
      </c>
      <c r="AQ930" s="2">
        <v>8.3000000000000007</v>
      </c>
      <c r="AR930" s="2">
        <v>8.3000000000000007</v>
      </c>
      <c r="AS930" s="2">
        <v>1014.8</v>
      </c>
      <c r="AT930" s="2">
        <v>40450</v>
      </c>
      <c r="AU930" s="2">
        <v>2</v>
      </c>
      <c r="AV930" s="600">
        <v>0</v>
      </c>
      <c r="AW930" s="600">
        <v>0</v>
      </c>
      <c r="AX930" s="600">
        <v>0</v>
      </c>
      <c r="AY930" s="599">
        <v>0</v>
      </c>
      <c r="AZ930" s="599">
        <v>296.2</v>
      </c>
      <c r="BA930">
        <v>41.9</v>
      </c>
      <c r="BB930">
        <v>39.200000000000003</v>
      </c>
      <c r="BC930" s="8">
        <v>0.63958333333333295</v>
      </c>
    </row>
    <row r="931" spans="2:55">
      <c r="B931" s="2">
        <v>24.8</v>
      </c>
      <c r="C931" s="2">
        <v>74</v>
      </c>
      <c r="D931" s="2">
        <v>19.899999999999999</v>
      </c>
      <c r="E931" s="2">
        <v>24.8</v>
      </c>
      <c r="F931" s="2">
        <v>3.2</v>
      </c>
      <c r="G931" s="2">
        <v>5.8</v>
      </c>
      <c r="H931" s="2">
        <v>1015</v>
      </c>
      <c r="I931" s="2">
        <v>40100</v>
      </c>
      <c r="J931" s="2">
        <v>2</v>
      </c>
      <c r="K931" s="2">
        <v>0</v>
      </c>
      <c r="L931" s="2">
        <v>0</v>
      </c>
      <c r="M931" s="2">
        <v>0</v>
      </c>
      <c r="N931">
        <v>0</v>
      </c>
      <c r="O931">
        <v>296.2</v>
      </c>
      <c r="P931">
        <v>41.4</v>
      </c>
      <c r="Q931">
        <v>38.799999999999997</v>
      </c>
      <c r="R931" s="5">
        <v>0.64027777777777795</v>
      </c>
      <c r="T931" s="13">
        <f t="shared" si="40"/>
        <v>41.4</v>
      </c>
      <c r="U931" s="13">
        <f t="shared" si="41"/>
        <v>13.599999999999998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24.8</v>
      </c>
      <c r="AN931" s="2">
        <v>74</v>
      </c>
      <c r="AO931" s="2">
        <v>19.899999999999999</v>
      </c>
      <c r="AP931" s="2">
        <v>24.8</v>
      </c>
      <c r="AQ931" s="2">
        <v>3.2</v>
      </c>
      <c r="AR931" s="2">
        <v>5.8</v>
      </c>
      <c r="AS931" s="2">
        <v>1015</v>
      </c>
      <c r="AT931" s="2">
        <v>40100</v>
      </c>
      <c r="AU931" s="2">
        <v>2</v>
      </c>
      <c r="AV931" s="600">
        <v>0</v>
      </c>
      <c r="AW931" s="600">
        <v>0</v>
      </c>
      <c r="AX931" s="600">
        <v>0</v>
      </c>
      <c r="AY931" s="599">
        <v>0</v>
      </c>
      <c r="AZ931" s="599">
        <v>296.2</v>
      </c>
      <c r="BA931">
        <v>41.4</v>
      </c>
      <c r="BB931">
        <v>38.799999999999997</v>
      </c>
      <c r="BC931" s="8">
        <v>0.64027777777777795</v>
      </c>
    </row>
    <row r="932" spans="2:55">
      <c r="B932" s="2">
        <v>24.7</v>
      </c>
      <c r="C932" s="2">
        <v>74</v>
      </c>
      <c r="D932" s="2">
        <v>19.8</v>
      </c>
      <c r="E932" s="2">
        <v>24.7</v>
      </c>
      <c r="F932" s="2">
        <v>7.2</v>
      </c>
      <c r="G932" s="2">
        <v>10.4</v>
      </c>
      <c r="H932" s="2">
        <v>1014.9</v>
      </c>
      <c r="I932" s="2">
        <v>41360</v>
      </c>
      <c r="J932" s="2">
        <v>3</v>
      </c>
      <c r="K932" s="2">
        <v>0</v>
      </c>
      <c r="L932" s="2">
        <v>0</v>
      </c>
      <c r="M932" s="2">
        <v>0</v>
      </c>
      <c r="N932">
        <v>0</v>
      </c>
      <c r="O932">
        <v>296.2</v>
      </c>
      <c r="P932">
        <v>40.9</v>
      </c>
      <c r="Q932">
        <v>38.4</v>
      </c>
      <c r="R932" s="5">
        <v>0.64097222222222205</v>
      </c>
      <c r="T932" s="13">
        <f t="shared" si="40"/>
        <v>40.9</v>
      </c>
      <c r="U932" s="13">
        <f t="shared" si="41"/>
        <v>13.2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24.7</v>
      </c>
      <c r="AN932" s="2">
        <v>74</v>
      </c>
      <c r="AO932" s="2">
        <v>19.8</v>
      </c>
      <c r="AP932" s="2">
        <v>24.7</v>
      </c>
      <c r="AQ932" s="2">
        <v>7.2</v>
      </c>
      <c r="AR932" s="2">
        <v>10.4</v>
      </c>
      <c r="AS932" s="2">
        <v>1014.9</v>
      </c>
      <c r="AT932" s="2">
        <v>41360</v>
      </c>
      <c r="AU932" s="2">
        <v>3</v>
      </c>
      <c r="AV932" s="600">
        <v>0</v>
      </c>
      <c r="AW932" s="600">
        <v>0</v>
      </c>
      <c r="AX932" s="600">
        <v>0</v>
      </c>
      <c r="AY932" s="599">
        <v>0</v>
      </c>
      <c r="AZ932" s="599">
        <v>296.2</v>
      </c>
      <c r="BA932">
        <v>40.9</v>
      </c>
      <c r="BB932">
        <v>38.4</v>
      </c>
      <c r="BC932" s="8">
        <v>0.64097222222222205</v>
      </c>
    </row>
    <row r="933" spans="2:55">
      <c r="B933" s="2">
        <v>24.5</v>
      </c>
      <c r="C933" s="2">
        <v>75</v>
      </c>
      <c r="D933" s="2">
        <v>19.8</v>
      </c>
      <c r="E933" s="2">
        <v>24.5</v>
      </c>
      <c r="F933" s="2">
        <v>0</v>
      </c>
      <c r="G933" s="2">
        <v>4.3</v>
      </c>
      <c r="H933" s="2">
        <v>1014.9</v>
      </c>
      <c r="I933" s="2">
        <v>44050</v>
      </c>
      <c r="J933" s="2">
        <v>3</v>
      </c>
      <c r="K933" s="2">
        <v>0</v>
      </c>
      <c r="L933" s="2">
        <v>0</v>
      </c>
      <c r="M933" s="2">
        <v>0</v>
      </c>
      <c r="N933">
        <v>0</v>
      </c>
      <c r="O933">
        <v>296.2</v>
      </c>
      <c r="P933">
        <v>40.299999999999997</v>
      </c>
      <c r="Q933">
        <v>37.9</v>
      </c>
      <c r="R933" s="5">
        <v>0.64166666666666705</v>
      </c>
      <c r="T933" s="13">
        <f t="shared" si="40"/>
        <v>40.299999999999997</v>
      </c>
      <c r="U933" s="13">
        <f t="shared" si="41"/>
        <v>12.799999999999997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24.5</v>
      </c>
      <c r="AN933" s="2">
        <v>75</v>
      </c>
      <c r="AO933" s="2">
        <v>19.8</v>
      </c>
      <c r="AP933" s="2">
        <v>24.5</v>
      </c>
      <c r="AQ933" s="2">
        <v>0</v>
      </c>
      <c r="AR933" s="2">
        <v>4.3</v>
      </c>
      <c r="AS933" s="2">
        <v>1014.9</v>
      </c>
      <c r="AT933" s="2">
        <v>44050</v>
      </c>
      <c r="AU933" s="2">
        <v>3</v>
      </c>
      <c r="AV933" s="600">
        <v>0</v>
      </c>
      <c r="AW933" s="600">
        <v>0</v>
      </c>
      <c r="AX933" s="600">
        <v>0</v>
      </c>
      <c r="AY933" s="599">
        <v>0</v>
      </c>
      <c r="AZ933" s="599">
        <v>296.2</v>
      </c>
      <c r="BA933">
        <v>40.299999999999997</v>
      </c>
      <c r="BB933">
        <v>37.9</v>
      </c>
      <c r="BC933" s="8">
        <v>0.64166666666666705</v>
      </c>
    </row>
    <row r="934" spans="2:55">
      <c r="B934" s="2">
        <v>24.6</v>
      </c>
      <c r="C934" s="2">
        <v>75</v>
      </c>
      <c r="D934" s="2">
        <v>19.899999999999999</v>
      </c>
      <c r="E934" s="2">
        <v>24.6</v>
      </c>
      <c r="F934" s="2">
        <v>0</v>
      </c>
      <c r="G934" s="2">
        <v>6.5</v>
      </c>
      <c r="H934" s="2">
        <v>1015</v>
      </c>
      <c r="I934" s="2">
        <v>46890</v>
      </c>
      <c r="J934" s="2">
        <v>3</v>
      </c>
      <c r="K934" s="2">
        <v>0</v>
      </c>
      <c r="L934" s="2">
        <v>0</v>
      </c>
      <c r="M934" s="2">
        <v>0</v>
      </c>
      <c r="N934">
        <v>0</v>
      </c>
      <c r="O934">
        <v>296.2</v>
      </c>
      <c r="P934">
        <v>39.700000000000003</v>
      </c>
      <c r="Q934">
        <v>37.4</v>
      </c>
      <c r="R934" s="5">
        <v>0.64236111111111105</v>
      </c>
      <c r="T934" s="13">
        <f t="shared" si="40"/>
        <v>39.700000000000003</v>
      </c>
      <c r="U934" s="13">
        <f t="shared" si="41"/>
        <v>12.100000000000001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24.6</v>
      </c>
      <c r="AN934" s="2">
        <v>75</v>
      </c>
      <c r="AO934" s="2">
        <v>19.899999999999999</v>
      </c>
      <c r="AP934" s="2">
        <v>24.6</v>
      </c>
      <c r="AQ934" s="2">
        <v>0</v>
      </c>
      <c r="AR934" s="2">
        <v>6.5</v>
      </c>
      <c r="AS934" s="2">
        <v>1015</v>
      </c>
      <c r="AT934" s="2">
        <v>46890</v>
      </c>
      <c r="AU934" s="2">
        <v>3</v>
      </c>
      <c r="AV934" s="600">
        <v>0</v>
      </c>
      <c r="AW934" s="600">
        <v>0</v>
      </c>
      <c r="AX934" s="600">
        <v>0</v>
      </c>
      <c r="AY934" s="599">
        <v>0</v>
      </c>
      <c r="AZ934" s="599">
        <v>296.2</v>
      </c>
      <c r="BA934">
        <v>39.700000000000003</v>
      </c>
      <c r="BB934">
        <v>37.4</v>
      </c>
      <c r="BC934" s="8">
        <v>0.64236111111111105</v>
      </c>
    </row>
    <row r="935" spans="2:55">
      <c r="B935" s="2">
        <v>24.5</v>
      </c>
      <c r="C935" s="2">
        <v>75</v>
      </c>
      <c r="D935" s="2">
        <v>19.8</v>
      </c>
      <c r="E935" s="2">
        <v>24.5</v>
      </c>
      <c r="F935" s="2">
        <v>3.6</v>
      </c>
      <c r="G935" s="2">
        <v>6.1</v>
      </c>
      <c r="H935" s="2">
        <v>1014.9</v>
      </c>
      <c r="I935" s="2">
        <v>47640</v>
      </c>
      <c r="J935" s="2">
        <v>3</v>
      </c>
      <c r="K935" s="2">
        <v>0</v>
      </c>
      <c r="L935" s="2">
        <v>0</v>
      </c>
      <c r="M935" s="2">
        <v>0</v>
      </c>
      <c r="N935">
        <v>0</v>
      </c>
      <c r="O935">
        <v>296.2</v>
      </c>
      <c r="P935">
        <v>39.200000000000003</v>
      </c>
      <c r="Q935">
        <v>36.799999999999997</v>
      </c>
      <c r="R935" s="5">
        <v>0.64305555555555605</v>
      </c>
      <c r="T935" s="13">
        <f t="shared" si="40"/>
        <v>39.200000000000003</v>
      </c>
      <c r="U935" s="13">
        <f t="shared" si="41"/>
        <v>11.700000000000003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24.5</v>
      </c>
      <c r="AN935" s="2">
        <v>75</v>
      </c>
      <c r="AO935" s="2">
        <v>19.8</v>
      </c>
      <c r="AP935" s="2">
        <v>24.5</v>
      </c>
      <c r="AQ935" s="2">
        <v>3.6</v>
      </c>
      <c r="AR935" s="2">
        <v>6.1</v>
      </c>
      <c r="AS935" s="2">
        <v>1014.9</v>
      </c>
      <c r="AT935" s="2">
        <v>47640</v>
      </c>
      <c r="AU935" s="2">
        <v>3</v>
      </c>
      <c r="AV935" s="600">
        <v>0</v>
      </c>
      <c r="AW935" s="600">
        <v>0</v>
      </c>
      <c r="AX935" s="600">
        <v>0</v>
      </c>
      <c r="AY935" s="599">
        <v>0</v>
      </c>
      <c r="AZ935" s="599">
        <v>296.2</v>
      </c>
      <c r="BA935">
        <v>39.200000000000003</v>
      </c>
      <c r="BB935">
        <v>36.799999999999997</v>
      </c>
      <c r="BC935" s="8">
        <v>0.64305555555555605</v>
      </c>
    </row>
    <row r="936" spans="2:55">
      <c r="B936" s="2">
        <v>24.5</v>
      </c>
      <c r="C936" s="2">
        <v>75</v>
      </c>
      <c r="D936" s="2">
        <v>19.8</v>
      </c>
      <c r="E936" s="2">
        <v>24.5</v>
      </c>
      <c r="F936" s="2">
        <v>3.6</v>
      </c>
      <c r="G936" s="2">
        <v>6.8</v>
      </c>
      <c r="H936" s="2">
        <v>1015</v>
      </c>
      <c r="I936" s="2">
        <v>46570</v>
      </c>
      <c r="J936" s="2">
        <v>3</v>
      </c>
      <c r="K936" s="2">
        <v>0</v>
      </c>
      <c r="L936" s="2">
        <v>0</v>
      </c>
      <c r="M936" s="2">
        <v>0</v>
      </c>
      <c r="N936">
        <v>0</v>
      </c>
      <c r="O936">
        <v>296.2</v>
      </c>
      <c r="P936">
        <v>38.700000000000003</v>
      </c>
      <c r="Q936">
        <v>36.4</v>
      </c>
      <c r="R936" s="5">
        <v>0.64375000000000004</v>
      </c>
      <c r="T936" s="13">
        <f t="shared" si="40"/>
        <v>38.700000000000003</v>
      </c>
      <c r="U936" s="13">
        <f t="shared" si="41"/>
        <v>11.200000000000003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24.5</v>
      </c>
      <c r="AN936" s="2">
        <v>75</v>
      </c>
      <c r="AO936" s="2">
        <v>19.8</v>
      </c>
      <c r="AP936" s="2">
        <v>24.5</v>
      </c>
      <c r="AQ936" s="2">
        <v>3.6</v>
      </c>
      <c r="AR936" s="2">
        <v>6.8</v>
      </c>
      <c r="AS936" s="2">
        <v>1015</v>
      </c>
      <c r="AT936" s="2">
        <v>46570</v>
      </c>
      <c r="AU936" s="2">
        <v>3</v>
      </c>
      <c r="AV936" s="600">
        <v>0</v>
      </c>
      <c r="AW936" s="600">
        <v>0</v>
      </c>
      <c r="AX936" s="600">
        <v>0</v>
      </c>
      <c r="AY936" s="599">
        <v>0</v>
      </c>
      <c r="AZ936" s="599">
        <v>296.2</v>
      </c>
      <c r="BA936">
        <v>38.700000000000003</v>
      </c>
      <c r="BB936">
        <v>36.4</v>
      </c>
      <c r="BC936" s="8">
        <v>0.64375000000000004</v>
      </c>
    </row>
    <row r="937" spans="2:55">
      <c r="B937" s="2">
        <v>24.5</v>
      </c>
      <c r="C937" s="2">
        <v>75</v>
      </c>
      <c r="D937" s="2">
        <v>19.8</v>
      </c>
      <c r="E937" s="2">
        <v>24.5</v>
      </c>
      <c r="F937" s="2">
        <v>2.2000000000000002</v>
      </c>
      <c r="G937" s="2">
        <v>4.7</v>
      </c>
      <c r="H937" s="2">
        <v>1014.9</v>
      </c>
      <c r="I937" s="2">
        <v>50060</v>
      </c>
      <c r="J937" s="2">
        <v>3</v>
      </c>
      <c r="K937" s="2">
        <v>0</v>
      </c>
      <c r="L937" s="2">
        <v>0</v>
      </c>
      <c r="M937" s="2">
        <v>0</v>
      </c>
      <c r="N937">
        <v>0</v>
      </c>
      <c r="O937">
        <v>296.2</v>
      </c>
      <c r="P937">
        <v>38.4</v>
      </c>
      <c r="Q937">
        <v>36</v>
      </c>
      <c r="R937" s="5">
        <v>0.64444444444444404</v>
      </c>
      <c r="T937" s="13">
        <f t="shared" si="40"/>
        <v>38.4</v>
      </c>
      <c r="U937" s="13">
        <f t="shared" si="41"/>
        <v>10.899999999999999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24.5</v>
      </c>
      <c r="AN937" s="2">
        <v>75</v>
      </c>
      <c r="AO937" s="2">
        <v>19.8</v>
      </c>
      <c r="AP937" s="2">
        <v>24.5</v>
      </c>
      <c r="AQ937" s="2">
        <v>2.2000000000000002</v>
      </c>
      <c r="AR937" s="2">
        <v>4.7</v>
      </c>
      <c r="AS937" s="2">
        <v>1014.9</v>
      </c>
      <c r="AT937" s="2">
        <v>50060</v>
      </c>
      <c r="AU937" s="2">
        <v>3</v>
      </c>
      <c r="AV937" s="600">
        <v>0</v>
      </c>
      <c r="AW937" s="600">
        <v>0</v>
      </c>
      <c r="AX937" s="600">
        <v>0</v>
      </c>
      <c r="AY937" s="599">
        <v>0</v>
      </c>
      <c r="AZ937" s="599">
        <v>296.2</v>
      </c>
      <c r="BA937">
        <v>38.4</v>
      </c>
      <c r="BB937">
        <v>36</v>
      </c>
      <c r="BC937" s="8">
        <v>0.64444444444444404</v>
      </c>
    </row>
    <row r="938" spans="2:55">
      <c r="B938" s="2">
        <v>24.5</v>
      </c>
      <c r="C938" s="2">
        <v>75</v>
      </c>
      <c r="D938" s="2">
        <v>19.8</v>
      </c>
      <c r="E938" s="2">
        <v>24.5</v>
      </c>
      <c r="F938" s="2">
        <v>2.2000000000000002</v>
      </c>
      <c r="G938" s="2">
        <v>5</v>
      </c>
      <c r="H938" s="2">
        <v>1014.8</v>
      </c>
      <c r="I938" s="2">
        <v>52090</v>
      </c>
      <c r="J938" s="2">
        <v>3</v>
      </c>
      <c r="K938" s="2">
        <v>0</v>
      </c>
      <c r="L938" s="2">
        <v>0</v>
      </c>
      <c r="M938" s="2">
        <v>0</v>
      </c>
      <c r="N938">
        <v>0</v>
      </c>
      <c r="O938">
        <v>296.2</v>
      </c>
      <c r="P938">
        <v>38.1</v>
      </c>
      <c r="Q938">
        <v>35.700000000000003</v>
      </c>
      <c r="R938" s="5">
        <v>0.64513888888888904</v>
      </c>
      <c r="T938" s="13">
        <f t="shared" si="40"/>
        <v>38.1</v>
      </c>
      <c r="U938" s="13">
        <f t="shared" si="41"/>
        <v>10.600000000000001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24.5</v>
      </c>
      <c r="AN938" s="2">
        <v>75</v>
      </c>
      <c r="AO938" s="2">
        <v>19.8</v>
      </c>
      <c r="AP938" s="2">
        <v>24.5</v>
      </c>
      <c r="AQ938" s="2">
        <v>2.2000000000000002</v>
      </c>
      <c r="AR938" s="2">
        <v>5</v>
      </c>
      <c r="AS938" s="2">
        <v>1014.8</v>
      </c>
      <c r="AT938" s="2">
        <v>52090</v>
      </c>
      <c r="AU938" s="2">
        <v>3</v>
      </c>
      <c r="AV938" s="600">
        <v>0</v>
      </c>
      <c r="AW938" s="600">
        <v>0</v>
      </c>
      <c r="AX938" s="600">
        <v>0</v>
      </c>
      <c r="AY938" s="599">
        <v>0</v>
      </c>
      <c r="AZ938" s="599">
        <v>296.2</v>
      </c>
      <c r="BA938">
        <v>38.1</v>
      </c>
      <c r="BB938">
        <v>35.700000000000003</v>
      </c>
      <c r="BC938" s="8">
        <v>0.64513888888888904</v>
      </c>
    </row>
    <row r="939" spans="2:55">
      <c r="B939" s="2">
        <v>24.5</v>
      </c>
      <c r="C939" s="2">
        <v>75</v>
      </c>
      <c r="D939" s="2">
        <v>19.8</v>
      </c>
      <c r="E939" s="2">
        <v>24.5</v>
      </c>
      <c r="F939" s="2">
        <v>4</v>
      </c>
      <c r="G939" s="2">
        <v>6.1</v>
      </c>
      <c r="H939" s="2">
        <v>1014.9</v>
      </c>
      <c r="I939" s="2">
        <v>52060</v>
      </c>
      <c r="J939" s="2">
        <v>3</v>
      </c>
      <c r="K939" s="2">
        <v>0</v>
      </c>
      <c r="L939" s="2">
        <v>0</v>
      </c>
      <c r="M939" s="2">
        <v>0</v>
      </c>
      <c r="N939">
        <v>0</v>
      </c>
      <c r="O939">
        <v>296.2</v>
      </c>
      <c r="P939">
        <v>37.799999999999997</v>
      </c>
      <c r="Q939">
        <v>35.4</v>
      </c>
      <c r="R939" s="5">
        <v>0.64583333333333304</v>
      </c>
      <c r="T939" s="13">
        <f t="shared" si="40"/>
        <v>37.799999999999997</v>
      </c>
      <c r="U939" s="13">
        <f t="shared" si="41"/>
        <v>10.299999999999997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24.5</v>
      </c>
      <c r="AN939" s="2">
        <v>75</v>
      </c>
      <c r="AO939" s="2">
        <v>19.8</v>
      </c>
      <c r="AP939" s="2">
        <v>24.5</v>
      </c>
      <c r="AQ939" s="2">
        <v>4</v>
      </c>
      <c r="AR939" s="2">
        <v>6.1</v>
      </c>
      <c r="AS939" s="2">
        <v>1014.9</v>
      </c>
      <c r="AT939" s="2">
        <v>52060</v>
      </c>
      <c r="AU939" s="2">
        <v>3</v>
      </c>
      <c r="AV939" s="600">
        <v>0</v>
      </c>
      <c r="AW939" s="600">
        <v>0</v>
      </c>
      <c r="AX939" s="600">
        <v>0</v>
      </c>
      <c r="AY939" s="599">
        <v>0</v>
      </c>
      <c r="AZ939" s="599">
        <v>296.2</v>
      </c>
      <c r="BA939">
        <v>37.799999999999997</v>
      </c>
      <c r="BB939">
        <v>35.4</v>
      </c>
      <c r="BC939" s="8">
        <v>0.64583333333333304</v>
      </c>
    </row>
    <row r="940" spans="2:55">
      <c r="B940" s="2">
        <v>24.6</v>
      </c>
      <c r="C940" s="2">
        <v>75</v>
      </c>
      <c r="D940" s="2">
        <v>19.899999999999999</v>
      </c>
      <c r="E940" s="2">
        <v>24.6</v>
      </c>
      <c r="F940" s="2">
        <v>5.8</v>
      </c>
      <c r="G940" s="2">
        <v>6.1</v>
      </c>
      <c r="H940" s="2">
        <v>1014.9</v>
      </c>
      <c r="I940" s="2">
        <v>62720</v>
      </c>
      <c r="J940" s="2">
        <v>4</v>
      </c>
      <c r="K940" s="2">
        <v>0</v>
      </c>
      <c r="L940" s="2">
        <v>0</v>
      </c>
      <c r="M940" s="2">
        <v>0</v>
      </c>
      <c r="N940">
        <v>0</v>
      </c>
      <c r="O940">
        <v>296.2</v>
      </c>
      <c r="P940">
        <v>37.6</v>
      </c>
      <c r="Q940">
        <v>35.200000000000003</v>
      </c>
      <c r="R940" s="5">
        <v>0.64652777777777803</v>
      </c>
      <c r="T940" s="13">
        <f t="shared" si="40"/>
        <v>37.6</v>
      </c>
      <c r="U940" s="13">
        <f t="shared" si="41"/>
        <v>10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24.6</v>
      </c>
      <c r="AN940" s="2">
        <v>75</v>
      </c>
      <c r="AO940" s="2">
        <v>19.899999999999999</v>
      </c>
      <c r="AP940" s="2">
        <v>24.6</v>
      </c>
      <c r="AQ940" s="2">
        <v>5.8</v>
      </c>
      <c r="AR940" s="2">
        <v>6.1</v>
      </c>
      <c r="AS940" s="2">
        <v>1014.9</v>
      </c>
      <c r="AT940" s="2">
        <v>62720</v>
      </c>
      <c r="AU940" s="2">
        <v>4</v>
      </c>
      <c r="AV940" s="600">
        <v>0</v>
      </c>
      <c r="AW940" s="600">
        <v>0</v>
      </c>
      <c r="AX940" s="600">
        <v>0</v>
      </c>
      <c r="AY940" s="599">
        <v>0</v>
      </c>
      <c r="AZ940" s="599">
        <v>296.2</v>
      </c>
      <c r="BA940">
        <v>37.6</v>
      </c>
      <c r="BB940">
        <v>35.200000000000003</v>
      </c>
      <c r="BC940" s="8">
        <v>0.64652777777777803</v>
      </c>
    </row>
    <row r="941" spans="2:55">
      <c r="B941" s="2">
        <v>24.6</v>
      </c>
      <c r="C941" s="2">
        <v>75</v>
      </c>
      <c r="D941" s="2">
        <v>19.899999999999999</v>
      </c>
      <c r="E941" s="2">
        <v>24.6</v>
      </c>
      <c r="F941" s="2">
        <v>6.1</v>
      </c>
      <c r="G941" s="2">
        <v>7.2</v>
      </c>
      <c r="H941" s="2">
        <v>1015</v>
      </c>
      <c r="I941" s="2">
        <v>55280</v>
      </c>
      <c r="J941" s="2">
        <v>4</v>
      </c>
      <c r="K941" s="2">
        <v>0</v>
      </c>
      <c r="L941" s="2">
        <v>0</v>
      </c>
      <c r="M941" s="2">
        <v>0</v>
      </c>
      <c r="N941">
        <v>0</v>
      </c>
      <c r="O941">
        <v>296.2</v>
      </c>
      <c r="P941">
        <v>37.5</v>
      </c>
      <c r="Q941">
        <v>35.1</v>
      </c>
      <c r="R941" s="5">
        <v>0.64722222222222203</v>
      </c>
      <c r="T941" s="13">
        <f t="shared" si="40"/>
        <v>37.5</v>
      </c>
      <c r="U941" s="13">
        <f t="shared" si="41"/>
        <v>9.8999999999999986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24.6</v>
      </c>
      <c r="AN941" s="2">
        <v>75</v>
      </c>
      <c r="AO941" s="2">
        <v>19.899999999999999</v>
      </c>
      <c r="AP941" s="2">
        <v>24.6</v>
      </c>
      <c r="AQ941" s="2">
        <v>6.1</v>
      </c>
      <c r="AR941" s="2">
        <v>7.2</v>
      </c>
      <c r="AS941" s="2">
        <v>1015</v>
      </c>
      <c r="AT941" s="2">
        <v>55280</v>
      </c>
      <c r="AU941" s="2">
        <v>4</v>
      </c>
      <c r="AV941" s="600">
        <v>0</v>
      </c>
      <c r="AW941" s="600">
        <v>0</v>
      </c>
      <c r="AX941" s="600">
        <v>0</v>
      </c>
      <c r="AY941" s="599">
        <v>0</v>
      </c>
      <c r="AZ941" s="599">
        <v>296.2</v>
      </c>
      <c r="BA941">
        <v>37.5</v>
      </c>
      <c r="BB941">
        <v>35.1</v>
      </c>
      <c r="BC941" s="8">
        <v>0.64722222222222203</v>
      </c>
    </row>
    <row r="942" spans="2:55">
      <c r="B942" s="2">
        <v>24.8</v>
      </c>
      <c r="C942" s="2">
        <v>75</v>
      </c>
      <c r="D942" s="2">
        <v>20.100000000000001</v>
      </c>
      <c r="E942" s="2">
        <v>24.8</v>
      </c>
      <c r="F942" s="2">
        <v>0</v>
      </c>
      <c r="G942" s="2">
        <v>7.2</v>
      </c>
      <c r="H942" s="2">
        <v>1014.9</v>
      </c>
      <c r="I942" s="2">
        <v>60910</v>
      </c>
      <c r="J942" s="2">
        <v>4</v>
      </c>
      <c r="K942" s="2">
        <v>0</v>
      </c>
      <c r="L942" s="2">
        <v>0</v>
      </c>
      <c r="M942" s="2">
        <v>0</v>
      </c>
      <c r="N942">
        <v>0</v>
      </c>
      <c r="O942">
        <v>296.2</v>
      </c>
      <c r="P942">
        <v>37.4</v>
      </c>
      <c r="Q942">
        <v>35.1</v>
      </c>
      <c r="R942" s="5">
        <v>0.64791666666666703</v>
      </c>
      <c r="T942" s="13">
        <f t="shared" si="40"/>
        <v>37.4</v>
      </c>
      <c r="U942" s="13">
        <f t="shared" si="41"/>
        <v>9.5999999999999979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24.8</v>
      </c>
      <c r="AN942" s="2">
        <v>75</v>
      </c>
      <c r="AO942" s="2">
        <v>20.100000000000001</v>
      </c>
      <c r="AP942" s="2">
        <v>24.8</v>
      </c>
      <c r="AQ942" s="2">
        <v>0</v>
      </c>
      <c r="AR942" s="2">
        <v>7.2</v>
      </c>
      <c r="AS942" s="2">
        <v>1014.9</v>
      </c>
      <c r="AT942" s="2">
        <v>60910</v>
      </c>
      <c r="AU942" s="2">
        <v>4</v>
      </c>
      <c r="AV942" s="600">
        <v>0</v>
      </c>
      <c r="AW942" s="600">
        <v>0</v>
      </c>
      <c r="AX942" s="600">
        <v>0</v>
      </c>
      <c r="AY942" s="599">
        <v>0</v>
      </c>
      <c r="AZ942" s="599">
        <v>296.2</v>
      </c>
      <c r="BA942">
        <v>37.4</v>
      </c>
      <c r="BB942">
        <v>35.1</v>
      </c>
      <c r="BC942" s="8">
        <v>0.64791666666666703</v>
      </c>
    </row>
    <row r="943" spans="2:55">
      <c r="B943" s="2">
        <v>24.9</v>
      </c>
      <c r="C943" s="2">
        <v>74</v>
      </c>
      <c r="D943" s="2">
        <v>20</v>
      </c>
      <c r="E943" s="2">
        <v>24.9</v>
      </c>
      <c r="F943" s="2">
        <v>6.1</v>
      </c>
      <c r="G943" s="2">
        <v>6.5</v>
      </c>
      <c r="H943" s="2">
        <v>1015.2</v>
      </c>
      <c r="I943" s="2">
        <v>107650</v>
      </c>
      <c r="J943" s="2">
        <v>7</v>
      </c>
      <c r="K943" s="2">
        <v>0</v>
      </c>
      <c r="L943" s="2">
        <v>0</v>
      </c>
      <c r="M943" s="2">
        <v>0</v>
      </c>
      <c r="N943">
        <v>0</v>
      </c>
      <c r="O943">
        <v>296.2</v>
      </c>
      <c r="P943">
        <v>37.5</v>
      </c>
      <c r="Q943">
        <v>35.200000000000003</v>
      </c>
      <c r="R943" s="5">
        <v>0.64861111111111103</v>
      </c>
      <c r="T943" s="13">
        <f t="shared" si="40"/>
        <v>37.5</v>
      </c>
      <c r="U943" s="13">
        <f t="shared" si="41"/>
        <v>9.6000000000000014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24.9</v>
      </c>
      <c r="AN943" s="2">
        <v>74</v>
      </c>
      <c r="AO943" s="2">
        <v>20</v>
      </c>
      <c r="AP943" s="2">
        <v>24.9</v>
      </c>
      <c r="AQ943" s="2">
        <v>6.1</v>
      </c>
      <c r="AR943" s="2">
        <v>6.5</v>
      </c>
      <c r="AS943" s="2">
        <v>1015.2</v>
      </c>
      <c r="AT943" s="2">
        <v>107650</v>
      </c>
      <c r="AU943" s="2">
        <v>7</v>
      </c>
      <c r="AV943" s="600">
        <v>0</v>
      </c>
      <c r="AW943" s="600">
        <v>0</v>
      </c>
      <c r="AX943" s="600">
        <v>0</v>
      </c>
      <c r="AY943" s="599">
        <v>0</v>
      </c>
      <c r="AZ943" s="599">
        <v>296.2</v>
      </c>
      <c r="BA943">
        <v>37.5</v>
      </c>
      <c r="BB943">
        <v>35.200000000000003</v>
      </c>
      <c r="BC943" s="8">
        <v>0.64861111111111103</v>
      </c>
    </row>
    <row r="944" spans="2:55">
      <c r="B944" s="2">
        <v>25</v>
      </c>
      <c r="C944" s="2">
        <v>74</v>
      </c>
      <c r="D944" s="2">
        <v>20.100000000000001</v>
      </c>
      <c r="E944" s="2">
        <v>25</v>
      </c>
      <c r="F944" s="2">
        <v>0</v>
      </c>
      <c r="G944" s="2">
        <v>2.2000000000000002</v>
      </c>
      <c r="H944" s="2">
        <v>1015</v>
      </c>
      <c r="I944" s="2">
        <v>97620</v>
      </c>
      <c r="J944" s="2">
        <v>7</v>
      </c>
      <c r="K944" s="2">
        <v>0</v>
      </c>
      <c r="L944" s="2">
        <v>0</v>
      </c>
      <c r="M944" s="2">
        <v>0</v>
      </c>
      <c r="N944">
        <v>0</v>
      </c>
      <c r="O944">
        <v>296.2</v>
      </c>
      <c r="P944">
        <v>37.700000000000003</v>
      </c>
      <c r="Q944">
        <v>35.299999999999997</v>
      </c>
      <c r="R944" s="5">
        <v>0.64930555555555602</v>
      </c>
      <c r="T944" s="13">
        <f t="shared" si="40"/>
        <v>37.700000000000003</v>
      </c>
      <c r="U944" s="13">
        <f t="shared" si="41"/>
        <v>9.7000000000000028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25</v>
      </c>
      <c r="AN944" s="2">
        <v>74</v>
      </c>
      <c r="AO944" s="2">
        <v>20.100000000000001</v>
      </c>
      <c r="AP944" s="2">
        <v>25</v>
      </c>
      <c r="AQ944" s="2">
        <v>0</v>
      </c>
      <c r="AR944" s="2">
        <v>2.2000000000000002</v>
      </c>
      <c r="AS944" s="2">
        <v>1015</v>
      </c>
      <c r="AT944" s="2">
        <v>97620</v>
      </c>
      <c r="AU944" s="2">
        <v>7</v>
      </c>
      <c r="AV944" s="600">
        <v>0</v>
      </c>
      <c r="AW944" s="600">
        <v>0</v>
      </c>
      <c r="AX944" s="600">
        <v>0</v>
      </c>
      <c r="AY944" s="599">
        <v>0</v>
      </c>
      <c r="AZ944" s="599">
        <v>296.2</v>
      </c>
      <c r="BA944">
        <v>37.700000000000003</v>
      </c>
      <c r="BB944">
        <v>35.299999999999997</v>
      </c>
      <c r="BC944" s="8">
        <v>0.64930555555555602</v>
      </c>
    </row>
    <row r="945" spans="2:55">
      <c r="B945" s="2">
        <v>25.2</v>
      </c>
      <c r="C945" s="2">
        <v>73</v>
      </c>
      <c r="D945" s="2">
        <v>20</v>
      </c>
      <c r="E945" s="2">
        <v>25.2</v>
      </c>
      <c r="F945" s="2">
        <v>3.2</v>
      </c>
      <c r="G945" s="2">
        <v>4.7</v>
      </c>
      <c r="H945" s="2">
        <v>1015</v>
      </c>
      <c r="I945" s="2">
        <v>95430</v>
      </c>
      <c r="J945" s="2">
        <v>7</v>
      </c>
      <c r="K945" s="2">
        <v>0</v>
      </c>
      <c r="L945" s="2">
        <v>0</v>
      </c>
      <c r="M945" s="2">
        <v>0</v>
      </c>
      <c r="N945">
        <v>0</v>
      </c>
      <c r="O945">
        <v>296.2</v>
      </c>
      <c r="P945">
        <v>38.200000000000003</v>
      </c>
      <c r="Q945">
        <v>35.5</v>
      </c>
      <c r="R945" s="5">
        <v>0.65</v>
      </c>
      <c r="T945" s="13">
        <f t="shared" si="40"/>
        <v>38.200000000000003</v>
      </c>
      <c r="U945" s="13">
        <f t="shared" si="41"/>
        <v>10.000000000000004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25.2</v>
      </c>
      <c r="AN945" s="2">
        <v>73</v>
      </c>
      <c r="AO945" s="2">
        <v>20</v>
      </c>
      <c r="AP945" s="2">
        <v>25.2</v>
      </c>
      <c r="AQ945" s="2">
        <v>3.2</v>
      </c>
      <c r="AR945" s="2">
        <v>4.7</v>
      </c>
      <c r="AS945" s="2">
        <v>1015</v>
      </c>
      <c r="AT945" s="2">
        <v>95430</v>
      </c>
      <c r="AU945" s="2">
        <v>7</v>
      </c>
      <c r="AV945" s="600">
        <v>0</v>
      </c>
      <c r="AW945" s="600">
        <v>0</v>
      </c>
      <c r="AX945" s="600">
        <v>0</v>
      </c>
      <c r="AY945" s="599">
        <v>0</v>
      </c>
      <c r="AZ945" s="599">
        <v>296.2</v>
      </c>
      <c r="BA945">
        <v>38.200000000000003</v>
      </c>
      <c r="BB945">
        <v>35.5</v>
      </c>
      <c r="BC945" s="8">
        <v>0.65</v>
      </c>
    </row>
    <row r="946" spans="2:55">
      <c r="B946" s="2">
        <v>25.5</v>
      </c>
      <c r="C946" s="2">
        <v>72</v>
      </c>
      <c r="D946" s="2">
        <v>20.100000000000001</v>
      </c>
      <c r="E946" s="2">
        <v>25.5</v>
      </c>
      <c r="F946" s="2">
        <v>7.9</v>
      </c>
      <c r="G946" s="2">
        <v>7.9</v>
      </c>
      <c r="H946" s="2">
        <v>1015</v>
      </c>
      <c r="I946" s="2">
        <v>69230</v>
      </c>
      <c r="J946" s="2">
        <v>5</v>
      </c>
      <c r="K946" s="2">
        <v>0</v>
      </c>
      <c r="L946" s="2">
        <v>0</v>
      </c>
      <c r="M946" s="2">
        <v>0</v>
      </c>
      <c r="N946">
        <v>0</v>
      </c>
      <c r="O946">
        <v>296.2</v>
      </c>
      <c r="P946">
        <v>38.799999999999997</v>
      </c>
      <c r="Q946">
        <v>35.700000000000003</v>
      </c>
      <c r="R946" s="5">
        <v>0.65069444444444402</v>
      </c>
      <c r="T946" s="13">
        <f t="shared" si="40"/>
        <v>38.799999999999997</v>
      </c>
      <c r="U946" s="13">
        <f t="shared" si="41"/>
        <v>10.299999999999997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25.5</v>
      </c>
      <c r="AN946" s="2">
        <v>72</v>
      </c>
      <c r="AO946" s="2">
        <v>20.100000000000001</v>
      </c>
      <c r="AP946" s="2">
        <v>25.5</v>
      </c>
      <c r="AQ946" s="2">
        <v>7.9</v>
      </c>
      <c r="AR946" s="2">
        <v>7.9</v>
      </c>
      <c r="AS946" s="2">
        <v>1015</v>
      </c>
      <c r="AT946" s="2">
        <v>69230</v>
      </c>
      <c r="AU946" s="2">
        <v>5</v>
      </c>
      <c r="AV946" s="600">
        <v>0</v>
      </c>
      <c r="AW946" s="600">
        <v>0</v>
      </c>
      <c r="AX946" s="600">
        <v>0</v>
      </c>
      <c r="AY946" s="599">
        <v>0</v>
      </c>
      <c r="AZ946" s="599">
        <v>296.2</v>
      </c>
      <c r="BA946">
        <v>38.799999999999997</v>
      </c>
      <c r="BB946">
        <v>35.700000000000003</v>
      </c>
      <c r="BC946" s="8">
        <v>0.65069444444444402</v>
      </c>
    </row>
    <row r="947" spans="2:55">
      <c r="B947" s="2">
        <v>25.4</v>
      </c>
      <c r="C947" s="2">
        <v>72</v>
      </c>
      <c r="D947" s="2">
        <v>20</v>
      </c>
      <c r="E947" s="2">
        <v>25.4</v>
      </c>
      <c r="F947" s="2">
        <v>1.8</v>
      </c>
      <c r="G947" s="2">
        <v>9.4</v>
      </c>
      <c r="H947" s="2">
        <v>1015</v>
      </c>
      <c r="I947" s="2">
        <v>63520</v>
      </c>
      <c r="J947" s="2">
        <v>4</v>
      </c>
      <c r="K947" s="2">
        <v>0</v>
      </c>
      <c r="L947" s="2">
        <v>0</v>
      </c>
      <c r="M947" s="2">
        <v>0</v>
      </c>
      <c r="N947">
        <v>0</v>
      </c>
      <c r="O947">
        <v>296.2</v>
      </c>
      <c r="P947">
        <v>39.6</v>
      </c>
      <c r="Q947">
        <v>36.1</v>
      </c>
      <c r="R947" s="5">
        <v>0.65138888888888902</v>
      </c>
      <c r="T947" s="13">
        <f t="shared" si="40"/>
        <v>39.6</v>
      </c>
      <c r="U947" s="13">
        <f t="shared" si="41"/>
        <v>11.200000000000003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25.4</v>
      </c>
      <c r="AN947" s="2">
        <v>72</v>
      </c>
      <c r="AO947" s="2">
        <v>20</v>
      </c>
      <c r="AP947" s="2">
        <v>25.4</v>
      </c>
      <c r="AQ947" s="2">
        <v>1.8</v>
      </c>
      <c r="AR947" s="2">
        <v>9.4</v>
      </c>
      <c r="AS947" s="2">
        <v>1015</v>
      </c>
      <c r="AT947" s="2">
        <v>63520</v>
      </c>
      <c r="AU947" s="2">
        <v>4</v>
      </c>
      <c r="AV947" s="600">
        <v>0</v>
      </c>
      <c r="AW947" s="600">
        <v>0</v>
      </c>
      <c r="AX947" s="600">
        <v>0</v>
      </c>
      <c r="AY947" s="599">
        <v>0</v>
      </c>
      <c r="AZ947" s="599">
        <v>296.2</v>
      </c>
      <c r="BA947">
        <v>39.6</v>
      </c>
      <c r="BB947">
        <v>36.1</v>
      </c>
      <c r="BC947" s="8">
        <v>0.65138888888888902</v>
      </c>
    </row>
    <row r="948" spans="2:55">
      <c r="B948" s="2">
        <v>25.2</v>
      </c>
      <c r="C948" s="2">
        <v>73</v>
      </c>
      <c r="D948" s="2">
        <v>20</v>
      </c>
      <c r="E948" s="2">
        <v>25.2</v>
      </c>
      <c r="F948" s="2">
        <v>0</v>
      </c>
      <c r="G948" s="2">
        <v>5</v>
      </c>
      <c r="H948" s="2">
        <v>1015.1</v>
      </c>
      <c r="I948" s="2">
        <v>47960</v>
      </c>
      <c r="J948" s="2">
        <v>3</v>
      </c>
      <c r="K948" s="2">
        <v>0</v>
      </c>
      <c r="L948" s="2">
        <v>0</v>
      </c>
      <c r="M948" s="2">
        <v>0</v>
      </c>
      <c r="N948">
        <v>0</v>
      </c>
      <c r="O948">
        <v>296.2</v>
      </c>
      <c r="P948">
        <v>40.1</v>
      </c>
      <c r="Q948">
        <v>36.4</v>
      </c>
      <c r="R948" s="5">
        <v>0.65208333333333302</v>
      </c>
      <c r="T948" s="13">
        <f t="shared" si="40"/>
        <v>40.1</v>
      </c>
      <c r="U948" s="13">
        <f t="shared" si="41"/>
        <v>11.900000000000002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25.2</v>
      </c>
      <c r="AN948" s="2">
        <v>73</v>
      </c>
      <c r="AO948" s="2">
        <v>20</v>
      </c>
      <c r="AP948" s="2">
        <v>25.2</v>
      </c>
      <c r="AQ948" s="2">
        <v>0</v>
      </c>
      <c r="AR948" s="2">
        <v>5</v>
      </c>
      <c r="AS948" s="2">
        <v>1015.1</v>
      </c>
      <c r="AT948" s="2">
        <v>47960</v>
      </c>
      <c r="AU948" s="2">
        <v>3</v>
      </c>
      <c r="AV948" s="600">
        <v>0</v>
      </c>
      <c r="AW948" s="600">
        <v>0</v>
      </c>
      <c r="AX948" s="600">
        <v>0</v>
      </c>
      <c r="AY948" s="599">
        <v>0</v>
      </c>
      <c r="AZ948" s="599">
        <v>296.2</v>
      </c>
      <c r="BA948">
        <v>40.1</v>
      </c>
      <c r="BB948">
        <v>36.4</v>
      </c>
      <c r="BC948" s="8">
        <v>0.65208333333333302</v>
      </c>
    </row>
    <row r="949" spans="2:55">
      <c r="B949" s="2">
        <v>25.1</v>
      </c>
      <c r="C949" s="2">
        <v>73</v>
      </c>
      <c r="D949" s="2">
        <v>19.899999999999999</v>
      </c>
      <c r="E949" s="2">
        <v>25.1</v>
      </c>
      <c r="F949" s="2">
        <v>5.8</v>
      </c>
      <c r="G949" s="2">
        <v>5.8</v>
      </c>
      <c r="H949" s="2">
        <v>1015.1</v>
      </c>
      <c r="I949" s="2">
        <v>40220</v>
      </c>
      <c r="J949" s="2">
        <v>2</v>
      </c>
      <c r="K949" s="2">
        <v>0</v>
      </c>
      <c r="L949" s="2">
        <v>0</v>
      </c>
      <c r="M949" s="2">
        <v>0</v>
      </c>
      <c r="N949">
        <v>0</v>
      </c>
      <c r="O949">
        <v>296.2</v>
      </c>
      <c r="P949">
        <v>40.4</v>
      </c>
      <c r="Q949">
        <v>36.6</v>
      </c>
      <c r="R949" s="5">
        <v>0.65277777777777801</v>
      </c>
      <c r="T949" s="13">
        <f t="shared" si="40"/>
        <v>40.4</v>
      </c>
      <c r="U949" s="13">
        <f t="shared" si="41"/>
        <v>12.299999999999997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25.1</v>
      </c>
      <c r="AN949" s="2">
        <v>73</v>
      </c>
      <c r="AO949" s="2">
        <v>19.899999999999999</v>
      </c>
      <c r="AP949" s="2">
        <v>25.1</v>
      </c>
      <c r="AQ949" s="2">
        <v>5.8</v>
      </c>
      <c r="AR949" s="2">
        <v>5.8</v>
      </c>
      <c r="AS949" s="2">
        <v>1015.1</v>
      </c>
      <c r="AT949" s="2">
        <v>40220</v>
      </c>
      <c r="AU949" s="2">
        <v>2</v>
      </c>
      <c r="AV949" s="600">
        <v>0</v>
      </c>
      <c r="AW949" s="600">
        <v>0</v>
      </c>
      <c r="AX949" s="600">
        <v>0</v>
      </c>
      <c r="AY949" s="599">
        <v>0</v>
      </c>
      <c r="AZ949" s="599">
        <v>296.2</v>
      </c>
      <c r="BA949">
        <v>40.4</v>
      </c>
      <c r="BB949">
        <v>36.6</v>
      </c>
      <c r="BC949" s="8">
        <v>0.65277777777777801</v>
      </c>
    </row>
    <row r="950" spans="2:55">
      <c r="B950" s="2">
        <v>25</v>
      </c>
      <c r="C950" s="2">
        <v>73</v>
      </c>
      <c r="D950" s="2">
        <v>19.8</v>
      </c>
      <c r="E950" s="2">
        <v>25</v>
      </c>
      <c r="F950" s="2">
        <v>4.3</v>
      </c>
      <c r="G950" s="2">
        <v>4.3</v>
      </c>
      <c r="H950" s="2">
        <v>1015.1</v>
      </c>
      <c r="I950" s="2">
        <v>44460</v>
      </c>
      <c r="J950" s="2">
        <v>3</v>
      </c>
      <c r="K950" s="2">
        <v>0</v>
      </c>
      <c r="L950" s="2">
        <v>0</v>
      </c>
      <c r="M950" s="2">
        <v>0</v>
      </c>
      <c r="N950">
        <v>0</v>
      </c>
      <c r="O950">
        <v>296.2</v>
      </c>
      <c r="P950">
        <v>40.4</v>
      </c>
      <c r="Q950">
        <v>36.6</v>
      </c>
      <c r="R950" s="5">
        <v>0.65347222222222201</v>
      </c>
      <c r="T950" s="13">
        <f t="shared" si="40"/>
        <v>40.4</v>
      </c>
      <c r="U950" s="13">
        <f t="shared" si="41"/>
        <v>12.399999999999999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25</v>
      </c>
      <c r="AN950" s="2">
        <v>73</v>
      </c>
      <c r="AO950" s="2">
        <v>19.8</v>
      </c>
      <c r="AP950" s="2">
        <v>25</v>
      </c>
      <c r="AQ950" s="2">
        <v>4.3</v>
      </c>
      <c r="AR950" s="2">
        <v>4.3</v>
      </c>
      <c r="AS950" s="2">
        <v>1015.1</v>
      </c>
      <c r="AT950" s="2">
        <v>44460</v>
      </c>
      <c r="AU950" s="2">
        <v>3</v>
      </c>
      <c r="AV950" s="600">
        <v>0</v>
      </c>
      <c r="AW950" s="600">
        <v>0</v>
      </c>
      <c r="AX950" s="600">
        <v>0</v>
      </c>
      <c r="AY950" s="599">
        <v>0</v>
      </c>
      <c r="AZ950" s="599">
        <v>296.2</v>
      </c>
      <c r="BA950">
        <v>40.4</v>
      </c>
      <c r="BB950">
        <v>36.6</v>
      </c>
      <c r="BC950" s="8">
        <v>0.65347222222222201</v>
      </c>
    </row>
    <row r="951" spans="2:55">
      <c r="B951" s="2">
        <v>25.1</v>
      </c>
      <c r="C951" s="2">
        <v>73</v>
      </c>
      <c r="D951" s="2">
        <v>19.899999999999999</v>
      </c>
      <c r="E951" s="2">
        <v>25.1</v>
      </c>
      <c r="F951" s="2">
        <v>2.9</v>
      </c>
      <c r="G951" s="2">
        <v>5</v>
      </c>
      <c r="H951" s="2">
        <v>1014.9</v>
      </c>
      <c r="I951" s="2">
        <v>95410</v>
      </c>
      <c r="J951" s="2">
        <v>7</v>
      </c>
      <c r="K951" s="2">
        <v>0</v>
      </c>
      <c r="L951" s="2">
        <v>0</v>
      </c>
      <c r="M951" s="2">
        <v>0</v>
      </c>
      <c r="N951">
        <v>0</v>
      </c>
      <c r="O951">
        <v>296.2</v>
      </c>
      <c r="P951">
        <v>40.299999999999997</v>
      </c>
      <c r="Q951">
        <v>36.6</v>
      </c>
      <c r="R951" s="5">
        <v>0.65416666666666701</v>
      </c>
      <c r="T951" s="13">
        <f t="shared" si="40"/>
        <v>40.299999999999997</v>
      </c>
      <c r="U951" s="13">
        <f t="shared" si="41"/>
        <v>12.199999999999996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25.1</v>
      </c>
      <c r="AN951" s="2">
        <v>73</v>
      </c>
      <c r="AO951" s="2">
        <v>19.899999999999999</v>
      </c>
      <c r="AP951" s="2">
        <v>25.1</v>
      </c>
      <c r="AQ951" s="2">
        <v>2.9</v>
      </c>
      <c r="AR951" s="2">
        <v>5</v>
      </c>
      <c r="AS951" s="2">
        <v>1014.9</v>
      </c>
      <c r="AT951" s="2">
        <v>95410</v>
      </c>
      <c r="AU951" s="2">
        <v>7</v>
      </c>
      <c r="AV951" s="600">
        <v>0</v>
      </c>
      <c r="AW951" s="600">
        <v>0</v>
      </c>
      <c r="AX951" s="600">
        <v>0</v>
      </c>
      <c r="AY951" s="599">
        <v>0</v>
      </c>
      <c r="AZ951" s="599">
        <v>296.2</v>
      </c>
      <c r="BA951">
        <v>40.299999999999997</v>
      </c>
      <c r="BB951">
        <v>36.6</v>
      </c>
      <c r="BC951" s="8">
        <v>0.65416666666666701</v>
      </c>
    </row>
    <row r="952" spans="2:55">
      <c r="B952" s="2">
        <v>25.2</v>
      </c>
      <c r="C952" s="2">
        <v>73</v>
      </c>
      <c r="D952" s="2">
        <v>20</v>
      </c>
      <c r="E952" s="2">
        <v>25.2</v>
      </c>
      <c r="F952" s="2">
        <v>7.2</v>
      </c>
      <c r="G952" s="2">
        <v>7.9</v>
      </c>
      <c r="H952" s="2">
        <v>1014.9</v>
      </c>
      <c r="I952" s="2">
        <v>94740</v>
      </c>
      <c r="J952" s="2">
        <v>6</v>
      </c>
      <c r="K952" s="2">
        <v>0</v>
      </c>
      <c r="L952" s="2">
        <v>0</v>
      </c>
      <c r="M952" s="2">
        <v>0</v>
      </c>
      <c r="N952">
        <v>0</v>
      </c>
      <c r="O952">
        <v>296.2</v>
      </c>
      <c r="P952">
        <v>40.299999999999997</v>
      </c>
      <c r="Q952">
        <v>36.6</v>
      </c>
      <c r="R952" s="5">
        <v>0.65486111111111101</v>
      </c>
      <c r="T952" s="13">
        <f t="shared" si="40"/>
        <v>40.299999999999997</v>
      </c>
      <c r="U952" s="13">
        <f t="shared" si="41"/>
        <v>12.099999999999998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M952" s="2">
        <v>25.2</v>
      </c>
      <c r="AN952" s="2">
        <v>73</v>
      </c>
      <c r="AO952" s="2">
        <v>20</v>
      </c>
      <c r="AP952" s="2">
        <v>25.2</v>
      </c>
      <c r="AQ952" s="2">
        <v>7.2</v>
      </c>
      <c r="AR952" s="2">
        <v>7.9</v>
      </c>
      <c r="AS952" s="2">
        <v>1014.9</v>
      </c>
      <c r="AT952" s="2">
        <v>94740</v>
      </c>
      <c r="AU952" s="2">
        <v>6</v>
      </c>
      <c r="AV952" s="600">
        <v>0</v>
      </c>
      <c r="AW952" s="600">
        <v>0</v>
      </c>
      <c r="AX952" s="600">
        <v>0</v>
      </c>
      <c r="AY952" s="599">
        <v>0</v>
      </c>
      <c r="AZ952" s="599">
        <v>296.2</v>
      </c>
      <c r="BA952">
        <v>40.299999999999997</v>
      </c>
      <c r="BB952">
        <v>36.6</v>
      </c>
      <c r="BC952" s="8">
        <v>0.65486111111111101</v>
      </c>
    </row>
    <row r="953" spans="2:55">
      <c r="B953" s="2">
        <v>25.1</v>
      </c>
      <c r="C953" s="2">
        <v>74</v>
      </c>
      <c r="D953" s="2">
        <v>20.2</v>
      </c>
      <c r="E953" s="2">
        <v>25.1</v>
      </c>
      <c r="F953" s="2">
        <v>2.2000000000000002</v>
      </c>
      <c r="G953" s="2">
        <v>5.8</v>
      </c>
      <c r="H953" s="2">
        <v>1015</v>
      </c>
      <c r="I953" s="2">
        <v>69560</v>
      </c>
      <c r="J953" s="2">
        <v>5</v>
      </c>
      <c r="K953" s="2">
        <v>0</v>
      </c>
      <c r="L953" s="2">
        <v>0</v>
      </c>
      <c r="M953" s="2">
        <v>0</v>
      </c>
      <c r="N953">
        <v>0</v>
      </c>
      <c r="O953">
        <v>296.2</v>
      </c>
      <c r="P953">
        <v>40.4</v>
      </c>
      <c r="Q953">
        <v>36.6</v>
      </c>
      <c r="R953" s="5">
        <v>0.655555555555556</v>
      </c>
      <c r="T953" s="13">
        <f t="shared" si="40"/>
        <v>40.4</v>
      </c>
      <c r="U953" s="13">
        <f t="shared" si="41"/>
        <v>12.299999999999997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25.1</v>
      </c>
      <c r="AN953" s="2">
        <v>74</v>
      </c>
      <c r="AO953" s="2">
        <v>20.2</v>
      </c>
      <c r="AP953" s="2">
        <v>25.1</v>
      </c>
      <c r="AQ953" s="2">
        <v>2.2000000000000002</v>
      </c>
      <c r="AR953" s="2">
        <v>5.8</v>
      </c>
      <c r="AS953" s="2">
        <v>1015</v>
      </c>
      <c r="AT953" s="2">
        <v>69560</v>
      </c>
      <c r="AU953" s="2">
        <v>5</v>
      </c>
      <c r="AV953" s="600">
        <v>0</v>
      </c>
      <c r="AW953" s="600">
        <v>0</v>
      </c>
      <c r="AX953" s="600">
        <v>0</v>
      </c>
      <c r="AY953" s="599">
        <v>0</v>
      </c>
      <c r="AZ953" s="599">
        <v>296.2</v>
      </c>
      <c r="BA953">
        <v>40.4</v>
      </c>
      <c r="BB953">
        <v>36.6</v>
      </c>
      <c r="BC953" s="8">
        <v>0.655555555555556</v>
      </c>
    </row>
    <row r="954" spans="2:55">
      <c r="B954" s="2">
        <v>25.3</v>
      </c>
      <c r="C954" s="2">
        <v>73</v>
      </c>
      <c r="D954" s="2">
        <v>20.100000000000001</v>
      </c>
      <c r="E954" s="2">
        <v>25.3</v>
      </c>
      <c r="F954" s="2">
        <v>0</v>
      </c>
      <c r="G954" s="2">
        <v>6.5</v>
      </c>
      <c r="H954" s="2">
        <v>1014.8</v>
      </c>
      <c r="I954" s="2">
        <v>75850</v>
      </c>
      <c r="J954" s="2">
        <v>5</v>
      </c>
      <c r="K954" s="2">
        <v>0</v>
      </c>
      <c r="L954" s="2">
        <v>0</v>
      </c>
      <c r="M954" s="2">
        <v>0</v>
      </c>
      <c r="N954">
        <v>0</v>
      </c>
      <c r="O954">
        <v>296.2</v>
      </c>
      <c r="P954">
        <v>40.6</v>
      </c>
      <c r="Q954">
        <v>36.700000000000003</v>
      </c>
      <c r="R954" s="5">
        <v>0.65625</v>
      </c>
      <c r="T954" s="13">
        <f t="shared" si="40"/>
        <v>40.6</v>
      </c>
      <c r="U954" s="13">
        <f t="shared" si="41"/>
        <v>12.3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25.3</v>
      </c>
      <c r="AN954" s="2">
        <v>73</v>
      </c>
      <c r="AO954" s="2">
        <v>20.100000000000001</v>
      </c>
      <c r="AP954" s="2">
        <v>25.3</v>
      </c>
      <c r="AQ954" s="2">
        <v>0</v>
      </c>
      <c r="AR954" s="2">
        <v>6.5</v>
      </c>
      <c r="AS954" s="2">
        <v>1014.8</v>
      </c>
      <c r="AT954" s="2">
        <v>75850</v>
      </c>
      <c r="AU954" s="2">
        <v>5</v>
      </c>
      <c r="AV954" s="600">
        <v>0</v>
      </c>
      <c r="AW954" s="600">
        <v>0</v>
      </c>
      <c r="AX954" s="600">
        <v>0</v>
      </c>
      <c r="AY954" s="599">
        <v>0</v>
      </c>
      <c r="AZ954" s="599">
        <v>296.2</v>
      </c>
      <c r="BA954">
        <v>40.6</v>
      </c>
      <c r="BB954">
        <v>36.700000000000003</v>
      </c>
      <c r="BC954" s="8">
        <v>0.65625</v>
      </c>
    </row>
    <row r="955" spans="2:55">
      <c r="B955" s="2">
        <v>25.3</v>
      </c>
      <c r="C955" s="2">
        <v>73</v>
      </c>
      <c r="D955" s="2">
        <v>20.100000000000001</v>
      </c>
      <c r="E955" s="2">
        <v>25.3</v>
      </c>
      <c r="F955" s="2">
        <v>2.9</v>
      </c>
      <c r="G955" s="2">
        <v>4.7</v>
      </c>
      <c r="H955" s="2">
        <v>1015</v>
      </c>
      <c r="I955" s="2">
        <v>53030</v>
      </c>
      <c r="J955" s="2">
        <v>3</v>
      </c>
      <c r="K955" s="2">
        <v>0</v>
      </c>
      <c r="L955" s="2">
        <v>0</v>
      </c>
      <c r="M955" s="2">
        <v>0</v>
      </c>
      <c r="N955">
        <v>0</v>
      </c>
      <c r="O955">
        <v>296.2</v>
      </c>
      <c r="P955">
        <v>40.9</v>
      </c>
      <c r="Q955">
        <v>36.9</v>
      </c>
      <c r="R955" s="5">
        <v>0.656944444444444</v>
      </c>
      <c r="T955" s="13">
        <f t="shared" si="40"/>
        <v>40.9</v>
      </c>
      <c r="U955" s="13">
        <f t="shared" si="41"/>
        <v>12.599999999999998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25.3</v>
      </c>
      <c r="AN955" s="2">
        <v>73</v>
      </c>
      <c r="AO955" s="2">
        <v>20.100000000000001</v>
      </c>
      <c r="AP955" s="2">
        <v>25.3</v>
      </c>
      <c r="AQ955" s="2">
        <v>2.9</v>
      </c>
      <c r="AR955" s="2">
        <v>4.7</v>
      </c>
      <c r="AS955" s="2">
        <v>1015</v>
      </c>
      <c r="AT955" s="2">
        <v>53030</v>
      </c>
      <c r="AU955" s="2">
        <v>3</v>
      </c>
      <c r="AV955" s="600">
        <v>0</v>
      </c>
      <c r="AW955" s="600">
        <v>0</v>
      </c>
      <c r="AX955" s="600">
        <v>0</v>
      </c>
      <c r="AY955" s="599">
        <v>0</v>
      </c>
      <c r="AZ955" s="599">
        <v>296.2</v>
      </c>
      <c r="BA955">
        <v>40.9</v>
      </c>
      <c r="BB955">
        <v>36.9</v>
      </c>
      <c r="BC955" s="8">
        <v>0.656944444444444</v>
      </c>
    </row>
    <row r="956" spans="2:55">
      <c r="B956" s="2">
        <v>25.4</v>
      </c>
      <c r="C956" s="2">
        <v>73</v>
      </c>
      <c r="D956" s="2">
        <v>20.2</v>
      </c>
      <c r="E956" s="2">
        <v>25.4</v>
      </c>
      <c r="F956" s="2">
        <v>0</v>
      </c>
      <c r="G956" s="2">
        <v>2.5</v>
      </c>
      <c r="H956" s="2">
        <v>1015.1</v>
      </c>
      <c r="I956" s="2">
        <v>93070</v>
      </c>
      <c r="J956" s="2">
        <v>6</v>
      </c>
      <c r="K956" s="2">
        <v>0</v>
      </c>
      <c r="L956" s="2">
        <v>0</v>
      </c>
      <c r="M956" s="2">
        <v>0</v>
      </c>
      <c r="N956">
        <v>0</v>
      </c>
      <c r="O956">
        <v>296.2</v>
      </c>
      <c r="P956">
        <v>41.2</v>
      </c>
      <c r="Q956">
        <v>37</v>
      </c>
      <c r="R956" s="5">
        <v>0.65763888888888899</v>
      </c>
      <c r="T956" s="13">
        <f t="shared" si="40"/>
        <v>41.2</v>
      </c>
      <c r="U956" s="13">
        <f t="shared" si="41"/>
        <v>12.800000000000004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25.4</v>
      </c>
      <c r="AN956" s="2">
        <v>73</v>
      </c>
      <c r="AO956" s="2">
        <v>20.2</v>
      </c>
      <c r="AP956" s="2">
        <v>25.4</v>
      </c>
      <c r="AQ956" s="2">
        <v>0</v>
      </c>
      <c r="AR956" s="2">
        <v>2.5</v>
      </c>
      <c r="AS956" s="2">
        <v>1015.1</v>
      </c>
      <c r="AT956" s="2">
        <v>93070</v>
      </c>
      <c r="AU956" s="2">
        <v>6</v>
      </c>
      <c r="AV956" s="600">
        <v>0</v>
      </c>
      <c r="AW956" s="600">
        <v>0</v>
      </c>
      <c r="AX956" s="600">
        <v>0</v>
      </c>
      <c r="AY956" s="599">
        <v>0</v>
      </c>
      <c r="AZ956" s="599">
        <v>296.2</v>
      </c>
      <c r="BA956">
        <v>41.2</v>
      </c>
      <c r="BB956">
        <v>37</v>
      </c>
      <c r="BC956" s="8">
        <v>0.65763888888888899</v>
      </c>
    </row>
    <row r="957" spans="2:55">
      <c r="B957" s="2">
        <v>25.6</v>
      </c>
      <c r="C957" s="2">
        <v>72</v>
      </c>
      <c r="D957" s="2">
        <v>20.2</v>
      </c>
      <c r="E957" s="2">
        <v>25.6</v>
      </c>
      <c r="F957" s="2">
        <v>2.9</v>
      </c>
      <c r="G957" s="2">
        <v>5</v>
      </c>
      <c r="H957" s="2">
        <v>1015.2</v>
      </c>
      <c r="I957" s="2">
        <v>56220</v>
      </c>
      <c r="J957" s="2">
        <v>4</v>
      </c>
      <c r="K957" s="2">
        <v>0</v>
      </c>
      <c r="L957" s="2">
        <v>0</v>
      </c>
      <c r="M957" s="2">
        <v>0</v>
      </c>
      <c r="N957">
        <v>0</v>
      </c>
      <c r="O957">
        <v>296.2</v>
      </c>
      <c r="P957">
        <v>41.6</v>
      </c>
      <c r="Q957">
        <v>37.1</v>
      </c>
      <c r="R957" s="5">
        <v>0.65833333333333299</v>
      </c>
      <c r="T957" s="13">
        <f t="shared" si="40"/>
        <v>41.6</v>
      </c>
      <c r="U957" s="13">
        <f t="shared" si="41"/>
        <v>13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25.6</v>
      </c>
      <c r="AN957" s="2">
        <v>72</v>
      </c>
      <c r="AO957" s="2">
        <v>20.2</v>
      </c>
      <c r="AP957" s="2">
        <v>25.6</v>
      </c>
      <c r="AQ957" s="2">
        <v>2.9</v>
      </c>
      <c r="AR957" s="2">
        <v>5</v>
      </c>
      <c r="AS957" s="2">
        <v>1015.2</v>
      </c>
      <c r="AT957" s="2">
        <v>56220</v>
      </c>
      <c r="AU957" s="2">
        <v>4</v>
      </c>
      <c r="AV957" s="600">
        <v>0</v>
      </c>
      <c r="AW957" s="600">
        <v>0</v>
      </c>
      <c r="AX957" s="600">
        <v>0</v>
      </c>
      <c r="AY957" s="599">
        <v>0</v>
      </c>
      <c r="AZ957" s="599">
        <v>296.2</v>
      </c>
      <c r="BA957">
        <v>41.6</v>
      </c>
      <c r="BB957">
        <v>37.1</v>
      </c>
      <c r="BC957" s="8">
        <v>0.65833333333333299</v>
      </c>
    </row>
    <row r="958" spans="2:55">
      <c r="B958" s="2">
        <v>25.5</v>
      </c>
      <c r="C958" s="2">
        <v>73</v>
      </c>
      <c r="D958" s="2">
        <v>20.3</v>
      </c>
      <c r="E958" s="2">
        <v>25.5</v>
      </c>
      <c r="F958" s="2">
        <v>0</v>
      </c>
      <c r="G958" s="2">
        <v>5.8</v>
      </c>
      <c r="H958" s="2">
        <v>1015.1</v>
      </c>
      <c r="I958" s="2">
        <v>36460</v>
      </c>
      <c r="J958" s="2">
        <v>2</v>
      </c>
      <c r="K958" s="2">
        <v>0</v>
      </c>
      <c r="L958" s="2">
        <v>0</v>
      </c>
      <c r="M958" s="2">
        <v>0</v>
      </c>
      <c r="N958">
        <v>0</v>
      </c>
      <c r="O958">
        <v>296.2</v>
      </c>
      <c r="P958">
        <v>41.6</v>
      </c>
      <c r="Q958">
        <v>37.299999999999997</v>
      </c>
      <c r="R958" s="5">
        <v>0.65902777777777799</v>
      </c>
      <c r="T958" s="13">
        <f t="shared" si="40"/>
        <v>41.6</v>
      </c>
      <c r="U958" s="13">
        <f t="shared" si="41"/>
        <v>13.100000000000001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25.5</v>
      </c>
      <c r="AN958" s="2">
        <v>73</v>
      </c>
      <c r="AO958" s="2">
        <v>20.3</v>
      </c>
      <c r="AP958" s="2">
        <v>25.5</v>
      </c>
      <c r="AQ958" s="2">
        <v>0</v>
      </c>
      <c r="AR958" s="2">
        <v>5.8</v>
      </c>
      <c r="AS958" s="2">
        <v>1015.1</v>
      </c>
      <c r="AT958" s="2">
        <v>36460</v>
      </c>
      <c r="AU958" s="2">
        <v>2</v>
      </c>
      <c r="AV958" s="600">
        <v>0</v>
      </c>
      <c r="AW958" s="600">
        <v>0</v>
      </c>
      <c r="AX958" s="600">
        <v>0</v>
      </c>
      <c r="AY958" s="599">
        <v>0</v>
      </c>
      <c r="AZ958" s="599">
        <v>296.2</v>
      </c>
      <c r="BA958">
        <v>41.6</v>
      </c>
      <c r="BB958">
        <v>37.299999999999997</v>
      </c>
      <c r="BC958" s="8">
        <v>0.65902777777777799</v>
      </c>
    </row>
    <row r="959" spans="2:55">
      <c r="B959" s="2">
        <v>25.3</v>
      </c>
      <c r="C959" s="2">
        <v>73</v>
      </c>
      <c r="D959" s="2">
        <v>20.100000000000001</v>
      </c>
      <c r="E959" s="2">
        <v>25.3</v>
      </c>
      <c r="F959" s="2">
        <v>3.6</v>
      </c>
      <c r="G959" s="2">
        <v>3.6</v>
      </c>
      <c r="H959" s="2">
        <v>1015.3</v>
      </c>
      <c r="I959" s="2">
        <v>33210</v>
      </c>
      <c r="J959" s="2">
        <v>2</v>
      </c>
      <c r="K959" s="2">
        <v>0</v>
      </c>
      <c r="L959" s="2">
        <v>0</v>
      </c>
      <c r="M959" s="2">
        <v>0</v>
      </c>
      <c r="N959">
        <v>0</v>
      </c>
      <c r="O959">
        <v>296.2</v>
      </c>
      <c r="P959">
        <v>41.9</v>
      </c>
      <c r="Q959">
        <v>37.4</v>
      </c>
      <c r="R959" s="5">
        <v>0.65972222222222199</v>
      </c>
      <c r="T959" s="13">
        <f t="shared" si="40"/>
        <v>41.9</v>
      </c>
      <c r="U959" s="13">
        <f t="shared" si="41"/>
        <v>13.599999999999998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25.3</v>
      </c>
      <c r="AN959" s="2">
        <v>73</v>
      </c>
      <c r="AO959" s="2">
        <v>20.100000000000001</v>
      </c>
      <c r="AP959" s="2">
        <v>25.3</v>
      </c>
      <c r="AQ959" s="2">
        <v>3.6</v>
      </c>
      <c r="AR959" s="2">
        <v>3.6</v>
      </c>
      <c r="AS959" s="2">
        <v>1015.3</v>
      </c>
      <c r="AT959" s="2">
        <v>33210</v>
      </c>
      <c r="AU959" s="2">
        <v>2</v>
      </c>
      <c r="AV959" s="600">
        <v>0</v>
      </c>
      <c r="AW959" s="600">
        <v>0</v>
      </c>
      <c r="AX959" s="600">
        <v>0</v>
      </c>
      <c r="AY959" s="599">
        <v>0</v>
      </c>
      <c r="AZ959" s="599">
        <v>296.2</v>
      </c>
      <c r="BA959">
        <v>41.9</v>
      </c>
      <c r="BB959">
        <v>37.4</v>
      </c>
      <c r="BC959" s="8">
        <v>0.65972222222222199</v>
      </c>
    </row>
    <row r="960" spans="2:55">
      <c r="B960" s="2">
        <v>25.1</v>
      </c>
      <c r="C960" s="2">
        <v>73</v>
      </c>
      <c r="D960" s="2">
        <v>19.899999999999999</v>
      </c>
      <c r="E960" s="2">
        <v>25.1</v>
      </c>
      <c r="F960" s="2">
        <v>0</v>
      </c>
      <c r="G960" s="2">
        <v>3.6</v>
      </c>
      <c r="H960" s="2">
        <v>1015.1</v>
      </c>
      <c r="I960" s="2">
        <v>33430</v>
      </c>
      <c r="J960" s="2">
        <v>2</v>
      </c>
      <c r="K960" s="2">
        <v>0</v>
      </c>
      <c r="L960" s="2">
        <v>0</v>
      </c>
      <c r="M960" s="2">
        <v>0</v>
      </c>
      <c r="N960">
        <v>0</v>
      </c>
      <c r="O960">
        <v>296.2</v>
      </c>
      <c r="P960">
        <v>41.9</v>
      </c>
      <c r="Q960">
        <v>37.4</v>
      </c>
      <c r="R960" s="5">
        <v>0.66041666666666698</v>
      </c>
      <c r="T960" s="13">
        <f t="shared" si="40"/>
        <v>41.9</v>
      </c>
      <c r="U960" s="13">
        <f t="shared" si="41"/>
        <v>13.799999999999997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25.1</v>
      </c>
      <c r="AN960" s="2">
        <v>73</v>
      </c>
      <c r="AO960" s="2">
        <v>19.899999999999999</v>
      </c>
      <c r="AP960" s="2">
        <v>25.1</v>
      </c>
      <c r="AQ960" s="2">
        <v>0</v>
      </c>
      <c r="AR960" s="2">
        <v>3.6</v>
      </c>
      <c r="AS960" s="2">
        <v>1015.1</v>
      </c>
      <c r="AT960" s="2">
        <v>33430</v>
      </c>
      <c r="AU960" s="2">
        <v>2</v>
      </c>
      <c r="AV960" s="600">
        <v>0</v>
      </c>
      <c r="AW960" s="600">
        <v>0</v>
      </c>
      <c r="AX960" s="600">
        <v>0</v>
      </c>
      <c r="AY960" s="599">
        <v>0</v>
      </c>
      <c r="AZ960" s="599">
        <v>296.2</v>
      </c>
      <c r="BA960">
        <v>41.9</v>
      </c>
      <c r="BB960">
        <v>37.4</v>
      </c>
      <c r="BC960" s="8">
        <v>0.66041666666666698</v>
      </c>
    </row>
    <row r="961" spans="2:55">
      <c r="B961" s="2">
        <v>25.1</v>
      </c>
      <c r="C961" s="2">
        <v>74</v>
      </c>
      <c r="D961" s="2">
        <v>20.2</v>
      </c>
      <c r="E961" s="2">
        <v>25.1</v>
      </c>
      <c r="F961" s="2">
        <v>1.8</v>
      </c>
      <c r="G961" s="2">
        <v>4</v>
      </c>
      <c r="H961" s="2">
        <v>1015.1</v>
      </c>
      <c r="I961" s="2">
        <v>36840</v>
      </c>
      <c r="J961" s="2">
        <v>2</v>
      </c>
      <c r="K961" s="2">
        <v>0</v>
      </c>
      <c r="L961" s="2">
        <v>0</v>
      </c>
      <c r="M961" s="2">
        <v>0</v>
      </c>
      <c r="N961">
        <v>0</v>
      </c>
      <c r="O961">
        <v>296.2</v>
      </c>
      <c r="P961">
        <v>41.7</v>
      </c>
      <c r="Q961">
        <v>37.299999999999997</v>
      </c>
      <c r="R961" s="5">
        <v>0.66111111111111098</v>
      </c>
      <c r="T961" s="13">
        <f t="shared" si="40"/>
        <v>41.7</v>
      </c>
      <c r="U961" s="13">
        <f t="shared" si="41"/>
        <v>13.600000000000001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25.1</v>
      </c>
      <c r="AN961" s="2">
        <v>74</v>
      </c>
      <c r="AO961" s="2">
        <v>20.2</v>
      </c>
      <c r="AP961" s="2">
        <v>25.1</v>
      </c>
      <c r="AQ961" s="2">
        <v>1.8</v>
      </c>
      <c r="AR961" s="2">
        <v>4</v>
      </c>
      <c r="AS961" s="2">
        <v>1015.1</v>
      </c>
      <c r="AT961" s="2">
        <v>36840</v>
      </c>
      <c r="AU961" s="2">
        <v>2</v>
      </c>
      <c r="AV961" s="600">
        <v>0</v>
      </c>
      <c r="AW961" s="600">
        <v>0</v>
      </c>
      <c r="AX961" s="600">
        <v>0</v>
      </c>
      <c r="AY961" s="599">
        <v>0</v>
      </c>
      <c r="AZ961" s="599">
        <v>296.2</v>
      </c>
      <c r="BA961">
        <v>41.7</v>
      </c>
      <c r="BB961">
        <v>37.299999999999997</v>
      </c>
      <c r="BC961" s="8">
        <v>0.66111111111111098</v>
      </c>
    </row>
    <row r="962" spans="2:55">
      <c r="B962" s="2">
        <v>25</v>
      </c>
      <c r="C962" s="2">
        <v>74</v>
      </c>
      <c r="D962" s="2">
        <v>20.100000000000001</v>
      </c>
      <c r="E962" s="2">
        <v>25</v>
      </c>
      <c r="F962" s="2">
        <v>2.5</v>
      </c>
      <c r="G962" s="2">
        <v>2.9</v>
      </c>
      <c r="H962" s="2">
        <v>1015.1</v>
      </c>
      <c r="I962" s="2">
        <v>44040</v>
      </c>
      <c r="J962" s="2">
        <v>3</v>
      </c>
      <c r="K962" s="2">
        <v>0</v>
      </c>
      <c r="L962" s="2">
        <v>0</v>
      </c>
      <c r="M962" s="2">
        <v>0</v>
      </c>
      <c r="N962">
        <v>0</v>
      </c>
      <c r="O962">
        <v>296.2</v>
      </c>
      <c r="P962">
        <v>41.2</v>
      </c>
      <c r="Q962">
        <v>37.200000000000003</v>
      </c>
      <c r="R962" s="5">
        <v>0.66180555555555598</v>
      </c>
      <c r="T962" s="13">
        <f t="shared" si="40"/>
        <v>41.2</v>
      </c>
      <c r="U962" s="13">
        <f t="shared" si="41"/>
        <v>13.200000000000003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25</v>
      </c>
      <c r="AN962" s="2">
        <v>74</v>
      </c>
      <c r="AO962" s="2">
        <v>20.100000000000001</v>
      </c>
      <c r="AP962" s="2">
        <v>25</v>
      </c>
      <c r="AQ962" s="2">
        <v>2.5</v>
      </c>
      <c r="AR962" s="2">
        <v>2.9</v>
      </c>
      <c r="AS962" s="2">
        <v>1015.1</v>
      </c>
      <c r="AT962" s="2">
        <v>44040</v>
      </c>
      <c r="AU962" s="2">
        <v>3</v>
      </c>
      <c r="AV962" s="600">
        <v>0</v>
      </c>
      <c r="AW962" s="600">
        <v>0</v>
      </c>
      <c r="AX962" s="600">
        <v>0</v>
      </c>
      <c r="AY962" s="599">
        <v>0</v>
      </c>
      <c r="AZ962" s="599">
        <v>296.2</v>
      </c>
      <c r="BA962">
        <v>41.2</v>
      </c>
      <c r="BB962">
        <v>37.200000000000003</v>
      </c>
      <c r="BC962" s="8">
        <v>0.66180555555555598</v>
      </c>
    </row>
    <row r="963" spans="2:55">
      <c r="B963" s="2">
        <v>24.9</v>
      </c>
      <c r="C963" s="2">
        <v>74</v>
      </c>
      <c r="D963" s="2">
        <v>20</v>
      </c>
      <c r="E963" s="2">
        <v>24.9</v>
      </c>
      <c r="F963" s="2">
        <v>0</v>
      </c>
      <c r="G963" s="2">
        <v>2.9</v>
      </c>
      <c r="H963" s="2">
        <v>1014.9</v>
      </c>
      <c r="I963" s="2">
        <v>68080</v>
      </c>
      <c r="J963" s="2">
        <v>4</v>
      </c>
      <c r="K963" s="2">
        <v>0</v>
      </c>
      <c r="L963" s="2">
        <v>0</v>
      </c>
      <c r="M963" s="2">
        <v>0</v>
      </c>
      <c r="N963">
        <v>0</v>
      </c>
      <c r="O963">
        <v>296.2</v>
      </c>
      <c r="P963">
        <v>40.700000000000003</v>
      </c>
      <c r="Q963">
        <v>37</v>
      </c>
      <c r="R963" s="5">
        <v>0.66249999999999998</v>
      </c>
      <c r="T963" s="13">
        <f t="shared" si="40"/>
        <v>40.700000000000003</v>
      </c>
      <c r="U963" s="13">
        <f t="shared" si="41"/>
        <v>12.800000000000004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24.9</v>
      </c>
      <c r="AN963" s="2">
        <v>74</v>
      </c>
      <c r="AO963" s="2">
        <v>20</v>
      </c>
      <c r="AP963" s="2">
        <v>24.9</v>
      </c>
      <c r="AQ963" s="2">
        <v>0</v>
      </c>
      <c r="AR963" s="2">
        <v>2.9</v>
      </c>
      <c r="AS963" s="2">
        <v>1014.9</v>
      </c>
      <c r="AT963" s="2">
        <v>68080</v>
      </c>
      <c r="AU963" s="2">
        <v>4</v>
      </c>
      <c r="AV963" s="600">
        <v>0</v>
      </c>
      <c r="AW963" s="600">
        <v>0</v>
      </c>
      <c r="AX963" s="600">
        <v>0</v>
      </c>
      <c r="AY963" s="599">
        <v>0</v>
      </c>
      <c r="AZ963" s="599">
        <v>296.2</v>
      </c>
      <c r="BA963">
        <v>40.700000000000003</v>
      </c>
      <c r="BB963">
        <v>37</v>
      </c>
      <c r="BC963" s="8">
        <v>0.66249999999999998</v>
      </c>
    </row>
    <row r="964" spans="2:55">
      <c r="B964" s="2">
        <v>24.9</v>
      </c>
      <c r="C964" s="2">
        <v>74</v>
      </c>
      <c r="D964" s="2">
        <v>20</v>
      </c>
      <c r="E964" s="2">
        <v>24.9</v>
      </c>
      <c r="F964" s="2">
        <v>5</v>
      </c>
      <c r="G964" s="2">
        <v>5.4</v>
      </c>
      <c r="H964" s="2">
        <v>1015</v>
      </c>
      <c r="I964" s="2">
        <v>45530</v>
      </c>
      <c r="J964" s="2">
        <v>3</v>
      </c>
      <c r="K964" s="2">
        <v>0</v>
      </c>
      <c r="L964" s="2">
        <v>0</v>
      </c>
      <c r="M964" s="2">
        <v>0</v>
      </c>
      <c r="N964">
        <v>0</v>
      </c>
      <c r="O964">
        <v>296.2</v>
      </c>
      <c r="P964">
        <v>40.200000000000003</v>
      </c>
      <c r="Q964">
        <v>36.799999999999997</v>
      </c>
      <c r="R964" s="5">
        <v>0.66319444444444398</v>
      </c>
      <c r="T964" s="13">
        <f t="shared" si="40"/>
        <v>40.200000000000003</v>
      </c>
      <c r="U964" s="13">
        <f t="shared" si="41"/>
        <v>12.300000000000004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24.9</v>
      </c>
      <c r="AN964" s="2">
        <v>74</v>
      </c>
      <c r="AO964" s="2">
        <v>20</v>
      </c>
      <c r="AP964" s="2">
        <v>24.9</v>
      </c>
      <c r="AQ964" s="2">
        <v>5</v>
      </c>
      <c r="AR964" s="2">
        <v>5.4</v>
      </c>
      <c r="AS964" s="2">
        <v>1015</v>
      </c>
      <c r="AT964" s="2">
        <v>45530</v>
      </c>
      <c r="AU964" s="2">
        <v>3</v>
      </c>
      <c r="AV964" s="600">
        <v>0</v>
      </c>
      <c r="AW964" s="600">
        <v>0</v>
      </c>
      <c r="AX964" s="600">
        <v>0</v>
      </c>
      <c r="AY964" s="599">
        <v>0</v>
      </c>
      <c r="AZ964" s="599">
        <v>296.2</v>
      </c>
      <c r="BA964">
        <v>40.200000000000003</v>
      </c>
      <c r="BB964">
        <v>36.799999999999997</v>
      </c>
      <c r="BC964" s="8">
        <v>0.66319444444444398</v>
      </c>
    </row>
    <row r="965" spans="2:55">
      <c r="B965" s="2">
        <v>24.8</v>
      </c>
      <c r="C965" s="2">
        <v>75</v>
      </c>
      <c r="D965" s="2">
        <v>20.100000000000001</v>
      </c>
      <c r="E965" s="2">
        <v>24.8</v>
      </c>
      <c r="F965" s="2">
        <v>5.8</v>
      </c>
      <c r="G965" s="2">
        <v>5.8</v>
      </c>
      <c r="H965" s="2">
        <v>1015.1</v>
      </c>
      <c r="I965" s="2">
        <v>42710</v>
      </c>
      <c r="J965" s="2">
        <v>3</v>
      </c>
      <c r="K965" s="2">
        <v>0</v>
      </c>
      <c r="L965" s="2">
        <v>0</v>
      </c>
      <c r="M965" s="2">
        <v>0</v>
      </c>
      <c r="N965">
        <v>0</v>
      </c>
      <c r="O965">
        <v>296.2</v>
      </c>
      <c r="P965">
        <v>39.9</v>
      </c>
      <c r="Q965">
        <v>36.5</v>
      </c>
      <c r="R965" s="5">
        <v>0.66388888888888897</v>
      </c>
      <c r="T965" s="13">
        <f t="shared" si="40"/>
        <v>39.9</v>
      </c>
      <c r="U965" s="13">
        <f t="shared" si="41"/>
        <v>12.099999999999998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24.8</v>
      </c>
      <c r="AN965" s="2">
        <v>75</v>
      </c>
      <c r="AO965" s="2">
        <v>20.100000000000001</v>
      </c>
      <c r="AP965" s="2">
        <v>24.8</v>
      </c>
      <c r="AQ965" s="2">
        <v>5.8</v>
      </c>
      <c r="AR965" s="2">
        <v>5.8</v>
      </c>
      <c r="AS965" s="2">
        <v>1015.1</v>
      </c>
      <c r="AT965" s="2">
        <v>42710</v>
      </c>
      <c r="AU965" s="2">
        <v>3</v>
      </c>
      <c r="AV965" s="600">
        <v>0</v>
      </c>
      <c r="AW965" s="600">
        <v>0</v>
      </c>
      <c r="AX965" s="600">
        <v>0</v>
      </c>
      <c r="AY965" s="599">
        <v>0</v>
      </c>
      <c r="AZ965" s="599">
        <v>296.2</v>
      </c>
      <c r="BA965">
        <v>39.9</v>
      </c>
      <c r="BB965">
        <v>36.5</v>
      </c>
      <c r="BC965" s="8">
        <v>0.66388888888888897</v>
      </c>
    </row>
    <row r="966" spans="2:55">
      <c r="B966" s="2">
        <v>24.7</v>
      </c>
      <c r="C966" s="2">
        <v>75</v>
      </c>
      <c r="D966" s="2">
        <v>20</v>
      </c>
      <c r="E966" s="2">
        <v>24.7</v>
      </c>
      <c r="F966" s="2">
        <v>6.8</v>
      </c>
      <c r="G966" s="2">
        <v>7.2</v>
      </c>
      <c r="H966" s="2">
        <v>1015.2</v>
      </c>
      <c r="I966" s="2">
        <v>73580</v>
      </c>
      <c r="J966" s="2">
        <v>5</v>
      </c>
      <c r="K966" s="2">
        <v>0</v>
      </c>
      <c r="L966" s="2">
        <v>0</v>
      </c>
      <c r="M966" s="2">
        <v>0</v>
      </c>
      <c r="N966">
        <v>0</v>
      </c>
      <c r="O966">
        <v>296.2</v>
      </c>
      <c r="P966">
        <v>39.6</v>
      </c>
      <c r="Q966">
        <v>36.200000000000003</v>
      </c>
      <c r="R966" s="5">
        <v>0.66458333333333297</v>
      </c>
      <c r="T966" s="13">
        <f t="shared" si="40"/>
        <v>39.6</v>
      </c>
      <c r="U966" s="13">
        <f t="shared" si="41"/>
        <v>11.900000000000002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24.7</v>
      </c>
      <c r="AN966" s="2">
        <v>75</v>
      </c>
      <c r="AO966" s="2">
        <v>20</v>
      </c>
      <c r="AP966" s="2">
        <v>24.7</v>
      </c>
      <c r="AQ966" s="2">
        <v>6.8</v>
      </c>
      <c r="AR966" s="2">
        <v>7.2</v>
      </c>
      <c r="AS966" s="2">
        <v>1015.2</v>
      </c>
      <c r="AT966" s="2">
        <v>73580</v>
      </c>
      <c r="AU966" s="2">
        <v>5</v>
      </c>
      <c r="AV966" s="600">
        <v>0</v>
      </c>
      <c r="AW966" s="600">
        <v>0</v>
      </c>
      <c r="AX966" s="600">
        <v>0</v>
      </c>
      <c r="AY966" s="599">
        <v>0</v>
      </c>
      <c r="AZ966" s="599">
        <v>296.2</v>
      </c>
      <c r="BA966">
        <v>39.6</v>
      </c>
      <c r="BB966">
        <v>36.200000000000003</v>
      </c>
      <c r="BC966" s="8">
        <v>0.66458333333333297</v>
      </c>
    </row>
    <row r="967" spans="2:55">
      <c r="B967" s="2">
        <v>24.7</v>
      </c>
      <c r="C967" s="2">
        <v>75</v>
      </c>
      <c r="D967" s="2">
        <v>20</v>
      </c>
      <c r="E967" s="2">
        <v>24.7</v>
      </c>
      <c r="F967" s="2">
        <v>3.2</v>
      </c>
      <c r="G967" s="2">
        <v>4.7</v>
      </c>
      <c r="H967" s="2">
        <v>1015</v>
      </c>
      <c r="I967" s="2">
        <v>83200</v>
      </c>
      <c r="J967" s="2">
        <v>6</v>
      </c>
      <c r="K967" s="2">
        <v>0</v>
      </c>
      <c r="L967" s="2">
        <v>0</v>
      </c>
      <c r="M967" s="2">
        <v>0</v>
      </c>
      <c r="N967">
        <v>0</v>
      </c>
      <c r="O967">
        <v>296.2</v>
      </c>
      <c r="P967">
        <v>39.299999999999997</v>
      </c>
      <c r="Q967">
        <v>36</v>
      </c>
      <c r="R967" s="5">
        <v>0.66527777777777797</v>
      </c>
      <c r="T967" s="13">
        <f t="shared" si="40"/>
        <v>39.299999999999997</v>
      </c>
      <c r="U967" s="13">
        <f t="shared" si="41"/>
        <v>11.599999999999998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24.7</v>
      </c>
      <c r="AN967" s="2">
        <v>75</v>
      </c>
      <c r="AO967" s="2">
        <v>20</v>
      </c>
      <c r="AP967" s="2">
        <v>24.7</v>
      </c>
      <c r="AQ967" s="2">
        <v>3.2</v>
      </c>
      <c r="AR967" s="2">
        <v>4.7</v>
      </c>
      <c r="AS967" s="2">
        <v>1015</v>
      </c>
      <c r="AT967" s="2">
        <v>83200</v>
      </c>
      <c r="AU967" s="2">
        <v>6</v>
      </c>
      <c r="AV967" s="600">
        <v>0</v>
      </c>
      <c r="AW967" s="600">
        <v>0</v>
      </c>
      <c r="AX967" s="600">
        <v>0</v>
      </c>
      <c r="AY967" s="599">
        <v>0</v>
      </c>
      <c r="AZ967" s="599">
        <v>296.2</v>
      </c>
      <c r="BA967">
        <v>39.299999999999997</v>
      </c>
      <c r="BB967">
        <v>36</v>
      </c>
      <c r="BC967" s="8">
        <v>0.66527777777777797</v>
      </c>
    </row>
    <row r="968" spans="2:55">
      <c r="B968" s="2">
        <v>25</v>
      </c>
      <c r="C968" s="2">
        <v>75</v>
      </c>
      <c r="D968" s="2">
        <v>20.3</v>
      </c>
      <c r="E968" s="2">
        <v>25</v>
      </c>
      <c r="F968" s="2">
        <v>4</v>
      </c>
      <c r="G968" s="2">
        <v>5</v>
      </c>
      <c r="H968" s="2">
        <v>1014.8</v>
      </c>
      <c r="I968" s="2">
        <v>78770</v>
      </c>
      <c r="J968" s="2">
        <v>5</v>
      </c>
      <c r="K968" s="2">
        <v>0</v>
      </c>
      <c r="L968" s="2">
        <v>0</v>
      </c>
      <c r="M968" s="2">
        <v>0</v>
      </c>
      <c r="N968">
        <v>0</v>
      </c>
      <c r="O968">
        <v>296.2</v>
      </c>
      <c r="P968">
        <v>39.1</v>
      </c>
      <c r="Q968">
        <v>35.700000000000003</v>
      </c>
      <c r="R968" s="5">
        <v>0.66597222222222197</v>
      </c>
      <c r="T968" s="13">
        <f t="shared" si="40"/>
        <v>39.1</v>
      </c>
      <c r="U968" s="13">
        <f t="shared" si="41"/>
        <v>11.100000000000001</v>
      </c>
      <c r="V968" s="12" t="str">
        <f t="shared" si="39"/>
        <v/>
      </c>
      <c r="W968" s="11">
        <f t="shared" si="42"/>
        <v>1</v>
      </c>
      <c r="X968" s="13"/>
      <c r="Z968" s="2"/>
      <c r="AA968"/>
      <c r="AC968" s="9"/>
      <c r="AD968" s="5">
        <v>0.665972222222455</v>
      </c>
      <c r="AM968" s="2">
        <v>25</v>
      </c>
      <c r="AN968" s="2">
        <v>75</v>
      </c>
      <c r="AO968" s="2">
        <v>20.3</v>
      </c>
      <c r="AP968" s="2">
        <v>25</v>
      </c>
      <c r="AQ968" s="2">
        <v>4</v>
      </c>
      <c r="AR968" s="2">
        <v>5</v>
      </c>
      <c r="AS968" s="2">
        <v>1014.8</v>
      </c>
      <c r="AT968" s="2">
        <v>78770</v>
      </c>
      <c r="AU968" s="2">
        <v>5</v>
      </c>
      <c r="AV968" s="600">
        <v>0</v>
      </c>
      <c r="AW968" s="600">
        <v>0</v>
      </c>
      <c r="AX968" s="600">
        <v>0</v>
      </c>
      <c r="AY968" s="599">
        <v>0</v>
      </c>
      <c r="AZ968" s="599">
        <v>296.2</v>
      </c>
      <c r="BA968">
        <v>39.1</v>
      </c>
      <c r="BB968">
        <v>35.700000000000003</v>
      </c>
      <c r="BC968" s="8">
        <v>0.66597222222222197</v>
      </c>
    </row>
    <row r="969" spans="2:55">
      <c r="B969" s="2">
        <v>25.2</v>
      </c>
      <c r="C969" s="2">
        <v>74</v>
      </c>
      <c r="D969" s="2">
        <v>20.3</v>
      </c>
      <c r="E969" s="2">
        <v>25.2</v>
      </c>
      <c r="F969" s="2">
        <v>4</v>
      </c>
      <c r="G969" s="2">
        <v>7.2</v>
      </c>
      <c r="H969" s="2">
        <v>1015</v>
      </c>
      <c r="I969" s="2">
        <v>75760</v>
      </c>
      <c r="J969" s="2">
        <v>5</v>
      </c>
      <c r="K969" s="2">
        <v>0</v>
      </c>
      <c r="L969" s="2">
        <v>0</v>
      </c>
      <c r="M969" s="2">
        <v>0</v>
      </c>
      <c r="N969">
        <v>0</v>
      </c>
      <c r="O969">
        <v>296.2</v>
      </c>
      <c r="P969">
        <v>39.1</v>
      </c>
      <c r="Q969">
        <v>35.5</v>
      </c>
      <c r="R969" s="5">
        <v>0.66666666666666696</v>
      </c>
      <c r="T969" s="13">
        <f t="shared" si="40"/>
        <v>39.1</v>
      </c>
      <c r="U969" s="13">
        <f t="shared" si="41"/>
        <v>10.900000000000002</v>
      </c>
      <c r="V969" s="12" t="str">
        <f t="shared" ref="V969:V1032" si="43">IF($K969&gt;0,1,"")</f>
        <v/>
      </c>
      <c r="W969" s="11">
        <f t="shared" si="42"/>
        <v>1</v>
      </c>
      <c r="X969" s="13"/>
      <c r="Z969" s="2"/>
      <c r="AA969"/>
      <c r="AC969" s="9"/>
      <c r="AD969" s="5">
        <v>0.6666666666669</v>
      </c>
      <c r="AM969" s="2">
        <v>25.2</v>
      </c>
      <c r="AN969" s="2">
        <v>74</v>
      </c>
      <c r="AO969" s="2">
        <v>20.3</v>
      </c>
      <c r="AP969" s="2">
        <v>25.2</v>
      </c>
      <c r="AQ969" s="2">
        <v>4</v>
      </c>
      <c r="AR969" s="2">
        <v>7.2</v>
      </c>
      <c r="AS969" s="2">
        <v>1015</v>
      </c>
      <c r="AT969" s="2">
        <v>75760</v>
      </c>
      <c r="AU969" s="2">
        <v>5</v>
      </c>
      <c r="AV969" s="600">
        <v>0</v>
      </c>
      <c r="AW969" s="600">
        <v>0</v>
      </c>
      <c r="AX969" s="600">
        <v>0</v>
      </c>
      <c r="AY969" s="599">
        <v>0</v>
      </c>
      <c r="AZ969" s="599">
        <v>296.2</v>
      </c>
      <c r="BA969">
        <v>39.1</v>
      </c>
      <c r="BB969">
        <v>35.5</v>
      </c>
      <c r="BC969" s="8">
        <v>0.66666666666666696</v>
      </c>
    </row>
    <row r="970" spans="2:55">
      <c r="B970" s="2">
        <v>25.2</v>
      </c>
      <c r="C970" s="2">
        <v>74</v>
      </c>
      <c r="D970" s="2">
        <v>20.3</v>
      </c>
      <c r="E970" s="2">
        <v>25.2</v>
      </c>
      <c r="F970" s="2">
        <v>1.8</v>
      </c>
      <c r="G970" s="2">
        <v>4.7</v>
      </c>
      <c r="H970" s="2">
        <v>1015.1</v>
      </c>
      <c r="I970" s="2">
        <v>72520</v>
      </c>
      <c r="J970" s="2">
        <v>5</v>
      </c>
      <c r="K970" s="2">
        <v>0</v>
      </c>
      <c r="L970" s="2">
        <v>0</v>
      </c>
      <c r="M970" s="2">
        <v>0</v>
      </c>
      <c r="N970">
        <v>0</v>
      </c>
      <c r="O970">
        <v>296.2</v>
      </c>
      <c r="P970">
        <v>39.5</v>
      </c>
      <c r="Q970">
        <v>35.4</v>
      </c>
      <c r="R970" s="5">
        <v>0.66736111111111096</v>
      </c>
      <c r="T970" s="13">
        <f t="shared" si="40"/>
        <v>39.5</v>
      </c>
      <c r="U970" s="13">
        <f t="shared" si="41"/>
        <v>11.3</v>
      </c>
      <c r="V970" s="12" t="str">
        <f t="shared" si="43"/>
        <v/>
      </c>
      <c r="W970" s="11">
        <f t="shared" si="42"/>
        <v>1</v>
      </c>
      <c r="X970" s="13"/>
      <c r="Z970" s="2"/>
      <c r="AA970"/>
      <c r="AC970" s="9"/>
      <c r="AD970" s="5">
        <v>0.667361111111345</v>
      </c>
      <c r="AM970" s="2">
        <v>25.2</v>
      </c>
      <c r="AN970" s="2">
        <v>74</v>
      </c>
      <c r="AO970" s="2">
        <v>20.3</v>
      </c>
      <c r="AP970" s="2">
        <v>25.2</v>
      </c>
      <c r="AQ970" s="2">
        <v>1.8</v>
      </c>
      <c r="AR970" s="2">
        <v>4.7</v>
      </c>
      <c r="AS970" s="2">
        <v>1015.1</v>
      </c>
      <c r="AT970" s="2">
        <v>72520</v>
      </c>
      <c r="AU970" s="2">
        <v>5</v>
      </c>
      <c r="AV970" s="600">
        <v>0</v>
      </c>
      <c r="AW970" s="600">
        <v>0</v>
      </c>
      <c r="AX970" s="600">
        <v>0</v>
      </c>
      <c r="AY970" s="599">
        <v>0</v>
      </c>
      <c r="AZ970" s="599">
        <v>296.2</v>
      </c>
      <c r="BA970">
        <v>39.5</v>
      </c>
      <c r="BB970">
        <v>35.4</v>
      </c>
      <c r="BC970" s="8">
        <v>0.66736111111111096</v>
      </c>
    </row>
    <row r="971" spans="2:55">
      <c r="B971" s="2">
        <v>25.3</v>
      </c>
      <c r="C971" s="2">
        <v>73</v>
      </c>
      <c r="D971" s="2">
        <v>20.100000000000001</v>
      </c>
      <c r="E971" s="2">
        <v>25.3</v>
      </c>
      <c r="F971" s="2">
        <v>5.4</v>
      </c>
      <c r="G971" s="2">
        <v>6.8</v>
      </c>
      <c r="H971" s="2">
        <v>1015.1</v>
      </c>
      <c r="I971" s="2">
        <v>72370</v>
      </c>
      <c r="J971" s="2">
        <v>5</v>
      </c>
      <c r="K971" s="2">
        <v>0</v>
      </c>
      <c r="L971" s="2">
        <v>0</v>
      </c>
      <c r="M971" s="2">
        <v>0</v>
      </c>
      <c r="N971">
        <v>0</v>
      </c>
      <c r="O971">
        <v>296.2</v>
      </c>
      <c r="P971">
        <v>39.9</v>
      </c>
      <c r="Q971">
        <v>35.299999999999997</v>
      </c>
      <c r="R971" s="5">
        <v>0.66805555555555596</v>
      </c>
      <c r="T971" s="13">
        <f t="shared" si="40"/>
        <v>39.9</v>
      </c>
      <c r="U971" s="13">
        <f t="shared" si="41"/>
        <v>11.599999999999998</v>
      </c>
      <c r="V971" s="12" t="str">
        <f t="shared" si="43"/>
        <v/>
      </c>
      <c r="W971" s="11">
        <f t="shared" si="42"/>
        <v>1</v>
      </c>
      <c r="X971" s="13"/>
      <c r="Z971" s="2"/>
      <c r="AA971"/>
      <c r="AC971" s="9"/>
      <c r="AD971" s="5">
        <v>0.66805555555578999</v>
      </c>
      <c r="AM971" s="2">
        <v>25.3</v>
      </c>
      <c r="AN971" s="2">
        <v>73</v>
      </c>
      <c r="AO971" s="2">
        <v>20.100000000000001</v>
      </c>
      <c r="AP971" s="2">
        <v>25.3</v>
      </c>
      <c r="AQ971" s="2">
        <v>5.4</v>
      </c>
      <c r="AR971" s="2">
        <v>6.8</v>
      </c>
      <c r="AS971" s="2">
        <v>1015.1</v>
      </c>
      <c r="AT971" s="2">
        <v>72370</v>
      </c>
      <c r="AU971" s="2">
        <v>5</v>
      </c>
      <c r="AV971" s="600">
        <v>0</v>
      </c>
      <c r="AW971" s="600">
        <v>0</v>
      </c>
      <c r="AX971" s="600">
        <v>0</v>
      </c>
      <c r="AY971" s="599">
        <v>0</v>
      </c>
      <c r="AZ971" s="599">
        <v>296.2</v>
      </c>
      <c r="BA971">
        <v>39.9</v>
      </c>
      <c r="BB971">
        <v>35.299999999999997</v>
      </c>
      <c r="BC971" s="8">
        <v>0.66805555555555596</v>
      </c>
    </row>
    <row r="972" spans="2:55">
      <c r="B972" s="2">
        <v>25.2</v>
      </c>
      <c r="C972" s="2">
        <v>74</v>
      </c>
      <c r="D972" s="2">
        <v>20.3</v>
      </c>
      <c r="E972" s="2">
        <v>25.2</v>
      </c>
      <c r="F972" s="2">
        <v>4.3</v>
      </c>
      <c r="G972" s="2">
        <v>6.8</v>
      </c>
      <c r="H972" s="2">
        <v>1015.1</v>
      </c>
      <c r="I972" s="2">
        <v>71160</v>
      </c>
      <c r="J972" s="2">
        <v>5</v>
      </c>
      <c r="K972" s="2">
        <v>0</v>
      </c>
      <c r="L972" s="2">
        <v>0</v>
      </c>
      <c r="M972" s="2">
        <v>0</v>
      </c>
      <c r="N972">
        <v>0</v>
      </c>
      <c r="O972">
        <v>296.2</v>
      </c>
      <c r="P972">
        <v>40.299999999999997</v>
      </c>
      <c r="Q972">
        <v>35.200000000000003</v>
      </c>
      <c r="R972" s="5">
        <v>0.66874999999999996</v>
      </c>
      <c r="T972" s="13">
        <f t="shared" si="40"/>
        <v>40.299999999999997</v>
      </c>
      <c r="U972" s="13">
        <f t="shared" si="41"/>
        <v>12.099999999999998</v>
      </c>
      <c r="V972" s="12" t="str">
        <f t="shared" si="43"/>
        <v/>
      </c>
      <c r="W972" s="11">
        <f t="shared" si="42"/>
        <v>1</v>
      </c>
      <c r="X972" s="13"/>
      <c r="Z972" s="2"/>
      <c r="AA972"/>
      <c r="AC972" s="9"/>
      <c r="AD972" s="5">
        <v>0.66875000000023499</v>
      </c>
      <c r="AM972" s="2">
        <v>25.2</v>
      </c>
      <c r="AN972" s="2">
        <v>74</v>
      </c>
      <c r="AO972" s="2">
        <v>20.3</v>
      </c>
      <c r="AP972" s="2">
        <v>25.2</v>
      </c>
      <c r="AQ972" s="2">
        <v>4.3</v>
      </c>
      <c r="AR972" s="2">
        <v>6.8</v>
      </c>
      <c r="AS972" s="2">
        <v>1015.1</v>
      </c>
      <c r="AT972" s="2">
        <v>71160</v>
      </c>
      <c r="AU972" s="2">
        <v>5</v>
      </c>
      <c r="AV972" s="600">
        <v>0</v>
      </c>
      <c r="AW972" s="600">
        <v>0</v>
      </c>
      <c r="AX972" s="600">
        <v>0</v>
      </c>
      <c r="AY972" s="599">
        <v>0</v>
      </c>
      <c r="AZ972" s="599">
        <v>296.2</v>
      </c>
      <c r="BA972">
        <v>40.299999999999997</v>
      </c>
      <c r="BB972">
        <v>35.200000000000003</v>
      </c>
      <c r="BC972" s="8">
        <v>0.66874999999999996</v>
      </c>
    </row>
    <row r="973" spans="2:55">
      <c r="B973" s="2">
        <v>25</v>
      </c>
      <c r="C973" s="2">
        <v>74</v>
      </c>
      <c r="D973" s="2">
        <v>20.100000000000001</v>
      </c>
      <c r="E973" s="2">
        <v>25</v>
      </c>
      <c r="F973" s="2">
        <v>3.2</v>
      </c>
      <c r="G973" s="2">
        <v>6.8</v>
      </c>
      <c r="H973" s="2">
        <v>1014.9</v>
      </c>
      <c r="I973" s="2">
        <v>71640</v>
      </c>
      <c r="J973" s="2">
        <v>5</v>
      </c>
      <c r="K973" s="2">
        <v>0</v>
      </c>
      <c r="L973" s="2">
        <v>0</v>
      </c>
      <c r="M973" s="2">
        <v>0</v>
      </c>
      <c r="N973">
        <v>0</v>
      </c>
      <c r="O973">
        <v>296.2</v>
      </c>
      <c r="P973">
        <v>40.5</v>
      </c>
      <c r="Q973">
        <v>35.200000000000003</v>
      </c>
      <c r="R973" s="5">
        <v>0.66944444444444495</v>
      </c>
      <c r="T973" s="13">
        <f t="shared" si="40"/>
        <v>40.5</v>
      </c>
      <c r="U973" s="13">
        <f t="shared" si="41"/>
        <v>12.5</v>
      </c>
      <c r="V973" s="12" t="str">
        <f t="shared" si="43"/>
        <v/>
      </c>
      <c r="W973" s="11">
        <f t="shared" si="42"/>
        <v>1</v>
      </c>
      <c r="X973" s="13"/>
      <c r="Z973" s="2"/>
      <c r="AA973"/>
      <c r="AC973" s="9"/>
      <c r="AD973" s="5">
        <v>0.66944444444467999</v>
      </c>
      <c r="AM973" s="2">
        <v>25</v>
      </c>
      <c r="AN973" s="2">
        <v>74</v>
      </c>
      <c r="AO973" s="2">
        <v>20.100000000000001</v>
      </c>
      <c r="AP973" s="2">
        <v>25</v>
      </c>
      <c r="AQ973" s="2">
        <v>3.2</v>
      </c>
      <c r="AR973" s="2">
        <v>6.8</v>
      </c>
      <c r="AS973" s="2">
        <v>1014.9</v>
      </c>
      <c r="AT973" s="2">
        <v>71640</v>
      </c>
      <c r="AU973" s="2">
        <v>5</v>
      </c>
      <c r="AV973" s="600">
        <v>0</v>
      </c>
      <c r="AW973" s="600">
        <v>0</v>
      </c>
      <c r="AX973" s="600">
        <v>0</v>
      </c>
      <c r="AY973" s="599">
        <v>0</v>
      </c>
      <c r="AZ973" s="599">
        <v>296.2</v>
      </c>
      <c r="BA973">
        <v>40.5</v>
      </c>
      <c r="BB973">
        <v>35.200000000000003</v>
      </c>
      <c r="BC973" s="8">
        <v>0.66944444444444495</v>
      </c>
    </row>
    <row r="974" spans="2:55">
      <c r="B974" s="2">
        <v>25</v>
      </c>
      <c r="C974" s="2">
        <v>75</v>
      </c>
      <c r="D974" s="2">
        <v>20.3</v>
      </c>
      <c r="E974" s="2">
        <v>25</v>
      </c>
      <c r="F974" s="2">
        <v>6.1</v>
      </c>
      <c r="G974" s="2">
        <v>8.3000000000000007</v>
      </c>
      <c r="H974" s="2">
        <v>1015.1</v>
      </c>
      <c r="I974" s="2">
        <v>71120</v>
      </c>
      <c r="J974" s="2">
        <v>5</v>
      </c>
      <c r="K974" s="2">
        <v>0</v>
      </c>
      <c r="L974" s="2">
        <v>0</v>
      </c>
      <c r="M974" s="2">
        <v>0</v>
      </c>
      <c r="N974">
        <v>0</v>
      </c>
      <c r="O974">
        <v>296.2</v>
      </c>
      <c r="P974">
        <v>40.700000000000003</v>
      </c>
      <c r="Q974">
        <v>35</v>
      </c>
      <c r="R974" s="5">
        <v>0.67013888888888895</v>
      </c>
      <c r="T974" s="13">
        <f t="shared" si="40"/>
        <v>40.700000000000003</v>
      </c>
      <c r="U974" s="13">
        <f t="shared" si="41"/>
        <v>12.700000000000003</v>
      </c>
      <c r="V974" s="12" t="str">
        <f t="shared" si="43"/>
        <v/>
      </c>
      <c r="W974" s="11">
        <f t="shared" si="42"/>
        <v>1</v>
      </c>
      <c r="X974" s="13"/>
      <c r="Z974" s="2"/>
      <c r="AA974"/>
      <c r="AC974" s="9"/>
      <c r="AD974" s="5">
        <v>0.67013888888912498</v>
      </c>
      <c r="AM974" s="2">
        <v>25</v>
      </c>
      <c r="AN974" s="2">
        <v>75</v>
      </c>
      <c r="AO974" s="2">
        <v>20.3</v>
      </c>
      <c r="AP974" s="2">
        <v>25</v>
      </c>
      <c r="AQ974" s="2">
        <v>6.1</v>
      </c>
      <c r="AR974" s="2">
        <v>8.3000000000000007</v>
      </c>
      <c r="AS974" s="2">
        <v>1015.1</v>
      </c>
      <c r="AT974" s="2">
        <v>71120</v>
      </c>
      <c r="AU974" s="2">
        <v>5</v>
      </c>
      <c r="AV974" s="600">
        <v>0</v>
      </c>
      <c r="AW974" s="600">
        <v>0</v>
      </c>
      <c r="AX974" s="600">
        <v>0</v>
      </c>
      <c r="AY974" s="599">
        <v>0</v>
      </c>
      <c r="AZ974" s="599">
        <v>296.2</v>
      </c>
      <c r="BA974">
        <v>40.700000000000003</v>
      </c>
      <c r="BB974">
        <v>35</v>
      </c>
      <c r="BC974" s="8">
        <v>0.67013888888888895</v>
      </c>
    </row>
    <row r="975" spans="2:55">
      <c r="B975" s="2">
        <v>25</v>
      </c>
      <c r="C975" s="2">
        <v>74</v>
      </c>
      <c r="D975" s="2">
        <v>20.100000000000001</v>
      </c>
      <c r="E975" s="2">
        <v>25</v>
      </c>
      <c r="F975" s="2">
        <v>2.9</v>
      </c>
      <c r="G975" s="2">
        <v>3.6</v>
      </c>
      <c r="H975" s="2">
        <v>1015</v>
      </c>
      <c r="I975" s="2">
        <v>70970</v>
      </c>
      <c r="J975" s="2">
        <v>5</v>
      </c>
      <c r="K975" s="2">
        <v>0</v>
      </c>
      <c r="L975" s="2">
        <v>0</v>
      </c>
      <c r="M975" s="2">
        <v>0</v>
      </c>
      <c r="N975">
        <v>0</v>
      </c>
      <c r="O975">
        <v>296.2</v>
      </c>
      <c r="P975">
        <v>40.799999999999997</v>
      </c>
      <c r="Q975">
        <v>34.9</v>
      </c>
      <c r="R975" s="5">
        <v>0.67083333333333295</v>
      </c>
      <c r="T975" s="13">
        <f t="shared" ref="T975:T1038" si="44">MAX(P975,Q975)</f>
        <v>40.799999999999997</v>
      </c>
      <c r="U975" s="13">
        <f t="shared" si="41"/>
        <v>12.799999999999997</v>
      </c>
      <c r="V975" s="12" t="str">
        <f t="shared" si="43"/>
        <v/>
      </c>
      <c r="W975" s="11">
        <f t="shared" si="42"/>
        <v>1</v>
      </c>
      <c r="X975" s="13"/>
      <c r="Z975" s="2"/>
      <c r="AA975"/>
      <c r="AC975" s="9"/>
      <c r="AD975" s="5">
        <v>0.67083333333356998</v>
      </c>
      <c r="AM975" s="2">
        <v>25</v>
      </c>
      <c r="AN975" s="2">
        <v>74</v>
      </c>
      <c r="AO975" s="2">
        <v>20.100000000000001</v>
      </c>
      <c r="AP975" s="2">
        <v>25</v>
      </c>
      <c r="AQ975" s="2">
        <v>2.9</v>
      </c>
      <c r="AR975" s="2">
        <v>3.6</v>
      </c>
      <c r="AS975" s="2">
        <v>1015</v>
      </c>
      <c r="AT975" s="2">
        <v>70970</v>
      </c>
      <c r="AU975" s="2">
        <v>5</v>
      </c>
      <c r="AV975" s="600">
        <v>0</v>
      </c>
      <c r="AW975" s="600">
        <v>0</v>
      </c>
      <c r="AX975" s="600">
        <v>0</v>
      </c>
      <c r="AY975" s="599">
        <v>0</v>
      </c>
      <c r="AZ975" s="599">
        <v>296.2</v>
      </c>
      <c r="BA975">
        <v>40.799999999999997</v>
      </c>
      <c r="BB975">
        <v>34.9</v>
      </c>
      <c r="BC975" s="8">
        <v>0.67083333333333295</v>
      </c>
    </row>
    <row r="976" spans="2:55">
      <c r="B976" s="2">
        <v>25.2</v>
      </c>
      <c r="C976" s="2">
        <v>73</v>
      </c>
      <c r="D976" s="2">
        <v>20</v>
      </c>
      <c r="E976" s="2">
        <v>25.2</v>
      </c>
      <c r="F976" s="2">
        <v>0</v>
      </c>
      <c r="G976" s="2">
        <v>5</v>
      </c>
      <c r="H976" s="2">
        <v>1015.1</v>
      </c>
      <c r="I976" s="2">
        <v>47960</v>
      </c>
      <c r="J976" s="2">
        <v>3</v>
      </c>
      <c r="K976" s="2">
        <v>0</v>
      </c>
      <c r="L976" s="2">
        <v>0</v>
      </c>
      <c r="M976" s="2">
        <v>0</v>
      </c>
      <c r="N976">
        <v>0</v>
      </c>
      <c r="O976">
        <v>296.2</v>
      </c>
      <c r="P976">
        <v>40.1</v>
      </c>
      <c r="Q976">
        <v>36.4</v>
      </c>
      <c r="R976" s="5">
        <v>0.67152777777777795</v>
      </c>
      <c r="T976" s="13">
        <f t="shared" si="44"/>
        <v>40.1</v>
      </c>
      <c r="U976" s="13">
        <f t="shared" ref="U976:U1039" si="45">(T976-B976)-3</f>
        <v>11.900000000000002</v>
      </c>
      <c r="V976" s="12" t="str">
        <f t="shared" si="43"/>
        <v/>
      </c>
      <c r="W976" s="11">
        <f t="shared" ref="W976:W1039" si="46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25.2</v>
      </c>
      <c r="AN976" s="2">
        <v>73</v>
      </c>
      <c r="AO976" s="2">
        <v>20</v>
      </c>
      <c r="AP976" s="2">
        <v>25.2</v>
      </c>
      <c r="AQ976" s="2">
        <v>0</v>
      </c>
      <c r="AR976" s="2">
        <v>5</v>
      </c>
      <c r="AS976" s="2">
        <v>1015.1</v>
      </c>
      <c r="AT976" s="2">
        <v>47960</v>
      </c>
      <c r="AU976" s="2">
        <v>3</v>
      </c>
      <c r="AV976" s="600">
        <v>0</v>
      </c>
      <c r="AW976" s="600">
        <v>0</v>
      </c>
      <c r="AX976" s="600">
        <v>0</v>
      </c>
      <c r="AY976" s="599">
        <v>0</v>
      </c>
      <c r="AZ976" s="599">
        <v>296.2</v>
      </c>
      <c r="BA976">
        <v>40.1</v>
      </c>
      <c r="BB976">
        <v>36.4</v>
      </c>
      <c r="BC976" s="8">
        <v>0.67152777777777795</v>
      </c>
    </row>
    <row r="977" spans="2:55">
      <c r="B977" s="2">
        <v>25.1</v>
      </c>
      <c r="C977" s="2">
        <v>73</v>
      </c>
      <c r="D977" s="2">
        <v>19.899999999999999</v>
      </c>
      <c r="E977" s="2">
        <v>25.1</v>
      </c>
      <c r="F977" s="2">
        <v>5.8</v>
      </c>
      <c r="G977" s="2">
        <v>5.8</v>
      </c>
      <c r="H977" s="2">
        <v>1015.1</v>
      </c>
      <c r="I977" s="2">
        <v>40220</v>
      </c>
      <c r="J977" s="2">
        <v>2</v>
      </c>
      <c r="K977" s="2">
        <v>0</v>
      </c>
      <c r="L977" s="2">
        <v>0</v>
      </c>
      <c r="M977" s="2">
        <v>0</v>
      </c>
      <c r="N977">
        <v>0</v>
      </c>
      <c r="O977">
        <v>296.2</v>
      </c>
      <c r="P977">
        <v>40.4</v>
      </c>
      <c r="Q977">
        <v>36.6</v>
      </c>
      <c r="R977" s="5">
        <v>0.67222222222222205</v>
      </c>
      <c r="T977" s="13">
        <f t="shared" si="44"/>
        <v>40.4</v>
      </c>
      <c r="U977" s="13">
        <f t="shared" si="45"/>
        <v>12.299999999999997</v>
      </c>
      <c r="V977" s="12" t="str">
        <f t="shared" si="43"/>
        <v/>
      </c>
      <c r="W977" s="11">
        <f t="shared" si="46"/>
        <v>1</v>
      </c>
      <c r="X977" s="13"/>
      <c r="Z977" s="2"/>
      <c r="AA977"/>
      <c r="AC977" s="9"/>
      <c r="AD977" s="5">
        <v>0.67222222222245998</v>
      </c>
      <c r="AM977" s="2">
        <v>25.1</v>
      </c>
      <c r="AN977" s="2">
        <v>73</v>
      </c>
      <c r="AO977" s="2">
        <v>19.899999999999999</v>
      </c>
      <c r="AP977" s="2">
        <v>25.1</v>
      </c>
      <c r="AQ977" s="2">
        <v>5.8</v>
      </c>
      <c r="AR977" s="2">
        <v>5.8</v>
      </c>
      <c r="AS977" s="2">
        <v>1015.1</v>
      </c>
      <c r="AT977" s="2">
        <v>40220</v>
      </c>
      <c r="AU977" s="2">
        <v>2</v>
      </c>
      <c r="AV977" s="600">
        <v>0</v>
      </c>
      <c r="AW977" s="600">
        <v>0</v>
      </c>
      <c r="AX977" s="600">
        <v>0</v>
      </c>
      <c r="AY977" s="599">
        <v>0</v>
      </c>
      <c r="AZ977" s="599">
        <v>296.2</v>
      </c>
      <c r="BA977">
        <v>40.4</v>
      </c>
      <c r="BB977">
        <v>36.6</v>
      </c>
      <c r="BC977" s="8">
        <v>0.67222222222222205</v>
      </c>
    </row>
    <row r="978" spans="2:55">
      <c r="B978" s="2">
        <v>25</v>
      </c>
      <c r="C978" s="2">
        <v>73</v>
      </c>
      <c r="D978" s="2">
        <v>19.8</v>
      </c>
      <c r="E978" s="2">
        <v>25</v>
      </c>
      <c r="F978" s="2">
        <v>4.3</v>
      </c>
      <c r="G978" s="2">
        <v>4.3</v>
      </c>
      <c r="H978" s="2">
        <v>1015.1</v>
      </c>
      <c r="I978" s="2">
        <v>44460</v>
      </c>
      <c r="J978" s="2">
        <v>3</v>
      </c>
      <c r="K978" s="2">
        <v>0</v>
      </c>
      <c r="L978" s="2">
        <v>0</v>
      </c>
      <c r="M978" s="2">
        <v>0</v>
      </c>
      <c r="N978">
        <v>0</v>
      </c>
      <c r="O978">
        <v>296.2</v>
      </c>
      <c r="P978">
        <v>40.4</v>
      </c>
      <c r="Q978">
        <v>36.6</v>
      </c>
      <c r="R978" s="5">
        <v>0.67291666666666705</v>
      </c>
      <c r="T978" s="13">
        <f t="shared" si="44"/>
        <v>40.4</v>
      </c>
      <c r="U978" s="13">
        <f t="shared" si="45"/>
        <v>12.399999999999999</v>
      </c>
      <c r="V978" s="12" t="str">
        <f t="shared" si="43"/>
        <v/>
      </c>
      <c r="W978" s="11">
        <f t="shared" si="46"/>
        <v>1</v>
      </c>
      <c r="X978" s="13"/>
      <c r="Z978" s="2"/>
      <c r="AA978"/>
      <c r="AC978" s="9"/>
      <c r="AD978" s="5">
        <v>0.67291666666690497</v>
      </c>
      <c r="AM978" s="2">
        <v>25</v>
      </c>
      <c r="AN978" s="2">
        <v>73</v>
      </c>
      <c r="AO978" s="2">
        <v>19.8</v>
      </c>
      <c r="AP978" s="2">
        <v>25</v>
      </c>
      <c r="AQ978" s="2">
        <v>4.3</v>
      </c>
      <c r="AR978" s="2">
        <v>4.3</v>
      </c>
      <c r="AS978" s="2">
        <v>1015.1</v>
      </c>
      <c r="AT978" s="2">
        <v>44460</v>
      </c>
      <c r="AU978" s="2">
        <v>3</v>
      </c>
      <c r="AV978" s="600">
        <v>0</v>
      </c>
      <c r="AW978" s="600">
        <v>0</v>
      </c>
      <c r="AX978" s="600">
        <v>0</v>
      </c>
      <c r="AY978" s="599">
        <v>0</v>
      </c>
      <c r="AZ978" s="599">
        <v>296.2</v>
      </c>
      <c r="BA978">
        <v>40.4</v>
      </c>
      <c r="BB978">
        <v>36.6</v>
      </c>
      <c r="BC978" s="8">
        <v>0.67291666666666705</v>
      </c>
    </row>
    <row r="979" spans="2:55">
      <c r="B979" s="2">
        <v>25.1</v>
      </c>
      <c r="C979" s="2">
        <v>73</v>
      </c>
      <c r="D979" s="2">
        <v>19.899999999999999</v>
      </c>
      <c r="E979" s="2">
        <v>25.1</v>
      </c>
      <c r="F979" s="2">
        <v>2.9</v>
      </c>
      <c r="G979" s="2">
        <v>5</v>
      </c>
      <c r="H979" s="2">
        <v>1014.9</v>
      </c>
      <c r="I979" s="2">
        <v>95410</v>
      </c>
      <c r="J979" s="2">
        <v>7</v>
      </c>
      <c r="K979" s="2">
        <v>0</v>
      </c>
      <c r="L979" s="2">
        <v>0</v>
      </c>
      <c r="M979" s="2">
        <v>0</v>
      </c>
      <c r="N979">
        <v>0</v>
      </c>
      <c r="O979">
        <v>296.2</v>
      </c>
      <c r="P979">
        <v>40.299999999999997</v>
      </c>
      <c r="Q979">
        <v>36.6</v>
      </c>
      <c r="R979" s="5">
        <v>0.67361111111111105</v>
      </c>
      <c r="T979" s="13">
        <f t="shared" si="44"/>
        <v>40.299999999999997</v>
      </c>
      <c r="U979" s="13">
        <f t="shared" si="45"/>
        <v>12.199999999999996</v>
      </c>
      <c r="V979" s="12" t="str">
        <f t="shared" si="43"/>
        <v/>
      </c>
      <c r="W979" s="11">
        <f t="shared" si="46"/>
        <v>1</v>
      </c>
      <c r="X979" s="13"/>
      <c r="Z979" s="2"/>
      <c r="AA979"/>
      <c r="AC979" s="9"/>
      <c r="AD979" s="5">
        <v>0.67361111111134997</v>
      </c>
      <c r="AM979" s="2">
        <v>25.1</v>
      </c>
      <c r="AN979" s="2">
        <v>73</v>
      </c>
      <c r="AO979" s="2">
        <v>19.899999999999999</v>
      </c>
      <c r="AP979" s="2">
        <v>25.1</v>
      </c>
      <c r="AQ979" s="2">
        <v>2.9</v>
      </c>
      <c r="AR979" s="2">
        <v>5</v>
      </c>
      <c r="AS979" s="2">
        <v>1014.9</v>
      </c>
      <c r="AT979" s="2">
        <v>95410</v>
      </c>
      <c r="AU979" s="2">
        <v>7</v>
      </c>
      <c r="AV979" s="600">
        <v>0</v>
      </c>
      <c r="AW979" s="600">
        <v>0</v>
      </c>
      <c r="AX979" s="600">
        <v>0</v>
      </c>
      <c r="AY979" s="599">
        <v>0</v>
      </c>
      <c r="AZ979" s="599">
        <v>296.2</v>
      </c>
      <c r="BA979">
        <v>40.299999999999997</v>
      </c>
      <c r="BB979">
        <v>36.6</v>
      </c>
      <c r="BC979" s="8">
        <v>0.67361111111111105</v>
      </c>
    </row>
    <row r="980" spans="2:55">
      <c r="B980" s="2">
        <v>25.2</v>
      </c>
      <c r="C980" s="2">
        <v>73</v>
      </c>
      <c r="D980" s="2">
        <v>20</v>
      </c>
      <c r="E980" s="2">
        <v>25.2</v>
      </c>
      <c r="F980" s="2">
        <v>7.2</v>
      </c>
      <c r="G980" s="2">
        <v>7.9</v>
      </c>
      <c r="H980" s="2">
        <v>1014.9</v>
      </c>
      <c r="I980" s="2">
        <v>94740</v>
      </c>
      <c r="J980" s="2">
        <v>6</v>
      </c>
      <c r="K980" s="2">
        <v>0</v>
      </c>
      <c r="L980" s="2">
        <v>0</v>
      </c>
      <c r="M980" s="2">
        <v>0</v>
      </c>
      <c r="N980">
        <v>0</v>
      </c>
      <c r="O980">
        <v>296.2</v>
      </c>
      <c r="P980">
        <v>40.299999999999997</v>
      </c>
      <c r="Q980">
        <v>36.6</v>
      </c>
      <c r="R980" s="5">
        <v>0.67430555555555605</v>
      </c>
      <c r="T980" s="13">
        <f t="shared" si="44"/>
        <v>40.299999999999997</v>
      </c>
      <c r="U980" s="13">
        <f t="shared" si="45"/>
        <v>12.099999999999998</v>
      </c>
      <c r="V980" s="12" t="str">
        <f t="shared" si="43"/>
        <v/>
      </c>
      <c r="W980" s="11">
        <f t="shared" si="46"/>
        <v>1</v>
      </c>
      <c r="X980" s="13"/>
      <c r="Z980" s="2"/>
      <c r="AA980"/>
      <c r="AC980" s="9"/>
      <c r="AD980" s="5">
        <v>0.67430555555579497</v>
      </c>
      <c r="AM980" s="2">
        <v>25.2</v>
      </c>
      <c r="AN980" s="2">
        <v>73</v>
      </c>
      <c r="AO980" s="2">
        <v>20</v>
      </c>
      <c r="AP980" s="2">
        <v>25.2</v>
      </c>
      <c r="AQ980" s="2">
        <v>7.2</v>
      </c>
      <c r="AR980" s="2">
        <v>7.9</v>
      </c>
      <c r="AS980" s="2">
        <v>1014.9</v>
      </c>
      <c r="AT980" s="2">
        <v>94740</v>
      </c>
      <c r="AU980" s="2">
        <v>6</v>
      </c>
      <c r="AV980" s="600">
        <v>0</v>
      </c>
      <c r="AW980" s="600">
        <v>0</v>
      </c>
      <c r="AX980" s="600">
        <v>0</v>
      </c>
      <c r="AY980" s="599">
        <v>0</v>
      </c>
      <c r="AZ980" s="599">
        <v>296.2</v>
      </c>
      <c r="BA980">
        <v>40.299999999999997</v>
      </c>
      <c r="BB980">
        <v>36.6</v>
      </c>
      <c r="BC980" s="8">
        <v>0.67430555555555605</v>
      </c>
    </row>
    <row r="981" spans="2:55">
      <c r="B981" s="2">
        <v>25.1</v>
      </c>
      <c r="C981" s="2">
        <v>74</v>
      </c>
      <c r="D981" s="2">
        <v>20.2</v>
      </c>
      <c r="E981" s="2">
        <v>25.1</v>
      </c>
      <c r="F981" s="2">
        <v>2.2000000000000002</v>
      </c>
      <c r="G981" s="2">
        <v>5.8</v>
      </c>
      <c r="H981" s="2">
        <v>1015</v>
      </c>
      <c r="I981" s="2">
        <v>69560</v>
      </c>
      <c r="J981" s="2">
        <v>5</v>
      </c>
      <c r="K981" s="2">
        <v>0</v>
      </c>
      <c r="L981" s="2">
        <v>0</v>
      </c>
      <c r="M981" s="2">
        <v>0</v>
      </c>
      <c r="N981">
        <v>0</v>
      </c>
      <c r="O981">
        <v>296.2</v>
      </c>
      <c r="P981">
        <v>40.4</v>
      </c>
      <c r="Q981">
        <v>36.6</v>
      </c>
      <c r="R981" s="5">
        <v>0.67500000000000004</v>
      </c>
      <c r="T981" s="13">
        <f t="shared" si="44"/>
        <v>40.4</v>
      </c>
      <c r="U981" s="13">
        <f t="shared" si="45"/>
        <v>12.299999999999997</v>
      </c>
      <c r="V981" s="12" t="str">
        <f t="shared" si="43"/>
        <v/>
      </c>
      <c r="W981" s="11">
        <f t="shared" si="46"/>
        <v>1</v>
      </c>
      <c r="X981" s="13"/>
      <c r="Z981" s="2"/>
      <c r="AA981"/>
      <c r="AC981" s="9"/>
      <c r="AD981" s="5">
        <v>0.67500000000023996</v>
      </c>
      <c r="AM981" s="2">
        <v>25.1</v>
      </c>
      <c r="AN981" s="2">
        <v>74</v>
      </c>
      <c r="AO981" s="2">
        <v>20.2</v>
      </c>
      <c r="AP981" s="2">
        <v>25.1</v>
      </c>
      <c r="AQ981" s="2">
        <v>2.2000000000000002</v>
      </c>
      <c r="AR981" s="2">
        <v>5.8</v>
      </c>
      <c r="AS981" s="2">
        <v>1015</v>
      </c>
      <c r="AT981" s="2">
        <v>69560</v>
      </c>
      <c r="AU981" s="2">
        <v>5</v>
      </c>
      <c r="AV981" s="600">
        <v>0</v>
      </c>
      <c r="AW981" s="600">
        <v>0</v>
      </c>
      <c r="AX981" s="600">
        <v>0</v>
      </c>
      <c r="AY981" s="599">
        <v>0</v>
      </c>
      <c r="AZ981" s="599">
        <v>296.2</v>
      </c>
      <c r="BA981">
        <v>40.4</v>
      </c>
      <c r="BB981">
        <v>36.6</v>
      </c>
      <c r="BC981" s="8">
        <v>0.67500000000000004</v>
      </c>
    </row>
    <row r="982" spans="2:55">
      <c r="B982" s="2">
        <v>25.3</v>
      </c>
      <c r="C982" s="2">
        <v>73</v>
      </c>
      <c r="D982" s="2">
        <v>20.100000000000001</v>
      </c>
      <c r="E982" s="2">
        <v>25.3</v>
      </c>
      <c r="F982" s="2">
        <v>0</v>
      </c>
      <c r="G982" s="2">
        <v>6.5</v>
      </c>
      <c r="H982" s="2">
        <v>1014.8</v>
      </c>
      <c r="I982" s="2">
        <v>75850</v>
      </c>
      <c r="J982" s="2">
        <v>5</v>
      </c>
      <c r="K982" s="2">
        <v>0</v>
      </c>
      <c r="L982" s="2">
        <v>0</v>
      </c>
      <c r="M982" s="2">
        <v>0</v>
      </c>
      <c r="N982">
        <v>0</v>
      </c>
      <c r="O982">
        <v>296.2</v>
      </c>
      <c r="P982">
        <v>40.6</v>
      </c>
      <c r="Q982">
        <v>36.700000000000003</v>
      </c>
      <c r="R982" s="5">
        <v>0.67569444444444404</v>
      </c>
      <c r="T982" s="13">
        <f t="shared" si="44"/>
        <v>40.6</v>
      </c>
      <c r="U982" s="13">
        <f t="shared" si="45"/>
        <v>12.3</v>
      </c>
      <c r="V982" s="12" t="str">
        <f t="shared" si="43"/>
        <v/>
      </c>
      <c r="W982" s="11">
        <f t="shared" si="46"/>
        <v>1</v>
      </c>
      <c r="X982" s="13"/>
      <c r="Z982" s="2"/>
      <c r="AA982"/>
      <c r="AC982" s="9"/>
      <c r="AD982" s="5">
        <v>0.67569444444468496</v>
      </c>
      <c r="AM982" s="2">
        <v>25.3</v>
      </c>
      <c r="AN982" s="2">
        <v>73</v>
      </c>
      <c r="AO982" s="2">
        <v>20.100000000000001</v>
      </c>
      <c r="AP982" s="2">
        <v>25.3</v>
      </c>
      <c r="AQ982" s="2">
        <v>0</v>
      </c>
      <c r="AR982" s="2">
        <v>6.5</v>
      </c>
      <c r="AS982" s="2">
        <v>1014.8</v>
      </c>
      <c r="AT982" s="2">
        <v>75850</v>
      </c>
      <c r="AU982" s="2">
        <v>5</v>
      </c>
      <c r="AV982" s="600">
        <v>0</v>
      </c>
      <c r="AW982" s="600">
        <v>0</v>
      </c>
      <c r="AX982" s="600">
        <v>0</v>
      </c>
      <c r="AY982" s="599">
        <v>0</v>
      </c>
      <c r="AZ982" s="599">
        <v>296.2</v>
      </c>
      <c r="BA982">
        <v>40.6</v>
      </c>
      <c r="BB982">
        <v>36.700000000000003</v>
      </c>
      <c r="BC982" s="8">
        <v>0.67569444444444404</v>
      </c>
    </row>
    <row r="983" spans="2:55">
      <c r="B983" s="2">
        <v>25.3</v>
      </c>
      <c r="C983" s="2">
        <v>73</v>
      </c>
      <c r="D983" s="2">
        <v>20.100000000000001</v>
      </c>
      <c r="E983" s="2">
        <v>25.3</v>
      </c>
      <c r="F983" s="2">
        <v>2.9</v>
      </c>
      <c r="G983" s="2">
        <v>4.7</v>
      </c>
      <c r="H983" s="2">
        <v>1015</v>
      </c>
      <c r="I983" s="2">
        <v>53030</v>
      </c>
      <c r="J983" s="2">
        <v>3</v>
      </c>
      <c r="K983" s="2">
        <v>0</v>
      </c>
      <c r="L983" s="2">
        <v>0</v>
      </c>
      <c r="M983" s="2">
        <v>0</v>
      </c>
      <c r="N983">
        <v>0</v>
      </c>
      <c r="O983">
        <v>296.2</v>
      </c>
      <c r="P983">
        <v>40.9</v>
      </c>
      <c r="Q983">
        <v>36.9</v>
      </c>
      <c r="R983" s="5">
        <v>0.67638888888888904</v>
      </c>
      <c r="T983" s="13">
        <f t="shared" si="44"/>
        <v>40.9</v>
      </c>
      <c r="U983" s="13">
        <f t="shared" si="45"/>
        <v>12.599999999999998</v>
      </c>
      <c r="V983" s="12" t="str">
        <f t="shared" si="43"/>
        <v/>
      </c>
      <c r="W983" s="11">
        <f t="shared" si="46"/>
        <v>1</v>
      </c>
      <c r="X983" s="13"/>
      <c r="Z983" s="2"/>
      <c r="AA983"/>
      <c r="AC983" s="9"/>
      <c r="AD983" s="5">
        <v>0.67638888888912996</v>
      </c>
      <c r="AM983" s="2">
        <v>25.3</v>
      </c>
      <c r="AN983" s="2">
        <v>73</v>
      </c>
      <c r="AO983" s="2">
        <v>20.100000000000001</v>
      </c>
      <c r="AP983" s="2">
        <v>25.3</v>
      </c>
      <c r="AQ983" s="2">
        <v>2.9</v>
      </c>
      <c r="AR983" s="2">
        <v>4.7</v>
      </c>
      <c r="AS983" s="2">
        <v>1015</v>
      </c>
      <c r="AT983" s="2">
        <v>53030</v>
      </c>
      <c r="AU983" s="2">
        <v>3</v>
      </c>
      <c r="AV983" s="600">
        <v>0</v>
      </c>
      <c r="AW983" s="600">
        <v>0</v>
      </c>
      <c r="AX983" s="600">
        <v>0</v>
      </c>
      <c r="AY983" s="599">
        <v>0</v>
      </c>
      <c r="AZ983" s="599">
        <v>296.2</v>
      </c>
      <c r="BA983">
        <v>40.9</v>
      </c>
      <c r="BB983">
        <v>36.9</v>
      </c>
      <c r="BC983" s="8">
        <v>0.67638888888888904</v>
      </c>
    </row>
    <row r="984" spans="2:55">
      <c r="B984" s="2">
        <v>25.4</v>
      </c>
      <c r="C984" s="2">
        <v>73</v>
      </c>
      <c r="D984" s="2">
        <v>20.2</v>
      </c>
      <c r="E984" s="2">
        <v>25.4</v>
      </c>
      <c r="F984" s="2">
        <v>0</v>
      </c>
      <c r="G984" s="2">
        <v>2.5</v>
      </c>
      <c r="H984" s="2">
        <v>1015.1</v>
      </c>
      <c r="I984" s="2">
        <v>93070</v>
      </c>
      <c r="J984" s="2">
        <v>6</v>
      </c>
      <c r="K984" s="2">
        <v>0</v>
      </c>
      <c r="L984" s="2">
        <v>0</v>
      </c>
      <c r="M984" s="2">
        <v>0</v>
      </c>
      <c r="N984">
        <v>0</v>
      </c>
      <c r="O984">
        <v>296.2</v>
      </c>
      <c r="P984">
        <v>41.2</v>
      </c>
      <c r="Q984">
        <v>37</v>
      </c>
      <c r="R984" s="5">
        <v>0.67708333333333304</v>
      </c>
      <c r="T984" s="13">
        <f t="shared" si="44"/>
        <v>41.2</v>
      </c>
      <c r="U984" s="13">
        <f t="shared" si="45"/>
        <v>12.800000000000004</v>
      </c>
      <c r="V984" s="12" t="str">
        <f t="shared" si="43"/>
        <v/>
      </c>
      <c r="W984" s="11">
        <f t="shared" si="46"/>
        <v>1</v>
      </c>
      <c r="X984" s="13"/>
      <c r="Z984" s="2"/>
      <c r="AA984"/>
      <c r="AC984" s="9"/>
      <c r="AD984" s="5">
        <v>0.67708333333357495</v>
      </c>
      <c r="AM984" s="2">
        <v>25.4</v>
      </c>
      <c r="AN984" s="2">
        <v>73</v>
      </c>
      <c r="AO984" s="2">
        <v>20.2</v>
      </c>
      <c r="AP984" s="2">
        <v>25.4</v>
      </c>
      <c r="AQ984" s="2">
        <v>0</v>
      </c>
      <c r="AR984" s="2">
        <v>2.5</v>
      </c>
      <c r="AS984" s="2">
        <v>1015.1</v>
      </c>
      <c r="AT984" s="2">
        <v>93070</v>
      </c>
      <c r="AU984" s="2">
        <v>6</v>
      </c>
      <c r="AV984" s="600">
        <v>0</v>
      </c>
      <c r="AW984" s="600">
        <v>0</v>
      </c>
      <c r="AX984" s="600">
        <v>0</v>
      </c>
      <c r="AY984" s="599">
        <v>0</v>
      </c>
      <c r="AZ984" s="599">
        <v>296.2</v>
      </c>
      <c r="BA984">
        <v>41.2</v>
      </c>
      <c r="BB984">
        <v>37</v>
      </c>
      <c r="BC984" s="8">
        <v>0.67708333333333304</v>
      </c>
    </row>
    <row r="985" spans="2:55">
      <c r="B985" s="2">
        <v>25.6</v>
      </c>
      <c r="C985" s="2">
        <v>72</v>
      </c>
      <c r="D985" s="2">
        <v>20.2</v>
      </c>
      <c r="E985" s="2">
        <v>25.6</v>
      </c>
      <c r="F985" s="2">
        <v>2.9</v>
      </c>
      <c r="G985" s="2">
        <v>5</v>
      </c>
      <c r="H985" s="2">
        <v>1015.2</v>
      </c>
      <c r="I985" s="2">
        <v>56220</v>
      </c>
      <c r="J985" s="2">
        <v>4</v>
      </c>
      <c r="K985" s="2">
        <v>0</v>
      </c>
      <c r="L985" s="2">
        <v>0</v>
      </c>
      <c r="M985" s="2">
        <v>0</v>
      </c>
      <c r="N985">
        <v>0</v>
      </c>
      <c r="O985">
        <v>296.2</v>
      </c>
      <c r="P985">
        <v>41.6</v>
      </c>
      <c r="Q985">
        <v>37.1</v>
      </c>
      <c r="R985" s="5">
        <v>0.67777777777777803</v>
      </c>
      <c r="T985" s="13">
        <f t="shared" si="44"/>
        <v>41.6</v>
      </c>
      <c r="U985" s="13">
        <f t="shared" si="45"/>
        <v>13</v>
      </c>
      <c r="V985" s="12" t="str">
        <f t="shared" si="43"/>
        <v/>
      </c>
      <c r="W985" s="11">
        <f t="shared" si="46"/>
        <v>1</v>
      </c>
      <c r="X985" s="13"/>
      <c r="Z985" s="2"/>
      <c r="AA985"/>
      <c r="AC985" s="9"/>
      <c r="AD985" s="5">
        <v>0.67777777777801995</v>
      </c>
      <c r="AM985" s="2">
        <v>25.6</v>
      </c>
      <c r="AN985" s="2">
        <v>72</v>
      </c>
      <c r="AO985" s="2">
        <v>20.2</v>
      </c>
      <c r="AP985" s="2">
        <v>25.6</v>
      </c>
      <c r="AQ985" s="2">
        <v>2.9</v>
      </c>
      <c r="AR985" s="2">
        <v>5</v>
      </c>
      <c r="AS985" s="2">
        <v>1015.2</v>
      </c>
      <c r="AT985" s="2">
        <v>56220</v>
      </c>
      <c r="AU985" s="2">
        <v>4</v>
      </c>
      <c r="AV985" s="600">
        <v>0</v>
      </c>
      <c r="AW985" s="600">
        <v>0</v>
      </c>
      <c r="AX985" s="600">
        <v>0</v>
      </c>
      <c r="AY985" s="599">
        <v>0</v>
      </c>
      <c r="AZ985" s="599">
        <v>296.2</v>
      </c>
      <c r="BA985">
        <v>41.6</v>
      </c>
      <c r="BB985">
        <v>37.1</v>
      </c>
      <c r="BC985" s="8">
        <v>0.67777777777777803</v>
      </c>
    </row>
    <row r="986" spans="2:55">
      <c r="B986" s="2">
        <v>25.5</v>
      </c>
      <c r="C986" s="2">
        <v>73</v>
      </c>
      <c r="D986" s="2">
        <v>20.3</v>
      </c>
      <c r="E986" s="2">
        <v>25.5</v>
      </c>
      <c r="F986" s="2">
        <v>0</v>
      </c>
      <c r="G986" s="2">
        <v>5.8</v>
      </c>
      <c r="H986" s="2">
        <v>1015.1</v>
      </c>
      <c r="I986" s="2">
        <v>36460</v>
      </c>
      <c r="J986" s="2">
        <v>2</v>
      </c>
      <c r="K986" s="2">
        <v>0</v>
      </c>
      <c r="L986" s="2">
        <v>0</v>
      </c>
      <c r="M986" s="2">
        <v>0</v>
      </c>
      <c r="N986">
        <v>0</v>
      </c>
      <c r="O986">
        <v>296.2</v>
      </c>
      <c r="P986">
        <v>41.6</v>
      </c>
      <c r="Q986">
        <v>37.299999999999997</v>
      </c>
      <c r="R986" s="5">
        <v>0.67847222222222203</v>
      </c>
      <c r="T986" s="13">
        <f t="shared" si="44"/>
        <v>41.6</v>
      </c>
      <c r="U986" s="13">
        <f t="shared" si="45"/>
        <v>13.100000000000001</v>
      </c>
      <c r="V986" s="12" t="str">
        <f t="shared" si="43"/>
        <v/>
      </c>
      <c r="W986" s="11">
        <f t="shared" si="46"/>
        <v>1</v>
      </c>
      <c r="X986" s="13"/>
      <c r="Z986" s="2"/>
      <c r="AA986"/>
      <c r="AC986" s="9"/>
      <c r="AD986" s="5">
        <v>0.67847222222246495</v>
      </c>
      <c r="AM986" s="2">
        <v>25.5</v>
      </c>
      <c r="AN986" s="2">
        <v>73</v>
      </c>
      <c r="AO986" s="2">
        <v>20.3</v>
      </c>
      <c r="AP986" s="2">
        <v>25.5</v>
      </c>
      <c r="AQ986" s="2">
        <v>0</v>
      </c>
      <c r="AR986" s="2">
        <v>5.8</v>
      </c>
      <c r="AS986" s="2">
        <v>1015.1</v>
      </c>
      <c r="AT986" s="2">
        <v>36460</v>
      </c>
      <c r="AU986" s="2">
        <v>2</v>
      </c>
      <c r="AV986" s="600">
        <v>0</v>
      </c>
      <c r="AW986" s="600">
        <v>0</v>
      </c>
      <c r="AX986" s="600">
        <v>0</v>
      </c>
      <c r="AY986" s="599">
        <v>0</v>
      </c>
      <c r="AZ986" s="599">
        <v>296.2</v>
      </c>
      <c r="BA986">
        <v>41.6</v>
      </c>
      <c r="BB986">
        <v>37.299999999999997</v>
      </c>
      <c r="BC986" s="8">
        <v>0.67847222222222203</v>
      </c>
    </row>
    <row r="987" spans="2:55">
      <c r="B987" s="2">
        <v>25.3</v>
      </c>
      <c r="C987" s="2">
        <v>73</v>
      </c>
      <c r="D987" s="2">
        <v>20.100000000000001</v>
      </c>
      <c r="E987" s="2">
        <v>25.3</v>
      </c>
      <c r="F987" s="2">
        <v>3.6</v>
      </c>
      <c r="G987" s="2">
        <v>3.6</v>
      </c>
      <c r="H987" s="2">
        <v>1015.3</v>
      </c>
      <c r="I987" s="2">
        <v>33210</v>
      </c>
      <c r="J987" s="2">
        <v>2</v>
      </c>
      <c r="K987" s="2">
        <v>0</v>
      </c>
      <c r="L987" s="2">
        <v>0</v>
      </c>
      <c r="M987" s="2">
        <v>0</v>
      </c>
      <c r="N987">
        <v>0</v>
      </c>
      <c r="O987">
        <v>296.2</v>
      </c>
      <c r="P987">
        <v>41.9</v>
      </c>
      <c r="Q987">
        <v>37.4</v>
      </c>
      <c r="R987" s="5">
        <v>0.67916666666666703</v>
      </c>
      <c r="T987" s="13">
        <f t="shared" si="44"/>
        <v>41.9</v>
      </c>
      <c r="U987" s="13">
        <f t="shared" si="45"/>
        <v>13.599999999999998</v>
      </c>
      <c r="V987" s="12" t="str">
        <f t="shared" si="43"/>
        <v/>
      </c>
      <c r="W987" s="11">
        <f t="shared" si="46"/>
        <v>1</v>
      </c>
      <c r="X987" s="13"/>
      <c r="Z987" s="2"/>
      <c r="AA987"/>
      <c r="AC987" s="9"/>
      <c r="AD987" s="5">
        <v>0.67916666666690995</v>
      </c>
      <c r="AM987" s="2">
        <v>25.3</v>
      </c>
      <c r="AN987" s="2">
        <v>73</v>
      </c>
      <c r="AO987" s="2">
        <v>20.100000000000001</v>
      </c>
      <c r="AP987" s="2">
        <v>25.3</v>
      </c>
      <c r="AQ987" s="2">
        <v>3.6</v>
      </c>
      <c r="AR987" s="2">
        <v>3.6</v>
      </c>
      <c r="AS987" s="2">
        <v>1015.3</v>
      </c>
      <c r="AT987" s="2">
        <v>33210</v>
      </c>
      <c r="AU987" s="2">
        <v>2</v>
      </c>
      <c r="AV987" s="600">
        <v>0</v>
      </c>
      <c r="AW987" s="600">
        <v>0</v>
      </c>
      <c r="AX987" s="600">
        <v>0</v>
      </c>
      <c r="AY987" s="599">
        <v>0</v>
      </c>
      <c r="AZ987" s="599">
        <v>296.2</v>
      </c>
      <c r="BA987">
        <v>41.9</v>
      </c>
      <c r="BB987">
        <v>37.4</v>
      </c>
      <c r="BC987" s="8">
        <v>0.67916666666666703</v>
      </c>
    </row>
    <row r="988" spans="2:55">
      <c r="B988" s="2">
        <v>25.1</v>
      </c>
      <c r="C988" s="2">
        <v>73</v>
      </c>
      <c r="D988" s="2">
        <v>19.899999999999999</v>
      </c>
      <c r="E988" s="2">
        <v>25.1</v>
      </c>
      <c r="F988" s="2">
        <v>0</v>
      </c>
      <c r="G988" s="2">
        <v>3.6</v>
      </c>
      <c r="H988" s="2">
        <v>1015.1</v>
      </c>
      <c r="I988" s="2">
        <v>33430</v>
      </c>
      <c r="J988" s="2">
        <v>2</v>
      </c>
      <c r="K988" s="2">
        <v>0</v>
      </c>
      <c r="L988" s="2">
        <v>0</v>
      </c>
      <c r="M988" s="2">
        <v>0</v>
      </c>
      <c r="N988">
        <v>0</v>
      </c>
      <c r="O988">
        <v>296.2</v>
      </c>
      <c r="P988">
        <v>41.9</v>
      </c>
      <c r="Q988">
        <v>37.4</v>
      </c>
      <c r="R988" s="5">
        <v>0.67986111111111103</v>
      </c>
      <c r="T988" s="13">
        <f t="shared" si="44"/>
        <v>41.9</v>
      </c>
      <c r="U988" s="13">
        <f t="shared" si="45"/>
        <v>13.799999999999997</v>
      </c>
      <c r="V988" s="12" t="str">
        <f t="shared" si="43"/>
        <v/>
      </c>
      <c r="W988" s="11">
        <f t="shared" si="46"/>
        <v>1</v>
      </c>
      <c r="X988" s="13"/>
      <c r="Z988" s="2"/>
      <c r="AA988"/>
      <c r="AC988" s="9"/>
      <c r="AD988" s="5">
        <v>0.67986111111135505</v>
      </c>
      <c r="AM988" s="2">
        <v>25.1</v>
      </c>
      <c r="AN988" s="2">
        <v>73</v>
      </c>
      <c r="AO988" s="2">
        <v>19.899999999999999</v>
      </c>
      <c r="AP988" s="2">
        <v>25.1</v>
      </c>
      <c r="AQ988" s="2">
        <v>0</v>
      </c>
      <c r="AR988" s="2">
        <v>3.6</v>
      </c>
      <c r="AS988" s="2">
        <v>1015.1</v>
      </c>
      <c r="AT988" s="2">
        <v>33430</v>
      </c>
      <c r="AU988" s="2">
        <v>2</v>
      </c>
      <c r="AV988" s="600">
        <v>0</v>
      </c>
      <c r="AW988" s="600">
        <v>0</v>
      </c>
      <c r="AX988" s="600">
        <v>0</v>
      </c>
      <c r="AY988" s="599">
        <v>0</v>
      </c>
      <c r="AZ988" s="599">
        <v>296.2</v>
      </c>
      <c r="BA988">
        <v>41.9</v>
      </c>
      <c r="BB988">
        <v>37.4</v>
      </c>
      <c r="BC988" s="8">
        <v>0.67986111111111103</v>
      </c>
    </row>
    <row r="989" spans="2:55">
      <c r="B989" s="2">
        <v>25.1</v>
      </c>
      <c r="C989" s="2">
        <v>74</v>
      </c>
      <c r="D989" s="2">
        <v>20.2</v>
      </c>
      <c r="E989" s="2">
        <v>25.1</v>
      </c>
      <c r="F989" s="2">
        <v>1.8</v>
      </c>
      <c r="G989" s="2">
        <v>4</v>
      </c>
      <c r="H989" s="2">
        <v>1015.1</v>
      </c>
      <c r="I989" s="2">
        <v>36840</v>
      </c>
      <c r="J989" s="2">
        <v>2</v>
      </c>
      <c r="K989" s="2">
        <v>0</v>
      </c>
      <c r="L989" s="2">
        <v>0</v>
      </c>
      <c r="M989" s="2">
        <v>0</v>
      </c>
      <c r="N989">
        <v>0</v>
      </c>
      <c r="O989">
        <v>296.2</v>
      </c>
      <c r="P989">
        <v>41.7</v>
      </c>
      <c r="Q989">
        <v>37.299999999999997</v>
      </c>
      <c r="R989" s="5">
        <v>0.68055555555555602</v>
      </c>
      <c r="T989" s="13">
        <f t="shared" si="44"/>
        <v>41.7</v>
      </c>
      <c r="U989" s="13">
        <f t="shared" si="45"/>
        <v>13.600000000000001</v>
      </c>
      <c r="V989" s="12" t="str">
        <f t="shared" si="43"/>
        <v/>
      </c>
      <c r="W989" s="11">
        <f t="shared" si="46"/>
        <v>1</v>
      </c>
      <c r="X989" s="13"/>
      <c r="Z989" s="2"/>
      <c r="AA989"/>
      <c r="AC989" s="9"/>
      <c r="AD989" s="5">
        <v>0.68055555555580005</v>
      </c>
      <c r="AM989" s="2">
        <v>25.1</v>
      </c>
      <c r="AN989" s="2">
        <v>74</v>
      </c>
      <c r="AO989" s="2">
        <v>20.2</v>
      </c>
      <c r="AP989" s="2">
        <v>25.1</v>
      </c>
      <c r="AQ989" s="2">
        <v>1.8</v>
      </c>
      <c r="AR989" s="2">
        <v>4</v>
      </c>
      <c r="AS989" s="2">
        <v>1015.1</v>
      </c>
      <c r="AT989" s="2">
        <v>36840</v>
      </c>
      <c r="AU989" s="2">
        <v>2</v>
      </c>
      <c r="AV989" s="600">
        <v>0</v>
      </c>
      <c r="AW989" s="600">
        <v>0</v>
      </c>
      <c r="AX989" s="600">
        <v>0</v>
      </c>
      <c r="AY989" s="599">
        <v>0</v>
      </c>
      <c r="AZ989" s="599">
        <v>296.2</v>
      </c>
      <c r="BA989">
        <v>41.7</v>
      </c>
      <c r="BB989">
        <v>37.299999999999997</v>
      </c>
      <c r="BC989" s="8">
        <v>0.68055555555555602</v>
      </c>
    </row>
    <row r="990" spans="2:55">
      <c r="B990" s="2">
        <v>25</v>
      </c>
      <c r="C990" s="2">
        <v>74</v>
      </c>
      <c r="D990" s="2">
        <v>20.100000000000001</v>
      </c>
      <c r="E990" s="2">
        <v>25</v>
      </c>
      <c r="F990" s="2">
        <v>2.5</v>
      </c>
      <c r="G990" s="2">
        <v>2.9</v>
      </c>
      <c r="H990" s="2">
        <v>1015.1</v>
      </c>
      <c r="I990" s="2">
        <v>44040</v>
      </c>
      <c r="J990" s="2">
        <v>3</v>
      </c>
      <c r="K990" s="2">
        <v>0</v>
      </c>
      <c r="L990" s="2">
        <v>0</v>
      </c>
      <c r="M990" s="2">
        <v>0</v>
      </c>
      <c r="N990">
        <v>0</v>
      </c>
      <c r="O990">
        <v>296.2</v>
      </c>
      <c r="P990">
        <v>41.2</v>
      </c>
      <c r="Q990">
        <v>37.200000000000003</v>
      </c>
      <c r="R990" s="5">
        <v>0.68125000000000002</v>
      </c>
      <c r="T990" s="13">
        <f t="shared" si="44"/>
        <v>41.2</v>
      </c>
      <c r="U990" s="13">
        <f t="shared" si="45"/>
        <v>13.200000000000003</v>
      </c>
      <c r="V990" s="12" t="str">
        <f t="shared" si="43"/>
        <v/>
      </c>
      <c r="W990" s="11">
        <f t="shared" si="46"/>
        <v>1</v>
      </c>
      <c r="X990" s="13"/>
      <c r="Z990" s="2"/>
      <c r="AA990"/>
      <c r="AC990" s="9"/>
      <c r="AD990" s="5">
        <v>0.68125000000024505</v>
      </c>
      <c r="AM990" s="2">
        <v>25</v>
      </c>
      <c r="AN990" s="2">
        <v>74</v>
      </c>
      <c r="AO990" s="2">
        <v>20.100000000000001</v>
      </c>
      <c r="AP990" s="2">
        <v>25</v>
      </c>
      <c r="AQ990" s="2">
        <v>2.5</v>
      </c>
      <c r="AR990" s="2">
        <v>2.9</v>
      </c>
      <c r="AS990" s="2">
        <v>1015.1</v>
      </c>
      <c r="AT990" s="2">
        <v>44040</v>
      </c>
      <c r="AU990" s="2">
        <v>3</v>
      </c>
      <c r="AV990" s="600">
        <v>0</v>
      </c>
      <c r="AW990" s="600">
        <v>0</v>
      </c>
      <c r="AX990" s="600">
        <v>0</v>
      </c>
      <c r="AY990" s="599">
        <v>0</v>
      </c>
      <c r="AZ990" s="599">
        <v>296.2</v>
      </c>
      <c r="BA990">
        <v>41.2</v>
      </c>
      <c r="BB990">
        <v>37.200000000000003</v>
      </c>
      <c r="BC990" s="8">
        <v>0.68125000000000002</v>
      </c>
    </row>
    <row r="991" spans="2:55">
      <c r="B991" s="2">
        <v>24.9</v>
      </c>
      <c r="C991" s="2">
        <v>74</v>
      </c>
      <c r="D991" s="2">
        <v>20</v>
      </c>
      <c r="E991" s="2">
        <v>24.9</v>
      </c>
      <c r="F991" s="2">
        <v>0</v>
      </c>
      <c r="G991" s="2">
        <v>2.9</v>
      </c>
      <c r="H991" s="2">
        <v>1014.9</v>
      </c>
      <c r="I991" s="2">
        <v>68080</v>
      </c>
      <c r="J991" s="2">
        <v>4</v>
      </c>
      <c r="K991" s="2">
        <v>0</v>
      </c>
      <c r="L991" s="2">
        <v>0</v>
      </c>
      <c r="M991" s="2">
        <v>0</v>
      </c>
      <c r="N991">
        <v>0</v>
      </c>
      <c r="O991">
        <v>296.2</v>
      </c>
      <c r="P991">
        <v>40.700000000000003</v>
      </c>
      <c r="Q991">
        <v>37</v>
      </c>
      <c r="R991" s="5">
        <v>0.68194444444444402</v>
      </c>
      <c r="T991" s="13">
        <f t="shared" si="44"/>
        <v>40.700000000000003</v>
      </c>
      <c r="U991" s="13">
        <f t="shared" si="45"/>
        <v>12.800000000000004</v>
      </c>
      <c r="V991" s="12" t="str">
        <f t="shared" si="43"/>
        <v/>
      </c>
      <c r="W991" s="11">
        <f t="shared" si="46"/>
        <v>1</v>
      </c>
      <c r="X991" s="13"/>
      <c r="Z991" s="2"/>
      <c r="AA991"/>
      <c r="AC991" s="9"/>
      <c r="AD991" s="5">
        <v>0.68194444444469005</v>
      </c>
      <c r="AM991" s="2">
        <v>24.9</v>
      </c>
      <c r="AN991" s="2">
        <v>74</v>
      </c>
      <c r="AO991" s="2">
        <v>20</v>
      </c>
      <c r="AP991" s="2">
        <v>24.9</v>
      </c>
      <c r="AQ991" s="2">
        <v>0</v>
      </c>
      <c r="AR991" s="2">
        <v>2.9</v>
      </c>
      <c r="AS991" s="2">
        <v>1014.9</v>
      </c>
      <c r="AT991" s="2">
        <v>68080</v>
      </c>
      <c r="AU991" s="2">
        <v>4</v>
      </c>
      <c r="AV991" s="600">
        <v>0</v>
      </c>
      <c r="AW991" s="600">
        <v>0</v>
      </c>
      <c r="AX991" s="600">
        <v>0</v>
      </c>
      <c r="AY991" s="599">
        <v>0</v>
      </c>
      <c r="AZ991" s="599">
        <v>296.2</v>
      </c>
      <c r="BA991">
        <v>40.700000000000003</v>
      </c>
      <c r="BB991">
        <v>37</v>
      </c>
      <c r="BC991" s="8">
        <v>0.68194444444444402</v>
      </c>
    </row>
    <row r="992" spans="2:55">
      <c r="B992" s="2">
        <v>24.9</v>
      </c>
      <c r="C992" s="2">
        <v>74</v>
      </c>
      <c r="D992" s="2">
        <v>20</v>
      </c>
      <c r="E992" s="2">
        <v>24.9</v>
      </c>
      <c r="F992" s="2">
        <v>5</v>
      </c>
      <c r="G992" s="2">
        <v>5.4</v>
      </c>
      <c r="H992" s="2">
        <v>1015</v>
      </c>
      <c r="I992" s="2">
        <v>45530</v>
      </c>
      <c r="J992" s="2">
        <v>3</v>
      </c>
      <c r="K992" s="2">
        <v>0</v>
      </c>
      <c r="L992" s="2">
        <v>0</v>
      </c>
      <c r="M992" s="2">
        <v>0</v>
      </c>
      <c r="N992">
        <v>0</v>
      </c>
      <c r="O992">
        <v>296.2</v>
      </c>
      <c r="P992">
        <v>40.200000000000003</v>
      </c>
      <c r="Q992">
        <v>36.799999999999997</v>
      </c>
      <c r="R992" s="5">
        <v>0.68263888888888902</v>
      </c>
      <c r="T992" s="13">
        <f t="shared" si="44"/>
        <v>40.200000000000003</v>
      </c>
      <c r="U992" s="13">
        <f t="shared" si="45"/>
        <v>12.300000000000004</v>
      </c>
      <c r="V992" s="12" t="str">
        <f t="shared" si="43"/>
        <v/>
      </c>
      <c r="W992" s="11">
        <f t="shared" si="46"/>
        <v>1</v>
      </c>
      <c r="X992" s="13"/>
      <c r="Z992" s="2"/>
      <c r="AA992"/>
      <c r="AC992" s="9"/>
      <c r="AD992" s="5">
        <v>0.68263888888913504</v>
      </c>
      <c r="AM992" s="2">
        <v>24.9</v>
      </c>
      <c r="AN992" s="2">
        <v>74</v>
      </c>
      <c r="AO992" s="2">
        <v>20</v>
      </c>
      <c r="AP992" s="2">
        <v>24.9</v>
      </c>
      <c r="AQ992" s="2">
        <v>5</v>
      </c>
      <c r="AR992" s="2">
        <v>5.4</v>
      </c>
      <c r="AS992" s="2">
        <v>1015</v>
      </c>
      <c r="AT992" s="2">
        <v>45530</v>
      </c>
      <c r="AU992" s="2">
        <v>3</v>
      </c>
      <c r="AV992" s="600">
        <v>0</v>
      </c>
      <c r="AW992" s="600">
        <v>0</v>
      </c>
      <c r="AX992" s="600">
        <v>0</v>
      </c>
      <c r="AY992" s="599">
        <v>0</v>
      </c>
      <c r="AZ992" s="599">
        <v>296.2</v>
      </c>
      <c r="BA992">
        <v>40.200000000000003</v>
      </c>
      <c r="BB992">
        <v>36.799999999999997</v>
      </c>
      <c r="BC992" s="8">
        <v>0.68263888888888902</v>
      </c>
    </row>
    <row r="993" spans="2:55">
      <c r="B993" s="2">
        <v>24.8</v>
      </c>
      <c r="C993" s="2">
        <v>75</v>
      </c>
      <c r="D993" s="2">
        <v>20.100000000000001</v>
      </c>
      <c r="E993" s="2">
        <v>24.8</v>
      </c>
      <c r="F993" s="2">
        <v>5.8</v>
      </c>
      <c r="G993" s="2">
        <v>5.8</v>
      </c>
      <c r="H993" s="2">
        <v>1015.1</v>
      </c>
      <c r="I993" s="2">
        <v>42710</v>
      </c>
      <c r="J993" s="2">
        <v>3</v>
      </c>
      <c r="K993" s="2">
        <v>0</v>
      </c>
      <c r="L993" s="2">
        <v>0</v>
      </c>
      <c r="M993" s="2">
        <v>0</v>
      </c>
      <c r="N993">
        <v>0</v>
      </c>
      <c r="O993">
        <v>296.2</v>
      </c>
      <c r="P993">
        <v>39.9</v>
      </c>
      <c r="Q993">
        <v>36.5</v>
      </c>
      <c r="R993" s="5">
        <v>0.68333333333333302</v>
      </c>
      <c r="T993" s="13">
        <f t="shared" si="44"/>
        <v>39.9</v>
      </c>
      <c r="U993" s="13">
        <f t="shared" si="45"/>
        <v>12.099999999999998</v>
      </c>
      <c r="V993" s="12" t="str">
        <f t="shared" si="43"/>
        <v/>
      </c>
      <c r="W993" s="11">
        <f t="shared" si="46"/>
        <v>1</v>
      </c>
      <c r="X993" s="13"/>
      <c r="Z993" s="2"/>
      <c r="AA993"/>
      <c r="AC993" s="9"/>
      <c r="AD993" s="5">
        <v>0.68333333333358004</v>
      </c>
      <c r="AM993" s="2">
        <v>24.8</v>
      </c>
      <c r="AN993" s="2">
        <v>75</v>
      </c>
      <c r="AO993" s="2">
        <v>20.100000000000001</v>
      </c>
      <c r="AP993" s="2">
        <v>24.8</v>
      </c>
      <c r="AQ993" s="2">
        <v>5.8</v>
      </c>
      <c r="AR993" s="2">
        <v>5.8</v>
      </c>
      <c r="AS993" s="2">
        <v>1015.1</v>
      </c>
      <c r="AT993" s="2">
        <v>42710</v>
      </c>
      <c r="AU993" s="2">
        <v>3</v>
      </c>
      <c r="AV993" s="600">
        <v>0</v>
      </c>
      <c r="AW993" s="600">
        <v>0</v>
      </c>
      <c r="AX993" s="600">
        <v>0</v>
      </c>
      <c r="AY993" s="599">
        <v>0</v>
      </c>
      <c r="AZ993" s="599">
        <v>296.2</v>
      </c>
      <c r="BA993">
        <v>39.9</v>
      </c>
      <c r="BB993">
        <v>36.5</v>
      </c>
      <c r="BC993" s="8">
        <v>0.68333333333333302</v>
      </c>
    </row>
    <row r="994" spans="2:55">
      <c r="B994" s="2">
        <v>24.7</v>
      </c>
      <c r="C994" s="2">
        <v>75</v>
      </c>
      <c r="D994" s="2">
        <v>20</v>
      </c>
      <c r="E994" s="2">
        <v>24.7</v>
      </c>
      <c r="F994" s="2">
        <v>6.8</v>
      </c>
      <c r="G994" s="2">
        <v>7.2</v>
      </c>
      <c r="H994" s="2">
        <v>1015.2</v>
      </c>
      <c r="I994" s="2">
        <v>73580</v>
      </c>
      <c r="J994" s="2">
        <v>5</v>
      </c>
      <c r="K994" s="2">
        <v>0</v>
      </c>
      <c r="L994" s="2">
        <v>0</v>
      </c>
      <c r="M994" s="2">
        <v>0</v>
      </c>
      <c r="N994">
        <v>0</v>
      </c>
      <c r="O994">
        <v>296.2</v>
      </c>
      <c r="P994">
        <v>39.6</v>
      </c>
      <c r="Q994">
        <v>36.200000000000003</v>
      </c>
      <c r="R994" s="5">
        <v>0.68402777777777801</v>
      </c>
      <c r="T994" s="13">
        <f t="shared" si="44"/>
        <v>39.6</v>
      </c>
      <c r="U994" s="13">
        <f t="shared" si="45"/>
        <v>11.900000000000002</v>
      </c>
      <c r="V994" s="12" t="str">
        <f t="shared" si="43"/>
        <v/>
      </c>
      <c r="W994" s="11">
        <f t="shared" si="46"/>
        <v>1</v>
      </c>
      <c r="X994" s="13"/>
      <c r="Z994" s="2"/>
      <c r="AA994"/>
      <c r="AC994" s="9"/>
      <c r="AD994" s="5">
        <v>0.68402777777802504</v>
      </c>
      <c r="AM994" s="2">
        <v>24.7</v>
      </c>
      <c r="AN994" s="2">
        <v>75</v>
      </c>
      <c r="AO994" s="2">
        <v>20</v>
      </c>
      <c r="AP994" s="2">
        <v>24.7</v>
      </c>
      <c r="AQ994" s="2">
        <v>6.8</v>
      </c>
      <c r="AR994" s="2">
        <v>7.2</v>
      </c>
      <c r="AS994" s="2">
        <v>1015.2</v>
      </c>
      <c r="AT994" s="2">
        <v>73580</v>
      </c>
      <c r="AU994" s="2">
        <v>5</v>
      </c>
      <c r="AV994" s="600">
        <v>0</v>
      </c>
      <c r="AW994" s="600">
        <v>0</v>
      </c>
      <c r="AX994" s="600">
        <v>0</v>
      </c>
      <c r="AY994" s="599">
        <v>0</v>
      </c>
      <c r="AZ994" s="599">
        <v>296.2</v>
      </c>
      <c r="BA994">
        <v>39.6</v>
      </c>
      <c r="BB994">
        <v>36.200000000000003</v>
      </c>
      <c r="BC994" s="8">
        <v>0.68402777777777801</v>
      </c>
    </row>
    <row r="995" spans="2:55">
      <c r="B995" s="2">
        <v>24.7</v>
      </c>
      <c r="C995" s="2">
        <v>75</v>
      </c>
      <c r="D995" s="2">
        <v>20</v>
      </c>
      <c r="E995" s="2">
        <v>24.7</v>
      </c>
      <c r="F995" s="2">
        <v>3.2</v>
      </c>
      <c r="G995" s="2">
        <v>4.7</v>
      </c>
      <c r="H995" s="2">
        <v>1015</v>
      </c>
      <c r="I995" s="2">
        <v>83200</v>
      </c>
      <c r="J995" s="2">
        <v>6</v>
      </c>
      <c r="K995" s="2">
        <v>0</v>
      </c>
      <c r="L995" s="2">
        <v>0</v>
      </c>
      <c r="M995" s="2">
        <v>0</v>
      </c>
      <c r="N995">
        <v>0</v>
      </c>
      <c r="O995">
        <v>296.2</v>
      </c>
      <c r="P995">
        <v>39.299999999999997</v>
      </c>
      <c r="Q995">
        <v>36</v>
      </c>
      <c r="R995" s="5">
        <v>0.68472222222222201</v>
      </c>
      <c r="T995" s="13">
        <f t="shared" si="44"/>
        <v>39.299999999999997</v>
      </c>
      <c r="U995" s="13">
        <f t="shared" si="45"/>
        <v>11.599999999999998</v>
      </c>
      <c r="V995" s="12" t="str">
        <f t="shared" si="43"/>
        <v/>
      </c>
      <c r="W995" s="11">
        <f t="shared" si="46"/>
        <v>1</v>
      </c>
      <c r="X995" s="13"/>
      <c r="Z995" s="2"/>
      <c r="AA995"/>
      <c r="AC995" s="9"/>
      <c r="AD995" s="5">
        <v>0.68472222222247003</v>
      </c>
      <c r="AM995" s="2">
        <v>24.7</v>
      </c>
      <c r="AN995" s="2">
        <v>75</v>
      </c>
      <c r="AO995" s="2">
        <v>20</v>
      </c>
      <c r="AP995" s="2">
        <v>24.7</v>
      </c>
      <c r="AQ995" s="2">
        <v>3.2</v>
      </c>
      <c r="AR995" s="2">
        <v>4.7</v>
      </c>
      <c r="AS995" s="2">
        <v>1015</v>
      </c>
      <c r="AT995" s="2">
        <v>83200</v>
      </c>
      <c r="AU995" s="2">
        <v>6</v>
      </c>
      <c r="AV995" s="600">
        <v>0</v>
      </c>
      <c r="AW995" s="600">
        <v>0</v>
      </c>
      <c r="AX995" s="600">
        <v>0</v>
      </c>
      <c r="AY995" s="599">
        <v>0</v>
      </c>
      <c r="AZ995" s="599">
        <v>296.2</v>
      </c>
      <c r="BA995">
        <v>39.299999999999997</v>
      </c>
      <c r="BB995">
        <v>36</v>
      </c>
      <c r="BC995" s="8">
        <v>0.68472222222222201</v>
      </c>
    </row>
    <row r="996" spans="2:55">
      <c r="B996" s="2">
        <v>25</v>
      </c>
      <c r="C996" s="2">
        <v>75</v>
      </c>
      <c r="D996" s="2">
        <v>20.3</v>
      </c>
      <c r="E996" s="2">
        <v>25</v>
      </c>
      <c r="F996" s="2">
        <v>4</v>
      </c>
      <c r="G996" s="2">
        <v>5</v>
      </c>
      <c r="H996" s="2">
        <v>1014.8</v>
      </c>
      <c r="I996" s="2">
        <v>78770</v>
      </c>
      <c r="J996" s="2">
        <v>5</v>
      </c>
      <c r="K996" s="2">
        <v>0</v>
      </c>
      <c r="L996" s="2">
        <v>0</v>
      </c>
      <c r="M996" s="2">
        <v>0</v>
      </c>
      <c r="N996">
        <v>0</v>
      </c>
      <c r="O996">
        <v>296.2</v>
      </c>
      <c r="P996">
        <v>39.1</v>
      </c>
      <c r="Q996">
        <v>35.700000000000003</v>
      </c>
      <c r="R996" s="5">
        <v>0.68541666666666701</v>
      </c>
      <c r="T996" s="13">
        <f t="shared" si="44"/>
        <v>39.1</v>
      </c>
      <c r="U996" s="13">
        <f t="shared" si="45"/>
        <v>11.100000000000001</v>
      </c>
      <c r="V996" s="12" t="str">
        <f t="shared" si="43"/>
        <v/>
      </c>
      <c r="W996" s="11">
        <f t="shared" si="46"/>
        <v>1</v>
      </c>
      <c r="X996" s="13"/>
      <c r="Z996" s="2"/>
      <c r="AA996"/>
      <c r="AC996" s="9"/>
      <c r="AD996" s="5">
        <v>0.68541666666691503</v>
      </c>
      <c r="AM996" s="2">
        <v>25</v>
      </c>
      <c r="AN996" s="2">
        <v>75</v>
      </c>
      <c r="AO996" s="2">
        <v>20.3</v>
      </c>
      <c r="AP996" s="2">
        <v>25</v>
      </c>
      <c r="AQ996" s="2">
        <v>4</v>
      </c>
      <c r="AR996" s="2">
        <v>5</v>
      </c>
      <c r="AS996" s="2">
        <v>1014.8</v>
      </c>
      <c r="AT996" s="2">
        <v>78770</v>
      </c>
      <c r="AU996" s="2">
        <v>5</v>
      </c>
      <c r="AV996" s="600">
        <v>0</v>
      </c>
      <c r="AW996" s="600">
        <v>0</v>
      </c>
      <c r="AX996" s="600">
        <v>0</v>
      </c>
      <c r="AY996" s="599">
        <v>0</v>
      </c>
      <c r="AZ996" s="599">
        <v>296.2</v>
      </c>
      <c r="BA996">
        <v>39.1</v>
      </c>
      <c r="BB996">
        <v>35.700000000000003</v>
      </c>
      <c r="BC996" s="8">
        <v>0.68541666666666701</v>
      </c>
    </row>
    <row r="997" spans="2:55">
      <c r="B997" s="2">
        <v>25.2</v>
      </c>
      <c r="C997" s="2">
        <v>74</v>
      </c>
      <c r="D997" s="2">
        <v>20.3</v>
      </c>
      <c r="E997" s="2">
        <v>25.2</v>
      </c>
      <c r="F997" s="2">
        <v>4</v>
      </c>
      <c r="G997" s="2">
        <v>7.2</v>
      </c>
      <c r="H997" s="2">
        <v>1015</v>
      </c>
      <c r="I997" s="2">
        <v>75760</v>
      </c>
      <c r="J997" s="2">
        <v>5</v>
      </c>
      <c r="K997" s="2">
        <v>0</v>
      </c>
      <c r="L997" s="2">
        <v>0</v>
      </c>
      <c r="M997" s="2">
        <v>0</v>
      </c>
      <c r="N997">
        <v>0</v>
      </c>
      <c r="O997">
        <v>296.2</v>
      </c>
      <c r="P997">
        <v>39.1</v>
      </c>
      <c r="Q997">
        <v>35.5</v>
      </c>
      <c r="R997" s="5">
        <v>0.68611111111111101</v>
      </c>
      <c r="T997" s="13">
        <f t="shared" si="44"/>
        <v>39.1</v>
      </c>
      <c r="U997" s="13">
        <f t="shared" si="45"/>
        <v>10.900000000000002</v>
      </c>
      <c r="V997" s="12" t="str">
        <f t="shared" si="43"/>
        <v/>
      </c>
      <c r="W997" s="11">
        <f t="shared" si="46"/>
        <v>1</v>
      </c>
      <c r="X997" s="13"/>
      <c r="Z997" s="2"/>
      <c r="AA997"/>
      <c r="AC997" s="9"/>
      <c r="AD997" s="5">
        <v>0.68611111111136003</v>
      </c>
      <c r="AM997" s="2">
        <v>25.2</v>
      </c>
      <c r="AN997" s="2">
        <v>74</v>
      </c>
      <c r="AO997" s="2">
        <v>20.3</v>
      </c>
      <c r="AP997" s="2">
        <v>25.2</v>
      </c>
      <c r="AQ997" s="2">
        <v>4</v>
      </c>
      <c r="AR997" s="2">
        <v>7.2</v>
      </c>
      <c r="AS997" s="2">
        <v>1015</v>
      </c>
      <c r="AT997" s="2">
        <v>75760</v>
      </c>
      <c r="AU997" s="2">
        <v>5</v>
      </c>
      <c r="AV997" s="600">
        <v>0</v>
      </c>
      <c r="AW997" s="600">
        <v>0</v>
      </c>
      <c r="AX997" s="600">
        <v>0</v>
      </c>
      <c r="AY997" s="599">
        <v>0</v>
      </c>
      <c r="AZ997" s="599">
        <v>296.2</v>
      </c>
      <c r="BA997">
        <v>39.1</v>
      </c>
      <c r="BB997">
        <v>35.5</v>
      </c>
      <c r="BC997" s="8">
        <v>0.68611111111111101</v>
      </c>
    </row>
    <row r="998" spans="2:55">
      <c r="B998" s="2">
        <v>25.2</v>
      </c>
      <c r="C998" s="2">
        <v>74</v>
      </c>
      <c r="D998" s="2">
        <v>20.3</v>
      </c>
      <c r="E998" s="2">
        <v>25.2</v>
      </c>
      <c r="F998" s="2">
        <v>1.8</v>
      </c>
      <c r="G998" s="2">
        <v>4.7</v>
      </c>
      <c r="H998" s="2">
        <v>1015.1</v>
      </c>
      <c r="I998" s="2">
        <v>72520</v>
      </c>
      <c r="J998" s="2">
        <v>5</v>
      </c>
      <c r="K998" s="2">
        <v>0</v>
      </c>
      <c r="L998" s="2">
        <v>0</v>
      </c>
      <c r="M998" s="2">
        <v>0</v>
      </c>
      <c r="N998">
        <v>0</v>
      </c>
      <c r="O998">
        <v>296.2</v>
      </c>
      <c r="P998">
        <v>39.5</v>
      </c>
      <c r="Q998">
        <v>35.4</v>
      </c>
      <c r="R998" s="5">
        <v>0.686805555555556</v>
      </c>
      <c r="T998" s="13">
        <f t="shared" si="44"/>
        <v>39.5</v>
      </c>
      <c r="U998" s="13">
        <f t="shared" si="45"/>
        <v>11.3</v>
      </c>
      <c r="V998" s="12" t="str">
        <f t="shared" si="43"/>
        <v/>
      </c>
      <c r="W998" s="11">
        <f t="shared" si="46"/>
        <v>1</v>
      </c>
      <c r="X998" s="13"/>
      <c r="Z998" s="2"/>
      <c r="AA998"/>
      <c r="AC998" s="9"/>
      <c r="AD998" s="5">
        <v>0.68680555555580503</v>
      </c>
      <c r="AM998" s="2">
        <v>25.2</v>
      </c>
      <c r="AN998" s="2">
        <v>74</v>
      </c>
      <c r="AO998" s="2">
        <v>20.3</v>
      </c>
      <c r="AP998" s="2">
        <v>25.2</v>
      </c>
      <c r="AQ998" s="2">
        <v>1.8</v>
      </c>
      <c r="AR998" s="2">
        <v>4.7</v>
      </c>
      <c r="AS998" s="2">
        <v>1015.1</v>
      </c>
      <c r="AT998" s="2">
        <v>72520</v>
      </c>
      <c r="AU998" s="2">
        <v>5</v>
      </c>
      <c r="AV998" s="600">
        <v>0</v>
      </c>
      <c r="AW998" s="600">
        <v>0</v>
      </c>
      <c r="AX998" s="600">
        <v>0</v>
      </c>
      <c r="AY998" s="599">
        <v>0</v>
      </c>
      <c r="AZ998" s="599">
        <v>296.2</v>
      </c>
      <c r="BA998">
        <v>39.5</v>
      </c>
      <c r="BB998">
        <v>35.4</v>
      </c>
      <c r="BC998" s="8">
        <v>0.686805555555556</v>
      </c>
    </row>
    <row r="999" spans="2:55">
      <c r="B999" s="2">
        <v>25.3</v>
      </c>
      <c r="C999" s="2">
        <v>73</v>
      </c>
      <c r="D999" s="2">
        <v>20.100000000000001</v>
      </c>
      <c r="E999" s="2">
        <v>25.3</v>
      </c>
      <c r="F999" s="2">
        <v>5.4</v>
      </c>
      <c r="G999" s="2">
        <v>6.8</v>
      </c>
      <c r="H999" s="2">
        <v>1015.1</v>
      </c>
      <c r="I999" s="2">
        <v>72370</v>
      </c>
      <c r="J999" s="2">
        <v>5</v>
      </c>
      <c r="K999" s="2">
        <v>0</v>
      </c>
      <c r="L999" s="2">
        <v>0</v>
      </c>
      <c r="M999" s="2">
        <v>0</v>
      </c>
      <c r="N999">
        <v>0</v>
      </c>
      <c r="O999">
        <v>296.2</v>
      </c>
      <c r="P999">
        <v>39.9</v>
      </c>
      <c r="Q999">
        <v>35.299999999999997</v>
      </c>
      <c r="R999" s="5">
        <v>0.6875</v>
      </c>
      <c r="T999" s="13">
        <f t="shared" si="44"/>
        <v>39.9</v>
      </c>
      <c r="U999" s="13">
        <f t="shared" si="45"/>
        <v>11.599999999999998</v>
      </c>
      <c r="V999" s="12" t="str">
        <f t="shared" si="43"/>
        <v/>
      </c>
      <c r="W999" s="11">
        <f t="shared" si="46"/>
        <v>1</v>
      </c>
      <c r="X999" s="13"/>
      <c r="Z999" s="2"/>
      <c r="AA999"/>
      <c r="AC999" s="9"/>
      <c r="AD999" s="5">
        <v>0.68750000000025002</v>
      </c>
      <c r="AM999" s="2">
        <v>25.3</v>
      </c>
      <c r="AN999" s="2">
        <v>73</v>
      </c>
      <c r="AO999" s="2">
        <v>20.100000000000001</v>
      </c>
      <c r="AP999" s="2">
        <v>25.3</v>
      </c>
      <c r="AQ999" s="2">
        <v>5.4</v>
      </c>
      <c r="AR999" s="2">
        <v>6.8</v>
      </c>
      <c r="AS999" s="2">
        <v>1015.1</v>
      </c>
      <c r="AT999" s="2">
        <v>72370</v>
      </c>
      <c r="AU999" s="2">
        <v>5</v>
      </c>
      <c r="AV999" s="600">
        <v>0</v>
      </c>
      <c r="AW999" s="600">
        <v>0</v>
      </c>
      <c r="AX999" s="600">
        <v>0</v>
      </c>
      <c r="AY999" s="599">
        <v>0</v>
      </c>
      <c r="AZ999" s="599">
        <v>296.2</v>
      </c>
      <c r="BA999">
        <v>39.9</v>
      </c>
      <c r="BB999">
        <v>35.299999999999997</v>
      </c>
      <c r="BC999" s="8">
        <v>0.6875</v>
      </c>
    </row>
    <row r="1000" spans="2:55">
      <c r="B1000" s="2">
        <v>25</v>
      </c>
      <c r="C1000" s="2">
        <v>74</v>
      </c>
      <c r="D1000" s="2">
        <v>20.100000000000001</v>
      </c>
      <c r="E1000" s="2">
        <v>25</v>
      </c>
      <c r="F1000" s="2">
        <v>2.5</v>
      </c>
      <c r="G1000" s="2">
        <v>2.9</v>
      </c>
      <c r="H1000" s="2">
        <v>1015.1</v>
      </c>
      <c r="I1000" s="2">
        <v>44040</v>
      </c>
      <c r="J1000" s="2">
        <v>3</v>
      </c>
      <c r="K1000" s="2">
        <v>0</v>
      </c>
      <c r="L1000" s="2">
        <v>0</v>
      </c>
      <c r="M1000" s="2">
        <v>0</v>
      </c>
      <c r="N1000">
        <v>0</v>
      </c>
      <c r="O1000">
        <v>296.2</v>
      </c>
      <c r="P1000">
        <v>41.2</v>
      </c>
      <c r="Q1000">
        <v>37.200000000000003</v>
      </c>
      <c r="R1000" s="5">
        <v>0.688194444444444</v>
      </c>
      <c r="T1000" s="13">
        <f t="shared" si="44"/>
        <v>41.2</v>
      </c>
      <c r="U1000" s="13">
        <f t="shared" si="45"/>
        <v>13.200000000000003</v>
      </c>
      <c r="V1000" s="12" t="str">
        <f t="shared" si="43"/>
        <v/>
      </c>
      <c r="W1000" s="11">
        <f t="shared" si="46"/>
        <v>1</v>
      </c>
      <c r="X1000" s="13"/>
      <c r="Z1000" s="2"/>
      <c r="AA1000"/>
      <c r="AC1000" s="9"/>
      <c r="AD1000" s="5">
        <v>0.68819444444469502</v>
      </c>
      <c r="AM1000" s="2">
        <v>25</v>
      </c>
      <c r="AN1000" s="2">
        <v>74</v>
      </c>
      <c r="AO1000" s="2">
        <v>20.100000000000001</v>
      </c>
      <c r="AP1000" s="2">
        <v>25</v>
      </c>
      <c r="AQ1000" s="2">
        <v>2.5</v>
      </c>
      <c r="AR1000" s="2">
        <v>2.9</v>
      </c>
      <c r="AS1000" s="2">
        <v>1015.1</v>
      </c>
      <c r="AT1000" s="2">
        <v>44040</v>
      </c>
      <c r="AU1000" s="2">
        <v>3</v>
      </c>
      <c r="AV1000" s="600">
        <v>0</v>
      </c>
      <c r="AW1000" s="600">
        <v>0</v>
      </c>
      <c r="AX1000" s="600">
        <v>0</v>
      </c>
      <c r="AY1000" s="599">
        <v>0</v>
      </c>
      <c r="AZ1000" s="599">
        <v>296.2</v>
      </c>
      <c r="BA1000">
        <v>41.2</v>
      </c>
      <c r="BB1000">
        <v>37.200000000000003</v>
      </c>
      <c r="BC1000" s="8">
        <v>0.688194444444444</v>
      </c>
    </row>
    <row r="1001" spans="2:55">
      <c r="B1001" s="2">
        <v>24.9</v>
      </c>
      <c r="C1001" s="2">
        <v>74</v>
      </c>
      <c r="D1001" s="2">
        <v>20</v>
      </c>
      <c r="E1001" s="2">
        <v>24.9</v>
      </c>
      <c r="F1001" s="2">
        <v>0</v>
      </c>
      <c r="G1001" s="2">
        <v>2.9</v>
      </c>
      <c r="H1001" s="2">
        <v>1014.9</v>
      </c>
      <c r="I1001" s="2">
        <v>68080</v>
      </c>
      <c r="J1001" s="2">
        <v>4</v>
      </c>
      <c r="K1001" s="2">
        <v>0</v>
      </c>
      <c r="L1001" s="2">
        <v>0</v>
      </c>
      <c r="M1001" s="2">
        <v>0</v>
      </c>
      <c r="N1001">
        <v>0</v>
      </c>
      <c r="O1001">
        <v>296.2</v>
      </c>
      <c r="P1001">
        <v>40.700000000000003</v>
      </c>
      <c r="Q1001">
        <v>37</v>
      </c>
      <c r="R1001" s="5">
        <v>0.68888888888888899</v>
      </c>
      <c r="T1001" s="13">
        <f t="shared" si="44"/>
        <v>40.700000000000003</v>
      </c>
      <c r="U1001" s="13">
        <f t="shared" si="45"/>
        <v>12.800000000000004</v>
      </c>
      <c r="V1001" s="12" t="str">
        <f t="shared" si="43"/>
        <v/>
      </c>
      <c r="W1001" s="11">
        <f t="shared" si="46"/>
        <v>1</v>
      </c>
      <c r="X1001" s="13"/>
      <c r="Z1001" s="2"/>
      <c r="AA1001"/>
      <c r="AC1001" s="9"/>
      <c r="AD1001" s="5">
        <v>0.68888888888914002</v>
      </c>
      <c r="AM1001" s="2">
        <v>24.9</v>
      </c>
      <c r="AN1001" s="2">
        <v>74</v>
      </c>
      <c r="AO1001" s="2">
        <v>20</v>
      </c>
      <c r="AP1001" s="2">
        <v>24.9</v>
      </c>
      <c r="AQ1001" s="2">
        <v>0</v>
      </c>
      <c r="AR1001" s="2">
        <v>2.9</v>
      </c>
      <c r="AS1001" s="2">
        <v>1014.9</v>
      </c>
      <c r="AT1001" s="2">
        <v>68080</v>
      </c>
      <c r="AU1001" s="2">
        <v>4</v>
      </c>
      <c r="AV1001" s="600">
        <v>0</v>
      </c>
      <c r="AW1001" s="600">
        <v>0</v>
      </c>
      <c r="AX1001" s="600">
        <v>0</v>
      </c>
      <c r="AY1001" s="599">
        <v>0</v>
      </c>
      <c r="AZ1001" s="599">
        <v>296.2</v>
      </c>
      <c r="BA1001">
        <v>40.700000000000003</v>
      </c>
      <c r="BB1001">
        <v>37</v>
      </c>
      <c r="BC1001" s="8">
        <v>0.68888888888888899</v>
      </c>
    </row>
    <row r="1002" spans="2:55">
      <c r="B1002" s="2">
        <v>24.9</v>
      </c>
      <c r="C1002" s="2">
        <v>74</v>
      </c>
      <c r="D1002" s="2">
        <v>20</v>
      </c>
      <c r="E1002" s="2">
        <v>24.9</v>
      </c>
      <c r="F1002" s="2">
        <v>5</v>
      </c>
      <c r="G1002" s="2">
        <v>5.4</v>
      </c>
      <c r="H1002" s="2">
        <v>1015</v>
      </c>
      <c r="I1002" s="2">
        <v>45530</v>
      </c>
      <c r="J1002" s="2">
        <v>3</v>
      </c>
      <c r="K1002" s="2">
        <v>0</v>
      </c>
      <c r="L1002" s="2">
        <v>0</v>
      </c>
      <c r="M1002" s="2">
        <v>0</v>
      </c>
      <c r="N1002">
        <v>0</v>
      </c>
      <c r="O1002">
        <v>296.2</v>
      </c>
      <c r="P1002">
        <v>40.200000000000003</v>
      </c>
      <c r="Q1002">
        <v>36.799999999999997</v>
      </c>
      <c r="R1002" s="5">
        <v>0.68958333333333299</v>
      </c>
      <c r="T1002" s="13">
        <f t="shared" si="44"/>
        <v>40.200000000000003</v>
      </c>
      <c r="U1002" s="13">
        <f t="shared" si="45"/>
        <v>12.300000000000004</v>
      </c>
      <c r="V1002" s="12" t="str">
        <f t="shared" si="43"/>
        <v/>
      </c>
      <c r="W1002" s="11">
        <f t="shared" si="46"/>
        <v>1</v>
      </c>
      <c r="X1002" s="13"/>
      <c r="Z1002" s="2"/>
      <c r="AA1002"/>
      <c r="AC1002" s="9"/>
      <c r="AD1002" s="5">
        <v>0.68958333333358501</v>
      </c>
      <c r="AM1002" s="2">
        <v>24.9</v>
      </c>
      <c r="AN1002" s="2">
        <v>74</v>
      </c>
      <c r="AO1002" s="2">
        <v>20</v>
      </c>
      <c r="AP1002" s="2">
        <v>24.9</v>
      </c>
      <c r="AQ1002" s="2">
        <v>5</v>
      </c>
      <c r="AR1002" s="2">
        <v>5.4</v>
      </c>
      <c r="AS1002" s="2">
        <v>1015</v>
      </c>
      <c r="AT1002" s="2">
        <v>45530</v>
      </c>
      <c r="AU1002" s="2">
        <v>3</v>
      </c>
      <c r="AV1002" s="600">
        <v>0</v>
      </c>
      <c r="AW1002" s="600">
        <v>0</v>
      </c>
      <c r="AX1002" s="600">
        <v>0</v>
      </c>
      <c r="AY1002" s="599">
        <v>0</v>
      </c>
      <c r="AZ1002" s="599">
        <v>296.2</v>
      </c>
      <c r="BA1002">
        <v>40.200000000000003</v>
      </c>
      <c r="BB1002">
        <v>36.799999999999997</v>
      </c>
      <c r="BC1002" s="8">
        <v>0.68958333333333299</v>
      </c>
    </row>
    <row r="1003" spans="2:55">
      <c r="B1003" s="2">
        <v>25.6</v>
      </c>
      <c r="C1003" s="2">
        <v>72</v>
      </c>
      <c r="D1003" s="2">
        <v>20.2</v>
      </c>
      <c r="E1003" s="2">
        <v>25.6</v>
      </c>
      <c r="F1003" s="2">
        <v>6.8</v>
      </c>
      <c r="G1003" s="2">
        <v>8.3000000000000007</v>
      </c>
      <c r="H1003" s="2">
        <v>1014.9</v>
      </c>
      <c r="I1003" s="2">
        <v>67290</v>
      </c>
      <c r="J1003" s="2">
        <v>4</v>
      </c>
      <c r="K1003" s="2">
        <v>0</v>
      </c>
      <c r="L1003" s="2">
        <v>0</v>
      </c>
      <c r="M1003" s="2">
        <v>0</v>
      </c>
      <c r="N1003">
        <v>0</v>
      </c>
      <c r="O1003">
        <v>296.2</v>
      </c>
      <c r="P1003">
        <v>42.5</v>
      </c>
      <c r="Q1003">
        <v>39.6</v>
      </c>
      <c r="R1003" s="5">
        <v>0.69027777777777799</v>
      </c>
      <c r="T1003" s="13">
        <f t="shared" si="44"/>
        <v>42.5</v>
      </c>
      <c r="U1003" s="13">
        <f t="shared" si="45"/>
        <v>13.899999999999999</v>
      </c>
      <c r="V1003" s="12" t="str">
        <f t="shared" si="43"/>
        <v/>
      </c>
      <c r="W1003" s="11">
        <f t="shared" si="46"/>
        <v>1</v>
      </c>
      <c r="X1003" s="13"/>
      <c r="Z1003" s="2"/>
      <c r="AA1003"/>
      <c r="AC1003" s="9"/>
      <c r="AD1003" s="5">
        <v>0.69027777777803001</v>
      </c>
      <c r="AL1003" s="597"/>
      <c r="AM1003" s="2">
        <v>25.6</v>
      </c>
      <c r="AN1003" s="2">
        <v>72</v>
      </c>
      <c r="AO1003" s="2">
        <v>20.2</v>
      </c>
      <c r="AP1003" s="2">
        <v>25.6</v>
      </c>
      <c r="AQ1003" s="2">
        <v>6.8</v>
      </c>
      <c r="AR1003" s="2">
        <v>8.3000000000000007</v>
      </c>
      <c r="AS1003" s="2">
        <v>1014.9</v>
      </c>
      <c r="AT1003" s="2">
        <v>67290</v>
      </c>
      <c r="AU1003" s="2">
        <v>4</v>
      </c>
      <c r="AV1003" s="600">
        <v>0</v>
      </c>
      <c r="AW1003" s="600">
        <v>0</v>
      </c>
      <c r="AX1003" s="600">
        <v>0</v>
      </c>
      <c r="AY1003" s="599">
        <v>0</v>
      </c>
      <c r="AZ1003" s="599">
        <v>296.2</v>
      </c>
      <c r="BA1003">
        <v>42.5</v>
      </c>
      <c r="BB1003">
        <v>39.6</v>
      </c>
      <c r="BC1003" s="8">
        <v>0.69027777777777799</v>
      </c>
    </row>
    <row r="1004" spans="2:55">
      <c r="B1004" s="2">
        <v>25.4</v>
      </c>
      <c r="C1004" s="2">
        <v>72</v>
      </c>
      <c r="D1004" s="2">
        <v>20</v>
      </c>
      <c r="E1004" s="2">
        <v>25.4</v>
      </c>
      <c r="F1004" s="2">
        <v>6.8</v>
      </c>
      <c r="G1004" s="2">
        <v>6.8</v>
      </c>
      <c r="H1004" s="2">
        <v>1014.9</v>
      </c>
      <c r="I1004" s="2">
        <v>49700</v>
      </c>
      <c r="J1004" s="2">
        <v>3</v>
      </c>
      <c r="K1004" s="2">
        <v>0</v>
      </c>
      <c r="L1004" s="2">
        <v>0</v>
      </c>
      <c r="M1004" s="2">
        <v>0</v>
      </c>
      <c r="N1004">
        <v>0</v>
      </c>
      <c r="O1004">
        <v>296.2</v>
      </c>
      <c r="P1004">
        <v>42.5</v>
      </c>
      <c r="Q1004">
        <v>39.4</v>
      </c>
      <c r="R1004" s="5">
        <v>0.69097222222222199</v>
      </c>
      <c r="T1004" s="13">
        <f t="shared" si="44"/>
        <v>42.5</v>
      </c>
      <c r="U1004" s="13">
        <f t="shared" si="45"/>
        <v>14.100000000000001</v>
      </c>
      <c r="V1004" s="12" t="str">
        <f t="shared" si="43"/>
        <v/>
      </c>
      <c r="W1004" s="11">
        <f t="shared" si="46"/>
        <v>1</v>
      </c>
      <c r="X1004" s="13"/>
      <c r="Z1004" s="2"/>
      <c r="AA1004"/>
      <c r="AC1004" s="9"/>
      <c r="AD1004" s="5">
        <v>0.69097222222247501</v>
      </c>
      <c r="AM1004" s="2">
        <v>25.4</v>
      </c>
      <c r="AN1004" s="2">
        <v>72</v>
      </c>
      <c r="AO1004" s="2">
        <v>20</v>
      </c>
      <c r="AP1004" s="2">
        <v>25.4</v>
      </c>
      <c r="AQ1004" s="2">
        <v>6.8</v>
      </c>
      <c r="AR1004" s="2">
        <v>6.8</v>
      </c>
      <c r="AS1004" s="2">
        <v>1014.9</v>
      </c>
      <c r="AT1004" s="2">
        <v>49700</v>
      </c>
      <c r="AU1004" s="2">
        <v>3</v>
      </c>
      <c r="AV1004" s="600">
        <v>0</v>
      </c>
      <c r="AW1004" s="600">
        <v>0</v>
      </c>
      <c r="AX1004" s="600">
        <v>0</v>
      </c>
      <c r="AY1004" s="599">
        <v>0</v>
      </c>
      <c r="AZ1004" s="599">
        <v>296.2</v>
      </c>
      <c r="BA1004">
        <v>42.5</v>
      </c>
      <c r="BB1004">
        <v>39.4</v>
      </c>
      <c r="BC1004" s="8">
        <v>0.69097222222222199</v>
      </c>
    </row>
    <row r="1005" spans="2:55">
      <c r="B1005" s="2">
        <v>25.3</v>
      </c>
      <c r="C1005" s="2">
        <v>72</v>
      </c>
      <c r="D1005" s="2">
        <v>19.899999999999999</v>
      </c>
      <c r="E1005" s="2">
        <v>25.3</v>
      </c>
      <c r="F1005" s="2">
        <v>11.5</v>
      </c>
      <c r="G1005" s="2">
        <v>11.9</v>
      </c>
      <c r="H1005" s="2">
        <v>1014.8</v>
      </c>
      <c r="I1005" s="2">
        <v>44790</v>
      </c>
      <c r="J1005" s="2">
        <v>3</v>
      </c>
      <c r="K1005" s="2">
        <v>0</v>
      </c>
      <c r="L1005" s="2">
        <v>0</v>
      </c>
      <c r="M1005" s="2">
        <v>0</v>
      </c>
      <c r="N1005">
        <v>0</v>
      </c>
      <c r="O1005">
        <v>296.2</v>
      </c>
      <c r="P1005">
        <v>42.3</v>
      </c>
      <c r="Q1005">
        <v>39.4</v>
      </c>
      <c r="R1005" s="5">
        <v>0.69166666666666698</v>
      </c>
      <c r="T1005" s="13">
        <f t="shared" si="44"/>
        <v>42.3</v>
      </c>
      <c r="U1005" s="13">
        <f t="shared" si="45"/>
        <v>13.999999999999996</v>
      </c>
      <c r="V1005" s="12" t="str">
        <f t="shared" si="43"/>
        <v/>
      </c>
      <c r="W1005" s="11">
        <f t="shared" si="46"/>
        <v>1</v>
      </c>
      <c r="X1005" s="13"/>
      <c r="Z1005" s="2"/>
      <c r="AA1005"/>
      <c r="AC1005" s="9"/>
      <c r="AD1005" s="5">
        <v>0.69166666666692</v>
      </c>
      <c r="AM1005" s="2">
        <v>25.3</v>
      </c>
      <c r="AN1005" s="2">
        <v>72</v>
      </c>
      <c r="AO1005" s="2">
        <v>19.899999999999999</v>
      </c>
      <c r="AP1005" s="2">
        <v>25.3</v>
      </c>
      <c r="AQ1005" s="2">
        <v>11.5</v>
      </c>
      <c r="AR1005" s="2">
        <v>11.9</v>
      </c>
      <c r="AS1005" s="2">
        <v>1014.8</v>
      </c>
      <c r="AT1005" s="2">
        <v>44790</v>
      </c>
      <c r="AU1005" s="2">
        <v>3</v>
      </c>
      <c r="AV1005" s="600">
        <v>0</v>
      </c>
      <c r="AW1005" s="600">
        <v>0</v>
      </c>
      <c r="AX1005" s="600">
        <v>0</v>
      </c>
      <c r="AY1005" s="599">
        <v>0</v>
      </c>
      <c r="AZ1005" s="599">
        <v>296.2</v>
      </c>
      <c r="BA1005">
        <v>42.3</v>
      </c>
      <c r="BB1005">
        <v>39.4</v>
      </c>
      <c r="BC1005" s="8">
        <v>0.69166666666666698</v>
      </c>
    </row>
    <row r="1006" spans="2:55">
      <c r="B1006" s="2">
        <v>24.9</v>
      </c>
      <c r="C1006" s="2">
        <v>73</v>
      </c>
      <c r="D1006" s="2">
        <v>19.7</v>
      </c>
      <c r="E1006" s="2">
        <v>24.9</v>
      </c>
      <c r="F1006" s="2">
        <v>8.3000000000000007</v>
      </c>
      <c r="G1006" s="2">
        <v>8.3000000000000007</v>
      </c>
      <c r="H1006" s="2">
        <v>1014.8</v>
      </c>
      <c r="I1006" s="2">
        <v>40450</v>
      </c>
      <c r="J1006" s="2">
        <v>2</v>
      </c>
      <c r="K1006" s="2">
        <v>0</v>
      </c>
      <c r="L1006" s="2">
        <v>0</v>
      </c>
      <c r="M1006" s="2">
        <v>0</v>
      </c>
      <c r="N1006">
        <v>0</v>
      </c>
      <c r="O1006">
        <v>296.2</v>
      </c>
      <c r="P1006">
        <v>41.9</v>
      </c>
      <c r="Q1006">
        <v>39.200000000000003</v>
      </c>
      <c r="R1006" s="5">
        <v>0.69236111111111098</v>
      </c>
      <c r="T1006" s="13">
        <f t="shared" si="44"/>
        <v>41.9</v>
      </c>
      <c r="U1006" s="13">
        <f t="shared" si="45"/>
        <v>14</v>
      </c>
      <c r="V1006" s="12" t="str">
        <f t="shared" si="43"/>
        <v/>
      </c>
      <c r="W1006" s="11">
        <f t="shared" si="46"/>
        <v>1</v>
      </c>
      <c r="X1006" s="13"/>
      <c r="Z1006" s="2"/>
      <c r="AA1006"/>
      <c r="AC1006" s="9"/>
      <c r="AD1006" s="5">
        <v>0.692361111111365</v>
      </c>
      <c r="AM1006" s="2">
        <v>24.9</v>
      </c>
      <c r="AN1006" s="2">
        <v>73</v>
      </c>
      <c r="AO1006" s="2">
        <v>19.7</v>
      </c>
      <c r="AP1006" s="2">
        <v>24.9</v>
      </c>
      <c r="AQ1006" s="2">
        <v>8.3000000000000007</v>
      </c>
      <c r="AR1006" s="2">
        <v>8.3000000000000007</v>
      </c>
      <c r="AS1006" s="2">
        <v>1014.8</v>
      </c>
      <c r="AT1006" s="2">
        <v>40450</v>
      </c>
      <c r="AU1006" s="2">
        <v>2</v>
      </c>
      <c r="AV1006" s="600">
        <v>0</v>
      </c>
      <c r="AW1006" s="600">
        <v>0</v>
      </c>
      <c r="AX1006" s="600">
        <v>0</v>
      </c>
      <c r="AY1006" s="599">
        <v>0</v>
      </c>
      <c r="AZ1006" s="599">
        <v>296.2</v>
      </c>
      <c r="BA1006">
        <v>41.9</v>
      </c>
      <c r="BB1006">
        <v>39.200000000000003</v>
      </c>
      <c r="BC1006" s="8">
        <v>0.69236111111111098</v>
      </c>
    </row>
    <row r="1007" spans="2:55">
      <c r="B1007" s="2">
        <v>24.8</v>
      </c>
      <c r="C1007" s="2">
        <v>74</v>
      </c>
      <c r="D1007" s="2">
        <v>19.899999999999999</v>
      </c>
      <c r="E1007" s="2">
        <v>24.8</v>
      </c>
      <c r="F1007" s="2">
        <v>3.2</v>
      </c>
      <c r="G1007" s="2">
        <v>5.8</v>
      </c>
      <c r="H1007" s="2">
        <v>1015</v>
      </c>
      <c r="I1007" s="2">
        <v>40100</v>
      </c>
      <c r="J1007" s="2">
        <v>2</v>
      </c>
      <c r="K1007" s="2">
        <v>0</v>
      </c>
      <c r="L1007" s="2">
        <v>0</v>
      </c>
      <c r="M1007" s="2">
        <v>0</v>
      </c>
      <c r="N1007">
        <v>0</v>
      </c>
      <c r="O1007">
        <v>296.2</v>
      </c>
      <c r="P1007">
        <v>41.4</v>
      </c>
      <c r="Q1007">
        <v>38.799999999999997</v>
      </c>
      <c r="R1007" s="5">
        <v>0.69305555555555598</v>
      </c>
      <c r="T1007" s="13">
        <f t="shared" si="44"/>
        <v>41.4</v>
      </c>
      <c r="U1007" s="13">
        <f t="shared" si="45"/>
        <v>13.599999999999998</v>
      </c>
      <c r="V1007" s="12" t="str">
        <f t="shared" si="43"/>
        <v/>
      </c>
      <c r="W1007" s="11">
        <f t="shared" si="46"/>
        <v>1</v>
      </c>
      <c r="X1007" s="13"/>
      <c r="Z1007" s="2"/>
      <c r="AA1007"/>
      <c r="AC1007" s="9"/>
      <c r="AD1007" s="5">
        <v>0.69305555555581</v>
      </c>
      <c r="AM1007" s="2">
        <v>24.8</v>
      </c>
      <c r="AN1007" s="2">
        <v>74</v>
      </c>
      <c r="AO1007" s="2">
        <v>19.899999999999999</v>
      </c>
      <c r="AP1007" s="2">
        <v>24.8</v>
      </c>
      <c r="AQ1007" s="2">
        <v>3.2</v>
      </c>
      <c r="AR1007" s="2">
        <v>5.8</v>
      </c>
      <c r="AS1007" s="2">
        <v>1015</v>
      </c>
      <c r="AT1007" s="2">
        <v>40100</v>
      </c>
      <c r="AU1007" s="2">
        <v>2</v>
      </c>
      <c r="AV1007" s="600">
        <v>0</v>
      </c>
      <c r="AW1007" s="600">
        <v>0</v>
      </c>
      <c r="AX1007" s="600">
        <v>0</v>
      </c>
      <c r="AY1007" s="599">
        <v>0</v>
      </c>
      <c r="AZ1007" s="599">
        <v>296.2</v>
      </c>
      <c r="BA1007">
        <v>41.4</v>
      </c>
      <c r="BB1007">
        <v>38.799999999999997</v>
      </c>
      <c r="BC1007" s="8">
        <v>0.69305555555555598</v>
      </c>
    </row>
    <row r="1008" spans="2:55">
      <c r="B1008" s="2">
        <v>24.7</v>
      </c>
      <c r="C1008" s="2">
        <v>74</v>
      </c>
      <c r="D1008" s="2">
        <v>19.8</v>
      </c>
      <c r="E1008" s="2">
        <v>24.7</v>
      </c>
      <c r="F1008" s="2">
        <v>7.2</v>
      </c>
      <c r="G1008" s="2">
        <v>10.4</v>
      </c>
      <c r="H1008" s="2">
        <v>1014.9</v>
      </c>
      <c r="I1008" s="2">
        <v>41360</v>
      </c>
      <c r="J1008" s="2">
        <v>3</v>
      </c>
      <c r="K1008" s="2">
        <v>0</v>
      </c>
      <c r="L1008" s="2">
        <v>0</v>
      </c>
      <c r="M1008" s="2">
        <v>0</v>
      </c>
      <c r="N1008">
        <v>0</v>
      </c>
      <c r="O1008">
        <v>296.2</v>
      </c>
      <c r="P1008">
        <v>40.9</v>
      </c>
      <c r="Q1008">
        <v>38.4</v>
      </c>
      <c r="R1008" s="5">
        <v>0.69374999999999998</v>
      </c>
      <c r="T1008" s="13">
        <f t="shared" si="44"/>
        <v>40.9</v>
      </c>
      <c r="U1008" s="13">
        <f t="shared" si="45"/>
        <v>13.2</v>
      </c>
      <c r="V1008" s="12" t="str">
        <f t="shared" si="43"/>
        <v/>
      </c>
      <c r="W1008" s="11">
        <f t="shared" si="46"/>
        <v>1</v>
      </c>
      <c r="X1008" s="13"/>
      <c r="Z1008" s="2"/>
      <c r="AA1008"/>
      <c r="AC1008" s="9"/>
      <c r="AD1008" s="5">
        <v>0.693750000000255</v>
      </c>
      <c r="AM1008" s="2">
        <v>24.7</v>
      </c>
      <c r="AN1008" s="2">
        <v>74</v>
      </c>
      <c r="AO1008" s="2">
        <v>19.8</v>
      </c>
      <c r="AP1008" s="2">
        <v>24.7</v>
      </c>
      <c r="AQ1008" s="2">
        <v>7.2</v>
      </c>
      <c r="AR1008" s="2">
        <v>10.4</v>
      </c>
      <c r="AS1008" s="2">
        <v>1014.9</v>
      </c>
      <c r="AT1008" s="2">
        <v>41360</v>
      </c>
      <c r="AU1008" s="2">
        <v>3</v>
      </c>
      <c r="AV1008" s="600">
        <v>0</v>
      </c>
      <c r="AW1008" s="600">
        <v>0</v>
      </c>
      <c r="AX1008" s="600">
        <v>0</v>
      </c>
      <c r="AY1008" s="599">
        <v>0</v>
      </c>
      <c r="AZ1008" s="599">
        <v>296.2</v>
      </c>
      <c r="BA1008">
        <v>40.9</v>
      </c>
      <c r="BB1008">
        <v>38.4</v>
      </c>
      <c r="BC1008" s="8">
        <v>0.69374999999999998</v>
      </c>
    </row>
    <row r="1009" spans="2:55">
      <c r="B1009" s="2">
        <v>24.5</v>
      </c>
      <c r="C1009" s="2">
        <v>75</v>
      </c>
      <c r="D1009" s="2">
        <v>19.8</v>
      </c>
      <c r="E1009" s="2">
        <v>24.5</v>
      </c>
      <c r="F1009" s="2">
        <v>0</v>
      </c>
      <c r="G1009" s="2">
        <v>4.3</v>
      </c>
      <c r="H1009" s="2">
        <v>1014.9</v>
      </c>
      <c r="I1009" s="2">
        <v>44050</v>
      </c>
      <c r="J1009" s="2">
        <v>3</v>
      </c>
      <c r="K1009" s="2">
        <v>0</v>
      </c>
      <c r="L1009" s="2">
        <v>0</v>
      </c>
      <c r="M1009" s="2">
        <v>0</v>
      </c>
      <c r="N1009">
        <v>0</v>
      </c>
      <c r="O1009">
        <v>296.2</v>
      </c>
      <c r="P1009">
        <v>40.299999999999997</v>
      </c>
      <c r="Q1009">
        <v>37.9</v>
      </c>
      <c r="R1009" s="5">
        <v>0.69444444444444398</v>
      </c>
      <c r="T1009" s="13">
        <f t="shared" si="44"/>
        <v>40.299999999999997</v>
      </c>
      <c r="U1009" s="13">
        <f t="shared" si="45"/>
        <v>12.799999999999997</v>
      </c>
      <c r="V1009" s="12" t="str">
        <f t="shared" si="43"/>
        <v/>
      </c>
      <c r="W1009" s="11">
        <f t="shared" si="46"/>
        <v>1</v>
      </c>
      <c r="X1009" s="13"/>
      <c r="Z1009" s="2"/>
      <c r="AA1009"/>
      <c r="AC1009" s="9"/>
      <c r="AD1009" s="5">
        <v>0.69444444444469999</v>
      </c>
      <c r="AM1009" s="2">
        <v>24.5</v>
      </c>
      <c r="AN1009" s="2">
        <v>75</v>
      </c>
      <c r="AO1009" s="2">
        <v>19.8</v>
      </c>
      <c r="AP1009" s="2">
        <v>24.5</v>
      </c>
      <c r="AQ1009" s="2">
        <v>0</v>
      </c>
      <c r="AR1009" s="2">
        <v>4.3</v>
      </c>
      <c r="AS1009" s="2">
        <v>1014.9</v>
      </c>
      <c r="AT1009" s="2">
        <v>44050</v>
      </c>
      <c r="AU1009" s="2">
        <v>3</v>
      </c>
      <c r="AV1009" s="600">
        <v>0</v>
      </c>
      <c r="AW1009" s="600">
        <v>0</v>
      </c>
      <c r="AX1009" s="600">
        <v>0</v>
      </c>
      <c r="AY1009" s="599">
        <v>0</v>
      </c>
      <c r="AZ1009" s="599">
        <v>296.2</v>
      </c>
      <c r="BA1009">
        <v>40.299999999999997</v>
      </c>
      <c r="BB1009">
        <v>37.9</v>
      </c>
      <c r="BC1009" s="8">
        <v>0.69444444444444398</v>
      </c>
    </row>
    <row r="1010" spans="2:55">
      <c r="B1010" s="2">
        <v>24.6</v>
      </c>
      <c r="C1010" s="2">
        <v>75</v>
      </c>
      <c r="D1010" s="2">
        <v>19.899999999999999</v>
      </c>
      <c r="E1010" s="2">
        <v>24.6</v>
      </c>
      <c r="F1010" s="2">
        <v>0</v>
      </c>
      <c r="G1010" s="2">
        <v>6.5</v>
      </c>
      <c r="H1010" s="2">
        <v>1015</v>
      </c>
      <c r="I1010" s="2">
        <v>46890</v>
      </c>
      <c r="J1010" s="2">
        <v>3</v>
      </c>
      <c r="K1010" s="2">
        <v>0</v>
      </c>
      <c r="L1010" s="2">
        <v>0</v>
      </c>
      <c r="M1010" s="2">
        <v>0</v>
      </c>
      <c r="N1010">
        <v>0</v>
      </c>
      <c r="O1010">
        <v>296.2</v>
      </c>
      <c r="P1010">
        <v>39.700000000000003</v>
      </c>
      <c r="Q1010">
        <v>37.4</v>
      </c>
      <c r="R1010" s="5">
        <v>0.69513888888888897</v>
      </c>
      <c r="T1010" s="13">
        <f t="shared" si="44"/>
        <v>39.700000000000003</v>
      </c>
      <c r="U1010" s="13">
        <f t="shared" si="45"/>
        <v>12.100000000000001</v>
      </c>
      <c r="V1010" s="12" t="str">
        <f t="shared" si="43"/>
        <v/>
      </c>
      <c r="W1010" s="11">
        <f t="shared" si="46"/>
        <v>1</v>
      </c>
      <c r="X1010" s="13"/>
      <c r="Z1010" s="2"/>
      <c r="AA1010"/>
      <c r="AC1010" s="9"/>
      <c r="AD1010" s="5">
        <v>0.69513888888914499</v>
      </c>
      <c r="AM1010" s="2">
        <v>24.6</v>
      </c>
      <c r="AN1010" s="2">
        <v>75</v>
      </c>
      <c r="AO1010" s="2">
        <v>19.899999999999999</v>
      </c>
      <c r="AP1010" s="2">
        <v>24.6</v>
      </c>
      <c r="AQ1010" s="2">
        <v>0</v>
      </c>
      <c r="AR1010" s="2">
        <v>6.5</v>
      </c>
      <c r="AS1010" s="2">
        <v>1015</v>
      </c>
      <c r="AT1010" s="2">
        <v>46890</v>
      </c>
      <c r="AU1010" s="2">
        <v>3</v>
      </c>
      <c r="AV1010" s="600">
        <v>0</v>
      </c>
      <c r="AW1010" s="600">
        <v>0</v>
      </c>
      <c r="AX1010" s="600">
        <v>0</v>
      </c>
      <c r="AY1010" s="599">
        <v>0</v>
      </c>
      <c r="AZ1010" s="599">
        <v>296.2</v>
      </c>
      <c r="BA1010">
        <v>39.700000000000003</v>
      </c>
      <c r="BB1010">
        <v>37.4</v>
      </c>
      <c r="BC1010" s="8">
        <v>0.69513888888888897</v>
      </c>
    </row>
    <row r="1011" spans="2:55">
      <c r="B1011" s="2">
        <v>24.5</v>
      </c>
      <c r="C1011" s="2">
        <v>75</v>
      </c>
      <c r="D1011" s="2">
        <v>19.8</v>
      </c>
      <c r="E1011" s="2">
        <v>24.5</v>
      </c>
      <c r="F1011" s="2">
        <v>3.6</v>
      </c>
      <c r="G1011" s="2">
        <v>6.1</v>
      </c>
      <c r="H1011" s="2">
        <v>1014.9</v>
      </c>
      <c r="I1011" s="2">
        <v>47640</v>
      </c>
      <c r="J1011" s="2">
        <v>3</v>
      </c>
      <c r="K1011" s="2">
        <v>0</v>
      </c>
      <c r="L1011" s="2">
        <v>0</v>
      </c>
      <c r="M1011" s="2">
        <v>0</v>
      </c>
      <c r="N1011">
        <v>0</v>
      </c>
      <c r="O1011">
        <v>296.2</v>
      </c>
      <c r="P1011">
        <v>39.200000000000003</v>
      </c>
      <c r="Q1011">
        <v>36.799999999999997</v>
      </c>
      <c r="R1011" s="5">
        <v>0.69583333333333297</v>
      </c>
      <c r="T1011" s="13">
        <f t="shared" si="44"/>
        <v>39.200000000000003</v>
      </c>
      <c r="U1011" s="13">
        <f t="shared" si="45"/>
        <v>11.700000000000003</v>
      </c>
      <c r="V1011" s="12" t="str">
        <f t="shared" si="43"/>
        <v/>
      </c>
      <c r="W1011" s="11">
        <f t="shared" si="46"/>
        <v>1</v>
      </c>
      <c r="X1011" s="13"/>
      <c r="Z1011" s="2"/>
      <c r="AA1011"/>
      <c r="AC1011" s="9"/>
      <c r="AD1011" s="5">
        <v>0.69583333333358999</v>
      </c>
      <c r="AM1011" s="2">
        <v>24.5</v>
      </c>
      <c r="AN1011" s="2">
        <v>75</v>
      </c>
      <c r="AO1011" s="2">
        <v>19.8</v>
      </c>
      <c r="AP1011" s="2">
        <v>24.5</v>
      </c>
      <c r="AQ1011" s="2">
        <v>3.6</v>
      </c>
      <c r="AR1011" s="2">
        <v>6.1</v>
      </c>
      <c r="AS1011" s="2">
        <v>1014.9</v>
      </c>
      <c r="AT1011" s="2">
        <v>47640</v>
      </c>
      <c r="AU1011" s="2">
        <v>3</v>
      </c>
      <c r="AV1011" s="600">
        <v>0</v>
      </c>
      <c r="AW1011" s="600">
        <v>0</v>
      </c>
      <c r="AX1011" s="600">
        <v>0</v>
      </c>
      <c r="AY1011" s="599">
        <v>0</v>
      </c>
      <c r="AZ1011" s="599">
        <v>296.2</v>
      </c>
      <c r="BA1011">
        <v>39.200000000000003</v>
      </c>
      <c r="BB1011">
        <v>36.799999999999997</v>
      </c>
      <c r="BC1011" s="8">
        <v>0.69583333333333297</v>
      </c>
    </row>
    <row r="1012" spans="2:55">
      <c r="B1012" s="2">
        <v>24.5</v>
      </c>
      <c r="C1012" s="2">
        <v>75</v>
      </c>
      <c r="D1012" s="2">
        <v>19.8</v>
      </c>
      <c r="E1012" s="2">
        <v>24.5</v>
      </c>
      <c r="F1012" s="2">
        <v>3.6</v>
      </c>
      <c r="G1012" s="2">
        <v>6.8</v>
      </c>
      <c r="H1012" s="2">
        <v>1015</v>
      </c>
      <c r="I1012" s="2">
        <v>46570</v>
      </c>
      <c r="J1012" s="2">
        <v>3</v>
      </c>
      <c r="K1012" s="2">
        <v>0</v>
      </c>
      <c r="L1012" s="2">
        <v>0</v>
      </c>
      <c r="M1012" s="2">
        <v>0</v>
      </c>
      <c r="N1012">
        <v>0</v>
      </c>
      <c r="O1012">
        <v>296.2</v>
      </c>
      <c r="P1012">
        <v>38.700000000000003</v>
      </c>
      <c r="Q1012">
        <v>36.4</v>
      </c>
      <c r="R1012" s="5">
        <v>0.69652777777777797</v>
      </c>
      <c r="T1012" s="13">
        <f t="shared" si="44"/>
        <v>38.700000000000003</v>
      </c>
      <c r="U1012" s="13">
        <f t="shared" si="45"/>
        <v>11.200000000000003</v>
      </c>
      <c r="V1012" s="12" t="str">
        <f t="shared" si="43"/>
        <v/>
      </c>
      <c r="W1012" s="11">
        <f t="shared" si="46"/>
        <v>1</v>
      </c>
      <c r="X1012" s="13"/>
      <c r="Z1012" s="2"/>
      <c r="AA1012"/>
      <c r="AC1012" s="9"/>
      <c r="AD1012" s="5">
        <v>0.69652777777803498</v>
      </c>
      <c r="AM1012" s="2">
        <v>24.5</v>
      </c>
      <c r="AN1012" s="2">
        <v>75</v>
      </c>
      <c r="AO1012" s="2">
        <v>19.8</v>
      </c>
      <c r="AP1012" s="2">
        <v>24.5</v>
      </c>
      <c r="AQ1012" s="2">
        <v>3.6</v>
      </c>
      <c r="AR1012" s="2">
        <v>6.8</v>
      </c>
      <c r="AS1012" s="2">
        <v>1015</v>
      </c>
      <c r="AT1012" s="2">
        <v>46570</v>
      </c>
      <c r="AU1012" s="2">
        <v>3</v>
      </c>
      <c r="AV1012" s="600">
        <v>0</v>
      </c>
      <c r="AW1012" s="600">
        <v>0</v>
      </c>
      <c r="AX1012" s="600">
        <v>0</v>
      </c>
      <c r="AY1012" s="599">
        <v>0</v>
      </c>
      <c r="AZ1012" s="599">
        <v>296.2</v>
      </c>
      <c r="BA1012">
        <v>38.700000000000003</v>
      </c>
      <c r="BB1012">
        <v>36.4</v>
      </c>
      <c r="BC1012" s="8">
        <v>0.69652777777777797</v>
      </c>
    </row>
    <row r="1013" spans="2:55">
      <c r="B1013" s="2">
        <v>24.5</v>
      </c>
      <c r="C1013" s="2">
        <v>75</v>
      </c>
      <c r="D1013" s="2">
        <v>19.8</v>
      </c>
      <c r="E1013" s="2">
        <v>24.5</v>
      </c>
      <c r="F1013" s="2">
        <v>2.2000000000000002</v>
      </c>
      <c r="G1013" s="2">
        <v>4.7</v>
      </c>
      <c r="H1013" s="2">
        <v>1014.9</v>
      </c>
      <c r="I1013" s="2">
        <v>50060</v>
      </c>
      <c r="J1013" s="2">
        <v>3</v>
      </c>
      <c r="K1013" s="2">
        <v>0</v>
      </c>
      <c r="L1013" s="2">
        <v>0</v>
      </c>
      <c r="M1013" s="2">
        <v>0</v>
      </c>
      <c r="N1013">
        <v>0</v>
      </c>
      <c r="O1013">
        <v>296.2</v>
      </c>
      <c r="P1013">
        <v>38.4</v>
      </c>
      <c r="Q1013">
        <v>36</v>
      </c>
      <c r="R1013" s="5">
        <v>0.69722222222222197</v>
      </c>
      <c r="T1013" s="13">
        <f t="shared" si="44"/>
        <v>38.4</v>
      </c>
      <c r="U1013" s="13">
        <f t="shared" si="45"/>
        <v>10.899999999999999</v>
      </c>
      <c r="V1013" s="12" t="str">
        <f t="shared" si="43"/>
        <v/>
      </c>
      <c r="W1013" s="11">
        <f t="shared" si="46"/>
        <v>1</v>
      </c>
      <c r="X1013" s="13"/>
      <c r="Z1013" s="2"/>
      <c r="AA1013"/>
      <c r="AC1013" s="9"/>
      <c r="AD1013" s="5">
        <v>0.69722222222247998</v>
      </c>
      <c r="AM1013" s="2">
        <v>24.5</v>
      </c>
      <c r="AN1013" s="2">
        <v>75</v>
      </c>
      <c r="AO1013" s="2">
        <v>19.8</v>
      </c>
      <c r="AP1013" s="2">
        <v>24.5</v>
      </c>
      <c r="AQ1013" s="2">
        <v>2.2000000000000002</v>
      </c>
      <c r="AR1013" s="2">
        <v>4.7</v>
      </c>
      <c r="AS1013" s="2">
        <v>1014.9</v>
      </c>
      <c r="AT1013" s="2">
        <v>50060</v>
      </c>
      <c r="AU1013" s="2">
        <v>3</v>
      </c>
      <c r="AV1013" s="600">
        <v>0</v>
      </c>
      <c r="AW1013" s="600">
        <v>0</v>
      </c>
      <c r="AX1013" s="600">
        <v>0</v>
      </c>
      <c r="AY1013" s="599">
        <v>0</v>
      </c>
      <c r="AZ1013" s="599">
        <v>296.2</v>
      </c>
      <c r="BA1013">
        <v>38.4</v>
      </c>
      <c r="BB1013">
        <v>36</v>
      </c>
      <c r="BC1013" s="8">
        <v>0.69722222222222197</v>
      </c>
    </row>
    <row r="1014" spans="2:55">
      <c r="B1014" s="2">
        <v>24.5</v>
      </c>
      <c r="C1014" s="2">
        <v>75</v>
      </c>
      <c r="D1014" s="2">
        <v>19.8</v>
      </c>
      <c r="E1014" s="2">
        <v>24.5</v>
      </c>
      <c r="F1014" s="2">
        <v>2.2000000000000002</v>
      </c>
      <c r="G1014" s="2">
        <v>5</v>
      </c>
      <c r="H1014" s="2">
        <v>1014.8</v>
      </c>
      <c r="I1014" s="2">
        <v>52090</v>
      </c>
      <c r="J1014" s="2">
        <v>3</v>
      </c>
      <c r="K1014" s="2">
        <v>0</v>
      </c>
      <c r="L1014" s="2">
        <v>0</v>
      </c>
      <c r="M1014" s="2">
        <v>0</v>
      </c>
      <c r="N1014">
        <v>0</v>
      </c>
      <c r="O1014">
        <v>296.2</v>
      </c>
      <c r="P1014">
        <v>38.1</v>
      </c>
      <c r="Q1014">
        <v>35.700000000000003</v>
      </c>
      <c r="R1014" s="5">
        <v>0.69791666666666696</v>
      </c>
      <c r="T1014" s="13">
        <f t="shared" si="44"/>
        <v>38.1</v>
      </c>
      <c r="U1014" s="13">
        <f t="shared" si="45"/>
        <v>10.600000000000001</v>
      </c>
      <c r="V1014" s="12" t="str">
        <f t="shared" si="43"/>
        <v/>
      </c>
      <c r="W1014" s="11">
        <f t="shared" si="46"/>
        <v>1</v>
      </c>
      <c r="X1014" s="13"/>
      <c r="Z1014" s="2"/>
      <c r="AA1014"/>
      <c r="AC1014" s="9"/>
      <c r="AD1014" s="5">
        <v>0.69791666666692498</v>
      </c>
      <c r="AM1014" s="2">
        <v>24.5</v>
      </c>
      <c r="AN1014" s="2">
        <v>75</v>
      </c>
      <c r="AO1014" s="2">
        <v>19.8</v>
      </c>
      <c r="AP1014" s="2">
        <v>24.5</v>
      </c>
      <c r="AQ1014" s="2">
        <v>2.2000000000000002</v>
      </c>
      <c r="AR1014" s="2">
        <v>5</v>
      </c>
      <c r="AS1014" s="2">
        <v>1014.8</v>
      </c>
      <c r="AT1014" s="2">
        <v>52090</v>
      </c>
      <c r="AU1014" s="2">
        <v>3</v>
      </c>
      <c r="AV1014" s="600">
        <v>0</v>
      </c>
      <c r="AW1014" s="600">
        <v>0</v>
      </c>
      <c r="AX1014" s="600">
        <v>0</v>
      </c>
      <c r="AY1014" s="599">
        <v>0</v>
      </c>
      <c r="AZ1014" s="599">
        <v>296.2</v>
      </c>
      <c r="BA1014">
        <v>38.1</v>
      </c>
      <c r="BB1014">
        <v>35.700000000000003</v>
      </c>
      <c r="BC1014" s="8">
        <v>0.69791666666666696</v>
      </c>
    </row>
    <row r="1015" spans="2:55">
      <c r="B1015" s="2">
        <v>24.5</v>
      </c>
      <c r="C1015" s="2">
        <v>75</v>
      </c>
      <c r="D1015" s="2">
        <v>19.8</v>
      </c>
      <c r="E1015" s="2">
        <v>24.5</v>
      </c>
      <c r="F1015" s="2">
        <v>4</v>
      </c>
      <c r="G1015" s="2">
        <v>6.1</v>
      </c>
      <c r="H1015" s="2">
        <v>1014.9</v>
      </c>
      <c r="I1015" s="2">
        <v>52060</v>
      </c>
      <c r="J1015" s="2">
        <v>3</v>
      </c>
      <c r="K1015" s="2">
        <v>0</v>
      </c>
      <c r="L1015" s="2">
        <v>0</v>
      </c>
      <c r="M1015" s="2">
        <v>0</v>
      </c>
      <c r="N1015">
        <v>0</v>
      </c>
      <c r="O1015">
        <v>296.2</v>
      </c>
      <c r="P1015">
        <v>37.799999999999997</v>
      </c>
      <c r="Q1015">
        <v>35.4</v>
      </c>
      <c r="R1015" s="5">
        <v>0.69861111111111096</v>
      </c>
      <c r="T1015" s="13">
        <f t="shared" si="44"/>
        <v>37.799999999999997</v>
      </c>
      <c r="U1015" s="13">
        <f t="shared" si="45"/>
        <v>10.299999999999997</v>
      </c>
      <c r="V1015" s="12" t="str">
        <f t="shared" si="43"/>
        <v/>
      </c>
      <c r="W1015" s="11">
        <f t="shared" si="46"/>
        <v>1</v>
      </c>
      <c r="X1015" s="13"/>
      <c r="Z1015" s="2"/>
      <c r="AA1015"/>
      <c r="AC1015" s="9"/>
      <c r="AD1015" s="5">
        <v>0.69861111111136998</v>
      </c>
      <c r="AM1015" s="2">
        <v>24.5</v>
      </c>
      <c r="AN1015" s="2">
        <v>75</v>
      </c>
      <c r="AO1015" s="2">
        <v>19.8</v>
      </c>
      <c r="AP1015" s="2">
        <v>24.5</v>
      </c>
      <c r="AQ1015" s="2">
        <v>4</v>
      </c>
      <c r="AR1015" s="2">
        <v>6.1</v>
      </c>
      <c r="AS1015" s="2">
        <v>1014.9</v>
      </c>
      <c r="AT1015" s="2">
        <v>52060</v>
      </c>
      <c r="AU1015" s="2">
        <v>3</v>
      </c>
      <c r="AV1015" s="600">
        <v>0</v>
      </c>
      <c r="AW1015" s="600">
        <v>0</v>
      </c>
      <c r="AX1015" s="600">
        <v>0</v>
      </c>
      <c r="AY1015" s="599">
        <v>0</v>
      </c>
      <c r="AZ1015" s="599">
        <v>296.2</v>
      </c>
      <c r="BA1015">
        <v>37.799999999999997</v>
      </c>
      <c r="BB1015">
        <v>35.4</v>
      </c>
      <c r="BC1015" s="8">
        <v>0.69861111111111096</v>
      </c>
    </row>
    <row r="1016" spans="2:55">
      <c r="B1016" s="2">
        <v>24.6</v>
      </c>
      <c r="C1016" s="2">
        <v>75</v>
      </c>
      <c r="D1016" s="2">
        <v>19.899999999999999</v>
      </c>
      <c r="E1016" s="2">
        <v>24.6</v>
      </c>
      <c r="F1016" s="2">
        <v>5.8</v>
      </c>
      <c r="G1016" s="2">
        <v>6.1</v>
      </c>
      <c r="H1016" s="2">
        <v>1014.9</v>
      </c>
      <c r="I1016" s="2">
        <v>62720</v>
      </c>
      <c r="J1016" s="2">
        <v>4</v>
      </c>
      <c r="K1016" s="2">
        <v>0</v>
      </c>
      <c r="L1016" s="2">
        <v>0</v>
      </c>
      <c r="M1016" s="2">
        <v>0</v>
      </c>
      <c r="N1016">
        <v>0</v>
      </c>
      <c r="O1016">
        <v>296.2</v>
      </c>
      <c r="P1016">
        <v>37.6</v>
      </c>
      <c r="Q1016">
        <v>35.200000000000003</v>
      </c>
      <c r="R1016" s="5">
        <v>0.69930555555555596</v>
      </c>
      <c r="T1016" s="13">
        <f t="shared" si="44"/>
        <v>37.6</v>
      </c>
      <c r="U1016" s="13">
        <f t="shared" si="45"/>
        <v>10</v>
      </c>
      <c r="V1016" s="12" t="str">
        <f t="shared" si="43"/>
        <v/>
      </c>
      <c r="W1016" s="11">
        <f t="shared" si="46"/>
        <v>1</v>
      </c>
      <c r="X1016" s="13"/>
      <c r="Z1016" s="2"/>
      <c r="AA1016"/>
      <c r="AC1016" s="9"/>
      <c r="AD1016" s="5">
        <v>0.69930555555581497</v>
      </c>
      <c r="AM1016" s="2">
        <v>24.6</v>
      </c>
      <c r="AN1016" s="2">
        <v>75</v>
      </c>
      <c r="AO1016" s="2">
        <v>19.899999999999999</v>
      </c>
      <c r="AP1016" s="2">
        <v>24.6</v>
      </c>
      <c r="AQ1016" s="2">
        <v>5.8</v>
      </c>
      <c r="AR1016" s="2">
        <v>6.1</v>
      </c>
      <c r="AS1016" s="2">
        <v>1014.9</v>
      </c>
      <c r="AT1016" s="2">
        <v>62720</v>
      </c>
      <c r="AU1016" s="2">
        <v>4</v>
      </c>
      <c r="AV1016" s="600">
        <v>0</v>
      </c>
      <c r="AW1016" s="600">
        <v>0</v>
      </c>
      <c r="AX1016" s="600">
        <v>0</v>
      </c>
      <c r="AY1016" s="599">
        <v>0</v>
      </c>
      <c r="AZ1016" s="599">
        <v>296.2</v>
      </c>
      <c r="BA1016">
        <v>37.6</v>
      </c>
      <c r="BB1016">
        <v>35.200000000000003</v>
      </c>
      <c r="BC1016" s="8">
        <v>0.69930555555555596</v>
      </c>
    </row>
    <row r="1017" spans="2:55">
      <c r="B1017" s="2">
        <v>24.6</v>
      </c>
      <c r="C1017" s="2">
        <v>75</v>
      </c>
      <c r="D1017" s="2">
        <v>19.899999999999999</v>
      </c>
      <c r="E1017" s="2">
        <v>24.6</v>
      </c>
      <c r="F1017" s="2">
        <v>6.1</v>
      </c>
      <c r="G1017" s="2">
        <v>7.2</v>
      </c>
      <c r="H1017" s="2">
        <v>1015</v>
      </c>
      <c r="I1017" s="2">
        <v>55280</v>
      </c>
      <c r="J1017" s="2">
        <v>4</v>
      </c>
      <c r="K1017" s="2">
        <v>0</v>
      </c>
      <c r="L1017" s="2">
        <v>0</v>
      </c>
      <c r="M1017" s="2">
        <v>0</v>
      </c>
      <c r="N1017">
        <v>0</v>
      </c>
      <c r="O1017">
        <v>296.2</v>
      </c>
      <c r="P1017">
        <v>37.5</v>
      </c>
      <c r="Q1017">
        <v>35.1</v>
      </c>
      <c r="R1017" s="5">
        <v>0.7</v>
      </c>
      <c r="T1017" s="13">
        <f t="shared" si="44"/>
        <v>37.5</v>
      </c>
      <c r="U1017" s="13">
        <f t="shared" si="45"/>
        <v>9.8999999999999986</v>
      </c>
      <c r="V1017" s="12" t="str">
        <f t="shared" si="43"/>
        <v/>
      </c>
      <c r="W1017" s="11">
        <f t="shared" si="46"/>
        <v>1</v>
      </c>
      <c r="X1017" s="13"/>
      <c r="Z1017" s="2"/>
      <c r="AA1017"/>
      <c r="AC1017" s="9"/>
      <c r="AD1017" s="5">
        <v>0.70000000000025997</v>
      </c>
      <c r="AM1017" s="2">
        <v>24.6</v>
      </c>
      <c r="AN1017" s="2">
        <v>75</v>
      </c>
      <c r="AO1017" s="2">
        <v>19.899999999999999</v>
      </c>
      <c r="AP1017" s="2">
        <v>24.6</v>
      </c>
      <c r="AQ1017" s="2">
        <v>6.1</v>
      </c>
      <c r="AR1017" s="2">
        <v>7.2</v>
      </c>
      <c r="AS1017" s="2">
        <v>1015</v>
      </c>
      <c r="AT1017" s="2">
        <v>55280</v>
      </c>
      <c r="AU1017" s="2">
        <v>4</v>
      </c>
      <c r="AV1017" s="600">
        <v>0</v>
      </c>
      <c r="AW1017" s="600">
        <v>0</v>
      </c>
      <c r="AX1017" s="600">
        <v>0</v>
      </c>
      <c r="AY1017" s="599">
        <v>0</v>
      </c>
      <c r="AZ1017" s="599">
        <v>296.2</v>
      </c>
      <c r="BA1017">
        <v>37.5</v>
      </c>
      <c r="BB1017">
        <v>35.1</v>
      </c>
      <c r="BC1017" s="8">
        <v>0.7</v>
      </c>
    </row>
    <row r="1018" spans="2:55">
      <c r="B1018" s="2">
        <v>24.8</v>
      </c>
      <c r="C1018" s="2">
        <v>75</v>
      </c>
      <c r="D1018" s="2">
        <v>20.100000000000001</v>
      </c>
      <c r="E1018" s="2">
        <v>24.8</v>
      </c>
      <c r="F1018" s="2">
        <v>0</v>
      </c>
      <c r="G1018" s="2">
        <v>7.2</v>
      </c>
      <c r="H1018" s="2">
        <v>1014.9</v>
      </c>
      <c r="I1018" s="2">
        <v>60910</v>
      </c>
      <c r="J1018" s="2">
        <v>4</v>
      </c>
      <c r="K1018" s="2">
        <v>0</v>
      </c>
      <c r="L1018" s="2">
        <v>0</v>
      </c>
      <c r="M1018" s="2">
        <v>0</v>
      </c>
      <c r="N1018">
        <v>0</v>
      </c>
      <c r="O1018">
        <v>296.2</v>
      </c>
      <c r="P1018">
        <v>37.4</v>
      </c>
      <c r="Q1018">
        <v>35.1</v>
      </c>
      <c r="R1018" s="5">
        <v>0.70069444444444495</v>
      </c>
      <c r="T1018" s="13">
        <f t="shared" si="44"/>
        <v>37.4</v>
      </c>
      <c r="U1018" s="13">
        <f t="shared" si="45"/>
        <v>9.5999999999999979</v>
      </c>
      <c r="V1018" s="12" t="str">
        <f t="shared" si="43"/>
        <v/>
      </c>
      <c r="W1018" s="11">
        <f t="shared" si="46"/>
        <v>1</v>
      </c>
      <c r="X1018" s="13"/>
      <c r="Z1018" s="2"/>
      <c r="AA1018"/>
      <c r="AC1018" s="9"/>
      <c r="AD1018" s="5">
        <v>0.70069444444470497</v>
      </c>
      <c r="AM1018" s="2">
        <v>24.8</v>
      </c>
      <c r="AN1018" s="2">
        <v>75</v>
      </c>
      <c r="AO1018" s="2">
        <v>20.100000000000001</v>
      </c>
      <c r="AP1018" s="2">
        <v>24.8</v>
      </c>
      <c r="AQ1018" s="2">
        <v>0</v>
      </c>
      <c r="AR1018" s="2">
        <v>7.2</v>
      </c>
      <c r="AS1018" s="2">
        <v>1014.9</v>
      </c>
      <c r="AT1018" s="2">
        <v>60910</v>
      </c>
      <c r="AU1018" s="2">
        <v>4</v>
      </c>
      <c r="AV1018" s="600">
        <v>0</v>
      </c>
      <c r="AW1018" s="600">
        <v>0</v>
      </c>
      <c r="AX1018" s="600">
        <v>0</v>
      </c>
      <c r="AY1018" s="599">
        <v>0</v>
      </c>
      <c r="AZ1018" s="599">
        <v>296.2</v>
      </c>
      <c r="BA1018">
        <v>37.4</v>
      </c>
      <c r="BB1018">
        <v>35.1</v>
      </c>
      <c r="BC1018" s="8">
        <v>0.70069444444444495</v>
      </c>
    </row>
    <row r="1019" spans="2:55">
      <c r="B1019" s="2">
        <v>24.9</v>
      </c>
      <c r="C1019" s="2">
        <v>74</v>
      </c>
      <c r="D1019" s="2">
        <v>20</v>
      </c>
      <c r="E1019" s="2">
        <v>24.9</v>
      </c>
      <c r="F1019" s="2">
        <v>6.1</v>
      </c>
      <c r="G1019" s="2">
        <v>6.5</v>
      </c>
      <c r="H1019" s="2">
        <v>1015.2</v>
      </c>
      <c r="I1019" s="2">
        <v>107650</v>
      </c>
      <c r="J1019" s="2">
        <v>7</v>
      </c>
      <c r="K1019" s="2">
        <v>0</v>
      </c>
      <c r="L1019" s="2">
        <v>0</v>
      </c>
      <c r="M1019" s="2">
        <v>0</v>
      </c>
      <c r="N1019">
        <v>0</v>
      </c>
      <c r="O1019">
        <v>296.2</v>
      </c>
      <c r="P1019">
        <v>37.5</v>
      </c>
      <c r="Q1019">
        <v>35.200000000000003</v>
      </c>
      <c r="R1019" s="5">
        <v>0.70138888888888895</v>
      </c>
      <c r="T1019" s="13">
        <f t="shared" si="44"/>
        <v>37.5</v>
      </c>
      <c r="U1019" s="13">
        <f t="shared" si="45"/>
        <v>9.6000000000000014</v>
      </c>
      <c r="V1019" s="12" t="str">
        <f t="shared" si="43"/>
        <v/>
      </c>
      <c r="W1019" s="11">
        <f t="shared" si="46"/>
        <v>1</v>
      </c>
      <c r="X1019" s="13"/>
      <c r="Z1019" s="2"/>
      <c r="AA1019"/>
      <c r="AC1019" s="9"/>
      <c r="AD1019" s="5">
        <v>0.70138888888914996</v>
      </c>
      <c r="AM1019" s="2">
        <v>24.9</v>
      </c>
      <c r="AN1019" s="2">
        <v>74</v>
      </c>
      <c r="AO1019" s="2">
        <v>20</v>
      </c>
      <c r="AP1019" s="2">
        <v>24.9</v>
      </c>
      <c r="AQ1019" s="2">
        <v>6.1</v>
      </c>
      <c r="AR1019" s="2">
        <v>6.5</v>
      </c>
      <c r="AS1019" s="2">
        <v>1015.2</v>
      </c>
      <c r="AT1019" s="2">
        <v>107650</v>
      </c>
      <c r="AU1019" s="2">
        <v>7</v>
      </c>
      <c r="AV1019" s="600">
        <v>0</v>
      </c>
      <c r="AW1019" s="600">
        <v>0</v>
      </c>
      <c r="AX1019" s="600">
        <v>0</v>
      </c>
      <c r="AY1019" s="599">
        <v>0</v>
      </c>
      <c r="AZ1019" s="599">
        <v>296.2</v>
      </c>
      <c r="BA1019">
        <v>37.5</v>
      </c>
      <c r="BB1019">
        <v>35.200000000000003</v>
      </c>
      <c r="BC1019" s="8">
        <v>0.70138888888888895</v>
      </c>
    </row>
    <row r="1020" spans="2:55">
      <c r="B1020" s="2">
        <v>25</v>
      </c>
      <c r="C1020" s="2">
        <v>74</v>
      </c>
      <c r="D1020" s="2">
        <v>20.100000000000001</v>
      </c>
      <c r="E1020" s="2">
        <v>25</v>
      </c>
      <c r="F1020" s="2">
        <v>0</v>
      </c>
      <c r="G1020" s="2">
        <v>2.2000000000000002</v>
      </c>
      <c r="H1020" s="2">
        <v>1015</v>
      </c>
      <c r="I1020" s="2">
        <v>97620</v>
      </c>
      <c r="J1020" s="2">
        <v>7</v>
      </c>
      <c r="K1020" s="2">
        <v>0</v>
      </c>
      <c r="L1020" s="2">
        <v>0</v>
      </c>
      <c r="M1020" s="2">
        <v>0</v>
      </c>
      <c r="N1020">
        <v>0</v>
      </c>
      <c r="O1020">
        <v>296.2</v>
      </c>
      <c r="P1020">
        <v>37.700000000000003</v>
      </c>
      <c r="Q1020">
        <v>35.299999999999997</v>
      </c>
      <c r="R1020" s="5">
        <v>0.70208333333333295</v>
      </c>
      <c r="T1020" s="13">
        <f t="shared" si="44"/>
        <v>37.700000000000003</v>
      </c>
      <c r="U1020" s="13">
        <f t="shared" si="45"/>
        <v>9.7000000000000028</v>
      </c>
      <c r="V1020" s="12" t="str">
        <f t="shared" si="43"/>
        <v/>
      </c>
      <c r="W1020" s="11">
        <f t="shared" si="46"/>
        <v>1</v>
      </c>
      <c r="X1020" s="13"/>
      <c r="Z1020" s="2"/>
      <c r="AA1020"/>
      <c r="AC1020" s="9"/>
      <c r="AD1020" s="5">
        <v>0.70208333333359496</v>
      </c>
      <c r="AM1020" s="2">
        <v>25</v>
      </c>
      <c r="AN1020" s="2">
        <v>74</v>
      </c>
      <c r="AO1020" s="2">
        <v>20.100000000000001</v>
      </c>
      <c r="AP1020" s="2">
        <v>25</v>
      </c>
      <c r="AQ1020" s="2">
        <v>0</v>
      </c>
      <c r="AR1020" s="2">
        <v>2.2000000000000002</v>
      </c>
      <c r="AS1020" s="2">
        <v>1015</v>
      </c>
      <c r="AT1020" s="2">
        <v>97620</v>
      </c>
      <c r="AU1020" s="2">
        <v>7</v>
      </c>
      <c r="AV1020" s="600">
        <v>0</v>
      </c>
      <c r="AW1020" s="600">
        <v>0</v>
      </c>
      <c r="AX1020" s="600">
        <v>0</v>
      </c>
      <c r="AY1020" s="599">
        <v>0</v>
      </c>
      <c r="AZ1020" s="599">
        <v>296.2</v>
      </c>
      <c r="BA1020">
        <v>37.700000000000003</v>
      </c>
      <c r="BB1020">
        <v>35.299999999999997</v>
      </c>
      <c r="BC1020" s="8">
        <v>0.70208333333333295</v>
      </c>
    </row>
    <row r="1021" spans="2:55">
      <c r="B1021" s="2">
        <v>25.2</v>
      </c>
      <c r="C1021" s="2">
        <v>73</v>
      </c>
      <c r="D1021" s="2">
        <v>20</v>
      </c>
      <c r="E1021" s="2">
        <v>25.2</v>
      </c>
      <c r="F1021" s="2">
        <v>3.2</v>
      </c>
      <c r="G1021" s="2">
        <v>4.7</v>
      </c>
      <c r="H1021" s="2">
        <v>1015</v>
      </c>
      <c r="I1021" s="2">
        <v>95430</v>
      </c>
      <c r="J1021" s="2">
        <v>7</v>
      </c>
      <c r="K1021" s="2">
        <v>0</v>
      </c>
      <c r="L1021" s="2">
        <v>0</v>
      </c>
      <c r="M1021" s="2">
        <v>0</v>
      </c>
      <c r="N1021">
        <v>0</v>
      </c>
      <c r="O1021">
        <v>296.2</v>
      </c>
      <c r="P1021">
        <v>38.200000000000003</v>
      </c>
      <c r="Q1021">
        <v>35.5</v>
      </c>
      <c r="R1021" s="5">
        <v>0.70277777777777795</v>
      </c>
      <c r="T1021" s="13">
        <f t="shared" si="44"/>
        <v>38.200000000000003</v>
      </c>
      <c r="U1021" s="13">
        <f t="shared" si="45"/>
        <v>10.000000000000004</v>
      </c>
      <c r="V1021" s="12" t="str">
        <f t="shared" si="43"/>
        <v/>
      </c>
      <c r="W1021" s="11">
        <f t="shared" si="46"/>
        <v>1</v>
      </c>
      <c r="X1021" s="13"/>
      <c r="Z1021" s="2"/>
      <c r="AA1021"/>
      <c r="AC1021" s="9"/>
      <c r="AD1021" s="5">
        <v>0.70277777777803996</v>
      </c>
      <c r="AM1021" s="2">
        <v>25.2</v>
      </c>
      <c r="AN1021" s="2">
        <v>73</v>
      </c>
      <c r="AO1021" s="2">
        <v>20</v>
      </c>
      <c r="AP1021" s="2">
        <v>25.2</v>
      </c>
      <c r="AQ1021" s="2">
        <v>3.2</v>
      </c>
      <c r="AR1021" s="2">
        <v>4.7</v>
      </c>
      <c r="AS1021" s="2">
        <v>1015</v>
      </c>
      <c r="AT1021" s="2">
        <v>95430</v>
      </c>
      <c r="AU1021" s="2">
        <v>7</v>
      </c>
      <c r="AV1021" s="600">
        <v>0</v>
      </c>
      <c r="AW1021" s="600">
        <v>0</v>
      </c>
      <c r="AX1021" s="600">
        <v>0</v>
      </c>
      <c r="AY1021" s="599">
        <v>0</v>
      </c>
      <c r="AZ1021" s="599">
        <v>296.2</v>
      </c>
      <c r="BA1021">
        <v>38.200000000000003</v>
      </c>
      <c r="BB1021">
        <v>35.5</v>
      </c>
      <c r="BC1021" s="8">
        <v>0.70277777777777795</v>
      </c>
    </row>
    <row r="1022" spans="2:55">
      <c r="B1022" s="2">
        <v>25.5</v>
      </c>
      <c r="C1022" s="2">
        <v>72</v>
      </c>
      <c r="D1022" s="2">
        <v>20.100000000000001</v>
      </c>
      <c r="E1022" s="2">
        <v>25.5</v>
      </c>
      <c r="F1022" s="2">
        <v>7.9</v>
      </c>
      <c r="G1022" s="2">
        <v>7.9</v>
      </c>
      <c r="H1022" s="2">
        <v>1015</v>
      </c>
      <c r="I1022" s="2">
        <v>69230</v>
      </c>
      <c r="J1022" s="2">
        <v>5</v>
      </c>
      <c r="K1022" s="2">
        <v>0</v>
      </c>
      <c r="L1022" s="2">
        <v>0</v>
      </c>
      <c r="M1022" s="2">
        <v>0</v>
      </c>
      <c r="N1022">
        <v>0</v>
      </c>
      <c r="O1022">
        <v>296.2</v>
      </c>
      <c r="P1022">
        <v>38.799999999999997</v>
      </c>
      <c r="Q1022">
        <v>35.700000000000003</v>
      </c>
      <c r="R1022" s="5">
        <v>0.70347222222222205</v>
      </c>
      <c r="T1022" s="13">
        <f t="shared" si="44"/>
        <v>38.799999999999997</v>
      </c>
      <c r="U1022" s="13">
        <f t="shared" si="45"/>
        <v>10.299999999999997</v>
      </c>
      <c r="V1022" s="12" t="str">
        <f t="shared" si="43"/>
        <v/>
      </c>
      <c r="W1022" s="11">
        <f t="shared" si="46"/>
        <v>1</v>
      </c>
      <c r="X1022" s="13"/>
      <c r="Z1022" s="2"/>
      <c r="AA1022"/>
      <c r="AC1022" s="9"/>
      <c r="AD1022" s="5">
        <v>0.70347222222248496</v>
      </c>
      <c r="AM1022" s="2">
        <v>25.5</v>
      </c>
      <c r="AN1022" s="2">
        <v>72</v>
      </c>
      <c r="AO1022" s="2">
        <v>20.100000000000001</v>
      </c>
      <c r="AP1022" s="2">
        <v>25.5</v>
      </c>
      <c r="AQ1022" s="2">
        <v>7.9</v>
      </c>
      <c r="AR1022" s="2">
        <v>7.9</v>
      </c>
      <c r="AS1022" s="2">
        <v>1015</v>
      </c>
      <c r="AT1022" s="2">
        <v>69230</v>
      </c>
      <c r="AU1022" s="2">
        <v>5</v>
      </c>
      <c r="AV1022" s="600">
        <v>0</v>
      </c>
      <c r="AW1022" s="600">
        <v>0</v>
      </c>
      <c r="AX1022" s="600">
        <v>0</v>
      </c>
      <c r="AY1022" s="599">
        <v>0</v>
      </c>
      <c r="AZ1022" s="599">
        <v>296.2</v>
      </c>
      <c r="BA1022">
        <v>38.799999999999997</v>
      </c>
      <c r="BB1022">
        <v>35.700000000000003</v>
      </c>
      <c r="BC1022" s="8">
        <v>0.70347222222222205</v>
      </c>
    </row>
    <row r="1023" spans="2:55">
      <c r="B1023" s="2">
        <v>25.4</v>
      </c>
      <c r="C1023" s="2">
        <v>72</v>
      </c>
      <c r="D1023" s="2">
        <v>20</v>
      </c>
      <c r="E1023" s="2">
        <v>25.4</v>
      </c>
      <c r="F1023" s="2">
        <v>1.8</v>
      </c>
      <c r="G1023" s="2">
        <v>9.4</v>
      </c>
      <c r="H1023" s="2">
        <v>1015</v>
      </c>
      <c r="I1023" s="2">
        <v>63520</v>
      </c>
      <c r="J1023" s="2">
        <v>4</v>
      </c>
      <c r="K1023" s="2">
        <v>0</v>
      </c>
      <c r="L1023" s="2">
        <v>0</v>
      </c>
      <c r="M1023" s="2">
        <v>0</v>
      </c>
      <c r="N1023">
        <v>0</v>
      </c>
      <c r="O1023">
        <v>296.2</v>
      </c>
      <c r="P1023">
        <v>39.6</v>
      </c>
      <c r="Q1023">
        <v>36.1</v>
      </c>
      <c r="R1023" s="5">
        <v>0.70416666666666705</v>
      </c>
      <c r="T1023" s="13">
        <f t="shared" si="44"/>
        <v>39.6</v>
      </c>
      <c r="U1023" s="13">
        <f t="shared" si="45"/>
        <v>11.200000000000003</v>
      </c>
      <c r="V1023" s="12" t="str">
        <f t="shared" si="43"/>
        <v/>
      </c>
      <c r="W1023" s="11">
        <f t="shared" si="46"/>
        <v>1</v>
      </c>
      <c r="X1023" s="13"/>
      <c r="Z1023" s="2"/>
      <c r="AA1023"/>
      <c r="AC1023" s="9"/>
      <c r="AD1023" s="5">
        <v>0.70416666666692995</v>
      </c>
      <c r="AM1023" s="2">
        <v>25.4</v>
      </c>
      <c r="AN1023" s="2">
        <v>72</v>
      </c>
      <c r="AO1023" s="2">
        <v>20</v>
      </c>
      <c r="AP1023" s="2">
        <v>25.4</v>
      </c>
      <c r="AQ1023" s="2">
        <v>1.8</v>
      </c>
      <c r="AR1023" s="2">
        <v>9.4</v>
      </c>
      <c r="AS1023" s="2">
        <v>1015</v>
      </c>
      <c r="AT1023" s="2">
        <v>63520</v>
      </c>
      <c r="AU1023" s="2">
        <v>4</v>
      </c>
      <c r="AV1023" s="600">
        <v>0</v>
      </c>
      <c r="AW1023" s="600">
        <v>0</v>
      </c>
      <c r="AX1023" s="600">
        <v>0</v>
      </c>
      <c r="AY1023" s="599">
        <v>0</v>
      </c>
      <c r="AZ1023" s="599">
        <v>296.2</v>
      </c>
      <c r="BA1023">
        <v>39.6</v>
      </c>
      <c r="BB1023">
        <v>36.1</v>
      </c>
      <c r="BC1023" s="8">
        <v>0.70416666666666705</v>
      </c>
    </row>
    <row r="1024" spans="2:55">
      <c r="B1024" s="2">
        <v>25.2</v>
      </c>
      <c r="C1024" s="2">
        <v>73</v>
      </c>
      <c r="D1024" s="2">
        <v>20</v>
      </c>
      <c r="E1024" s="2">
        <v>25.2</v>
      </c>
      <c r="F1024" s="2">
        <v>0</v>
      </c>
      <c r="G1024" s="2">
        <v>5</v>
      </c>
      <c r="H1024" s="2">
        <v>1015.1</v>
      </c>
      <c r="I1024" s="2">
        <v>47960</v>
      </c>
      <c r="J1024" s="2">
        <v>3</v>
      </c>
      <c r="K1024" s="2">
        <v>0</v>
      </c>
      <c r="L1024" s="2">
        <v>0</v>
      </c>
      <c r="M1024" s="2">
        <v>0</v>
      </c>
      <c r="N1024">
        <v>0</v>
      </c>
      <c r="O1024">
        <v>296.2</v>
      </c>
      <c r="P1024">
        <v>40.1</v>
      </c>
      <c r="Q1024">
        <v>36.4</v>
      </c>
      <c r="R1024" s="5">
        <v>0.70486111111111105</v>
      </c>
      <c r="T1024" s="13">
        <f t="shared" si="44"/>
        <v>40.1</v>
      </c>
      <c r="U1024" s="13">
        <f t="shared" si="45"/>
        <v>11.900000000000002</v>
      </c>
      <c r="V1024" s="12" t="str">
        <f t="shared" si="43"/>
        <v/>
      </c>
      <c r="W1024" s="11">
        <f t="shared" si="46"/>
        <v>1</v>
      </c>
      <c r="X1024" s="13"/>
      <c r="Z1024" s="2"/>
      <c r="AA1024"/>
      <c r="AC1024" s="9"/>
      <c r="AD1024" s="5">
        <v>0.70486111111137495</v>
      </c>
      <c r="AM1024" s="2">
        <v>25.2</v>
      </c>
      <c r="AN1024" s="2">
        <v>73</v>
      </c>
      <c r="AO1024" s="2">
        <v>20</v>
      </c>
      <c r="AP1024" s="2">
        <v>25.2</v>
      </c>
      <c r="AQ1024" s="2">
        <v>0</v>
      </c>
      <c r="AR1024" s="2">
        <v>5</v>
      </c>
      <c r="AS1024" s="2">
        <v>1015.1</v>
      </c>
      <c r="AT1024" s="2">
        <v>47960</v>
      </c>
      <c r="AU1024" s="2">
        <v>3</v>
      </c>
      <c r="AV1024" s="600">
        <v>0</v>
      </c>
      <c r="AW1024" s="600">
        <v>0</v>
      </c>
      <c r="AX1024" s="600">
        <v>0</v>
      </c>
      <c r="AY1024" s="599">
        <v>0</v>
      </c>
      <c r="AZ1024" s="599">
        <v>296.2</v>
      </c>
      <c r="BA1024">
        <v>40.1</v>
      </c>
      <c r="BB1024">
        <v>36.4</v>
      </c>
      <c r="BC1024" s="8">
        <v>0.70486111111111105</v>
      </c>
    </row>
    <row r="1025" spans="2:55">
      <c r="B1025" s="2">
        <v>25.1</v>
      </c>
      <c r="C1025" s="2">
        <v>73</v>
      </c>
      <c r="D1025" s="2">
        <v>19.899999999999999</v>
      </c>
      <c r="E1025" s="2">
        <v>25.1</v>
      </c>
      <c r="F1025" s="2">
        <v>5.8</v>
      </c>
      <c r="G1025" s="2">
        <v>5.8</v>
      </c>
      <c r="H1025" s="2">
        <v>1015.1</v>
      </c>
      <c r="I1025" s="2">
        <v>40220</v>
      </c>
      <c r="J1025" s="2">
        <v>2</v>
      </c>
      <c r="K1025" s="2">
        <v>0</v>
      </c>
      <c r="L1025" s="2">
        <v>0</v>
      </c>
      <c r="M1025" s="2">
        <v>0</v>
      </c>
      <c r="N1025">
        <v>0</v>
      </c>
      <c r="O1025">
        <v>296.2</v>
      </c>
      <c r="P1025">
        <v>40.4</v>
      </c>
      <c r="Q1025">
        <v>36.6</v>
      </c>
      <c r="R1025" s="5">
        <v>0.70555555555555605</v>
      </c>
      <c r="T1025" s="13">
        <f t="shared" si="44"/>
        <v>40.4</v>
      </c>
      <c r="U1025" s="13">
        <f t="shared" si="45"/>
        <v>12.299999999999997</v>
      </c>
      <c r="V1025" s="12" t="str">
        <f t="shared" si="43"/>
        <v/>
      </c>
      <c r="W1025" s="11">
        <f t="shared" si="46"/>
        <v>1</v>
      </c>
      <c r="X1025" s="13"/>
      <c r="Z1025" s="2"/>
      <c r="AA1025"/>
      <c r="AC1025" s="9"/>
      <c r="AD1025" s="5">
        <v>0.70555555555581995</v>
      </c>
      <c r="AM1025" s="2">
        <v>25.1</v>
      </c>
      <c r="AN1025" s="2">
        <v>73</v>
      </c>
      <c r="AO1025" s="2">
        <v>19.899999999999999</v>
      </c>
      <c r="AP1025" s="2">
        <v>25.1</v>
      </c>
      <c r="AQ1025" s="2">
        <v>5.8</v>
      </c>
      <c r="AR1025" s="2">
        <v>5.8</v>
      </c>
      <c r="AS1025" s="2">
        <v>1015.1</v>
      </c>
      <c r="AT1025" s="2">
        <v>40220</v>
      </c>
      <c r="AU1025" s="2">
        <v>2</v>
      </c>
      <c r="AV1025" s="600">
        <v>0</v>
      </c>
      <c r="AW1025" s="600">
        <v>0</v>
      </c>
      <c r="AX1025" s="600">
        <v>0</v>
      </c>
      <c r="AY1025" s="599">
        <v>0</v>
      </c>
      <c r="AZ1025" s="599">
        <v>296.2</v>
      </c>
      <c r="BA1025">
        <v>40.4</v>
      </c>
      <c r="BB1025">
        <v>36.6</v>
      </c>
      <c r="BC1025" s="8">
        <v>0.70555555555555605</v>
      </c>
    </row>
    <row r="1026" spans="2:55">
      <c r="B1026" s="2">
        <v>25</v>
      </c>
      <c r="C1026" s="2">
        <v>73</v>
      </c>
      <c r="D1026" s="2">
        <v>19.8</v>
      </c>
      <c r="E1026" s="2">
        <v>25</v>
      </c>
      <c r="F1026" s="2">
        <v>4.3</v>
      </c>
      <c r="G1026" s="2">
        <v>4.3</v>
      </c>
      <c r="H1026" s="2">
        <v>1015.1</v>
      </c>
      <c r="I1026" s="2">
        <v>44460</v>
      </c>
      <c r="J1026" s="2">
        <v>3</v>
      </c>
      <c r="K1026" s="2">
        <v>0</v>
      </c>
      <c r="L1026" s="2">
        <v>0</v>
      </c>
      <c r="M1026" s="2">
        <v>0</v>
      </c>
      <c r="N1026">
        <v>0</v>
      </c>
      <c r="O1026">
        <v>296.2</v>
      </c>
      <c r="P1026">
        <v>40.4</v>
      </c>
      <c r="Q1026">
        <v>36.6</v>
      </c>
      <c r="R1026" s="5">
        <v>0.70625000000000004</v>
      </c>
      <c r="T1026" s="13">
        <f t="shared" si="44"/>
        <v>40.4</v>
      </c>
      <c r="U1026" s="13">
        <f t="shared" si="45"/>
        <v>12.399999999999999</v>
      </c>
      <c r="V1026" s="12" t="str">
        <f t="shared" si="43"/>
        <v/>
      </c>
      <c r="W1026" s="11">
        <f t="shared" si="46"/>
        <v>1</v>
      </c>
      <c r="X1026" s="13"/>
      <c r="Z1026" s="2"/>
      <c r="AA1026"/>
      <c r="AC1026" s="9"/>
      <c r="AD1026" s="5">
        <v>0.70625000000026505</v>
      </c>
      <c r="AM1026" s="2">
        <v>25</v>
      </c>
      <c r="AN1026" s="2">
        <v>73</v>
      </c>
      <c r="AO1026" s="2">
        <v>19.8</v>
      </c>
      <c r="AP1026" s="2">
        <v>25</v>
      </c>
      <c r="AQ1026" s="2">
        <v>4.3</v>
      </c>
      <c r="AR1026" s="2">
        <v>4.3</v>
      </c>
      <c r="AS1026" s="2">
        <v>1015.1</v>
      </c>
      <c r="AT1026" s="2">
        <v>44460</v>
      </c>
      <c r="AU1026" s="2">
        <v>3</v>
      </c>
      <c r="AV1026" s="600">
        <v>0</v>
      </c>
      <c r="AW1026" s="600">
        <v>0</v>
      </c>
      <c r="AX1026" s="600">
        <v>0</v>
      </c>
      <c r="AY1026" s="599">
        <v>0</v>
      </c>
      <c r="AZ1026" s="599">
        <v>296.2</v>
      </c>
      <c r="BA1026">
        <v>40.4</v>
      </c>
      <c r="BB1026">
        <v>36.6</v>
      </c>
      <c r="BC1026" s="8">
        <v>0.70625000000000004</v>
      </c>
    </row>
    <row r="1027" spans="2:55">
      <c r="B1027" s="2">
        <v>25.1</v>
      </c>
      <c r="C1027" s="2">
        <v>73</v>
      </c>
      <c r="D1027" s="2">
        <v>19.899999999999999</v>
      </c>
      <c r="E1027" s="2">
        <v>25.1</v>
      </c>
      <c r="F1027" s="2">
        <v>2.9</v>
      </c>
      <c r="G1027" s="2">
        <v>5</v>
      </c>
      <c r="H1027" s="2">
        <v>1014.9</v>
      </c>
      <c r="I1027" s="2">
        <v>95410</v>
      </c>
      <c r="J1027" s="2">
        <v>7</v>
      </c>
      <c r="K1027" s="2">
        <v>0</v>
      </c>
      <c r="L1027" s="2">
        <v>0</v>
      </c>
      <c r="M1027" s="2">
        <v>0</v>
      </c>
      <c r="N1027">
        <v>0</v>
      </c>
      <c r="O1027">
        <v>296.2</v>
      </c>
      <c r="P1027">
        <v>40.299999999999997</v>
      </c>
      <c r="Q1027">
        <v>36.6</v>
      </c>
      <c r="R1027" s="5">
        <v>0.70694444444444404</v>
      </c>
      <c r="T1027" s="13">
        <f t="shared" si="44"/>
        <v>40.299999999999997</v>
      </c>
      <c r="U1027" s="13">
        <f t="shared" si="45"/>
        <v>12.199999999999996</v>
      </c>
      <c r="V1027" s="12" t="str">
        <f t="shared" si="43"/>
        <v/>
      </c>
      <c r="W1027" s="11">
        <f t="shared" si="46"/>
        <v>1</v>
      </c>
      <c r="X1027" s="13"/>
      <c r="Z1027" s="2"/>
      <c r="AA1027"/>
      <c r="AC1027" s="9"/>
      <c r="AD1027" s="5">
        <v>0.70694444444471005</v>
      </c>
      <c r="AM1027" s="2">
        <v>25.1</v>
      </c>
      <c r="AN1027" s="2">
        <v>73</v>
      </c>
      <c r="AO1027" s="2">
        <v>19.899999999999999</v>
      </c>
      <c r="AP1027" s="2">
        <v>25.1</v>
      </c>
      <c r="AQ1027" s="2">
        <v>2.9</v>
      </c>
      <c r="AR1027" s="2">
        <v>5</v>
      </c>
      <c r="AS1027" s="2">
        <v>1014.9</v>
      </c>
      <c r="AT1027" s="2">
        <v>95410</v>
      </c>
      <c r="AU1027" s="2">
        <v>7</v>
      </c>
      <c r="AV1027" s="600">
        <v>0</v>
      </c>
      <c r="AW1027" s="600">
        <v>0</v>
      </c>
      <c r="AX1027" s="600">
        <v>0</v>
      </c>
      <c r="AY1027" s="599">
        <v>0</v>
      </c>
      <c r="AZ1027" s="599">
        <v>296.2</v>
      </c>
      <c r="BA1027">
        <v>40.299999999999997</v>
      </c>
      <c r="BB1027">
        <v>36.6</v>
      </c>
      <c r="BC1027" s="8">
        <v>0.70694444444444404</v>
      </c>
    </row>
    <row r="1028" spans="2:55">
      <c r="B1028" s="2">
        <v>25.2</v>
      </c>
      <c r="C1028" s="2">
        <v>73</v>
      </c>
      <c r="D1028" s="2">
        <v>20</v>
      </c>
      <c r="E1028" s="2">
        <v>25.2</v>
      </c>
      <c r="F1028" s="2">
        <v>7.2</v>
      </c>
      <c r="G1028" s="2">
        <v>7.9</v>
      </c>
      <c r="H1028" s="2">
        <v>1014.9</v>
      </c>
      <c r="I1028" s="2">
        <v>94740</v>
      </c>
      <c r="J1028" s="2">
        <v>6</v>
      </c>
      <c r="K1028" s="2">
        <v>0</v>
      </c>
      <c r="L1028" s="2">
        <v>0</v>
      </c>
      <c r="M1028" s="2">
        <v>0</v>
      </c>
      <c r="N1028">
        <v>0</v>
      </c>
      <c r="O1028">
        <v>296.2</v>
      </c>
      <c r="P1028">
        <v>40.299999999999997</v>
      </c>
      <c r="Q1028">
        <v>36.6</v>
      </c>
      <c r="R1028" s="5">
        <v>0.70763888888888904</v>
      </c>
      <c r="T1028" s="13">
        <f t="shared" si="44"/>
        <v>40.299999999999997</v>
      </c>
      <c r="U1028" s="13">
        <f t="shared" si="45"/>
        <v>12.099999999999998</v>
      </c>
      <c r="V1028" s="12" t="str">
        <f t="shared" si="43"/>
        <v/>
      </c>
      <c r="W1028" s="11">
        <f t="shared" si="46"/>
        <v>1</v>
      </c>
      <c r="X1028" s="13"/>
      <c r="Z1028" s="2"/>
      <c r="AA1028"/>
      <c r="AC1028" s="9"/>
      <c r="AD1028" s="5">
        <v>0.70763888888915505</v>
      </c>
      <c r="AM1028" s="2">
        <v>25.2</v>
      </c>
      <c r="AN1028" s="2">
        <v>73</v>
      </c>
      <c r="AO1028" s="2">
        <v>20</v>
      </c>
      <c r="AP1028" s="2">
        <v>25.2</v>
      </c>
      <c r="AQ1028" s="2">
        <v>7.2</v>
      </c>
      <c r="AR1028" s="2">
        <v>7.9</v>
      </c>
      <c r="AS1028" s="2">
        <v>1014.9</v>
      </c>
      <c r="AT1028" s="2">
        <v>94740</v>
      </c>
      <c r="AU1028" s="2">
        <v>6</v>
      </c>
      <c r="AV1028" s="600">
        <v>0</v>
      </c>
      <c r="AW1028" s="600">
        <v>0</v>
      </c>
      <c r="AX1028" s="600">
        <v>0</v>
      </c>
      <c r="AY1028" s="599">
        <v>0</v>
      </c>
      <c r="AZ1028" s="599">
        <v>296.2</v>
      </c>
      <c r="BA1028">
        <v>40.299999999999997</v>
      </c>
      <c r="BB1028">
        <v>36.6</v>
      </c>
      <c r="BC1028" s="8">
        <v>0.70763888888888904</v>
      </c>
    </row>
    <row r="1029" spans="2:55">
      <c r="B1029" s="2">
        <v>25.1</v>
      </c>
      <c r="C1029" s="2">
        <v>74</v>
      </c>
      <c r="D1029" s="2">
        <v>20.2</v>
      </c>
      <c r="E1029" s="2">
        <v>25.1</v>
      </c>
      <c r="F1029" s="2">
        <v>2.2000000000000002</v>
      </c>
      <c r="G1029" s="2">
        <v>5.8</v>
      </c>
      <c r="H1029" s="2">
        <v>1015</v>
      </c>
      <c r="I1029" s="2">
        <v>69560</v>
      </c>
      <c r="J1029" s="2">
        <v>5</v>
      </c>
      <c r="K1029" s="2">
        <v>0</v>
      </c>
      <c r="L1029" s="2">
        <v>0</v>
      </c>
      <c r="M1029" s="2">
        <v>0</v>
      </c>
      <c r="N1029">
        <v>0</v>
      </c>
      <c r="O1029">
        <v>296.2</v>
      </c>
      <c r="P1029">
        <v>40.4</v>
      </c>
      <c r="Q1029">
        <v>36.6</v>
      </c>
      <c r="R1029" s="5">
        <v>0.70833333333333304</v>
      </c>
      <c r="T1029" s="13">
        <f t="shared" si="44"/>
        <v>40.4</v>
      </c>
      <c r="U1029" s="13">
        <f t="shared" si="45"/>
        <v>12.299999999999997</v>
      </c>
      <c r="V1029" s="12" t="str">
        <f t="shared" si="43"/>
        <v/>
      </c>
      <c r="W1029" s="11">
        <f t="shared" si="46"/>
        <v>1</v>
      </c>
      <c r="X1029" s="13"/>
      <c r="Z1029" s="2"/>
      <c r="AA1029"/>
      <c r="AC1029" s="9"/>
      <c r="AD1029" s="5">
        <v>0.70833333333360005</v>
      </c>
      <c r="AM1029" s="2">
        <v>25.1</v>
      </c>
      <c r="AN1029" s="2">
        <v>74</v>
      </c>
      <c r="AO1029" s="2">
        <v>20.2</v>
      </c>
      <c r="AP1029" s="2">
        <v>25.1</v>
      </c>
      <c r="AQ1029" s="2">
        <v>2.2000000000000002</v>
      </c>
      <c r="AR1029" s="2">
        <v>5.8</v>
      </c>
      <c r="AS1029" s="2">
        <v>1015</v>
      </c>
      <c r="AT1029" s="2">
        <v>69560</v>
      </c>
      <c r="AU1029" s="2">
        <v>5</v>
      </c>
      <c r="AV1029" s="600">
        <v>0</v>
      </c>
      <c r="AW1029" s="600">
        <v>0</v>
      </c>
      <c r="AX1029" s="600">
        <v>0</v>
      </c>
      <c r="AY1029" s="599">
        <v>0</v>
      </c>
      <c r="AZ1029" s="599">
        <v>296.2</v>
      </c>
      <c r="BA1029">
        <v>40.4</v>
      </c>
      <c r="BB1029">
        <v>36.6</v>
      </c>
      <c r="BC1029" s="8">
        <v>0.70833333333333304</v>
      </c>
    </row>
    <row r="1030" spans="2:55">
      <c r="B1030" s="2">
        <v>25.3</v>
      </c>
      <c r="C1030" s="2">
        <v>73</v>
      </c>
      <c r="D1030" s="2">
        <v>20.100000000000001</v>
      </c>
      <c r="E1030" s="2">
        <v>25.3</v>
      </c>
      <c r="F1030" s="2">
        <v>0</v>
      </c>
      <c r="G1030" s="2">
        <v>6.5</v>
      </c>
      <c r="H1030" s="2">
        <v>1014.8</v>
      </c>
      <c r="I1030" s="2">
        <v>75850</v>
      </c>
      <c r="J1030" s="2">
        <v>5</v>
      </c>
      <c r="K1030" s="2">
        <v>0</v>
      </c>
      <c r="L1030" s="2">
        <v>0</v>
      </c>
      <c r="M1030" s="2">
        <v>0</v>
      </c>
      <c r="N1030">
        <v>0</v>
      </c>
      <c r="O1030">
        <v>296.2</v>
      </c>
      <c r="P1030">
        <v>40.6</v>
      </c>
      <c r="Q1030">
        <v>36.700000000000003</v>
      </c>
      <c r="R1030" s="5">
        <v>0.70902777777777803</v>
      </c>
      <c r="T1030" s="13">
        <f t="shared" si="44"/>
        <v>40.6</v>
      </c>
      <c r="U1030" s="13">
        <f t="shared" si="45"/>
        <v>12.3</v>
      </c>
      <c r="V1030" s="12" t="str">
        <f t="shared" si="43"/>
        <v/>
      </c>
      <c r="W1030" s="11">
        <f t="shared" si="46"/>
        <v>1</v>
      </c>
      <c r="X1030" s="13"/>
      <c r="Z1030" s="2"/>
      <c r="AA1030"/>
      <c r="AC1030" s="9"/>
      <c r="AD1030" s="5">
        <v>0.70902777777804504</v>
      </c>
      <c r="AM1030" s="2">
        <v>25.3</v>
      </c>
      <c r="AN1030" s="2">
        <v>73</v>
      </c>
      <c r="AO1030" s="2">
        <v>20.100000000000001</v>
      </c>
      <c r="AP1030" s="2">
        <v>25.3</v>
      </c>
      <c r="AQ1030" s="2">
        <v>0</v>
      </c>
      <c r="AR1030" s="2">
        <v>6.5</v>
      </c>
      <c r="AS1030" s="2">
        <v>1014.8</v>
      </c>
      <c r="AT1030" s="2">
        <v>75850</v>
      </c>
      <c r="AU1030" s="2">
        <v>5</v>
      </c>
      <c r="AV1030" s="600">
        <v>0</v>
      </c>
      <c r="AW1030" s="600">
        <v>0</v>
      </c>
      <c r="AX1030" s="600">
        <v>0</v>
      </c>
      <c r="AY1030" s="599">
        <v>0</v>
      </c>
      <c r="AZ1030" s="599">
        <v>296.2</v>
      </c>
      <c r="BA1030">
        <v>40.6</v>
      </c>
      <c r="BB1030">
        <v>36.700000000000003</v>
      </c>
      <c r="BC1030" s="8">
        <v>0.70902777777777803</v>
      </c>
    </row>
    <row r="1031" spans="2:55">
      <c r="B1031" s="2">
        <v>25.3</v>
      </c>
      <c r="C1031" s="2">
        <v>73</v>
      </c>
      <c r="D1031" s="2">
        <v>20.100000000000001</v>
      </c>
      <c r="E1031" s="2">
        <v>25.3</v>
      </c>
      <c r="F1031" s="2">
        <v>2.9</v>
      </c>
      <c r="G1031" s="2">
        <v>4.7</v>
      </c>
      <c r="H1031" s="2">
        <v>1015</v>
      </c>
      <c r="I1031" s="2">
        <v>53030</v>
      </c>
      <c r="J1031" s="2">
        <v>3</v>
      </c>
      <c r="K1031" s="2">
        <v>0</v>
      </c>
      <c r="L1031" s="2">
        <v>0</v>
      </c>
      <c r="M1031" s="2">
        <v>0</v>
      </c>
      <c r="N1031">
        <v>0</v>
      </c>
      <c r="O1031">
        <v>296.2</v>
      </c>
      <c r="P1031">
        <v>40.9</v>
      </c>
      <c r="Q1031">
        <v>36.9</v>
      </c>
      <c r="R1031" s="5">
        <v>0.70972222222222203</v>
      </c>
      <c r="T1031" s="13">
        <f t="shared" si="44"/>
        <v>40.9</v>
      </c>
      <c r="U1031" s="13">
        <f t="shared" si="45"/>
        <v>12.599999999999998</v>
      </c>
      <c r="V1031" s="12" t="str">
        <f t="shared" si="43"/>
        <v/>
      </c>
      <c r="W1031" s="11">
        <f t="shared" si="46"/>
        <v>1</v>
      </c>
      <c r="X1031" s="13"/>
      <c r="Z1031" s="2"/>
      <c r="AA1031"/>
      <c r="AC1031" s="9"/>
      <c r="AD1031" s="5">
        <v>0.70972222222249004</v>
      </c>
      <c r="AM1031" s="2">
        <v>25.3</v>
      </c>
      <c r="AN1031" s="2">
        <v>73</v>
      </c>
      <c r="AO1031" s="2">
        <v>20.100000000000001</v>
      </c>
      <c r="AP1031" s="2">
        <v>25.3</v>
      </c>
      <c r="AQ1031" s="2">
        <v>2.9</v>
      </c>
      <c r="AR1031" s="2">
        <v>4.7</v>
      </c>
      <c r="AS1031" s="2">
        <v>1015</v>
      </c>
      <c r="AT1031" s="2">
        <v>53030</v>
      </c>
      <c r="AU1031" s="2">
        <v>3</v>
      </c>
      <c r="AV1031" s="600">
        <v>0</v>
      </c>
      <c r="AW1031" s="600">
        <v>0</v>
      </c>
      <c r="AX1031" s="600">
        <v>0</v>
      </c>
      <c r="AY1031" s="599">
        <v>0</v>
      </c>
      <c r="AZ1031" s="599">
        <v>296.2</v>
      </c>
      <c r="BA1031">
        <v>40.9</v>
      </c>
      <c r="BB1031">
        <v>36.9</v>
      </c>
      <c r="BC1031" s="8">
        <v>0.70972222222222203</v>
      </c>
    </row>
    <row r="1032" spans="2:55">
      <c r="B1032" s="2">
        <v>25.4</v>
      </c>
      <c r="C1032" s="2">
        <v>73</v>
      </c>
      <c r="D1032" s="2">
        <v>20.2</v>
      </c>
      <c r="E1032" s="2">
        <v>25.4</v>
      </c>
      <c r="F1032" s="2">
        <v>0</v>
      </c>
      <c r="G1032" s="2">
        <v>2.5</v>
      </c>
      <c r="H1032" s="2">
        <v>1015.1</v>
      </c>
      <c r="I1032" s="2">
        <v>93070</v>
      </c>
      <c r="J1032" s="2">
        <v>6</v>
      </c>
      <c r="K1032" s="2">
        <v>0</v>
      </c>
      <c r="L1032" s="2">
        <v>0</v>
      </c>
      <c r="M1032" s="2">
        <v>0</v>
      </c>
      <c r="N1032">
        <v>0</v>
      </c>
      <c r="O1032">
        <v>296.2</v>
      </c>
      <c r="P1032">
        <v>41.2</v>
      </c>
      <c r="Q1032">
        <v>37</v>
      </c>
      <c r="R1032" s="5">
        <v>0.71041666666666703</v>
      </c>
      <c r="T1032" s="13">
        <f t="shared" si="44"/>
        <v>41.2</v>
      </c>
      <c r="U1032" s="13">
        <f t="shared" si="45"/>
        <v>12.800000000000004</v>
      </c>
      <c r="V1032" s="12" t="str">
        <f t="shared" si="43"/>
        <v/>
      </c>
      <c r="W1032" s="11">
        <f t="shared" si="46"/>
        <v>1</v>
      </c>
      <c r="X1032" s="13"/>
      <c r="Z1032" s="2"/>
      <c r="AA1032"/>
      <c r="AC1032" s="9"/>
      <c r="AD1032" s="5">
        <v>0.71041666666693504</v>
      </c>
      <c r="AM1032" s="2">
        <v>25.4</v>
      </c>
      <c r="AN1032" s="2">
        <v>73</v>
      </c>
      <c r="AO1032" s="2">
        <v>20.2</v>
      </c>
      <c r="AP1032" s="2">
        <v>25.4</v>
      </c>
      <c r="AQ1032" s="2">
        <v>0</v>
      </c>
      <c r="AR1032" s="2">
        <v>2.5</v>
      </c>
      <c r="AS1032" s="2">
        <v>1015.1</v>
      </c>
      <c r="AT1032" s="2">
        <v>93070</v>
      </c>
      <c r="AU1032" s="2">
        <v>6</v>
      </c>
      <c r="AV1032" s="600">
        <v>0</v>
      </c>
      <c r="AW1032" s="600">
        <v>0</v>
      </c>
      <c r="AX1032" s="600">
        <v>0</v>
      </c>
      <c r="AY1032" s="599">
        <v>0</v>
      </c>
      <c r="AZ1032" s="599">
        <v>296.2</v>
      </c>
      <c r="BA1032">
        <v>41.2</v>
      </c>
      <c r="BB1032">
        <v>37</v>
      </c>
      <c r="BC1032" s="8">
        <v>0.71041666666666703</v>
      </c>
    </row>
    <row r="1033" spans="2:55">
      <c r="B1033" s="2">
        <v>25.6</v>
      </c>
      <c r="C1033" s="2">
        <v>72</v>
      </c>
      <c r="D1033" s="2">
        <v>20.2</v>
      </c>
      <c r="E1033" s="2">
        <v>25.6</v>
      </c>
      <c r="F1033" s="2">
        <v>2.9</v>
      </c>
      <c r="G1033" s="2">
        <v>5</v>
      </c>
      <c r="H1033" s="2">
        <v>1015.2</v>
      </c>
      <c r="I1033" s="2">
        <v>56220</v>
      </c>
      <c r="J1033" s="2">
        <v>4</v>
      </c>
      <c r="K1033" s="2">
        <v>0</v>
      </c>
      <c r="L1033" s="2">
        <v>0</v>
      </c>
      <c r="M1033" s="2">
        <v>0</v>
      </c>
      <c r="N1033">
        <v>0</v>
      </c>
      <c r="O1033">
        <v>296.2</v>
      </c>
      <c r="P1033">
        <v>41.6</v>
      </c>
      <c r="Q1033">
        <v>37.1</v>
      </c>
      <c r="R1033" s="5">
        <v>0.71111111111111103</v>
      </c>
      <c r="T1033" s="13">
        <f t="shared" si="44"/>
        <v>41.6</v>
      </c>
      <c r="U1033" s="13">
        <f t="shared" si="45"/>
        <v>13</v>
      </c>
      <c r="V1033" s="12" t="str">
        <f t="shared" ref="V1033:V1096" si="47">IF($K1033&gt;0,1,"")</f>
        <v/>
      </c>
      <c r="W1033" s="11">
        <f t="shared" si="46"/>
        <v>1</v>
      </c>
      <c r="X1033" s="13"/>
      <c r="Z1033" s="2"/>
      <c r="AA1033"/>
      <c r="AC1033" s="9"/>
      <c r="AD1033" s="5">
        <v>0.71111111111138003</v>
      </c>
      <c r="AM1033" s="2">
        <v>25.6</v>
      </c>
      <c r="AN1033" s="2">
        <v>72</v>
      </c>
      <c r="AO1033" s="2">
        <v>20.2</v>
      </c>
      <c r="AP1033" s="2">
        <v>25.6</v>
      </c>
      <c r="AQ1033" s="2">
        <v>2.9</v>
      </c>
      <c r="AR1033" s="2">
        <v>5</v>
      </c>
      <c r="AS1033" s="2">
        <v>1015.2</v>
      </c>
      <c r="AT1033" s="2">
        <v>56220</v>
      </c>
      <c r="AU1033" s="2">
        <v>4</v>
      </c>
      <c r="AV1033" s="600">
        <v>0</v>
      </c>
      <c r="AW1033" s="600">
        <v>0</v>
      </c>
      <c r="AX1033" s="600">
        <v>0</v>
      </c>
      <c r="AY1033" s="599">
        <v>0</v>
      </c>
      <c r="AZ1033" s="599">
        <v>296.2</v>
      </c>
      <c r="BA1033">
        <v>41.6</v>
      </c>
      <c r="BB1033">
        <v>37.1</v>
      </c>
      <c r="BC1033" s="8">
        <v>0.71111111111111103</v>
      </c>
    </row>
    <row r="1034" spans="2:55">
      <c r="B1034" s="2">
        <v>25.5</v>
      </c>
      <c r="C1034" s="2">
        <v>73</v>
      </c>
      <c r="D1034" s="2">
        <v>20.3</v>
      </c>
      <c r="E1034" s="2">
        <v>25.5</v>
      </c>
      <c r="F1034" s="2">
        <v>0</v>
      </c>
      <c r="G1034" s="2">
        <v>5.8</v>
      </c>
      <c r="H1034" s="2">
        <v>1015.1</v>
      </c>
      <c r="I1034" s="2">
        <v>36460</v>
      </c>
      <c r="J1034" s="2">
        <v>2</v>
      </c>
      <c r="K1034" s="2">
        <v>0</v>
      </c>
      <c r="L1034" s="2">
        <v>0</v>
      </c>
      <c r="M1034" s="2">
        <v>0</v>
      </c>
      <c r="N1034">
        <v>0</v>
      </c>
      <c r="O1034">
        <v>296.2</v>
      </c>
      <c r="P1034">
        <v>41.6</v>
      </c>
      <c r="Q1034">
        <v>37.299999999999997</v>
      </c>
      <c r="R1034" s="5">
        <v>0.71180555555555602</v>
      </c>
      <c r="T1034" s="13">
        <f t="shared" si="44"/>
        <v>41.6</v>
      </c>
      <c r="U1034" s="13">
        <f t="shared" si="45"/>
        <v>13.100000000000001</v>
      </c>
      <c r="V1034" s="12" t="str">
        <f t="shared" si="47"/>
        <v/>
      </c>
      <c r="W1034" s="11">
        <f t="shared" si="46"/>
        <v>1</v>
      </c>
      <c r="X1034" s="13"/>
      <c r="Z1034" s="2"/>
      <c r="AA1034"/>
      <c r="AC1034" s="9"/>
      <c r="AD1034" s="5">
        <v>0.71180555555582503</v>
      </c>
      <c r="AM1034" s="2">
        <v>25.5</v>
      </c>
      <c r="AN1034" s="2">
        <v>73</v>
      </c>
      <c r="AO1034" s="2">
        <v>20.3</v>
      </c>
      <c r="AP1034" s="2">
        <v>25.5</v>
      </c>
      <c r="AQ1034" s="2">
        <v>0</v>
      </c>
      <c r="AR1034" s="2">
        <v>5.8</v>
      </c>
      <c r="AS1034" s="2">
        <v>1015.1</v>
      </c>
      <c r="AT1034" s="2">
        <v>36460</v>
      </c>
      <c r="AU1034" s="2">
        <v>2</v>
      </c>
      <c r="AV1034" s="600">
        <v>0</v>
      </c>
      <c r="AW1034" s="600">
        <v>0</v>
      </c>
      <c r="AX1034" s="600">
        <v>0</v>
      </c>
      <c r="AY1034" s="599">
        <v>0</v>
      </c>
      <c r="AZ1034" s="599">
        <v>296.2</v>
      </c>
      <c r="BA1034">
        <v>41.6</v>
      </c>
      <c r="BB1034">
        <v>37.299999999999997</v>
      </c>
      <c r="BC1034" s="8">
        <v>0.71180555555555602</v>
      </c>
    </row>
    <row r="1035" spans="2:55">
      <c r="B1035" s="2">
        <v>25.3</v>
      </c>
      <c r="C1035" s="2">
        <v>73</v>
      </c>
      <c r="D1035" s="2">
        <v>20.100000000000001</v>
      </c>
      <c r="E1035" s="2">
        <v>25.3</v>
      </c>
      <c r="F1035" s="2">
        <v>3.6</v>
      </c>
      <c r="G1035" s="2">
        <v>3.6</v>
      </c>
      <c r="H1035" s="2">
        <v>1015.3</v>
      </c>
      <c r="I1035" s="2">
        <v>33210</v>
      </c>
      <c r="J1035" s="2">
        <v>2</v>
      </c>
      <c r="K1035" s="2">
        <v>0</v>
      </c>
      <c r="L1035" s="2">
        <v>0</v>
      </c>
      <c r="M1035" s="2">
        <v>0</v>
      </c>
      <c r="N1035">
        <v>0</v>
      </c>
      <c r="O1035">
        <v>296.2</v>
      </c>
      <c r="P1035">
        <v>41.9</v>
      </c>
      <c r="Q1035">
        <v>37.4</v>
      </c>
      <c r="R1035" s="5">
        <v>0.71250000000000002</v>
      </c>
      <c r="T1035" s="13">
        <f t="shared" si="44"/>
        <v>41.9</v>
      </c>
      <c r="U1035" s="13">
        <f t="shared" si="45"/>
        <v>13.599999999999998</v>
      </c>
      <c r="V1035" s="12" t="str">
        <f t="shared" si="47"/>
        <v/>
      </c>
      <c r="W1035" s="11">
        <f t="shared" si="46"/>
        <v>1</v>
      </c>
      <c r="X1035" s="13"/>
      <c r="Z1035" s="2"/>
      <c r="AA1035"/>
      <c r="AC1035" s="9"/>
      <c r="AD1035" s="5">
        <v>0.71250000000027003</v>
      </c>
      <c r="AM1035" s="2">
        <v>25.3</v>
      </c>
      <c r="AN1035" s="2">
        <v>73</v>
      </c>
      <c r="AO1035" s="2">
        <v>20.100000000000001</v>
      </c>
      <c r="AP1035" s="2">
        <v>25.3</v>
      </c>
      <c r="AQ1035" s="2">
        <v>3.6</v>
      </c>
      <c r="AR1035" s="2">
        <v>3.6</v>
      </c>
      <c r="AS1035" s="2">
        <v>1015.3</v>
      </c>
      <c r="AT1035" s="2">
        <v>33210</v>
      </c>
      <c r="AU1035" s="2">
        <v>2</v>
      </c>
      <c r="AV1035" s="600">
        <v>0</v>
      </c>
      <c r="AW1035" s="600">
        <v>0</v>
      </c>
      <c r="AX1035" s="600">
        <v>0</v>
      </c>
      <c r="AY1035" s="599">
        <v>0</v>
      </c>
      <c r="AZ1035" s="599">
        <v>296.2</v>
      </c>
      <c r="BA1035">
        <v>41.9</v>
      </c>
      <c r="BB1035">
        <v>37.4</v>
      </c>
      <c r="BC1035" s="8">
        <v>0.71250000000000002</v>
      </c>
    </row>
    <row r="1036" spans="2:55">
      <c r="B1036" s="2">
        <v>25.1</v>
      </c>
      <c r="C1036" s="2">
        <v>73</v>
      </c>
      <c r="D1036" s="2">
        <v>19.899999999999999</v>
      </c>
      <c r="E1036" s="2">
        <v>25.1</v>
      </c>
      <c r="F1036" s="2">
        <v>0</v>
      </c>
      <c r="G1036" s="2">
        <v>3.6</v>
      </c>
      <c r="H1036" s="2">
        <v>1015.1</v>
      </c>
      <c r="I1036" s="2">
        <v>33430</v>
      </c>
      <c r="J1036" s="2">
        <v>2</v>
      </c>
      <c r="K1036" s="2">
        <v>0</v>
      </c>
      <c r="L1036" s="2">
        <v>0</v>
      </c>
      <c r="M1036" s="2">
        <v>0</v>
      </c>
      <c r="N1036">
        <v>0</v>
      </c>
      <c r="O1036">
        <v>296.2</v>
      </c>
      <c r="P1036">
        <v>41.9</v>
      </c>
      <c r="Q1036">
        <v>37.4</v>
      </c>
      <c r="R1036" s="5">
        <v>0.71319444444444402</v>
      </c>
      <c r="T1036" s="13">
        <f t="shared" si="44"/>
        <v>41.9</v>
      </c>
      <c r="U1036" s="13">
        <f t="shared" si="45"/>
        <v>13.799999999999997</v>
      </c>
      <c r="V1036" s="12" t="str">
        <f t="shared" si="47"/>
        <v/>
      </c>
      <c r="W1036" s="11">
        <f t="shared" si="46"/>
        <v>1</v>
      </c>
      <c r="X1036" s="13"/>
      <c r="Z1036" s="2"/>
      <c r="AA1036"/>
      <c r="AC1036" s="9"/>
      <c r="AD1036" s="5">
        <v>0.71319444444471503</v>
      </c>
      <c r="AM1036" s="2">
        <v>25.1</v>
      </c>
      <c r="AN1036" s="2">
        <v>73</v>
      </c>
      <c r="AO1036" s="2">
        <v>19.899999999999999</v>
      </c>
      <c r="AP1036" s="2">
        <v>25.1</v>
      </c>
      <c r="AQ1036" s="2">
        <v>0</v>
      </c>
      <c r="AR1036" s="2">
        <v>3.6</v>
      </c>
      <c r="AS1036" s="2">
        <v>1015.1</v>
      </c>
      <c r="AT1036" s="2">
        <v>33430</v>
      </c>
      <c r="AU1036" s="2">
        <v>2</v>
      </c>
      <c r="AV1036" s="600">
        <v>0</v>
      </c>
      <c r="AW1036" s="600">
        <v>0</v>
      </c>
      <c r="AX1036" s="600">
        <v>0</v>
      </c>
      <c r="AY1036" s="599">
        <v>0</v>
      </c>
      <c r="AZ1036" s="599">
        <v>296.2</v>
      </c>
      <c r="BA1036">
        <v>41.9</v>
      </c>
      <c r="BB1036">
        <v>37.4</v>
      </c>
      <c r="BC1036" s="8">
        <v>0.71319444444444402</v>
      </c>
    </row>
    <row r="1037" spans="2:55">
      <c r="B1037" s="2">
        <v>25.1</v>
      </c>
      <c r="C1037" s="2">
        <v>74</v>
      </c>
      <c r="D1037" s="2">
        <v>20.2</v>
      </c>
      <c r="E1037" s="2">
        <v>25.1</v>
      </c>
      <c r="F1037" s="2">
        <v>1.8</v>
      </c>
      <c r="G1037" s="2">
        <v>4</v>
      </c>
      <c r="H1037" s="2">
        <v>1015.1</v>
      </c>
      <c r="I1037" s="2">
        <v>36840</v>
      </c>
      <c r="J1037" s="2">
        <v>2</v>
      </c>
      <c r="K1037" s="2">
        <v>0</v>
      </c>
      <c r="L1037" s="2">
        <v>0</v>
      </c>
      <c r="M1037" s="2">
        <v>0</v>
      </c>
      <c r="N1037">
        <v>0</v>
      </c>
      <c r="O1037">
        <v>296.2</v>
      </c>
      <c r="P1037">
        <v>41.7</v>
      </c>
      <c r="Q1037">
        <v>37.299999999999997</v>
      </c>
      <c r="R1037" s="5">
        <v>0.71388888888888902</v>
      </c>
      <c r="T1037" s="13">
        <f t="shared" si="44"/>
        <v>41.7</v>
      </c>
      <c r="U1037" s="13">
        <f t="shared" si="45"/>
        <v>13.600000000000001</v>
      </c>
      <c r="V1037" s="12" t="str">
        <f t="shared" si="47"/>
        <v/>
      </c>
      <c r="W1037" s="11">
        <f t="shared" si="46"/>
        <v>1</v>
      </c>
      <c r="X1037" s="13"/>
      <c r="Z1037" s="2"/>
      <c r="AA1037"/>
      <c r="AC1037" s="9"/>
      <c r="AD1037" s="5">
        <v>0.71388888888916002</v>
      </c>
      <c r="AM1037" s="2">
        <v>25.1</v>
      </c>
      <c r="AN1037" s="2">
        <v>74</v>
      </c>
      <c r="AO1037" s="2">
        <v>20.2</v>
      </c>
      <c r="AP1037" s="2">
        <v>25.1</v>
      </c>
      <c r="AQ1037" s="2">
        <v>1.8</v>
      </c>
      <c r="AR1037" s="2">
        <v>4</v>
      </c>
      <c r="AS1037" s="2">
        <v>1015.1</v>
      </c>
      <c r="AT1037" s="2">
        <v>36840</v>
      </c>
      <c r="AU1037" s="2">
        <v>2</v>
      </c>
      <c r="AV1037" s="600">
        <v>0</v>
      </c>
      <c r="AW1037" s="600">
        <v>0</v>
      </c>
      <c r="AX1037" s="600">
        <v>0</v>
      </c>
      <c r="AY1037" s="599">
        <v>0</v>
      </c>
      <c r="AZ1037" s="599">
        <v>296.2</v>
      </c>
      <c r="BA1037">
        <v>41.7</v>
      </c>
      <c r="BB1037">
        <v>37.299999999999997</v>
      </c>
      <c r="BC1037" s="8">
        <v>0.71388888888888902</v>
      </c>
    </row>
    <row r="1038" spans="2:55">
      <c r="B1038" s="2">
        <v>25</v>
      </c>
      <c r="C1038" s="2">
        <v>74</v>
      </c>
      <c r="D1038" s="2">
        <v>20.100000000000001</v>
      </c>
      <c r="E1038" s="2">
        <v>25</v>
      </c>
      <c r="F1038" s="2">
        <v>2.5</v>
      </c>
      <c r="G1038" s="2">
        <v>2.9</v>
      </c>
      <c r="H1038" s="2">
        <v>1015.1</v>
      </c>
      <c r="I1038" s="2">
        <v>44040</v>
      </c>
      <c r="J1038" s="2">
        <v>3</v>
      </c>
      <c r="K1038" s="2">
        <v>0</v>
      </c>
      <c r="L1038" s="2">
        <v>0</v>
      </c>
      <c r="M1038" s="2">
        <v>0</v>
      </c>
      <c r="N1038">
        <v>0</v>
      </c>
      <c r="O1038">
        <v>296.2</v>
      </c>
      <c r="P1038">
        <v>41.2</v>
      </c>
      <c r="Q1038">
        <v>37.200000000000003</v>
      </c>
      <c r="R1038" s="5">
        <v>0.71458333333333302</v>
      </c>
      <c r="T1038" s="13">
        <f t="shared" si="44"/>
        <v>41.2</v>
      </c>
      <c r="U1038" s="13">
        <f t="shared" si="45"/>
        <v>13.200000000000003</v>
      </c>
      <c r="V1038" s="12" t="str">
        <f t="shared" si="47"/>
        <v/>
      </c>
      <c r="W1038" s="11">
        <f t="shared" si="46"/>
        <v>1</v>
      </c>
      <c r="X1038" s="13"/>
      <c r="Z1038" s="2"/>
      <c r="AA1038"/>
      <c r="AC1038" s="9"/>
      <c r="AD1038" s="5">
        <v>0.71458333333360502</v>
      </c>
      <c r="AM1038" s="2">
        <v>25</v>
      </c>
      <c r="AN1038" s="2">
        <v>74</v>
      </c>
      <c r="AO1038" s="2">
        <v>20.100000000000001</v>
      </c>
      <c r="AP1038" s="2">
        <v>25</v>
      </c>
      <c r="AQ1038" s="2">
        <v>2.5</v>
      </c>
      <c r="AR1038" s="2">
        <v>2.9</v>
      </c>
      <c r="AS1038" s="2">
        <v>1015.1</v>
      </c>
      <c r="AT1038" s="2">
        <v>44040</v>
      </c>
      <c r="AU1038" s="2">
        <v>3</v>
      </c>
      <c r="AV1038" s="600">
        <v>0</v>
      </c>
      <c r="AW1038" s="600">
        <v>0</v>
      </c>
      <c r="AX1038" s="600">
        <v>0</v>
      </c>
      <c r="AY1038" s="599">
        <v>0</v>
      </c>
      <c r="AZ1038" s="599">
        <v>296.2</v>
      </c>
      <c r="BA1038">
        <v>41.2</v>
      </c>
      <c r="BB1038">
        <v>37.200000000000003</v>
      </c>
      <c r="BC1038" s="8">
        <v>0.71458333333333302</v>
      </c>
    </row>
    <row r="1039" spans="2:55">
      <c r="B1039" s="2">
        <v>24.9</v>
      </c>
      <c r="C1039" s="2">
        <v>74</v>
      </c>
      <c r="D1039" s="2">
        <v>20</v>
      </c>
      <c r="E1039" s="2">
        <v>24.9</v>
      </c>
      <c r="F1039" s="2">
        <v>0</v>
      </c>
      <c r="G1039" s="2">
        <v>2.9</v>
      </c>
      <c r="H1039" s="2">
        <v>1014.9</v>
      </c>
      <c r="I1039" s="2">
        <v>68080</v>
      </c>
      <c r="J1039" s="2">
        <v>4</v>
      </c>
      <c r="K1039" s="2">
        <v>0</v>
      </c>
      <c r="L1039" s="2">
        <v>0</v>
      </c>
      <c r="M1039" s="2">
        <v>0</v>
      </c>
      <c r="N1039">
        <v>0</v>
      </c>
      <c r="O1039">
        <v>296.2</v>
      </c>
      <c r="P1039">
        <v>40.700000000000003</v>
      </c>
      <c r="Q1039">
        <v>37</v>
      </c>
      <c r="R1039" s="5">
        <v>0.71527777777777801</v>
      </c>
      <c r="T1039" s="13">
        <f t="shared" ref="T1039:T1102" si="48">MAX(P1039,Q1039)</f>
        <v>40.700000000000003</v>
      </c>
      <c r="U1039" s="13">
        <f t="shared" si="45"/>
        <v>12.800000000000004</v>
      </c>
      <c r="V1039" s="12" t="str">
        <f t="shared" si="47"/>
        <v/>
      </c>
      <c r="W1039" s="11">
        <f t="shared" si="46"/>
        <v>1</v>
      </c>
      <c r="X1039" s="13"/>
      <c r="Z1039" s="2"/>
      <c r="AA1039"/>
      <c r="AC1039" s="9"/>
      <c r="AD1039" s="5">
        <v>0.71527777777805002</v>
      </c>
      <c r="AM1039" s="2">
        <v>24.9</v>
      </c>
      <c r="AN1039" s="2">
        <v>74</v>
      </c>
      <c r="AO1039" s="2">
        <v>20</v>
      </c>
      <c r="AP1039" s="2">
        <v>24.9</v>
      </c>
      <c r="AQ1039" s="2">
        <v>0</v>
      </c>
      <c r="AR1039" s="2">
        <v>2.9</v>
      </c>
      <c r="AS1039" s="2">
        <v>1014.9</v>
      </c>
      <c r="AT1039" s="2">
        <v>68080</v>
      </c>
      <c r="AU1039" s="2">
        <v>4</v>
      </c>
      <c r="AV1039" s="600">
        <v>0</v>
      </c>
      <c r="AW1039" s="600">
        <v>0</v>
      </c>
      <c r="AX1039" s="600">
        <v>0</v>
      </c>
      <c r="AY1039" s="599">
        <v>0</v>
      </c>
      <c r="AZ1039" s="599">
        <v>296.2</v>
      </c>
      <c r="BA1039">
        <v>40.700000000000003</v>
      </c>
      <c r="BB1039">
        <v>37</v>
      </c>
      <c r="BC1039" s="8">
        <v>0.71527777777777801</v>
      </c>
    </row>
    <row r="1040" spans="2:55">
      <c r="B1040" s="2">
        <v>24.9</v>
      </c>
      <c r="C1040" s="2">
        <v>74</v>
      </c>
      <c r="D1040" s="2">
        <v>20</v>
      </c>
      <c r="E1040" s="2">
        <v>24.9</v>
      </c>
      <c r="F1040" s="2">
        <v>5</v>
      </c>
      <c r="G1040" s="2">
        <v>5.4</v>
      </c>
      <c r="H1040" s="2">
        <v>1015</v>
      </c>
      <c r="I1040" s="2">
        <v>45530</v>
      </c>
      <c r="J1040" s="2">
        <v>3</v>
      </c>
      <c r="K1040" s="2">
        <v>0</v>
      </c>
      <c r="L1040" s="2">
        <v>0</v>
      </c>
      <c r="M1040" s="2">
        <v>0</v>
      </c>
      <c r="N1040">
        <v>0</v>
      </c>
      <c r="O1040">
        <v>296.2</v>
      </c>
      <c r="P1040">
        <v>40.200000000000003</v>
      </c>
      <c r="Q1040">
        <v>36.799999999999997</v>
      </c>
      <c r="R1040" s="5">
        <v>0.71597222222222201</v>
      </c>
      <c r="T1040" s="13">
        <f t="shared" si="48"/>
        <v>40.200000000000003</v>
      </c>
      <c r="U1040" s="13">
        <f t="shared" ref="U1040:U1103" si="49">(T1040-B1040)-3</f>
        <v>12.300000000000004</v>
      </c>
      <c r="V1040" s="12" t="str">
        <f t="shared" si="47"/>
        <v/>
      </c>
      <c r="W1040" s="11">
        <f t="shared" ref="W1040:W1103" si="50">IF(B1040="","",IF(T1040="","",IF(T1040&gt;B1040+3,1,"")))</f>
        <v>1</v>
      </c>
      <c r="X1040" s="13"/>
      <c r="Z1040" s="2"/>
      <c r="AA1040"/>
      <c r="AC1040" s="9"/>
      <c r="AD1040" s="5">
        <v>0.71597222222249501</v>
      </c>
      <c r="AM1040" s="2">
        <v>24.9</v>
      </c>
      <c r="AN1040" s="2">
        <v>74</v>
      </c>
      <c r="AO1040" s="2">
        <v>20</v>
      </c>
      <c r="AP1040" s="2">
        <v>24.9</v>
      </c>
      <c r="AQ1040" s="2">
        <v>5</v>
      </c>
      <c r="AR1040" s="2">
        <v>5.4</v>
      </c>
      <c r="AS1040" s="2">
        <v>1015</v>
      </c>
      <c r="AT1040" s="2">
        <v>45530</v>
      </c>
      <c r="AU1040" s="2">
        <v>3</v>
      </c>
      <c r="AV1040" s="600">
        <v>0</v>
      </c>
      <c r="AW1040" s="600">
        <v>0</v>
      </c>
      <c r="AX1040" s="600">
        <v>0</v>
      </c>
      <c r="AY1040" s="599">
        <v>0</v>
      </c>
      <c r="AZ1040" s="599">
        <v>296.2</v>
      </c>
      <c r="BA1040">
        <v>40.200000000000003</v>
      </c>
      <c r="BB1040">
        <v>36.799999999999997</v>
      </c>
      <c r="BC1040" s="8">
        <v>0.71597222222222201</v>
      </c>
    </row>
    <row r="1041" spans="2:55">
      <c r="B1041" s="2">
        <v>24.8</v>
      </c>
      <c r="C1041" s="2">
        <v>75</v>
      </c>
      <c r="D1041" s="2">
        <v>20.100000000000001</v>
      </c>
      <c r="E1041" s="2">
        <v>24.8</v>
      </c>
      <c r="F1041" s="2">
        <v>5.8</v>
      </c>
      <c r="G1041" s="2">
        <v>5.8</v>
      </c>
      <c r="H1041" s="2">
        <v>1015.1</v>
      </c>
      <c r="I1041" s="2">
        <v>42710</v>
      </c>
      <c r="J1041" s="2">
        <v>3</v>
      </c>
      <c r="K1041" s="2">
        <v>0</v>
      </c>
      <c r="L1041" s="2">
        <v>0</v>
      </c>
      <c r="M1041" s="2">
        <v>0</v>
      </c>
      <c r="N1041">
        <v>0</v>
      </c>
      <c r="O1041">
        <v>296.2</v>
      </c>
      <c r="P1041">
        <v>39.9</v>
      </c>
      <c r="Q1041">
        <v>36.5</v>
      </c>
      <c r="R1041" s="5">
        <v>0.71666666666666701</v>
      </c>
      <c r="T1041" s="13">
        <f t="shared" si="48"/>
        <v>39.9</v>
      </c>
      <c r="U1041" s="13">
        <f t="shared" si="49"/>
        <v>12.099999999999998</v>
      </c>
      <c r="V1041" s="12" t="str">
        <f t="shared" si="47"/>
        <v/>
      </c>
      <c r="W1041" s="11">
        <f t="shared" si="50"/>
        <v>1</v>
      </c>
      <c r="X1041" s="13"/>
      <c r="Z1041" s="2"/>
      <c r="AA1041"/>
      <c r="AC1041" s="9"/>
      <c r="AD1041" s="5">
        <v>0.71666666666694001</v>
      </c>
      <c r="AM1041" s="2">
        <v>24.8</v>
      </c>
      <c r="AN1041" s="2">
        <v>75</v>
      </c>
      <c r="AO1041" s="2">
        <v>20.100000000000001</v>
      </c>
      <c r="AP1041" s="2">
        <v>24.8</v>
      </c>
      <c r="AQ1041" s="2">
        <v>5.8</v>
      </c>
      <c r="AR1041" s="2">
        <v>5.8</v>
      </c>
      <c r="AS1041" s="2">
        <v>1015.1</v>
      </c>
      <c r="AT1041" s="2">
        <v>42710</v>
      </c>
      <c r="AU1041" s="2">
        <v>3</v>
      </c>
      <c r="AV1041" s="600">
        <v>0</v>
      </c>
      <c r="AW1041" s="600">
        <v>0</v>
      </c>
      <c r="AX1041" s="600">
        <v>0</v>
      </c>
      <c r="AY1041" s="599">
        <v>0</v>
      </c>
      <c r="AZ1041" s="599">
        <v>296.2</v>
      </c>
      <c r="BA1041">
        <v>39.9</v>
      </c>
      <c r="BB1041">
        <v>36.5</v>
      </c>
      <c r="BC1041" s="8">
        <v>0.71666666666666701</v>
      </c>
    </row>
    <row r="1042" spans="2:55">
      <c r="B1042" s="2">
        <v>24.7</v>
      </c>
      <c r="C1042" s="2">
        <v>75</v>
      </c>
      <c r="D1042" s="2">
        <v>20</v>
      </c>
      <c r="E1042" s="2">
        <v>24.7</v>
      </c>
      <c r="F1042" s="2">
        <v>6.8</v>
      </c>
      <c r="G1042" s="2">
        <v>7.2</v>
      </c>
      <c r="H1042" s="2">
        <v>1015.2</v>
      </c>
      <c r="I1042" s="2">
        <v>73580</v>
      </c>
      <c r="J1042" s="2">
        <v>5</v>
      </c>
      <c r="K1042" s="2">
        <v>0</v>
      </c>
      <c r="L1042" s="2">
        <v>0</v>
      </c>
      <c r="M1042" s="2">
        <v>0</v>
      </c>
      <c r="N1042">
        <v>0</v>
      </c>
      <c r="O1042">
        <v>296.2</v>
      </c>
      <c r="P1042">
        <v>39.6</v>
      </c>
      <c r="Q1042">
        <v>36.200000000000003</v>
      </c>
      <c r="R1042" s="5">
        <v>0.71736111111111101</v>
      </c>
      <c r="T1042" s="13">
        <f t="shared" si="48"/>
        <v>39.6</v>
      </c>
      <c r="U1042" s="13">
        <f t="shared" si="49"/>
        <v>11.900000000000002</v>
      </c>
      <c r="V1042" s="12" t="str">
        <f t="shared" si="47"/>
        <v/>
      </c>
      <c r="W1042" s="11">
        <f t="shared" si="50"/>
        <v>1</v>
      </c>
      <c r="X1042" s="13"/>
      <c r="Z1042" s="2"/>
      <c r="AA1042"/>
      <c r="AC1042" s="9"/>
      <c r="AD1042" s="5">
        <v>0.71736111111138501</v>
      </c>
      <c r="AM1042" s="2">
        <v>24.7</v>
      </c>
      <c r="AN1042" s="2">
        <v>75</v>
      </c>
      <c r="AO1042" s="2">
        <v>20</v>
      </c>
      <c r="AP1042" s="2">
        <v>24.7</v>
      </c>
      <c r="AQ1042" s="2">
        <v>6.8</v>
      </c>
      <c r="AR1042" s="2">
        <v>7.2</v>
      </c>
      <c r="AS1042" s="2">
        <v>1015.2</v>
      </c>
      <c r="AT1042" s="2">
        <v>73580</v>
      </c>
      <c r="AU1042" s="2">
        <v>5</v>
      </c>
      <c r="AV1042" s="600">
        <v>0</v>
      </c>
      <c r="AW1042" s="600">
        <v>0</v>
      </c>
      <c r="AX1042" s="600">
        <v>0</v>
      </c>
      <c r="AY1042" s="599">
        <v>0</v>
      </c>
      <c r="AZ1042" s="599">
        <v>296.2</v>
      </c>
      <c r="BA1042">
        <v>39.6</v>
      </c>
      <c r="BB1042">
        <v>36.200000000000003</v>
      </c>
      <c r="BC1042" s="8">
        <v>0.71736111111111101</v>
      </c>
    </row>
    <row r="1043" spans="2:55">
      <c r="B1043" s="2">
        <v>24.7</v>
      </c>
      <c r="C1043" s="2">
        <v>75</v>
      </c>
      <c r="D1043" s="2">
        <v>20</v>
      </c>
      <c r="E1043" s="2">
        <v>24.7</v>
      </c>
      <c r="F1043" s="2">
        <v>3.2</v>
      </c>
      <c r="G1043" s="2">
        <v>4.7</v>
      </c>
      <c r="H1043" s="2">
        <v>1015</v>
      </c>
      <c r="I1043" s="2">
        <v>83200</v>
      </c>
      <c r="J1043" s="2">
        <v>6</v>
      </c>
      <c r="K1043" s="2">
        <v>0</v>
      </c>
      <c r="L1043" s="2">
        <v>0</v>
      </c>
      <c r="M1043" s="2">
        <v>0</v>
      </c>
      <c r="N1043">
        <v>0</v>
      </c>
      <c r="O1043">
        <v>296.2</v>
      </c>
      <c r="P1043">
        <v>39.299999999999997</v>
      </c>
      <c r="Q1043">
        <v>36</v>
      </c>
      <c r="R1043" s="5">
        <v>0.718055555555556</v>
      </c>
      <c r="T1043" s="13">
        <f t="shared" si="48"/>
        <v>39.299999999999997</v>
      </c>
      <c r="U1043" s="13">
        <f t="shared" si="49"/>
        <v>11.599999999999998</v>
      </c>
      <c r="V1043" s="12" t="str">
        <f t="shared" si="47"/>
        <v/>
      </c>
      <c r="W1043" s="11">
        <f t="shared" si="50"/>
        <v>1</v>
      </c>
      <c r="X1043" s="13"/>
      <c r="Z1043" s="2"/>
      <c r="AA1043"/>
      <c r="AC1043" s="9"/>
      <c r="AD1043" s="5">
        <v>0.71805555555583001</v>
      </c>
      <c r="AM1043" s="2">
        <v>24.7</v>
      </c>
      <c r="AN1043" s="2">
        <v>75</v>
      </c>
      <c r="AO1043" s="2">
        <v>20</v>
      </c>
      <c r="AP1043" s="2">
        <v>24.7</v>
      </c>
      <c r="AQ1043" s="2">
        <v>3.2</v>
      </c>
      <c r="AR1043" s="2">
        <v>4.7</v>
      </c>
      <c r="AS1043" s="2">
        <v>1015</v>
      </c>
      <c r="AT1043" s="2">
        <v>83200</v>
      </c>
      <c r="AU1043" s="2">
        <v>6</v>
      </c>
      <c r="AV1043" s="600">
        <v>0</v>
      </c>
      <c r="AW1043" s="600">
        <v>0</v>
      </c>
      <c r="AX1043" s="600">
        <v>0</v>
      </c>
      <c r="AY1043" s="599">
        <v>0</v>
      </c>
      <c r="AZ1043" s="599">
        <v>296.2</v>
      </c>
      <c r="BA1043">
        <v>39.299999999999997</v>
      </c>
      <c r="BB1043">
        <v>36</v>
      </c>
      <c r="BC1043" s="8">
        <v>0.718055555555556</v>
      </c>
    </row>
    <row r="1044" spans="2:55">
      <c r="B1044" s="2">
        <v>25</v>
      </c>
      <c r="C1044" s="2">
        <v>75</v>
      </c>
      <c r="D1044" s="2">
        <v>20.3</v>
      </c>
      <c r="E1044" s="2">
        <v>25</v>
      </c>
      <c r="F1044" s="2">
        <v>4</v>
      </c>
      <c r="G1044" s="2">
        <v>5</v>
      </c>
      <c r="H1044" s="2">
        <v>1014.8</v>
      </c>
      <c r="I1044" s="2">
        <v>78770</v>
      </c>
      <c r="J1044" s="2">
        <v>5</v>
      </c>
      <c r="K1044" s="2">
        <v>0</v>
      </c>
      <c r="L1044" s="2">
        <v>0</v>
      </c>
      <c r="M1044" s="2">
        <v>0</v>
      </c>
      <c r="N1044">
        <v>0</v>
      </c>
      <c r="O1044">
        <v>296.2</v>
      </c>
      <c r="P1044">
        <v>39.1</v>
      </c>
      <c r="Q1044">
        <v>35.700000000000003</v>
      </c>
      <c r="R1044" s="5">
        <v>0.71875</v>
      </c>
      <c r="T1044" s="13">
        <f t="shared" si="48"/>
        <v>39.1</v>
      </c>
      <c r="U1044" s="13">
        <f t="shared" si="49"/>
        <v>11.100000000000001</v>
      </c>
      <c r="V1044" s="12" t="str">
        <f t="shared" si="47"/>
        <v/>
      </c>
      <c r="W1044" s="11">
        <f t="shared" si="50"/>
        <v>1</v>
      </c>
      <c r="X1044" s="13"/>
      <c r="Z1044" s="2"/>
      <c r="AA1044"/>
      <c r="AC1044" s="9"/>
      <c r="AD1044" s="5">
        <v>0.718750000000275</v>
      </c>
      <c r="AM1044" s="2">
        <v>25</v>
      </c>
      <c r="AN1044" s="2">
        <v>75</v>
      </c>
      <c r="AO1044" s="2">
        <v>20.3</v>
      </c>
      <c r="AP1044" s="2">
        <v>25</v>
      </c>
      <c r="AQ1044" s="2">
        <v>4</v>
      </c>
      <c r="AR1044" s="2">
        <v>5</v>
      </c>
      <c r="AS1044" s="2">
        <v>1014.8</v>
      </c>
      <c r="AT1044" s="2">
        <v>78770</v>
      </c>
      <c r="AU1044" s="2">
        <v>5</v>
      </c>
      <c r="AV1044" s="600">
        <v>0</v>
      </c>
      <c r="AW1044" s="600">
        <v>0</v>
      </c>
      <c r="AX1044" s="600">
        <v>0</v>
      </c>
      <c r="AY1044" s="599">
        <v>0</v>
      </c>
      <c r="AZ1044" s="599">
        <v>296.2</v>
      </c>
      <c r="BA1044">
        <v>39.1</v>
      </c>
      <c r="BB1044">
        <v>35.700000000000003</v>
      </c>
      <c r="BC1044" s="8">
        <v>0.71875</v>
      </c>
    </row>
    <row r="1045" spans="2:55">
      <c r="B1045" s="2">
        <v>25.2</v>
      </c>
      <c r="C1045" s="2">
        <v>74</v>
      </c>
      <c r="D1045" s="2">
        <v>20.3</v>
      </c>
      <c r="E1045" s="2">
        <v>25.2</v>
      </c>
      <c r="F1045" s="2">
        <v>4</v>
      </c>
      <c r="G1045" s="2">
        <v>7.2</v>
      </c>
      <c r="H1045" s="2">
        <v>1015</v>
      </c>
      <c r="I1045" s="2">
        <v>75760</v>
      </c>
      <c r="J1045" s="2">
        <v>5</v>
      </c>
      <c r="K1045" s="2">
        <v>0</v>
      </c>
      <c r="L1045" s="2">
        <v>0</v>
      </c>
      <c r="M1045" s="2">
        <v>0</v>
      </c>
      <c r="N1045">
        <v>0</v>
      </c>
      <c r="O1045">
        <v>296.2</v>
      </c>
      <c r="P1045">
        <v>39.1</v>
      </c>
      <c r="Q1045">
        <v>35.5</v>
      </c>
      <c r="R1045" s="5">
        <v>0.719444444444444</v>
      </c>
      <c r="T1045" s="13">
        <f t="shared" si="48"/>
        <v>39.1</v>
      </c>
      <c r="U1045" s="13">
        <f t="shared" si="49"/>
        <v>10.900000000000002</v>
      </c>
      <c r="V1045" s="12" t="str">
        <f t="shared" si="47"/>
        <v/>
      </c>
      <c r="W1045" s="11">
        <f t="shared" si="50"/>
        <v>1</v>
      </c>
      <c r="X1045" s="13"/>
      <c r="Z1045" s="2"/>
      <c r="AA1045"/>
      <c r="AC1045" s="9"/>
      <c r="AD1045" s="5">
        <v>0.71944444444472</v>
      </c>
      <c r="AM1045" s="2">
        <v>25.2</v>
      </c>
      <c r="AN1045" s="2">
        <v>74</v>
      </c>
      <c r="AO1045" s="2">
        <v>20.3</v>
      </c>
      <c r="AP1045" s="2">
        <v>25.2</v>
      </c>
      <c r="AQ1045" s="2">
        <v>4</v>
      </c>
      <c r="AR1045" s="2">
        <v>7.2</v>
      </c>
      <c r="AS1045" s="2">
        <v>1015</v>
      </c>
      <c r="AT1045" s="2">
        <v>75760</v>
      </c>
      <c r="AU1045" s="2">
        <v>5</v>
      </c>
      <c r="AV1045" s="600">
        <v>0</v>
      </c>
      <c r="AW1045" s="600">
        <v>0</v>
      </c>
      <c r="AX1045" s="600">
        <v>0</v>
      </c>
      <c r="AY1045" s="599">
        <v>0</v>
      </c>
      <c r="AZ1045" s="599">
        <v>296.2</v>
      </c>
      <c r="BA1045">
        <v>39.1</v>
      </c>
      <c r="BB1045">
        <v>35.5</v>
      </c>
      <c r="BC1045" s="8">
        <v>0.719444444444444</v>
      </c>
    </row>
    <row r="1046" spans="2:55">
      <c r="B1046" s="2">
        <v>25.2</v>
      </c>
      <c r="C1046" s="2">
        <v>74</v>
      </c>
      <c r="D1046" s="2">
        <v>20.3</v>
      </c>
      <c r="E1046" s="2">
        <v>25.2</v>
      </c>
      <c r="F1046" s="2">
        <v>1.8</v>
      </c>
      <c r="G1046" s="2">
        <v>4.7</v>
      </c>
      <c r="H1046" s="2">
        <v>1015.1</v>
      </c>
      <c r="I1046" s="2">
        <v>72520</v>
      </c>
      <c r="J1046" s="2">
        <v>5</v>
      </c>
      <c r="K1046" s="2">
        <v>0</v>
      </c>
      <c r="L1046" s="2">
        <v>0</v>
      </c>
      <c r="M1046" s="2">
        <v>0</v>
      </c>
      <c r="N1046">
        <v>0</v>
      </c>
      <c r="O1046">
        <v>296.2</v>
      </c>
      <c r="P1046">
        <v>39.5</v>
      </c>
      <c r="Q1046">
        <v>35.4</v>
      </c>
      <c r="R1046" s="5">
        <v>0.72013888888888899</v>
      </c>
      <c r="T1046" s="13">
        <f t="shared" si="48"/>
        <v>39.5</v>
      </c>
      <c r="U1046" s="13">
        <f t="shared" si="49"/>
        <v>11.3</v>
      </c>
      <c r="V1046" s="12" t="str">
        <f t="shared" si="47"/>
        <v/>
      </c>
      <c r="W1046" s="11">
        <f t="shared" si="50"/>
        <v>1</v>
      </c>
      <c r="X1046" s="13"/>
      <c r="Z1046" s="2"/>
      <c r="AA1046"/>
      <c r="AC1046" s="9"/>
      <c r="AD1046" s="5">
        <v>0.720138888889165</v>
      </c>
      <c r="AM1046" s="2">
        <v>25.2</v>
      </c>
      <c r="AN1046" s="2">
        <v>74</v>
      </c>
      <c r="AO1046" s="2">
        <v>20.3</v>
      </c>
      <c r="AP1046" s="2">
        <v>25.2</v>
      </c>
      <c r="AQ1046" s="2">
        <v>1.8</v>
      </c>
      <c r="AR1046" s="2">
        <v>4.7</v>
      </c>
      <c r="AS1046" s="2">
        <v>1015.1</v>
      </c>
      <c r="AT1046" s="2">
        <v>72520</v>
      </c>
      <c r="AU1046" s="2">
        <v>5</v>
      </c>
      <c r="AV1046" s="600">
        <v>0</v>
      </c>
      <c r="AW1046" s="600">
        <v>0</v>
      </c>
      <c r="AX1046" s="600">
        <v>0</v>
      </c>
      <c r="AY1046" s="599">
        <v>0</v>
      </c>
      <c r="AZ1046" s="599">
        <v>296.2</v>
      </c>
      <c r="BA1046">
        <v>39.5</v>
      </c>
      <c r="BB1046">
        <v>35.4</v>
      </c>
      <c r="BC1046" s="8">
        <v>0.72013888888888899</v>
      </c>
    </row>
    <row r="1047" spans="2:55">
      <c r="B1047" s="2">
        <v>25.3</v>
      </c>
      <c r="C1047" s="2">
        <v>73</v>
      </c>
      <c r="D1047" s="2">
        <v>20.100000000000001</v>
      </c>
      <c r="E1047" s="2">
        <v>25.3</v>
      </c>
      <c r="F1047" s="2">
        <v>5.4</v>
      </c>
      <c r="G1047" s="2">
        <v>6.8</v>
      </c>
      <c r="H1047" s="2">
        <v>1015.1</v>
      </c>
      <c r="I1047" s="2">
        <v>72370</v>
      </c>
      <c r="J1047" s="2">
        <v>5</v>
      </c>
      <c r="K1047" s="2">
        <v>0</v>
      </c>
      <c r="L1047" s="2">
        <v>0</v>
      </c>
      <c r="M1047" s="2">
        <v>0</v>
      </c>
      <c r="N1047">
        <v>0</v>
      </c>
      <c r="O1047">
        <v>296.2</v>
      </c>
      <c r="P1047">
        <v>39.9</v>
      </c>
      <c r="Q1047">
        <v>35.299999999999997</v>
      </c>
      <c r="R1047" s="5">
        <v>0.72083333333333299</v>
      </c>
      <c r="T1047" s="13">
        <f t="shared" si="48"/>
        <v>39.9</v>
      </c>
      <c r="U1047" s="13">
        <f t="shared" si="49"/>
        <v>11.599999999999998</v>
      </c>
      <c r="V1047" s="12" t="str">
        <f t="shared" si="47"/>
        <v/>
      </c>
      <c r="W1047" s="11">
        <f t="shared" si="50"/>
        <v>1</v>
      </c>
      <c r="X1047" s="13"/>
      <c r="Z1047" s="2"/>
      <c r="AA1047"/>
      <c r="AC1047" s="9"/>
      <c r="AD1047" s="5">
        <v>0.72083333333360999</v>
      </c>
      <c r="AM1047" s="2">
        <v>25.3</v>
      </c>
      <c r="AN1047" s="2">
        <v>73</v>
      </c>
      <c r="AO1047" s="2">
        <v>20.100000000000001</v>
      </c>
      <c r="AP1047" s="2">
        <v>25.3</v>
      </c>
      <c r="AQ1047" s="2">
        <v>5.4</v>
      </c>
      <c r="AR1047" s="2">
        <v>6.8</v>
      </c>
      <c r="AS1047" s="2">
        <v>1015.1</v>
      </c>
      <c r="AT1047" s="2">
        <v>72370</v>
      </c>
      <c r="AU1047" s="2">
        <v>5</v>
      </c>
      <c r="AV1047" s="600">
        <v>0</v>
      </c>
      <c r="AW1047" s="600">
        <v>0</v>
      </c>
      <c r="AX1047" s="600">
        <v>0</v>
      </c>
      <c r="AY1047" s="599">
        <v>0</v>
      </c>
      <c r="AZ1047" s="599">
        <v>296.2</v>
      </c>
      <c r="BA1047">
        <v>39.9</v>
      </c>
      <c r="BB1047">
        <v>35.299999999999997</v>
      </c>
      <c r="BC1047" s="8">
        <v>0.72083333333333299</v>
      </c>
    </row>
    <row r="1048" spans="2:55">
      <c r="B1048" s="2">
        <v>25.2</v>
      </c>
      <c r="C1048" s="2">
        <v>74</v>
      </c>
      <c r="D1048" s="2">
        <v>20.3</v>
      </c>
      <c r="E1048" s="2">
        <v>25.2</v>
      </c>
      <c r="F1048" s="2">
        <v>4.3</v>
      </c>
      <c r="G1048" s="2">
        <v>6.8</v>
      </c>
      <c r="H1048" s="2">
        <v>1015.1</v>
      </c>
      <c r="I1048" s="2">
        <v>71160</v>
      </c>
      <c r="J1048" s="2">
        <v>5</v>
      </c>
      <c r="K1048" s="2">
        <v>0</v>
      </c>
      <c r="L1048" s="2">
        <v>0</v>
      </c>
      <c r="M1048" s="2">
        <v>0</v>
      </c>
      <c r="N1048">
        <v>0</v>
      </c>
      <c r="O1048">
        <v>296.2</v>
      </c>
      <c r="P1048">
        <v>40.299999999999997</v>
      </c>
      <c r="Q1048">
        <v>35.200000000000003</v>
      </c>
      <c r="R1048" s="5">
        <v>0.72152777777777799</v>
      </c>
      <c r="T1048" s="13">
        <f t="shared" si="48"/>
        <v>40.299999999999997</v>
      </c>
      <c r="U1048" s="13">
        <f t="shared" si="49"/>
        <v>12.099999999999998</v>
      </c>
      <c r="V1048" s="12" t="str">
        <f t="shared" si="47"/>
        <v/>
      </c>
      <c r="W1048" s="11">
        <f t="shared" si="50"/>
        <v>1</v>
      </c>
      <c r="X1048" s="13"/>
      <c r="Z1048" s="2"/>
      <c r="AA1048"/>
      <c r="AC1048" s="9"/>
      <c r="AD1048" s="5">
        <v>0.72152777777805499</v>
      </c>
      <c r="AM1048" s="2">
        <v>25.2</v>
      </c>
      <c r="AN1048" s="2">
        <v>74</v>
      </c>
      <c r="AO1048" s="2">
        <v>20.3</v>
      </c>
      <c r="AP1048" s="2">
        <v>25.2</v>
      </c>
      <c r="AQ1048" s="2">
        <v>4.3</v>
      </c>
      <c r="AR1048" s="2">
        <v>6.8</v>
      </c>
      <c r="AS1048" s="2">
        <v>1015.1</v>
      </c>
      <c r="AT1048" s="2">
        <v>71160</v>
      </c>
      <c r="AU1048" s="2">
        <v>5</v>
      </c>
      <c r="AV1048" s="600">
        <v>0</v>
      </c>
      <c r="AW1048" s="600">
        <v>0</v>
      </c>
      <c r="AX1048" s="600">
        <v>0</v>
      </c>
      <c r="AY1048" s="599">
        <v>0</v>
      </c>
      <c r="AZ1048" s="599">
        <v>296.2</v>
      </c>
      <c r="BA1048">
        <v>40.299999999999997</v>
      </c>
      <c r="BB1048">
        <v>35.200000000000003</v>
      </c>
      <c r="BC1048" s="8">
        <v>0.72152777777777799</v>
      </c>
    </row>
    <row r="1049" spans="2:55">
      <c r="B1049" s="2">
        <v>25</v>
      </c>
      <c r="C1049" s="2">
        <v>74</v>
      </c>
      <c r="D1049" s="2">
        <v>20.100000000000001</v>
      </c>
      <c r="E1049" s="2">
        <v>25</v>
      </c>
      <c r="F1049" s="2">
        <v>3.2</v>
      </c>
      <c r="G1049" s="2">
        <v>6.8</v>
      </c>
      <c r="H1049" s="2">
        <v>1014.9</v>
      </c>
      <c r="I1049" s="2">
        <v>71640</v>
      </c>
      <c r="J1049" s="2">
        <v>5</v>
      </c>
      <c r="K1049" s="2">
        <v>0</v>
      </c>
      <c r="L1049" s="2">
        <v>0</v>
      </c>
      <c r="M1049" s="2">
        <v>0</v>
      </c>
      <c r="N1049">
        <v>0</v>
      </c>
      <c r="O1049">
        <v>296.2</v>
      </c>
      <c r="P1049">
        <v>40.5</v>
      </c>
      <c r="Q1049">
        <v>35.200000000000003</v>
      </c>
      <c r="R1049" s="5">
        <v>0.72222222222222199</v>
      </c>
      <c r="T1049" s="13">
        <f t="shared" si="48"/>
        <v>40.5</v>
      </c>
      <c r="U1049" s="13">
        <f t="shared" si="49"/>
        <v>12.5</v>
      </c>
      <c r="V1049" s="12" t="str">
        <f t="shared" si="47"/>
        <v/>
      </c>
      <c r="W1049" s="11">
        <f t="shared" si="50"/>
        <v>1</v>
      </c>
      <c r="X1049" s="13"/>
      <c r="Z1049" s="2"/>
      <c r="AA1049"/>
      <c r="AC1049" s="9"/>
      <c r="AD1049" s="5">
        <v>0.72222222222249999</v>
      </c>
      <c r="AM1049" s="2">
        <v>25</v>
      </c>
      <c r="AN1049" s="2">
        <v>74</v>
      </c>
      <c r="AO1049" s="2">
        <v>20.100000000000001</v>
      </c>
      <c r="AP1049" s="2">
        <v>25</v>
      </c>
      <c r="AQ1049" s="2">
        <v>3.2</v>
      </c>
      <c r="AR1049" s="2">
        <v>6.8</v>
      </c>
      <c r="AS1049" s="2">
        <v>1014.9</v>
      </c>
      <c r="AT1049" s="2">
        <v>71640</v>
      </c>
      <c r="AU1049" s="2">
        <v>5</v>
      </c>
      <c r="AV1049" s="600">
        <v>0</v>
      </c>
      <c r="AW1049" s="600">
        <v>0</v>
      </c>
      <c r="AX1049" s="600">
        <v>0</v>
      </c>
      <c r="AY1049" s="599">
        <v>0</v>
      </c>
      <c r="AZ1049" s="599">
        <v>296.2</v>
      </c>
      <c r="BA1049">
        <v>40.5</v>
      </c>
      <c r="BB1049">
        <v>35.200000000000003</v>
      </c>
      <c r="BC1049" s="8">
        <v>0.72222222222222199</v>
      </c>
    </row>
    <row r="1050" spans="2:55">
      <c r="B1050" s="2">
        <v>25</v>
      </c>
      <c r="C1050" s="2">
        <v>75</v>
      </c>
      <c r="D1050" s="2">
        <v>20.3</v>
      </c>
      <c r="E1050" s="2">
        <v>25</v>
      </c>
      <c r="F1050" s="2">
        <v>6.1</v>
      </c>
      <c r="G1050" s="2">
        <v>8.3000000000000007</v>
      </c>
      <c r="H1050" s="2">
        <v>1015.1</v>
      </c>
      <c r="I1050" s="2">
        <v>71120</v>
      </c>
      <c r="J1050" s="2">
        <v>5</v>
      </c>
      <c r="K1050" s="2">
        <v>0</v>
      </c>
      <c r="L1050" s="2">
        <v>0</v>
      </c>
      <c r="M1050" s="2">
        <v>0</v>
      </c>
      <c r="N1050">
        <v>0</v>
      </c>
      <c r="O1050">
        <v>296.2</v>
      </c>
      <c r="P1050">
        <v>40.700000000000003</v>
      </c>
      <c r="Q1050">
        <v>35</v>
      </c>
      <c r="R1050" s="5">
        <v>0.72291666666666698</v>
      </c>
      <c r="T1050" s="13">
        <f t="shared" si="48"/>
        <v>40.700000000000003</v>
      </c>
      <c r="U1050" s="13">
        <f t="shared" si="49"/>
        <v>12.700000000000003</v>
      </c>
      <c r="V1050" s="12" t="str">
        <f t="shared" si="47"/>
        <v/>
      </c>
      <c r="W1050" s="11">
        <f t="shared" si="50"/>
        <v>1</v>
      </c>
      <c r="X1050" s="13"/>
      <c r="Z1050" s="2"/>
      <c r="AA1050"/>
      <c r="AC1050" s="9"/>
      <c r="AD1050" s="5">
        <v>0.72291666666694498</v>
      </c>
      <c r="AM1050" s="2">
        <v>25</v>
      </c>
      <c r="AN1050" s="2">
        <v>75</v>
      </c>
      <c r="AO1050" s="2">
        <v>20.3</v>
      </c>
      <c r="AP1050" s="2">
        <v>25</v>
      </c>
      <c r="AQ1050" s="2">
        <v>6.1</v>
      </c>
      <c r="AR1050" s="2">
        <v>8.3000000000000007</v>
      </c>
      <c r="AS1050" s="2">
        <v>1015.1</v>
      </c>
      <c r="AT1050" s="2">
        <v>71120</v>
      </c>
      <c r="AU1050" s="2">
        <v>5</v>
      </c>
      <c r="AV1050" s="600">
        <v>0</v>
      </c>
      <c r="AW1050" s="600">
        <v>0</v>
      </c>
      <c r="AX1050" s="600">
        <v>0</v>
      </c>
      <c r="AY1050" s="599">
        <v>0</v>
      </c>
      <c r="AZ1050" s="599">
        <v>296.2</v>
      </c>
      <c r="BA1050">
        <v>40.700000000000003</v>
      </c>
      <c r="BB1050">
        <v>35</v>
      </c>
      <c r="BC1050" s="8">
        <v>0.72291666666666698</v>
      </c>
    </row>
    <row r="1051" spans="2:55">
      <c r="B1051" s="2">
        <v>25</v>
      </c>
      <c r="C1051" s="2">
        <v>74</v>
      </c>
      <c r="D1051" s="2">
        <v>20.100000000000001</v>
      </c>
      <c r="E1051" s="2">
        <v>25</v>
      </c>
      <c r="F1051" s="2">
        <v>2.9</v>
      </c>
      <c r="G1051" s="2">
        <v>3.6</v>
      </c>
      <c r="H1051" s="2">
        <v>1015</v>
      </c>
      <c r="I1051" s="2">
        <v>70970</v>
      </c>
      <c r="J1051" s="2">
        <v>5</v>
      </c>
      <c r="K1051" s="2">
        <v>0</v>
      </c>
      <c r="L1051" s="2">
        <v>0</v>
      </c>
      <c r="M1051" s="2">
        <v>0</v>
      </c>
      <c r="N1051">
        <v>0</v>
      </c>
      <c r="O1051">
        <v>296.2</v>
      </c>
      <c r="P1051">
        <v>40.799999999999997</v>
      </c>
      <c r="Q1051">
        <v>34.9</v>
      </c>
      <c r="R1051" s="5">
        <v>0.72361111111111098</v>
      </c>
      <c r="T1051" s="13">
        <f t="shared" si="48"/>
        <v>40.799999999999997</v>
      </c>
      <c r="U1051" s="13">
        <f t="shared" si="49"/>
        <v>12.799999999999997</v>
      </c>
      <c r="V1051" s="12" t="str">
        <f t="shared" si="47"/>
        <v/>
      </c>
      <c r="W1051" s="11">
        <f t="shared" si="50"/>
        <v>1</v>
      </c>
      <c r="X1051" s="13"/>
      <c r="Z1051" s="2"/>
      <c r="AA1051"/>
      <c r="AC1051" s="9"/>
      <c r="AD1051" s="5">
        <v>0.72361111111138998</v>
      </c>
      <c r="AM1051" s="2">
        <v>25</v>
      </c>
      <c r="AN1051" s="2">
        <v>74</v>
      </c>
      <c r="AO1051" s="2">
        <v>20.100000000000001</v>
      </c>
      <c r="AP1051" s="2">
        <v>25</v>
      </c>
      <c r="AQ1051" s="2">
        <v>2.9</v>
      </c>
      <c r="AR1051" s="2">
        <v>3.6</v>
      </c>
      <c r="AS1051" s="2">
        <v>1015</v>
      </c>
      <c r="AT1051" s="2">
        <v>70970</v>
      </c>
      <c r="AU1051" s="2">
        <v>5</v>
      </c>
      <c r="AV1051" s="600">
        <v>0</v>
      </c>
      <c r="AW1051" s="600">
        <v>0</v>
      </c>
      <c r="AX1051" s="600">
        <v>0</v>
      </c>
      <c r="AY1051" s="599">
        <v>0</v>
      </c>
      <c r="AZ1051" s="599">
        <v>296.2</v>
      </c>
      <c r="BA1051">
        <v>40.799999999999997</v>
      </c>
      <c r="BB1051">
        <v>34.9</v>
      </c>
      <c r="BC1051" s="8">
        <v>0.72361111111111098</v>
      </c>
    </row>
    <row r="1052" spans="2:55">
      <c r="B1052" s="2">
        <v>25.1</v>
      </c>
      <c r="C1052" s="2">
        <v>74</v>
      </c>
      <c r="D1052" s="2">
        <v>20.2</v>
      </c>
      <c r="E1052" s="2">
        <v>25.1</v>
      </c>
      <c r="F1052" s="2">
        <v>6.5</v>
      </c>
      <c r="G1052" s="2">
        <v>6.8</v>
      </c>
      <c r="H1052" s="2">
        <v>1015.1</v>
      </c>
      <c r="I1052" s="2">
        <v>71830</v>
      </c>
      <c r="J1052" s="2">
        <v>5</v>
      </c>
      <c r="K1052" s="2">
        <v>0</v>
      </c>
      <c r="L1052" s="2">
        <v>0</v>
      </c>
      <c r="M1052" s="2">
        <v>0</v>
      </c>
      <c r="N1052">
        <v>0</v>
      </c>
      <c r="O1052">
        <v>296.2</v>
      </c>
      <c r="P1052">
        <v>40.9</v>
      </c>
      <c r="Q1052">
        <v>34.799999999999997</v>
      </c>
      <c r="R1052" s="5">
        <v>0.72430555555555598</v>
      </c>
      <c r="T1052" s="13">
        <f t="shared" si="48"/>
        <v>40.9</v>
      </c>
      <c r="U1052" s="13">
        <f t="shared" si="49"/>
        <v>12.799999999999997</v>
      </c>
      <c r="V1052" s="12" t="str">
        <f t="shared" si="47"/>
        <v/>
      </c>
      <c r="W1052" s="11">
        <f t="shared" si="50"/>
        <v>1</v>
      </c>
      <c r="X1052" s="13"/>
      <c r="Z1052" s="2"/>
      <c r="AA1052"/>
      <c r="AC1052" s="9"/>
      <c r="AD1052" s="5">
        <v>0.72430555555583498</v>
      </c>
      <c r="AM1052" s="2">
        <v>25.1</v>
      </c>
      <c r="AN1052" s="2">
        <v>74</v>
      </c>
      <c r="AO1052" s="2">
        <v>20.2</v>
      </c>
      <c r="AP1052" s="2">
        <v>25.1</v>
      </c>
      <c r="AQ1052" s="2">
        <v>6.5</v>
      </c>
      <c r="AR1052" s="2">
        <v>6.8</v>
      </c>
      <c r="AS1052" s="2">
        <v>1015.1</v>
      </c>
      <c r="AT1052" s="2">
        <v>71830</v>
      </c>
      <c r="AU1052" s="2">
        <v>5</v>
      </c>
      <c r="AV1052" s="600">
        <v>0</v>
      </c>
      <c r="AW1052" s="600">
        <v>0</v>
      </c>
      <c r="AX1052" s="600">
        <v>0</v>
      </c>
      <c r="AY1052" s="599">
        <v>0</v>
      </c>
      <c r="AZ1052" s="599">
        <v>296.2</v>
      </c>
      <c r="BA1052">
        <v>40.9</v>
      </c>
      <c r="BB1052">
        <v>34.799999999999997</v>
      </c>
      <c r="BC1052" s="8">
        <v>0.72430555555555598</v>
      </c>
    </row>
    <row r="1053" spans="2:55">
      <c r="B1053" s="2">
        <v>25.2</v>
      </c>
      <c r="C1053" s="2">
        <v>74</v>
      </c>
      <c r="D1053" s="2">
        <v>20.3</v>
      </c>
      <c r="E1053" s="2">
        <v>25.2</v>
      </c>
      <c r="F1053" s="2">
        <v>3.2</v>
      </c>
      <c r="G1053" s="2">
        <v>6.1</v>
      </c>
      <c r="H1053" s="2">
        <v>1015</v>
      </c>
      <c r="I1053" s="2">
        <v>71900</v>
      </c>
      <c r="J1053" s="2">
        <v>5</v>
      </c>
      <c r="K1053" s="2">
        <v>0</v>
      </c>
      <c r="L1053" s="2">
        <v>0</v>
      </c>
      <c r="M1053" s="2">
        <v>0</v>
      </c>
      <c r="N1053">
        <v>0</v>
      </c>
      <c r="O1053">
        <v>296.2</v>
      </c>
      <c r="P1053">
        <v>41</v>
      </c>
      <c r="Q1053">
        <v>34.700000000000003</v>
      </c>
      <c r="R1053" s="5">
        <v>0.72499999999999998</v>
      </c>
      <c r="T1053" s="13">
        <f t="shared" si="48"/>
        <v>41</v>
      </c>
      <c r="U1053" s="13">
        <f t="shared" si="49"/>
        <v>12.8</v>
      </c>
      <c r="V1053" s="12" t="str">
        <f t="shared" si="47"/>
        <v/>
      </c>
      <c r="W1053" s="11">
        <f t="shared" si="50"/>
        <v>1</v>
      </c>
      <c r="X1053" s="13"/>
      <c r="Z1053" s="2"/>
      <c r="AA1053"/>
      <c r="AC1053" s="9"/>
      <c r="AD1053" s="5">
        <v>0.72500000000027998</v>
      </c>
      <c r="AM1053" s="2">
        <v>25.2</v>
      </c>
      <c r="AN1053" s="2">
        <v>74</v>
      </c>
      <c r="AO1053" s="2">
        <v>20.3</v>
      </c>
      <c r="AP1053" s="2">
        <v>25.2</v>
      </c>
      <c r="AQ1053" s="2">
        <v>3.2</v>
      </c>
      <c r="AR1053" s="2">
        <v>6.1</v>
      </c>
      <c r="AS1053" s="2">
        <v>1015</v>
      </c>
      <c r="AT1053" s="2">
        <v>71900</v>
      </c>
      <c r="AU1053" s="2">
        <v>5</v>
      </c>
      <c r="AV1053" s="600">
        <v>0</v>
      </c>
      <c r="AW1053" s="600">
        <v>0</v>
      </c>
      <c r="AX1053" s="600">
        <v>0</v>
      </c>
      <c r="AY1053" s="599">
        <v>0</v>
      </c>
      <c r="AZ1053" s="599">
        <v>296.2</v>
      </c>
      <c r="BA1053">
        <v>41</v>
      </c>
      <c r="BB1053">
        <v>34.700000000000003</v>
      </c>
      <c r="BC1053" s="8">
        <v>0.72499999999999998</v>
      </c>
    </row>
    <row r="1054" spans="2:55">
      <c r="B1054" s="2">
        <v>25.2</v>
      </c>
      <c r="C1054" s="2">
        <v>74</v>
      </c>
      <c r="D1054" s="2">
        <v>20.3</v>
      </c>
      <c r="E1054" s="2">
        <v>25.2</v>
      </c>
      <c r="F1054" s="2">
        <v>0</v>
      </c>
      <c r="G1054" s="2">
        <v>2.9</v>
      </c>
      <c r="H1054" s="2">
        <v>1015.2</v>
      </c>
      <c r="I1054" s="2">
        <v>73420</v>
      </c>
      <c r="J1054" s="2">
        <v>5</v>
      </c>
      <c r="K1054" s="2">
        <v>0</v>
      </c>
      <c r="L1054" s="2">
        <v>0</v>
      </c>
      <c r="M1054" s="2">
        <v>0</v>
      </c>
      <c r="N1054">
        <v>0</v>
      </c>
      <c r="O1054">
        <v>296.2</v>
      </c>
      <c r="P1054">
        <v>41.1</v>
      </c>
      <c r="Q1054">
        <v>34.6</v>
      </c>
      <c r="R1054" s="5">
        <v>0.72569444444444398</v>
      </c>
      <c r="T1054" s="13">
        <f t="shared" si="48"/>
        <v>41.1</v>
      </c>
      <c r="U1054" s="13">
        <f t="shared" si="49"/>
        <v>12.900000000000002</v>
      </c>
      <c r="V1054" s="12" t="str">
        <f t="shared" si="47"/>
        <v/>
      </c>
      <c r="W1054" s="11">
        <f t="shared" si="50"/>
        <v>1</v>
      </c>
      <c r="X1054" s="13"/>
      <c r="Z1054" s="2"/>
      <c r="AA1054"/>
      <c r="AC1054" s="9"/>
      <c r="AD1054" s="5">
        <v>0.72569444444472497</v>
      </c>
      <c r="AM1054" s="2">
        <v>25.2</v>
      </c>
      <c r="AN1054" s="2">
        <v>74</v>
      </c>
      <c r="AO1054" s="2">
        <v>20.3</v>
      </c>
      <c r="AP1054" s="2">
        <v>25.2</v>
      </c>
      <c r="AQ1054" s="2">
        <v>0</v>
      </c>
      <c r="AR1054" s="2">
        <v>2.9</v>
      </c>
      <c r="AS1054" s="2">
        <v>1015.2</v>
      </c>
      <c r="AT1054" s="2">
        <v>73420</v>
      </c>
      <c r="AU1054" s="2">
        <v>5</v>
      </c>
      <c r="AV1054" s="600">
        <v>0</v>
      </c>
      <c r="AW1054" s="600">
        <v>0</v>
      </c>
      <c r="AX1054" s="600">
        <v>0</v>
      </c>
      <c r="AY1054" s="599">
        <v>0</v>
      </c>
      <c r="AZ1054" s="599">
        <v>296.2</v>
      </c>
      <c r="BA1054">
        <v>41.1</v>
      </c>
      <c r="BB1054">
        <v>34.6</v>
      </c>
      <c r="BC1054" s="8">
        <v>0.72569444444444398</v>
      </c>
    </row>
    <row r="1055" spans="2:55">
      <c r="B1055" s="2">
        <v>25.3</v>
      </c>
      <c r="C1055" s="2">
        <v>74</v>
      </c>
      <c r="D1055" s="2">
        <v>20.399999999999999</v>
      </c>
      <c r="E1055" s="2">
        <v>25.3</v>
      </c>
      <c r="F1055" s="2">
        <v>2.2000000000000002</v>
      </c>
      <c r="G1055" s="2">
        <v>4.3</v>
      </c>
      <c r="H1055" s="2">
        <v>1014.9</v>
      </c>
      <c r="I1055" s="2">
        <v>71870</v>
      </c>
      <c r="J1055" s="2">
        <v>5</v>
      </c>
      <c r="K1055" s="2">
        <v>0</v>
      </c>
      <c r="L1055" s="2">
        <v>0</v>
      </c>
      <c r="M1055" s="2">
        <v>0</v>
      </c>
      <c r="N1055">
        <v>0</v>
      </c>
      <c r="O1055">
        <v>296.2</v>
      </c>
      <c r="P1055">
        <v>41.2</v>
      </c>
      <c r="Q1055">
        <v>34.5</v>
      </c>
      <c r="R1055" s="5">
        <v>0.72638888888888897</v>
      </c>
      <c r="T1055" s="13">
        <f t="shared" si="48"/>
        <v>41.2</v>
      </c>
      <c r="U1055" s="13">
        <f t="shared" si="49"/>
        <v>12.900000000000002</v>
      </c>
      <c r="V1055" s="12" t="str">
        <f t="shared" si="47"/>
        <v/>
      </c>
      <c r="W1055" s="11">
        <f t="shared" si="50"/>
        <v>1</v>
      </c>
      <c r="X1055" s="13"/>
      <c r="Z1055" s="2"/>
      <c r="AA1055"/>
      <c r="AC1055" s="9"/>
      <c r="AD1055" s="5">
        <v>0.72638888888916997</v>
      </c>
      <c r="AM1055" s="2">
        <v>25.3</v>
      </c>
      <c r="AN1055" s="2">
        <v>74</v>
      </c>
      <c r="AO1055" s="2">
        <v>20.399999999999999</v>
      </c>
      <c r="AP1055" s="2">
        <v>25.3</v>
      </c>
      <c r="AQ1055" s="2">
        <v>2.2000000000000002</v>
      </c>
      <c r="AR1055" s="2">
        <v>4.3</v>
      </c>
      <c r="AS1055" s="2">
        <v>1014.9</v>
      </c>
      <c r="AT1055" s="2">
        <v>71870</v>
      </c>
      <c r="AU1055" s="2">
        <v>5</v>
      </c>
      <c r="AV1055" s="600">
        <v>0</v>
      </c>
      <c r="AW1055" s="600">
        <v>0</v>
      </c>
      <c r="AX1055" s="600">
        <v>0</v>
      </c>
      <c r="AY1055" s="599">
        <v>0</v>
      </c>
      <c r="AZ1055" s="599">
        <v>296.2</v>
      </c>
      <c r="BA1055">
        <v>41.2</v>
      </c>
      <c r="BB1055">
        <v>34.5</v>
      </c>
      <c r="BC1055" s="8">
        <v>0.72638888888888897</v>
      </c>
    </row>
    <row r="1056" spans="2:55">
      <c r="B1056" s="2">
        <v>25.3</v>
      </c>
      <c r="C1056" s="2">
        <v>74</v>
      </c>
      <c r="D1056" s="2">
        <v>20.399999999999999</v>
      </c>
      <c r="E1056" s="2">
        <v>25.3</v>
      </c>
      <c r="F1056" s="2">
        <v>0</v>
      </c>
      <c r="G1056" s="2">
        <v>2.5</v>
      </c>
      <c r="H1056" s="2">
        <v>1015</v>
      </c>
      <c r="I1056" s="2">
        <v>70980</v>
      </c>
      <c r="J1056" s="2">
        <v>5</v>
      </c>
      <c r="K1056" s="2">
        <v>0</v>
      </c>
      <c r="L1056" s="2">
        <v>0</v>
      </c>
      <c r="M1056" s="2">
        <v>0</v>
      </c>
      <c r="N1056">
        <v>0</v>
      </c>
      <c r="O1056">
        <v>296.2</v>
      </c>
      <c r="P1056">
        <v>41.4</v>
      </c>
      <c r="Q1056">
        <v>34.4</v>
      </c>
      <c r="R1056" s="5">
        <v>0.72708333333333297</v>
      </c>
      <c r="T1056" s="13">
        <f t="shared" si="48"/>
        <v>41.4</v>
      </c>
      <c r="U1056" s="13">
        <f t="shared" si="49"/>
        <v>13.099999999999998</v>
      </c>
      <c r="V1056" s="12" t="str">
        <f t="shared" si="47"/>
        <v/>
      </c>
      <c r="W1056" s="11">
        <f t="shared" si="50"/>
        <v>1</v>
      </c>
      <c r="X1056" s="13"/>
      <c r="Z1056" s="2"/>
      <c r="AA1056"/>
      <c r="AC1056" s="9"/>
      <c r="AD1056" s="5">
        <v>0.72708333333361497</v>
      </c>
      <c r="AM1056" s="2">
        <v>25.3</v>
      </c>
      <c r="AN1056" s="2">
        <v>74</v>
      </c>
      <c r="AO1056" s="2">
        <v>20.399999999999999</v>
      </c>
      <c r="AP1056" s="2">
        <v>25.3</v>
      </c>
      <c r="AQ1056" s="2">
        <v>0</v>
      </c>
      <c r="AR1056" s="2">
        <v>2.5</v>
      </c>
      <c r="AS1056" s="2">
        <v>1015</v>
      </c>
      <c r="AT1056" s="2">
        <v>70980</v>
      </c>
      <c r="AU1056" s="2">
        <v>5</v>
      </c>
      <c r="AV1056" s="600">
        <v>0</v>
      </c>
      <c r="AW1056" s="600">
        <v>0</v>
      </c>
      <c r="AX1056" s="600">
        <v>0</v>
      </c>
      <c r="AY1056" s="599">
        <v>0</v>
      </c>
      <c r="AZ1056" s="599">
        <v>296.2</v>
      </c>
      <c r="BA1056">
        <v>41.4</v>
      </c>
      <c r="BB1056">
        <v>34.4</v>
      </c>
      <c r="BC1056" s="8">
        <v>0.72708333333333297</v>
      </c>
    </row>
    <row r="1057" spans="2:55">
      <c r="B1057" s="2">
        <v>25.5</v>
      </c>
      <c r="C1057" s="2">
        <v>73</v>
      </c>
      <c r="D1057" s="2">
        <v>20.3</v>
      </c>
      <c r="E1057" s="2">
        <v>25.5</v>
      </c>
      <c r="F1057" s="2">
        <v>2.9</v>
      </c>
      <c r="G1057" s="2">
        <v>4.7</v>
      </c>
      <c r="H1057" s="2">
        <v>1015.1</v>
      </c>
      <c r="I1057" s="2">
        <v>69810</v>
      </c>
      <c r="J1057" s="2">
        <v>5</v>
      </c>
      <c r="K1057" s="2">
        <v>0</v>
      </c>
      <c r="L1057" s="2">
        <v>0</v>
      </c>
      <c r="M1057" s="2">
        <v>0</v>
      </c>
      <c r="N1057">
        <v>0</v>
      </c>
      <c r="O1057">
        <v>296.2</v>
      </c>
      <c r="P1057">
        <v>41.5</v>
      </c>
      <c r="Q1057">
        <v>34.4</v>
      </c>
      <c r="R1057" s="5">
        <v>0.72777777777777797</v>
      </c>
      <c r="T1057" s="13">
        <f t="shared" si="48"/>
        <v>41.5</v>
      </c>
      <c r="U1057" s="13">
        <f t="shared" si="49"/>
        <v>13</v>
      </c>
      <c r="V1057" s="12" t="str">
        <f t="shared" si="47"/>
        <v/>
      </c>
      <c r="W1057" s="11">
        <f t="shared" si="50"/>
        <v>1</v>
      </c>
      <c r="X1057" s="13"/>
      <c r="Z1057" s="2"/>
      <c r="AA1057"/>
      <c r="AC1057" s="9"/>
      <c r="AD1057" s="5">
        <v>0.72777777777805996</v>
      </c>
      <c r="AM1057" s="2">
        <v>25.5</v>
      </c>
      <c r="AN1057" s="2">
        <v>73</v>
      </c>
      <c r="AO1057" s="2">
        <v>20.3</v>
      </c>
      <c r="AP1057" s="2">
        <v>25.5</v>
      </c>
      <c r="AQ1057" s="2">
        <v>2.9</v>
      </c>
      <c r="AR1057" s="2">
        <v>4.7</v>
      </c>
      <c r="AS1057" s="2">
        <v>1015.1</v>
      </c>
      <c r="AT1057" s="2">
        <v>69810</v>
      </c>
      <c r="AU1057" s="2">
        <v>5</v>
      </c>
      <c r="AV1057" s="600">
        <v>0</v>
      </c>
      <c r="AW1057" s="600">
        <v>0</v>
      </c>
      <c r="AX1057" s="600">
        <v>0</v>
      </c>
      <c r="AY1057" s="599">
        <v>0</v>
      </c>
      <c r="AZ1057" s="599">
        <v>296.2</v>
      </c>
      <c r="BA1057">
        <v>41.5</v>
      </c>
      <c r="BB1057">
        <v>34.4</v>
      </c>
      <c r="BC1057" s="8">
        <v>0.72777777777777797</v>
      </c>
    </row>
    <row r="1058" spans="2:55">
      <c r="B1058" s="2">
        <v>25.3</v>
      </c>
      <c r="C1058" s="2">
        <v>73</v>
      </c>
      <c r="D1058" s="2">
        <v>20.100000000000001</v>
      </c>
      <c r="E1058" s="2">
        <v>25.3</v>
      </c>
      <c r="F1058" s="2">
        <v>2.2000000000000002</v>
      </c>
      <c r="G1058" s="2">
        <v>7.9</v>
      </c>
      <c r="H1058" s="2">
        <v>1015.1</v>
      </c>
      <c r="I1058" s="2">
        <v>67160</v>
      </c>
      <c r="J1058" s="2">
        <v>4</v>
      </c>
      <c r="K1058" s="2">
        <v>0</v>
      </c>
      <c r="L1058" s="2">
        <v>0</v>
      </c>
      <c r="M1058" s="2">
        <v>0</v>
      </c>
      <c r="N1058">
        <v>0</v>
      </c>
      <c r="O1058">
        <v>296.2</v>
      </c>
      <c r="P1058">
        <v>41.8</v>
      </c>
      <c r="Q1058">
        <v>34.299999999999997</v>
      </c>
      <c r="R1058" s="5">
        <v>0.72847222222222197</v>
      </c>
      <c r="T1058" s="13">
        <f t="shared" si="48"/>
        <v>41.8</v>
      </c>
      <c r="U1058" s="13">
        <f t="shared" si="49"/>
        <v>13.499999999999996</v>
      </c>
      <c r="V1058" s="12" t="str">
        <f t="shared" si="47"/>
        <v/>
      </c>
      <c r="W1058" s="11">
        <f t="shared" si="50"/>
        <v>1</v>
      </c>
      <c r="X1058" s="13"/>
      <c r="Z1058" s="2"/>
      <c r="AA1058"/>
      <c r="AC1058" s="9"/>
      <c r="AD1058" s="5">
        <v>0.72847222222250496</v>
      </c>
      <c r="AM1058" s="2">
        <v>25.3</v>
      </c>
      <c r="AN1058" s="2">
        <v>73</v>
      </c>
      <c r="AO1058" s="2">
        <v>20.100000000000001</v>
      </c>
      <c r="AP1058" s="2">
        <v>25.3</v>
      </c>
      <c r="AQ1058" s="2">
        <v>2.2000000000000002</v>
      </c>
      <c r="AR1058" s="2">
        <v>7.9</v>
      </c>
      <c r="AS1058" s="2">
        <v>1015.1</v>
      </c>
      <c r="AT1058" s="2">
        <v>67160</v>
      </c>
      <c r="AU1058" s="2">
        <v>4</v>
      </c>
      <c r="AV1058" s="600">
        <v>0</v>
      </c>
      <c r="AW1058" s="600">
        <v>0</v>
      </c>
      <c r="AX1058" s="600">
        <v>0</v>
      </c>
      <c r="AY1058" s="599">
        <v>0</v>
      </c>
      <c r="AZ1058" s="599">
        <v>296.2</v>
      </c>
      <c r="BA1058">
        <v>41.8</v>
      </c>
      <c r="BB1058">
        <v>34.299999999999997</v>
      </c>
      <c r="BC1058" s="8">
        <v>0.72847222222222197</v>
      </c>
    </row>
    <row r="1059" spans="2:55">
      <c r="B1059" s="2">
        <v>25.2</v>
      </c>
      <c r="C1059" s="2">
        <v>74</v>
      </c>
      <c r="D1059" s="2">
        <v>20.3</v>
      </c>
      <c r="E1059" s="2">
        <v>25.2</v>
      </c>
      <c r="F1059" s="2">
        <v>3.2</v>
      </c>
      <c r="G1059" s="2">
        <v>3.2</v>
      </c>
      <c r="H1059" s="2">
        <v>1015.1</v>
      </c>
      <c r="I1059" s="2">
        <v>69610</v>
      </c>
      <c r="J1059" s="2">
        <v>5</v>
      </c>
      <c r="K1059" s="2">
        <v>0</v>
      </c>
      <c r="L1059" s="2">
        <v>0</v>
      </c>
      <c r="M1059" s="2">
        <v>0</v>
      </c>
      <c r="N1059">
        <v>0</v>
      </c>
      <c r="O1059">
        <v>296.2</v>
      </c>
      <c r="P1059">
        <v>41.9</v>
      </c>
      <c r="Q1059">
        <v>34.200000000000003</v>
      </c>
      <c r="R1059" s="5">
        <v>0.72916666666666696</v>
      </c>
      <c r="T1059" s="13">
        <f t="shared" si="48"/>
        <v>41.9</v>
      </c>
      <c r="U1059" s="13">
        <f t="shared" si="49"/>
        <v>13.7</v>
      </c>
      <c r="V1059" s="12" t="str">
        <f t="shared" si="47"/>
        <v/>
      </c>
      <c r="W1059" s="11">
        <f t="shared" si="50"/>
        <v>1</v>
      </c>
      <c r="X1059" s="13"/>
      <c r="Z1059" s="2"/>
      <c r="AA1059"/>
      <c r="AC1059" s="9"/>
      <c r="AD1059" s="5">
        <v>0.72916666666694996</v>
      </c>
      <c r="AM1059" s="2">
        <v>25.2</v>
      </c>
      <c r="AN1059" s="2">
        <v>74</v>
      </c>
      <c r="AO1059" s="2">
        <v>20.3</v>
      </c>
      <c r="AP1059" s="2">
        <v>25.2</v>
      </c>
      <c r="AQ1059" s="2">
        <v>3.2</v>
      </c>
      <c r="AR1059" s="2">
        <v>3.2</v>
      </c>
      <c r="AS1059" s="2">
        <v>1015.1</v>
      </c>
      <c r="AT1059" s="2">
        <v>69610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0</v>
      </c>
      <c r="AZ1059" s="599">
        <v>296.2</v>
      </c>
      <c r="BA1059">
        <v>41.9</v>
      </c>
      <c r="BB1059">
        <v>34.200000000000003</v>
      </c>
      <c r="BC1059" s="8">
        <v>0.72916666666666696</v>
      </c>
    </row>
    <row r="1060" spans="2:55">
      <c r="B1060" s="2">
        <v>25.3</v>
      </c>
      <c r="C1060" s="2">
        <v>73</v>
      </c>
      <c r="D1060" s="2">
        <v>20.100000000000001</v>
      </c>
      <c r="E1060" s="2">
        <v>25.3</v>
      </c>
      <c r="F1060" s="2">
        <v>6.5</v>
      </c>
      <c r="G1060" s="2">
        <v>7.2</v>
      </c>
      <c r="H1060" s="2">
        <v>1015.2</v>
      </c>
      <c r="I1060" s="2">
        <v>69080</v>
      </c>
      <c r="J1060" s="2">
        <v>5</v>
      </c>
      <c r="K1060" s="2">
        <v>0</v>
      </c>
      <c r="L1060" s="2">
        <v>0</v>
      </c>
      <c r="M1060" s="2">
        <v>0</v>
      </c>
      <c r="N1060">
        <v>0</v>
      </c>
      <c r="O1060">
        <v>296.2</v>
      </c>
      <c r="P1060">
        <v>42</v>
      </c>
      <c r="Q1060">
        <v>34.1</v>
      </c>
      <c r="R1060" s="5">
        <v>0.72986111111111096</v>
      </c>
      <c r="T1060" s="13">
        <f t="shared" si="48"/>
        <v>42</v>
      </c>
      <c r="U1060" s="13">
        <f t="shared" si="49"/>
        <v>13.7</v>
      </c>
      <c r="V1060" s="12" t="str">
        <f t="shared" si="47"/>
        <v/>
      </c>
      <c r="W1060" s="11">
        <f t="shared" si="50"/>
        <v>1</v>
      </c>
      <c r="X1060" s="13"/>
      <c r="Z1060" s="2"/>
      <c r="AA1060"/>
      <c r="AC1060" s="9"/>
      <c r="AD1060" s="5">
        <v>0.72986111111139496</v>
      </c>
      <c r="AM1060" s="2">
        <v>25.3</v>
      </c>
      <c r="AN1060" s="2">
        <v>73</v>
      </c>
      <c r="AO1060" s="2">
        <v>20.100000000000001</v>
      </c>
      <c r="AP1060" s="2">
        <v>25.3</v>
      </c>
      <c r="AQ1060" s="2">
        <v>6.5</v>
      </c>
      <c r="AR1060" s="2">
        <v>7.2</v>
      </c>
      <c r="AS1060" s="2">
        <v>1015.2</v>
      </c>
      <c r="AT1060" s="2">
        <v>69080</v>
      </c>
      <c r="AU1060" s="2">
        <v>5</v>
      </c>
      <c r="AV1060" s="600">
        <v>0</v>
      </c>
      <c r="AW1060" s="600">
        <v>0</v>
      </c>
      <c r="AX1060" s="600">
        <v>0</v>
      </c>
      <c r="AY1060" s="599">
        <v>0</v>
      </c>
      <c r="AZ1060" s="599">
        <v>296.2</v>
      </c>
      <c r="BA1060">
        <v>42</v>
      </c>
      <c r="BB1060">
        <v>34.1</v>
      </c>
      <c r="BC1060" s="8">
        <v>0.72986111111111096</v>
      </c>
    </row>
    <row r="1061" spans="2:55">
      <c r="B1061" s="2">
        <v>25.2</v>
      </c>
      <c r="C1061" s="2">
        <v>74</v>
      </c>
      <c r="D1061" s="2">
        <v>20.3</v>
      </c>
      <c r="E1061" s="2">
        <v>25.2</v>
      </c>
      <c r="F1061" s="2">
        <v>1.8</v>
      </c>
      <c r="G1061" s="2">
        <v>2.5</v>
      </c>
      <c r="H1061" s="2">
        <v>1015.1</v>
      </c>
      <c r="I1061" s="2">
        <v>67990</v>
      </c>
      <c r="J1061" s="2">
        <v>4</v>
      </c>
      <c r="K1061" s="2">
        <v>0</v>
      </c>
      <c r="L1061" s="2">
        <v>0</v>
      </c>
      <c r="M1061" s="2">
        <v>0</v>
      </c>
      <c r="N1061">
        <v>0</v>
      </c>
      <c r="O1061">
        <v>296.2</v>
      </c>
      <c r="P1061">
        <v>42</v>
      </c>
      <c r="Q1061">
        <v>34.1</v>
      </c>
      <c r="R1061" s="5">
        <v>0.73055555555555596</v>
      </c>
      <c r="T1061" s="13">
        <f t="shared" si="48"/>
        <v>42</v>
      </c>
      <c r="U1061" s="13">
        <f t="shared" si="49"/>
        <v>13.8</v>
      </c>
      <c r="V1061" s="12" t="str">
        <f t="shared" si="47"/>
        <v/>
      </c>
      <c r="W1061" s="11">
        <f t="shared" si="50"/>
        <v>1</v>
      </c>
      <c r="X1061" s="13"/>
      <c r="Z1061" s="2"/>
      <c r="AA1061"/>
      <c r="AC1061" s="9"/>
      <c r="AD1061" s="5">
        <v>0.73055555555583995</v>
      </c>
      <c r="AM1061" s="2">
        <v>25.2</v>
      </c>
      <c r="AN1061" s="2">
        <v>74</v>
      </c>
      <c r="AO1061" s="2">
        <v>20.3</v>
      </c>
      <c r="AP1061" s="2">
        <v>25.2</v>
      </c>
      <c r="AQ1061" s="2">
        <v>1.8</v>
      </c>
      <c r="AR1061" s="2">
        <v>2.5</v>
      </c>
      <c r="AS1061" s="2">
        <v>1015.1</v>
      </c>
      <c r="AT1061" s="2">
        <v>67990</v>
      </c>
      <c r="AU1061" s="2">
        <v>4</v>
      </c>
      <c r="AV1061" s="600">
        <v>0</v>
      </c>
      <c r="AW1061" s="600">
        <v>0</v>
      </c>
      <c r="AX1061" s="600">
        <v>0</v>
      </c>
      <c r="AY1061" s="599">
        <v>0</v>
      </c>
      <c r="AZ1061" s="599">
        <v>296.2</v>
      </c>
      <c r="BA1061">
        <v>42</v>
      </c>
      <c r="BB1061">
        <v>34.1</v>
      </c>
      <c r="BC1061" s="8">
        <v>0.73055555555555596</v>
      </c>
    </row>
    <row r="1062" spans="2:55">
      <c r="B1062" s="2">
        <v>25.3</v>
      </c>
      <c r="C1062" s="2">
        <v>73</v>
      </c>
      <c r="D1062" s="2">
        <v>20.100000000000001</v>
      </c>
      <c r="E1062" s="2">
        <v>25.3</v>
      </c>
      <c r="F1062" s="2">
        <v>5.8</v>
      </c>
      <c r="G1062" s="2">
        <v>5.8</v>
      </c>
      <c r="H1062" s="2">
        <v>1015.1</v>
      </c>
      <c r="I1062" s="2">
        <v>72900</v>
      </c>
      <c r="J1062" s="2">
        <v>5</v>
      </c>
      <c r="K1062" s="2">
        <v>0</v>
      </c>
      <c r="L1062" s="2">
        <v>0</v>
      </c>
      <c r="M1062" s="2">
        <v>0</v>
      </c>
      <c r="N1062">
        <v>0</v>
      </c>
      <c r="O1062">
        <v>296.2</v>
      </c>
      <c r="P1062">
        <v>42</v>
      </c>
      <c r="Q1062">
        <v>33.9</v>
      </c>
      <c r="R1062" s="5">
        <v>0.73124999999999996</v>
      </c>
      <c r="T1062" s="13">
        <f t="shared" si="48"/>
        <v>42</v>
      </c>
      <c r="U1062" s="13">
        <f t="shared" si="49"/>
        <v>13.7</v>
      </c>
      <c r="V1062" s="12" t="str">
        <f t="shared" si="47"/>
        <v/>
      </c>
      <c r="W1062" s="11">
        <f t="shared" si="50"/>
        <v>1</v>
      </c>
      <c r="X1062" s="13"/>
      <c r="Z1062" s="2"/>
      <c r="AA1062"/>
      <c r="AC1062" s="9"/>
      <c r="AD1062" s="5">
        <v>0.73125000000028495</v>
      </c>
      <c r="AM1062" s="2">
        <v>25.3</v>
      </c>
      <c r="AN1062" s="2">
        <v>73</v>
      </c>
      <c r="AO1062" s="2">
        <v>20.100000000000001</v>
      </c>
      <c r="AP1062" s="2">
        <v>25.3</v>
      </c>
      <c r="AQ1062" s="2">
        <v>5.8</v>
      </c>
      <c r="AR1062" s="2">
        <v>5.8</v>
      </c>
      <c r="AS1062" s="2">
        <v>1015.1</v>
      </c>
      <c r="AT1062" s="2">
        <v>72900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0</v>
      </c>
      <c r="AZ1062" s="599">
        <v>296.2</v>
      </c>
      <c r="BA1062">
        <v>42</v>
      </c>
      <c r="BB1062">
        <v>33.9</v>
      </c>
      <c r="BC1062" s="8">
        <v>0.73124999999999996</v>
      </c>
    </row>
    <row r="1063" spans="2:55">
      <c r="B1063" s="2">
        <v>25.6</v>
      </c>
      <c r="C1063" s="2">
        <v>73</v>
      </c>
      <c r="D1063" s="2">
        <v>20.399999999999999</v>
      </c>
      <c r="E1063" s="2">
        <v>25.6</v>
      </c>
      <c r="F1063" s="2">
        <v>2.5</v>
      </c>
      <c r="G1063" s="2">
        <v>4</v>
      </c>
      <c r="H1063" s="2">
        <v>1015</v>
      </c>
      <c r="I1063" s="2">
        <v>72530</v>
      </c>
      <c r="J1063" s="2">
        <v>5</v>
      </c>
      <c r="K1063" s="2">
        <v>0</v>
      </c>
      <c r="L1063" s="2">
        <v>0</v>
      </c>
      <c r="M1063" s="2">
        <v>0</v>
      </c>
      <c r="N1063">
        <v>0</v>
      </c>
      <c r="O1063">
        <v>296.2</v>
      </c>
      <c r="P1063">
        <v>42</v>
      </c>
      <c r="Q1063">
        <v>33.799999999999997</v>
      </c>
      <c r="R1063" s="5">
        <v>0.73194444444444495</v>
      </c>
      <c r="T1063" s="13">
        <f t="shared" si="48"/>
        <v>42</v>
      </c>
      <c r="U1063" s="13">
        <f t="shared" si="49"/>
        <v>13.399999999999999</v>
      </c>
      <c r="V1063" s="12" t="str">
        <f t="shared" si="47"/>
        <v/>
      </c>
      <c r="W1063" s="11">
        <f t="shared" si="50"/>
        <v>1</v>
      </c>
      <c r="X1063" s="13"/>
      <c r="Z1063" s="2"/>
      <c r="AA1063"/>
      <c r="AC1063" s="9"/>
      <c r="AD1063" s="5">
        <v>0.73194444444472995</v>
      </c>
      <c r="AM1063" s="2">
        <v>25.6</v>
      </c>
      <c r="AN1063" s="2">
        <v>73</v>
      </c>
      <c r="AO1063" s="2">
        <v>20.399999999999999</v>
      </c>
      <c r="AP1063" s="2">
        <v>25.6</v>
      </c>
      <c r="AQ1063" s="2">
        <v>2.5</v>
      </c>
      <c r="AR1063" s="2">
        <v>4</v>
      </c>
      <c r="AS1063" s="2">
        <v>1015</v>
      </c>
      <c r="AT1063" s="2">
        <v>72530</v>
      </c>
      <c r="AU1063" s="2">
        <v>5</v>
      </c>
      <c r="AV1063" s="600">
        <v>0</v>
      </c>
      <c r="AW1063" s="600">
        <v>0</v>
      </c>
      <c r="AX1063" s="600">
        <v>0</v>
      </c>
      <c r="AY1063" s="599">
        <v>0</v>
      </c>
      <c r="AZ1063" s="599">
        <v>296.2</v>
      </c>
      <c r="BA1063">
        <v>42</v>
      </c>
      <c r="BB1063">
        <v>33.799999999999997</v>
      </c>
      <c r="BC1063" s="8">
        <v>0.73194444444444495</v>
      </c>
    </row>
    <row r="1064" spans="2:55">
      <c r="B1064" s="2">
        <v>25.6</v>
      </c>
      <c r="C1064" s="2">
        <v>72</v>
      </c>
      <c r="D1064" s="2">
        <v>20.2</v>
      </c>
      <c r="E1064" s="2">
        <v>25.6</v>
      </c>
      <c r="F1064" s="2">
        <v>9.6999999999999993</v>
      </c>
      <c r="G1064" s="2">
        <v>10.1</v>
      </c>
      <c r="H1064" s="2">
        <v>1015.1</v>
      </c>
      <c r="I1064" s="2">
        <v>43830</v>
      </c>
      <c r="J1064" s="2">
        <v>3</v>
      </c>
      <c r="K1064" s="2">
        <v>0</v>
      </c>
      <c r="L1064" s="2">
        <v>0</v>
      </c>
      <c r="M1064" s="2">
        <v>0</v>
      </c>
      <c r="N1064">
        <v>0</v>
      </c>
      <c r="O1064">
        <v>296.2</v>
      </c>
      <c r="P1064">
        <v>42.1</v>
      </c>
      <c r="Q1064">
        <v>33.700000000000003</v>
      </c>
      <c r="R1064" s="5">
        <v>0.73263888888888895</v>
      </c>
      <c r="T1064" s="13">
        <f t="shared" si="48"/>
        <v>42.1</v>
      </c>
      <c r="U1064" s="13">
        <f t="shared" si="49"/>
        <v>13.5</v>
      </c>
      <c r="V1064" s="12" t="str">
        <f t="shared" si="47"/>
        <v/>
      </c>
      <c r="W1064" s="11">
        <f t="shared" si="50"/>
        <v>1</v>
      </c>
      <c r="X1064" s="13"/>
      <c r="Z1064" s="2"/>
      <c r="AA1064"/>
      <c r="AC1064" s="9"/>
      <c r="AD1064" s="5">
        <v>0.73263888888917506</v>
      </c>
      <c r="AM1064" s="2">
        <v>25.6</v>
      </c>
      <c r="AN1064" s="2">
        <v>72</v>
      </c>
      <c r="AO1064" s="2">
        <v>20.2</v>
      </c>
      <c r="AP1064" s="2">
        <v>25.6</v>
      </c>
      <c r="AQ1064" s="2">
        <v>9.6999999999999993</v>
      </c>
      <c r="AR1064" s="2">
        <v>10.1</v>
      </c>
      <c r="AS1064" s="2">
        <v>1015.1</v>
      </c>
      <c r="AT1064" s="2">
        <v>43830</v>
      </c>
      <c r="AU1064" s="2">
        <v>3</v>
      </c>
      <c r="AV1064" s="600">
        <v>0</v>
      </c>
      <c r="AW1064" s="600">
        <v>0</v>
      </c>
      <c r="AX1064" s="600">
        <v>0</v>
      </c>
      <c r="AY1064" s="599">
        <v>0</v>
      </c>
      <c r="AZ1064" s="599">
        <v>296.2</v>
      </c>
      <c r="BA1064">
        <v>42.1</v>
      </c>
      <c r="BB1064">
        <v>33.700000000000003</v>
      </c>
      <c r="BC1064" s="8">
        <v>0.73263888888888895</v>
      </c>
    </row>
    <row r="1065" spans="2:55">
      <c r="B1065" s="2">
        <v>25.4</v>
      </c>
      <c r="C1065" s="2">
        <v>73</v>
      </c>
      <c r="D1065" s="2">
        <v>20.2</v>
      </c>
      <c r="E1065" s="2">
        <v>25.4</v>
      </c>
      <c r="F1065" s="2">
        <v>2.9</v>
      </c>
      <c r="G1065" s="2">
        <v>5</v>
      </c>
      <c r="H1065" s="2">
        <v>1015.2</v>
      </c>
      <c r="I1065" s="2">
        <v>82230</v>
      </c>
      <c r="J1065" s="2">
        <v>6</v>
      </c>
      <c r="K1065" s="2">
        <v>0</v>
      </c>
      <c r="L1065" s="2">
        <v>0</v>
      </c>
      <c r="M1065" s="2">
        <v>0</v>
      </c>
      <c r="N1065">
        <v>0</v>
      </c>
      <c r="O1065">
        <v>296.2</v>
      </c>
      <c r="P1065">
        <v>42.3</v>
      </c>
      <c r="Q1065">
        <v>33.700000000000003</v>
      </c>
      <c r="R1065" s="5">
        <v>0.73333333333333295</v>
      </c>
      <c r="T1065" s="13">
        <f t="shared" si="48"/>
        <v>42.3</v>
      </c>
      <c r="U1065" s="13">
        <f t="shared" si="49"/>
        <v>13.899999999999999</v>
      </c>
      <c r="V1065" s="12" t="str">
        <f t="shared" si="47"/>
        <v/>
      </c>
      <c r="W1065" s="11">
        <f t="shared" si="50"/>
        <v>1</v>
      </c>
      <c r="X1065" s="13"/>
      <c r="Z1065" s="2"/>
      <c r="AA1065"/>
      <c r="AC1065" s="9"/>
      <c r="AD1065" s="5">
        <v>0.73333333333362005</v>
      </c>
      <c r="AM1065" s="2">
        <v>25.4</v>
      </c>
      <c r="AN1065" s="2">
        <v>73</v>
      </c>
      <c r="AO1065" s="2">
        <v>20.2</v>
      </c>
      <c r="AP1065" s="2">
        <v>25.4</v>
      </c>
      <c r="AQ1065" s="2">
        <v>2.9</v>
      </c>
      <c r="AR1065" s="2">
        <v>5</v>
      </c>
      <c r="AS1065" s="2">
        <v>1015.2</v>
      </c>
      <c r="AT1065" s="2">
        <v>82230</v>
      </c>
      <c r="AU1065" s="2">
        <v>6</v>
      </c>
      <c r="AV1065" s="600">
        <v>0</v>
      </c>
      <c r="AW1065" s="600">
        <v>0</v>
      </c>
      <c r="AX1065" s="600">
        <v>0</v>
      </c>
      <c r="AY1065" s="599">
        <v>0</v>
      </c>
      <c r="AZ1065" s="599">
        <v>296.2</v>
      </c>
      <c r="BA1065">
        <v>42.3</v>
      </c>
      <c r="BB1065">
        <v>33.700000000000003</v>
      </c>
      <c r="BC1065" s="8">
        <v>0.73333333333333295</v>
      </c>
    </row>
    <row r="1066" spans="2:55">
      <c r="B1066" s="2">
        <v>25.3</v>
      </c>
      <c r="C1066" s="2">
        <v>73</v>
      </c>
      <c r="D1066" s="2">
        <v>20.100000000000001</v>
      </c>
      <c r="E1066" s="2">
        <v>25.3</v>
      </c>
      <c r="F1066" s="2">
        <v>0</v>
      </c>
      <c r="G1066" s="2">
        <v>5</v>
      </c>
      <c r="H1066" s="2">
        <v>1015.2</v>
      </c>
      <c r="I1066" s="2">
        <v>73100</v>
      </c>
      <c r="J1066" s="2">
        <v>5</v>
      </c>
      <c r="K1066" s="2">
        <v>0</v>
      </c>
      <c r="L1066" s="2">
        <v>0</v>
      </c>
      <c r="M1066" s="2">
        <v>0</v>
      </c>
      <c r="N1066">
        <v>0</v>
      </c>
      <c r="O1066">
        <v>296.2</v>
      </c>
      <c r="P1066">
        <v>42.3</v>
      </c>
      <c r="Q1066">
        <v>33.6</v>
      </c>
      <c r="R1066" s="5">
        <v>0.73402777777777795</v>
      </c>
      <c r="T1066" s="13">
        <f t="shared" si="48"/>
        <v>42.3</v>
      </c>
      <c r="U1066" s="13">
        <f t="shared" si="49"/>
        <v>13.999999999999996</v>
      </c>
      <c r="V1066" s="12" t="str">
        <f t="shared" si="47"/>
        <v/>
      </c>
      <c r="W1066" s="11">
        <f t="shared" si="50"/>
        <v>1</v>
      </c>
      <c r="X1066" s="13"/>
      <c r="Z1066" s="2"/>
      <c r="AA1066"/>
      <c r="AC1066" s="9"/>
      <c r="AD1066" s="5">
        <v>0.73402777777806505</v>
      </c>
      <c r="AM1066" s="2">
        <v>25.3</v>
      </c>
      <c r="AN1066" s="2">
        <v>73</v>
      </c>
      <c r="AO1066" s="2">
        <v>20.100000000000001</v>
      </c>
      <c r="AP1066" s="2">
        <v>25.3</v>
      </c>
      <c r="AQ1066" s="2">
        <v>0</v>
      </c>
      <c r="AR1066" s="2">
        <v>5</v>
      </c>
      <c r="AS1066" s="2">
        <v>1015.2</v>
      </c>
      <c r="AT1066" s="2">
        <v>73100</v>
      </c>
      <c r="AU1066" s="2">
        <v>5</v>
      </c>
      <c r="AV1066" s="600">
        <v>0</v>
      </c>
      <c r="AW1066" s="600">
        <v>0</v>
      </c>
      <c r="AX1066" s="600">
        <v>0</v>
      </c>
      <c r="AY1066" s="599">
        <v>0</v>
      </c>
      <c r="AZ1066" s="599">
        <v>296.2</v>
      </c>
      <c r="BA1066">
        <v>42.3</v>
      </c>
      <c r="BB1066">
        <v>33.6</v>
      </c>
      <c r="BC1066" s="8">
        <v>0.73402777777777795</v>
      </c>
    </row>
    <row r="1067" spans="2:55">
      <c r="B1067" s="2">
        <v>25.2</v>
      </c>
      <c r="C1067" s="2">
        <v>73</v>
      </c>
      <c r="D1067" s="2">
        <v>20</v>
      </c>
      <c r="E1067" s="2">
        <v>25.2</v>
      </c>
      <c r="F1067" s="2">
        <v>3.6</v>
      </c>
      <c r="G1067" s="2">
        <v>6.1</v>
      </c>
      <c r="H1067" s="2">
        <v>1015</v>
      </c>
      <c r="I1067" s="2">
        <v>36330</v>
      </c>
      <c r="J1067" s="2">
        <v>2</v>
      </c>
      <c r="K1067" s="2">
        <v>0</v>
      </c>
      <c r="L1067" s="2">
        <v>0</v>
      </c>
      <c r="M1067" s="2">
        <v>0</v>
      </c>
      <c r="N1067">
        <v>0</v>
      </c>
      <c r="O1067">
        <v>296.2</v>
      </c>
      <c r="P1067">
        <v>42.3</v>
      </c>
      <c r="Q1067">
        <v>33.6</v>
      </c>
      <c r="R1067" s="5">
        <v>0.73472222222222205</v>
      </c>
      <c r="T1067" s="13">
        <f t="shared" si="48"/>
        <v>42.3</v>
      </c>
      <c r="U1067" s="13">
        <f t="shared" si="49"/>
        <v>14.099999999999998</v>
      </c>
      <c r="V1067" s="12" t="str">
        <f t="shared" si="47"/>
        <v/>
      </c>
      <c r="W1067" s="11">
        <f t="shared" si="50"/>
        <v>1</v>
      </c>
      <c r="X1067" s="13"/>
      <c r="Z1067" s="2"/>
      <c r="AA1067"/>
      <c r="AC1067" s="9"/>
      <c r="AD1067" s="5">
        <v>0.73472222222251005</v>
      </c>
      <c r="AM1067" s="2">
        <v>25.2</v>
      </c>
      <c r="AN1067" s="2">
        <v>73</v>
      </c>
      <c r="AO1067" s="2">
        <v>20</v>
      </c>
      <c r="AP1067" s="2">
        <v>25.2</v>
      </c>
      <c r="AQ1067" s="2">
        <v>3.6</v>
      </c>
      <c r="AR1067" s="2">
        <v>6.1</v>
      </c>
      <c r="AS1067" s="2">
        <v>1015</v>
      </c>
      <c r="AT1067" s="2">
        <v>36330</v>
      </c>
      <c r="AU1067" s="2">
        <v>2</v>
      </c>
      <c r="AV1067" s="600">
        <v>0</v>
      </c>
      <c r="AW1067" s="600">
        <v>0</v>
      </c>
      <c r="AX1067" s="600">
        <v>0</v>
      </c>
      <c r="AY1067" s="599">
        <v>0</v>
      </c>
      <c r="AZ1067" s="599">
        <v>296.2</v>
      </c>
      <c r="BA1067">
        <v>42.3</v>
      </c>
      <c r="BB1067">
        <v>33.6</v>
      </c>
      <c r="BC1067" s="8">
        <v>0.73472222222222205</v>
      </c>
    </row>
    <row r="1068" spans="2:55">
      <c r="B1068" s="2">
        <v>25</v>
      </c>
      <c r="C1068" s="2">
        <v>74</v>
      </c>
      <c r="D1068" s="2">
        <v>20.100000000000001</v>
      </c>
      <c r="E1068" s="2">
        <v>25</v>
      </c>
      <c r="F1068" s="2">
        <v>4.7</v>
      </c>
      <c r="G1068" s="2">
        <v>6.5</v>
      </c>
      <c r="H1068" s="2">
        <v>1015.1</v>
      </c>
      <c r="I1068" s="2">
        <v>60920</v>
      </c>
      <c r="J1068" s="2">
        <v>4</v>
      </c>
      <c r="K1068" s="2">
        <v>0</v>
      </c>
      <c r="L1068" s="2">
        <v>0</v>
      </c>
      <c r="M1068" s="2">
        <v>0</v>
      </c>
      <c r="N1068">
        <v>0</v>
      </c>
      <c r="O1068">
        <v>296.2</v>
      </c>
      <c r="P1068">
        <v>42.1</v>
      </c>
      <c r="Q1068">
        <v>33.5</v>
      </c>
      <c r="R1068" s="5">
        <v>0.73541666666666705</v>
      </c>
      <c r="T1068" s="13">
        <f t="shared" si="48"/>
        <v>42.1</v>
      </c>
      <c r="U1068" s="13">
        <f t="shared" si="49"/>
        <v>14.100000000000001</v>
      </c>
      <c r="V1068" s="12" t="str">
        <f t="shared" si="47"/>
        <v/>
      </c>
      <c r="W1068" s="11">
        <f t="shared" si="50"/>
        <v>1</v>
      </c>
      <c r="X1068" s="13"/>
      <c r="Z1068" s="2"/>
      <c r="AA1068"/>
      <c r="AC1068" s="9"/>
      <c r="AD1068" s="5">
        <v>0.73541666666695504</v>
      </c>
      <c r="AM1068" s="2">
        <v>25</v>
      </c>
      <c r="AN1068" s="2">
        <v>74</v>
      </c>
      <c r="AO1068" s="2">
        <v>20.100000000000001</v>
      </c>
      <c r="AP1068" s="2">
        <v>25</v>
      </c>
      <c r="AQ1068" s="2">
        <v>4.7</v>
      </c>
      <c r="AR1068" s="2">
        <v>6.5</v>
      </c>
      <c r="AS1068" s="2">
        <v>1015.1</v>
      </c>
      <c r="AT1068" s="2">
        <v>60920</v>
      </c>
      <c r="AU1068" s="2">
        <v>4</v>
      </c>
      <c r="AV1068" s="600">
        <v>0</v>
      </c>
      <c r="AW1068" s="600">
        <v>0</v>
      </c>
      <c r="AX1068" s="600">
        <v>0</v>
      </c>
      <c r="AY1068" s="599">
        <v>0</v>
      </c>
      <c r="AZ1068" s="599">
        <v>296.2</v>
      </c>
      <c r="BA1068">
        <v>42.1</v>
      </c>
      <c r="BB1068">
        <v>33.5</v>
      </c>
      <c r="BC1068" s="8">
        <v>0.73541666666666705</v>
      </c>
    </row>
    <row r="1069" spans="2:55">
      <c r="B1069" s="2">
        <v>25</v>
      </c>
      <c r="C1069" s="2">
        <v>74</v>
      </c>
      <c r="D1069" s="2">
        <v>20.100000000000001</v>
      </c>
      <c r="E1069" s="2">
        <v>25</v>
      </c>
      <c r="F1069" s="2">
        <v>6.5</v>
      </c>
      <c r="G1069" s="2">
        <v>6.5</v>
      </c>
      <c r="H1069" s="2">
        <v>1015.2</v>
      </c>
      <c r="I1069" s="2">
        <v>34690</v>
      </c>
      <c r="J1069" s="2">
        <v>2</v>
      </c>
      <c r="K1069" s="2">
        <v>0</v>
      </c>
      <c r="L1069" s="2">
        <v>0</v>
      </c>
      <c r="M1069" s="2">
        <v>0</v>
      </c>
      <c r="N1069">
        <v>0</v>
      </c>
      <c r="O1069">
        <v>296.2</v>
      </c>
      <c r="P1069">
        <v>41.8</v>
      </c>
      <c r="Q1069">
        <v>33.4</v>
      </c>
      <c r="R1069" s="5">
        <v>0.73611111111111105</v>
      </c>
      <c r="T1069" s="13">
        <f t="shared" si="48"/>
        <v>41.8</v>
      </c>
      <c r="U1069" s="13">
        <f t="shared" si="49"/>
        <v>13.799999999999997</v>
      </c>
      <c r="V1069" s="12" t="str">
        <f t="shared" si="47"/>
        <v/>
      </c>
      <c r="W1069" s="11">
        <f t="shared" si="50"/>
        <v>1</v>
      </c>
      <c r="X1069" s="13"/>
      <c r="Z1069" s="2"/>
      <c r="AA1069"/>
      <c r="AC1069" s="9"/>
      <c r="AD1069" s="5">
        <v>0.73611111111140004</v>
      </c>
      <c r="AM1069" s="2">
        <v>25</v>
      </c>
      <c r="AN1069" s="2">
        <v>74</v>
      </c>
      <c r="AO1069" s="2">
        <v>20.100000000000001</v>
      </c>
      <c r="AP1069" s="2">
        <v>25</v>
      </c>
      <c r="AQ1069" s="2">
        <v>6.5</v>
      </c>
      <c r="AR1069" s="2">
        <v>6.5</v>
      </c>
      <c r="AS1069" s="2">
        <v>1015.2</v>
      </c>
      <c r="AT1069" s="2">
        <v>34690</v>
      </c>
      <c r="AU1069" s="2">
        <v>2</v>
      </c>
      <c r="AV1069" s="600">
        <v>0</v>
      </c>
      <c r="AW1069" s="600">
        <v>0</v>
      </c>
      <c r="AX1069" s="600">
        <v>0</v>
      </c>
      <c r="AY1069" s="599">
        <v>0</v>
      </c>
      <c r="AZ1069" s="599">
        <v>296.2</v>
      </c>
      <c r="BA1069">
        <v>41.8</v>
      </c>
      <c r="BB1069">
        <v>33.4</v>
      </c>
      <c r="BC1069" s="8">
        <v>0.73611111111111105</v>
      </c>
    </row>
    <row r="1070" spans="2:55">
      <c r="B1070" s="2">
        <v>24.9</v>
      </c>
      <c r="C1070" s="2">
        <v>74</v>
      </c>
      <c r="D1070" s="2">
        <v>20</v>
      </c>
      <c r="E1070" s="2">
        <v>24.9</v>
      </c>
      <c r="F1070" s="2">
        <v>2.9</v>
      </c>
      <c r="G1070" s="2">
        <v>3.6</v>
      </c>
      <c r="H1070" s="2">
        <v>1015.1</v>
      </c>
      <c r="I1070" s="2">
        <v>39700</v>
      </c>
      <c r="J1070" s="2">
        <v>2</v>
      </c>
      <c r="K1070" s="2">
        <v>0</v>
      </c>
      <c r="L1070" s="2">
        <v>0</v>
      </c>
      <c r="M1070" s="2">
        <v>0</v>
      </c>
      <c r="N1070">
        <v>0</v>
      </c>
      <c r="O1070">
        <v>296.2</v>
      </c>
      <c r="P1070">
        <v>41.4</v>
      </c>
      <c r="Q1070">
        <v>33.200000000000003</v>
      </c>
      <c r="R1070" s="5">
        <v>0.73680555555555605</v>
      </c>
      <c r="T1070" s="13">
        <f t="shared" si="48"/>
        <v>41.4</v>
      </c>
      <c r="U1070" s="13">
        <f t="shared" si="49"/>
        <v>13.5</v>
      </c>
      <c r="V1070" s="12" t="str">
        <f t="shared" si="47"/>
        <v/>
      </c>
      <c r="W1070" s="11">
        <f t="shared" si="50"/>
        <v>1</v>
      </c>
      <c r="X1070" s="13"/>
      <c r="Z1070" s="2"/>
      <c r="AA1070"/>
      <c r="AC1070" s="9"/>
      <c r="AD1070" s="5">
        <v>0.73680555555584504</v>
      </c>
      <c r="AM1070" s="2">
        <v>24.9</v>
      </c>
      <c r="AN1070" s="2">
        <v>74</v>
      </c>
      <c r="AO1070" s="2">
        <v>20</v>
      </c>
      <c r="AP1070" s="2">
        <v>24.9</v>
      </c>
      <c r="AQ1070" s="2">
        <v>2.9</v>
      </c>
      <c r="AR1070" s="2">
        <v>3.6</v>
      </c>
      <c r="AS1070" s="2">
        <v>1015.1</v>
      </c>
      <c r="AT1070" s="2">
        <v>39700</v>
      </c>
      <c r="AU1070" s="2">
        <v>2</v>
      </c>
      <c r="AV1070" s="600">
        <v>0</v>
      </c>
      <c r="AW1070" s="600">
        <v>0</v>
      </c>
      <c r="AX1070" s="600">
        <v>0</v>
      </c>
      <c r="AY1070" s="599">
        <v>0</v>
      </c>
      <c r="AZ1070" s="599">
        <v>296.2</v>
      </c>
      <c r="BA1070">
        <v>41.4</v>
      </c>
      <c r="BB1070">
        <v>33.200000000000003</v>
      </c>
      <c r="BC1070" s="8">
        <v>0.73680555555555605</v>
      </c>
    </row>
    <row r="1071" spans="2:55">
      <c r="B1071" s="2">
        <v>24.6</v>
      </c>
      <c r="C1071" s="2">
        <v>75</v>
      </c>
      <c r="D1071" s="2">
        <v>19.899999999999999</v>
      </c>
      <c r="E1071" s="2">
        <v>24.6</v>
      </c>
      <c r="F1071" s="2">
        <v>7.2</v>
      </c>
      <c r="G1071" s="2">
        <v>7.2</v>
      </c>
      <c r="H1071" s="2">
        <v>1015</v>
      </c>
      <c r="I1071" s="2">
        <v>40120</v>
      </c>
      <c r="J1071" s="2">
        <v>2</v>
      </c>
      <c r="K1071" s="2">
        <v>0</v>
      </c>
      <c r="L1071" s="2">
        <v>0</v>
      </c>
      <c r="M1071" s="2">
        <v>0</v>
      </c>
      <c r="N1071">
        <v>0</v>
      </c>
      <c r="O1071">
        <v>296.2</v>
      </c>
      <c r="P1071">
        <v>41.1</v>
      </c>
      <c r="Q1071">
        <v>33</v>
      </c>
      <c r="R1071" s="5">
        <v>0.73750000000000004</v>
      </c>
      <c r="T1071" s="13">
        <f t="shared" si="48"/>
        <v>41.1</v>
      </c>
      <c r="U1071" s="13">
        <f t="shared" si="49"/>
        <v>13.5</v>
      </c>
      <c r="V1071" s="12" t="str">
        <f t="shared" si="47"/>
        <v/>
      </c>
      <c r="W1071" s="11">
        <f t="shared" si="50"/>
        <v>1</v>
      </c>
      <c r="X1071" s="13"/>
      <c r="Z1071" s="2"/>
      <c r="AA1071"/>
      <c r="AC1071" s="9"/>
      <c r="AD1071" s="5">
        <v>0.73750000000029003</v>
      </c>
      <c r="AM1071" s="2">
        <v>24.6</v>
      </c>
      <c r="AN1071" s="2">
        <v>75</v>
      </c>
      <c r="AO1071" s="2">
        <v>19.899999999999999</v>
      </c>
      <c r="AP1071" s="2">
        <v>24.6</v>
      </c>
      <c r="AQ1071" s="2">
        <v>7.2</v>
      </c>
      <c r="AR1071" s="2">
        <v>7.2</v>
      </c>
      <c r="AS1071" s="2">
        <v>1015</v>
      </c>
      <c r="AT1071" s="2">
        <v>40120</v>
      </c>
      <c r="AU1071" s="2">
        <v>2</v>
      </c>
      <c r="AV1071" s="600">
        <v>0</v>
      </c>
      <c r="AW1071" s="600">
        <v>0</v>
      </c>
      <c r="AX1071" s="600">
        <v>0</v>
      </c>
      <c r="AY1071" s="599">
        <v>0</v>
      </c>
      <c r="AZ1071" s="599">
        <v>296.2</v>
      </c>
      <c r="BA1071">
        <v>41.1</v>
      </c>
      <c r="BB1071">
        <v>33</v>
      </c>
      <c r="BC1071" s="8">
        <v>0.73750000000000004</v>
      </c>
    </row>
    <row r="1072" spans="2:55">
      <c r="B1072" s="2">
        <v>24.4</v>
      </c>
      <c r="C1072" s="2">
        <v>75</v>
      </c>
      <c r="D1072" s="2">
        <v>19.7</v>
      </c>
      <c r="E1072" s="2">
        <v>24.4</v>
      </c>
      <c r="F1072" s="2">
        <v>1.8</v>
      </c>
      <c r="G1072" s="2">
        <v>3.2</v>
      </c>
      <c r="H1072" s="2">
        <v>1015.1</v>
      </c>
      <c r="I1072" s="2">
        <v>42510</v>
      </c>
      <c r="J1072" s="2">
        <v>3</v>
      </c>
      <c r="K1072" s="2">
        <v>0</v>
      </c>
      <c r="L1072" s="2">
        <v>0</v>
      </c>
      <c r="M1072" s="2">
        <v>0</v>
      </c>
      <c r="N1072">
        <v>0</v>
      </c>
      <c r="O1072">
        <v>296.2</v>
      </c>
      <c r="P1072">
        <v>40.5</v>
      </c>
      <c r="Q1072">
        <v>32.799999999999997</v>
      </c>
      <c r="R1072" s="5">
        <v>0.73819444444444404</v>
      </c>
      <c r="T1072" s="13">
        <f t="shared" si="48"/>
        <v>40.5</v>
      </c>
      <c r="U1072" s="13">
        <f t="shared" si="49"/>
        <v>13.100000000000001</v>
      </c>
      <c r="V1072" s="12" t="str">
        <f t="shared" si="47"/>
        <v/>
      </c>
      <c r="W1072" s="11">
        <f t="shared" si="50"/>
        <v>1</v>
      </c>
      <c r="X1072" s="13"/>
      <c r="Z1072" s="2"/>
      <c r="AA1072"/>
      <c r="AC1072" s="9"/>
      <c r="AD1072" s="5">
        <v>0.73819444444473503</v>
      </c>
      <c r="AM1072" s="2">
        <v>24.4</v>
      </c>
      <c r="AN1072" s="2">
        <v>75</v>
      </c>
      <c r="AO1072" s="2">
        <v>19.7</v>
      </c>
      <c r="AP1072" s="2">
        <v>24.4</v>
      </c>
      <c r="AQ1072" s="2">
        <v>1.8</v>
      </c>
      <c r="AR1072" s="2">
        <v>3.2</v>
      </c>
      <c r="AS1072" s="2">
        <v>1015.1</v>
      </c>
      <c r="AT1072" s="2">
        <v>42510</v>
      </c>
      <c r="AU1072" s="2">
        <v>3</v>
      </c>
      <c r="AV1072" s="600">
        <v>0</v>
      </c>
      <c r="AW1072" s="600">
        <v>0</v>
      </c>
      <c r="AX1072" s="600">
        <v>0</v>
      </c>
      <c r="AY1072" s="599">
        <v>0</v>
      </c>
      <c r="AZ1072" s="599">
        <v>296.2</v>
      </c>
      <c r="BA1072">
        <v>40.5</v>
      </c>
      <c r="BB1072">
        <v>32.799999999999997</v>
      </c>
      <c r="BC1072" s="8">
        <v>0.73819444444444404</v>
      </c>
    </row>
    <row r="1073" spans="2:55">
      <c r="B1073" s="2">
        <v>24.4</v>
      </c>
      <c r="C1073" s="2">
        <v>75</v>
      </c>
      <c r="D1073" s="2">
        <v>19.7</v>
      </c>
      <c r="E1073" s="2">
        <v>24.4</v>
      </c>
      <c r="F1073" s="2">
        <v>5.8</v>
      </c>
      <c r="G1073" s="2">
        <v>5.8</v>
      </c>
      <c r="H1073" s="2">
        <v>1015.3</v>
      </c>
      <c r="I1073" s="2">
        <v>32140</v>
      </c>
      <c r="J1073" s="2">
        <v>2</v>
      </c>
      <c r="K1073" s="2">
        <v>0</v>
      </c>
      <c r="L1073" s="2">
        <v>0</v>
      </c>
      <c r="M1073" s="2">
        <v>0</v>
      </c>
      <c r="N1073">
        <v>0</v>
      </c>
      <c r="O1073">
        <v>296.2</v>
      </c>
      <c r="P1073">
        <v>40</v>
      </c>
      <c r="Q1073">
        <v>32.6</v>
      </c>
      <c r="R1073" s="5">
        <v>0.73888888888888904</v>
      </c>
      <c r="T1073" s="13">
        <f t="shared" si="48"/>
        <v>40</v>
      </c>
      <c r="U1073" s="13">
        <f t="shared" si="49"/>
        <v>12.600000000000001</v>
      </c>
      <c r="V1073" s="12" t="str">
        <f t="shared" si="47"/>
        <v/>
      </c>
      <c r="W1073" s="11">
        <f t="shared" si="50"/>
        <v>1</v>
      </c>
      <c r="X1073" s="13"/>
      <c r="Z1073" s="2"/>
      <c r="AA1073"/>
      <c r="AC1073" s="9"/>
      <c r="AD1073" s="5">
        <v>0.73888888888918003</v>
      </c>
      <c r="AM1073" s="2">
        <v>24.4</v>
      </c>
      <c r="AN1073" s="2">
        <v>75</v>
      </c>
      <c r="AO1073" s="2">
        <v>19.7</v>
      </c>
      <c r="AP1073" s="2">
        <v>24.4</v>
      </c>
      <c r="AQ1073" s="2">
        <v>5.8</v>
      </c>
      <c r="AR1073" s="2">
        <v>5.8</v>
      </c>
      <c r="AS1073" s="2">
        <v>1015.3</v>
      </c>
      <c r="AT1073" s="2">
        <v>32140</v>
      </c>
      <c r="AU1073" s="2">
        <v>2</v>
      </c>
      <c r="AV1073" s="600">
        <v>0</v>
      </c>
      <c r="AW1073" s="600">
        <v>0</v>
      </c>
      <c r="AX1073" s="600">
        <v>0</v>
      </c>
      <c r="AY1073" s="599">
        <v>0</v>
      </c>
      <c r="AZ1073" s="599">
        <v>296.2</v>
      </c>
      <c r="BA1073">
        <v>40</v>
      </c>
      <c r="BB1073">
        <v>32.6</v>
      </c>
      <c r="BC1073" s="8">
        <v>0.73888888888888904</v>
      </c>
    </row>
    <row r="1074" spans="2:55">
      <c r="B1074" s="2">
        <v>24.4</v>
      </c>
      <c r="C1074" s="2">
        <v>75</v>
      </c>
      <c r="D1074" s="2">
        <v>19.7</v>
      </c>
      <c r="E1074" s="2">
        <v>24.4</v>
      </c>
      <c r="F1074" s="2">
        <v>5</v>
      </c>
      <c r="G1074" s="2">
        <v>6.1</v>
      </c>
      <c r="H1074" s="2">
        <v>1015.2</v>
      </c>
      <c r="I1074" s="2">
        <v>77030</v>
      </c>
      <c r="J1074" s="2">
        <v>5</v>
      </c>
      <c r="K1074" s="2">
        <v>0</v>
      </c>
      <c r="L1074" s="2">
        <v>0</v>
      </c>
      <c r="M1074" s="2">
        <v>0</v>
      </c>
      <c r="N1074">
        <v>0</v>
      </c>
      <c r="O1074">
        <v>296.2</v>
      </c>
      <c r="P1074">
        <v>39.5</v>
      </c>
      <c r="Q1074">
        <v>32.299999999999997</v>
      </c>
      <c r="R1074" s="5">
        <v>0.73958333333333304</v>
      </c>
      <c r="T1074" s="13">
        <f t="shared" si="48"/>
        <v>39.5</v>
      </c>
      <c r="U1074" s="13">
        <f t="shared" si="49"/>
        <v>12.100000000000001</v>
      </c>
      <c r="V1074" s="12" t="str">
        <f t="shared" si="47"/>
        <v/>
      </c>
      <c r="W1074" s="11">
        <f t="shared" si="50"/>
        <v>1</v>
      </c>
      <c r="X1074" s="13"/>
      <c r="Z1074" s="2"/>
      <c r="AA1074"/>
      <c r="AC1074" s="9"/>
      <c r="AD1074" s="5">
        <v>0.73958333333362503</v>
      </c>
      <c r="AM1074" s="2">
        <v>24.4</v>
      </c>
      <c r="AN1074" s="2">
        <v>75</v>
      </c>
      <c r="AO1074" s="2">
        <v>19.7</v>
      </c>
      <c r="AP1074" s="2">
        <v>24.4</v>
      </c>
      <c r="AQ1074" s="2">
        <v>5</v>
      </c>
      <c r="AR1074" s="2">
        <v>6.1</v>
      </c>
      <c r="AS1074" s="2">
        <v>1015.2</v>
      </c>
      <c r="AT1074" s="2">
        <v>77030</v>
      </c>
      <c r="AU1074" s="2">
        <v>5</v>
      </c>
      <c r="AV1074" s="600">
        <v>0</v>
      </c>
      <c r="AW1074" s="600">
        <v>0</v>
      </c>
      <c r="AX1074" s="600">
        <v>0</v>
      </c>
      <c r="AY1074" s="599">
        <v>0</v>
      </c>
      <c r="AZ1074" s="599">
        <v>296.2</v>
      </c>
      <c r="BA1074">
        <v>39.5</v>
      </c>
      <c r="BB1074">
        <v>32.299999999999997</v>
      </c>
      <c r="BC1074" s="8">
        <v>0.73958333333333304</v>
      </c>
    </row>
    <row r="1075" spans="2:55">
      <c r="B1075" s="2">
        <v>24.4</v>
      </c>
      <c r="C1075" s="2">
        <v>75</v>
      </c>
      <c r="D1075" s="2">
        <v>19.7</v>
      </c>
      <c r="E1075" s="2">
        <v>24.4</v>
      </c>
      <c r="F1075" s="2">
        <v>4.3</v>
      </c>
      <c r="G1075" s="2">
        <v>6.1</v>
      </c>
      <c r="H1075" s="2">
        <v>1015.2</v>
      </c>
      <c r="I1075" s="2">
        <v>60240</v>
      </c>
      <c r="J1075" s="2">
        <v>4</v>
      </c>
      <c r="K1075" s="2">
        <v>0</v>
      </c>
      <c r="L1075" s="2">
        <v>0</v>
      </c>
      <c r="M1075" s="2">
        <v>0</v>
      </c>
      <c r="N1075">
        <v>0</v>
      </c>
      <c r="O1075">
        <v>296.2</v>
      </c>
      <c r="P1075">
        <v>38.9</v>
      </c>
      <c r="Q1075">
        <v>32</v>
      </c>
      <c r="R1075" s="5">
        <v>0.74027777777777803</v>
      </c>
      <c r="T1075" s="13">
        <f t="shared" si="48"/>
        <v>38.9</v>
      </c>
      <c r="U1075" s="13">
        <f t="shared" si="49"/>
        <v>11.5</v>
      </c>
      <c r="V1075" s="12" t="str">
        <f t="shared" si="47"/>
        <v/>
      </c>
      <c r="W1075" s="11">
        <f t="shared" si="50"/>
        <v>1</v>
      </c>
      <c r="X1075" s="13"/>
      <c r="Z1075" s="2"/>
      <c r="AA1075"/>
      <c r="AC1075" s="9"/>
      <c r="AD1075" s="5">
        <v>0.74027777777807002</v>
      </c>
      <c r="AM1075" s="2">
        <v>24.4</v>
      </c>
      <c r="AN1075" s="2">
        <v>75</v>
      </c>
      <c r="AO1075" s="2">
        <v>19.7</v>
      </c>
      <c r="AP1075" s="2">
        <v>24.4</v>
      </c>
      <c r="AQ1075" s="2">
        <v>4.3</v>
      </c>
      <c r="AR1075" s="2">
        <v>6.1</v>
      </c>
      <c r="AS1075" s="2">
        <v>1015.2</v>
      </c>
      <c r="AT1075" s="2">
        <v>60240</v>
      </c>
      <c r="AU1075" s="2">
        <v>4</v>
      </c>
      <c r="AV1075" s="600">
        <v>0</v>
      </c>
      <c r="AW1075" s="600">
        <v>0</v>
      </c>
      <c r="AX1075" s="600">
        <v>0</v>
      </c>
      <c r="AY1075" s="599">
        <v>0</v>
      </c>
      <c r="AZ1075" s="599">
        <v>296.2</v>
      </c>
      <c r="BA1075">
        <v>38.9</v>
      </c>
      <c r="BB1075">
        <v>32</v>
      </c>
      <c r="BC1075" s="8">
        <v>0.74027777777777803</v>
      </c>
    </row>
    <row r="1076" spans="2:55">
      <c r="B1076" s="2">
        <v>24.3</v>
      </c>
      <c r="C1076" s="2">
        <v>76</v>
      </c>
      <c r="D1076" s="2">
        <v>19.8</v>
      </c>
      <c r="E1076" s="2">
        <v>24.3</v>
      </c>
      <c r="F1076" s="2">
        <v>5</v>
      </c>
      <c r="G1076" s="2">
        <v>7.2</v>
      </c>
      <c r="H1076" s="2">
        <v>1015.2</v>
      </c>
      <c r="I1076" s="2">
        <v>29150</v>
      </c>
      <c r="J1076" s="2">
        <v>2</v>
      </c>
      <c r="K1076" s="2">
        <v>0</v>
      </c>
      <c r="L1076" s="2">
        <v>0</v>
      </c>
      <c r="M1076" s="2">
        <v>0</v>
      </c>
      <c r="N1076">
        <v>0</v>
      </c>
      <c r="O1076">
        <v>296.2</v>
      </c>
      <c r="P1076">
        <v>38.700000000000003</v>
      </c>
      <c r="Q1076">
        <v>31.8</v>
      </c>
      <c r="R1076" s="5">
        <v>0.74097222222222203</v>
      </c>
      <c r="T1076" s="13">
        <f t="shared" si="48"/>
        <v>38.700000000000003</v>
      </c>
      <c r="U1076" s="13">
        <f t="shared" si="49"/>
        <v>11.400000000000002</v>
      </c>
      <c r="V1076" s="12" t="str">
        <f t="shared" si="47"/>
        <v/>
      </c>
      <c r="W1076" s="11">
        <f t="shared" si="50"/>
        <v>1</v>
      </c>
      <c r="X1076" s="13"/>
      <c r="Z1076" s="2"/>
      <c r="AA1076"/>
      <c r="AC1076" s="9"/>
      <c r="AD1076" s="5">
        <v>0.74097222222251502</v>
      </c>
      <c r="AM1076" s="2">
        <v>24.3</v>
      </c>
      <c r="AN1076" s="2">
        <v>76</v>
      </c>
      <c r="AO1076" s="2">
        <v>19.8</v>
      </c>
      <c r="AP1076" s="2">
        <v>24.3</v>
      </c>
      <c r="AQ1076" s="2">
        <v>5</v>
      </c>
      <c r="AR1076" s="2">
        <v>7.2</v>
      </c>
      <c r="AS1076" s="2">
        <v>1015.2</v>
      </c>
      <c r="AT1076" s="2">
        <v>29150</v>
      </c>
      <c r="AU1076" s="2">
        <v>2</v>
      </c>
      <c r="AV1076" s="600">
        <v>0</v>
      </c>
      <c r="AW1076" s="600">
        <v>0</v>
      </c>
      <c r="AX1076" s="600">
        <v>0</v>
      </c>
      <c r="AY1076" s="599">
        <v>0</v>
      </c>
      <c r="AZ1076" s="599">
        <v>296.2</v>
      </c>
      <c r="BA1076">
        <v>38.700000000000003</v>
      </c>
      <c r="BB1076">
        <v>31.8</v>
      </c>
      <c r="BC1076" s="8">
        <v>0.74097222222222203</v>
      </c>
    </row>
    <row r="1077" spans="2:55">
      <c r="B1077" s="2">
        <v>24.3</v>
      </c>
      <c r="C1077" s="2">
        <v>75</v>
      </c>
      <c r="D1077" s="2">
        <v>19.600000000000001</v>
      </c>
      <c r="E1077" s="2">
        <v>24.3</v>
      </c>
      <c r="F1077" s="2">
        <v>4</v>
      </c>
      <c r="G1077" s="2">
        <v>4</v>
      </c>
      <c r="H1077" s="2">
        <v>1015.3</v>
      </c>
      <c r="I1077" s="2">
        <v>78670</v>
      </c>
      <c r="J1077" s="2">
        <v>5</v>
      </c>
      <c r="K1077" s="2">
        <v>0</v>
      </c>
      <c r="L1077" s="2">
        <v>0</v>
      </c>
      <c r="M1077" s="2">
        <v>0</v>
      </c>
      <c r="N1077">
        <v>0</v>
      </c>
      <c r="O1077">
        <v>296.2</v>
      </c>
      <c r="P1077">
        <v>38.4</v>
      </c>
      <c r="Q1077">
        <v>31.6</v>
      </c>
      <c r="R1077" s="5">
        <v>0.74166666666666703</v>
      </c>
      <c r="T1077" s="13">
        <f t="shared" si="48"/>
        <v>38.4</v>
      </c>
      <c r="U1077" s="13">
        <f t="shared" si="49"/>
        <v>11.099999999999998</v>
      </c>
      <c r="V1077" s="12" t="str">
        <f t="shared" si="47"/>
        <v/>
      </c>
      <c r="W1077" s="11">
        <f t="shared" si="50"/>
        <v>1</v>
      </c>
      <c r="X1077" s="13"/>
      <c r="Z1077" s="2"/>
      <c r="AA1077"/>
      <c r="AC1077" s="9"/>
      <c r="AD1077" s="5">
        <v>0.74166666666696002</v>
      </c>
      <c r="AM1077" s="2">
        <v>24.3</v>
      </c>
      <c r="AN1077" s="2">
        <v>75</v>
      </c>
      <c r="AO1077" s="2">
        <v>19.600000000000001</v>
      </c>
      <c r="AP1077" s="2">
        <v>24.3</v>
      </c>
      <c r="AQ1077" s="2">
        <v>4</v>
      </c>
      <c r="AR1077" s="2">
        <v>4</v>
      </c>
      <c r="AS1077" s="2">
        <v>1015.3</v>
      </c>
      <c r="AT1077" s="2">
        <v>78670</v>
      </c>
      <c r="AU1077" s="2">
        <v>5</v>
      </c>
      <c r="AV1077" s="600">
        <v>0</v>
      </c>
      <c r="AW1077" s="600">
        <v>0</v>
      </c>
      <c r="AX1077" s="600">
        <v>0</v>
      </c>
      <c r="AY1077" s="599">
        <v>0</v>
      </c>
      <c r="AZ1077" s="599">
        <v>296.2</v>
      </c>
      <c r="BA1077">
        <v>38.4</v>
      </c>
      <c r="BB1077">
        <v>31.6</v>
      </c>
      <c r="BC1077" s="8">
        <v>0.74166666666666703</v>
      </c>
    </row>
    <row r="1078" spans="2:55">
      <c r="B1078" s="2">
        <v>24.3</v>
      </c>
      <c r="C1078" s="2">
        <v>75</v>
      </c>
      <c r="D1078" s="2">
        <v>19.600000000000001</v>
      </c>
      <c r="E1078" s="2">
        <v>24.3</v>
      </c>
      <c r="F1078" s="2">
        <v>3.6</v>
      </c>
      <c r="G1078" s="2">
        <v>6.8</v>
      </c>
      <c r="H1078" s="2">
        <v>1015</v>
      </c>
      <c r="I1078" s="2">
        <v>49310</v>
      </c>
      <c r="J1078" s="2">
        <v>3</v>
      </c>
      <c r="K1078" s="2">
        <v>0</v>
      </c>
      <c r="L1078" s="2">
        <v>0</v>
      </c>
      <c r="M1078" s="2">
        <v>0</v>
      </c>
      <c r="N1078">
        <v>0</v>
      </c>
      <c r="O1078">
        <v>296.2</v>
      </c>
      <c r="P1078">
        <v>38.200000000000003</v>
      </c>
      <c r="Q1078">
        <v>31.5</v>
      </c>
      <c r="R1078" s="5">
        <v>0.74236111111111103</v>
      </c>
      <c r="T1078" s="13">
        <f t="shared" si="48"/>
        <v>38.200000000000003</v>
      </c>
      <c r="U1078" s="13">
        <f t="shared" si="49"/>
        <v>10.900000000000002</v>
      </c>
      <c r="V1078" s="12" t="str">
        <f t="shared" si="47"/>
        <v/>
      </c>
      <c r="W1078" s="11">
        <f t="shared" si="50"/>
        <v>1</v>
      </c>
      <c r="X1078" s="13"/>
      <c r="Z1078" s="2"/>
      <c r="AA1078"/>
      <c r="AC1078" s="9"/>
      <c r="AD1078" s="5">
        <v>0.74236111111140501</v>
      </c>
      <c r="AM1078" s="2">
        <v>24.3</v>
      </c>
      <c r="AN1078" s="2">
        <v>75</v>
      </c>
      <c r="AO1078" s="2">
        <v>19.600000000000001</v>
      </c>
      <c r="AP1078" s="2">
        <v>24.3</v>
      </c>
      <c r="AQ1078" s="2">
        <v>3.6</v>
      </c>
      <c r="AR1078" s="2">
        <v>6.8</v>
      </c>
      <c r="AS1078" s="2">
        <v>1015</v>
      </c>
      <c r="AT1078" s="2">
        <v>49310</v>
      </c>
      <c r="AU1078" s="2">
        <v>3</v>
      </c>
      <c r="AV1078" s="600">
        <v>0</v>
      </c>
      <c r="AW1078" s="600">
        <v>0</v>
      </c>
      <c r="AX1078" s="600">
        <v>0</v>
      </c>
      <c r="AY1078" s="599">
        <v>0</v>
      </c>
      <c r="AZ1078" s="599">
        <v>296.2</v>
      </c>
      <c r="BA1078">
        <v>38.200000000000003</v>
      </c>
      <c r="BB1078">
        <v>31.5</v>
      </c>
      <c r="BC1078" s="8">
        <v>0.74236111111111103</v>
      </c>
    </row>
    <row r="1079" spans="2:55">
      <c r="B1079" s="2">
        <v>24.2</v>
      </c>
      <c r="C1079" s="2">
        <v>76</v>
      </c>
      <c r="D1079" s="2">
        <v>19.7</v>
      </c>
      <c r="E1079" s="2">
        <v>24.2</v>
      </c>
      <c r="F1079" s="2">
        <v>0</v>
      </c>
      <c r="G1079" s="2">
        <v>3.2</v>
      </c>
      <c r="H1079" s="2">
        <v>1015.4</v>
      </c>
      <c r="I1079" s="2">
        <v>40840</v>
      </c>
      <c r="J1079" s="2">
        <v>2</v>
      </c>
      <c r="K1079" s="2">
        <v>0</v>
      </c>
      <c r="L1079" s="2">
        <v>0</v>
      </c>
      <c r="M1079" s="2">
        <v>0</v>
      </c>
      <c r="N1079">
        <v>0</v>
      </c>
      <c r="O1079">
        <v>296.2</v>
      </c>
      <c r="P1079">
        <v>38</v>
      </c>
      <c r="Q1079">
        <v>31.4</v>
      </c>
      <c r="R1079" s="5">
        <v>0.74305555555555602</v>
      </c>
      <c r="T1079" s="13">
        <f t="shared" si="48"/>
        <v>38</v>
      </c>
      <c r="U1079" s="13">
        <f t="shared" si="49"/>
        <v>10.8</v>
      </c>
      <c r="V1079" s="12" t="str">
        <f t="shared" si="47"/>
        <v/>
      </c>
      <c r="W1079" s="11">
        <f t="shared" si="50"/>
        <v>1</v>
      </c>
      <c r="X1079" s="13"/>
      <c r="Z1079" s="2"/>
      <c r="AA1079"/>
      <c r="AC1079" s="9"/>
      <c r="AD1079" s="5">
        <v>0.74305555555585001</v>
      </c>
      <c r="AM1079" s="2">
        <v>24.2</v>
      </c>
      <c r="AN1079" s="2">
        <v>76</v>
      </c>
      <c r="AO1079" s="2">
        <v>19.7</v>
      </c>
      <c r="AP1079" s="2">
        <v>24.2</v>
      </c>
      <c r="AQ1079" s="2">
        <v>0</v>
      </c>
      <c r="AR1079" s="2">
        <v>3.2</v>
      </c>
      <c r="AS1079" s="2">
        <v>1015.4</v>
      </c>
      <c r="AT1079" s="2">
        <v>40840</v>
      </c>
      <c r="AU1079" s="2">
        <v>2</v>
      </c>
      <c r="AV1079" s="600">
        <v>0</v>
      </c>
      <c r="AW1079" s="600">
        <v>0</v>
      </c>
      <c r="AX1079" s="600">
        <v>0</v>
      </c>
      <c r="AY1079" s="599">
        <v>0</v>
      </c>
      <c r="AZ1079" s="599">
        <v>296.2</v>
      </c>
      <c r="BA1079">
        <v>38</v>
      </c>
      <c r="BB1079">
        <v>31.4</v>
      </c>
      <c r="BC1079" s="8">
        <v>0.74305555555555602</v>
      </c>
    </row>
    <row r="1080" spans="2:55">
      <c r="B1080" s="2">
        <v>24.4</v>
      </c>
      <c r="C1080" s="2">
        <v>75</v>
      </c>
      <c r="D1080" s="2">
        <v>19.7</v>
      </c>
      <c r="E1080" s="2">
        <v>24.4</v>
      </c>
      <c r="F1080" s="2">
        <v>1.8</v>
      </c>
      <c r="G1080" s="2">
        <v>4</v>
      </c>
      <c r="H1080" s="2">
        <v>1015.2</v>
      </c>
      <c r="I1080" s="2">
        <v>31510</v>
      </c>
      <c r="J1080" s="2">
        <v>2</v>
      </c>
      <c r="K1080" s="2">
        <v>0</v>
      </c>
      <c r="L1080" s="2">
        <v>0</v>
      </c>
      <c r="M1080" s="2">
        <v>0</v>
      </c>
      <c r="N1080">
        <v>0</v>
      </c>
      <c r="O1080">
        <v>296.2</v>
      </c>
      <c r="P1080">
        <v>38</v>
      </c>
      <c r="Q1080">
        <v>31.2</v>
      </c>
      <c r="R1080" s="5">
        <v>0.74375000000000002</v>
      </c>
      <c r="T1080" s="13">
        <f t="shared" si="48"/>
        <v>38</v>
      </c>
      <c r="U1080" s="13">
        <f t="shared" si="49"/>
        <v>10.600000000000001</v>
      </c>
      <c r="V1080" s="12" t="str">
        <f t="shared" si="47"/>
        <v/>
      </c>
      <c r="W1080" s="11">
        <f t="shared" si="50"/>
        <v>1</v>
      </c>
      <c r="X1080" s="13"/>
      <c r="Z1080" s="2"/>
      <c r="AA1080"/>
      <c r="AC1080" s="9"/>
      <c r="AD1080" s="5">
        <v>0.74375000000029501</v>
      </c>
      <c r="AM1080" s="2">
        <v>24.4</v>
      </c>
      <c r="AN1080" s="2">
        <v>75</v>
      </c>
      <c r="AO1080" s="2">
        <v>19.7</v>
      </c>
      <c r="AP1080" s="2">
        <v>24.4</v>
      </c>
      <c r="AQ1080" s="2">
        <v>1.8</v>
      </c>
      <c r="AR1080" s="2">
        <v>4</v>
      </c>
      <c r="AS1080" s="2">
        <v>1015.2</v>
      </c>
      <c r="AT1080" s="2">
        <v>31510</v>
      </c>
      <c r="AU1080" s="2">
        <v>2</v>
      </c>
      <c r="AV1080" s="600">
        <v>0</v>
      </c>
      <c r="AW1080" s="600">
        <v>0</v>
      </c>
      <c r="AX1080" s="600">
        <v>0</v>
      </c>
      <c r="AY1080" s="599">
        <v>0</v>
      </c>
      <c r="AZ1080" s="599">
        <v>296.2</v>
      </c>
      <c r="BA1080">
        <v>38</v>
      </c>
      <c r="BB1080">
        <v>31.2</v>
      </c>
      <c r="BC1080" s="8">
        <v>0.74375000000000002</v>
      </c>
    </row>
    <row r="1081" spans="2:55">
      <c r="B1081" s="2">
        <v>24.4</v>
      </c>
      <c r="C1081" s="2">
        <v>75</v>
      </c>
      <c r="D1081" s="2">
        <v>19.7</v>
      </c>
      <c r="E1081" s="2">
        <v>24.4</v>
      </c>
      <c r="F1081" s="2">
        <v>7.9</v>
      </c>
      <c r="G1081" s="2">
        <v>9</v>
      </c>
      <c r="H1081" s="2">
        <v>1015.3</v>
      </c>
      <c r="I1081" s="2">
        <v>29590</v>
      </c>
      <c r="J1081" s="2">
        <v>2</v>
      </c>
      <c r="K1081" s="2">
        <v>0</v>
      </c>
      <c r="L1081" s="2">
        <v>0</v>
      </c>
      <c r="M1081" s="2">
        <v>0</v>
      </c>
      <c r="N1081">
        <v>0</v>
      </c>
      <c r="O1081">
        <v>296.2</v>
      </c>
      <c r="P1081">
        <v>37.9</v>
      </c>
      <c r="Q1081">
        <v>31.2</v>
      </c>
      <c r="R1081" s="5">
        <v>0.74444444444444402</v>
      </c>
      <c r="T1081" s="13">
        <f t="shared" si="48"/>
        <v>37.9</v>
      </c>
      <c r="U1081" s="13">
        <f t="shared" si="49"/>
        <v>10.5</v>
      </c>
      <c r="V1081" s="12" t="str">
        <f t="shared" si="47"/>
        <v/>
      </c>
      <c r="W1081" s="11">
        <f t="shared" si="50"/>
        <v>1</v>
      </c>
      <c r="X1081" s="13"/>
      <c r="Z1081" s="2"/>
      <c r="AA1081"/>
      <c r="AC1081" s="9"/>
      <c r="AD1081" s="5">
        <v>0.74444444444474001</v>
      </c>
      <c r="AM1081" s="2">
        <v>24.4</v>
      </c>
      <c r="AN1081" s="2">
        <v>75</v>
      </c>
      <c r="AO1081" s="2">
        <v>19.7</v>
      </c>
      <c r="AP1081" s="2">
        <v>24.4</v>
      </c>
      <c r="AQ1081" s="2">
        <v>7.9</v>
      </c>
      <c r="AR1081" s="2">
        <v>9</v>
      </c>
      <c r="AS1081" s="2">
        <v>1015.3</v>
      </c>
      <c r="AT1081" s="2">
        <v>29590</v>
      </c>
      <c r="AU1081" s="2">
        <v>2</v>
      </c>
      <c r="AV1081" s="600">
        <v>0</v>
      </c>
      <c r="AW1081" s="600">
        <v>0</v>
      </c>
      <c r="AX1081" s="600">
        <v>0</v>
      </c>
      <c r="AY1081" s="599">
        <v>0</v>
      </c>
      <c r="AZ1081" s="599">
        <v>296.2</v>
      </c>
      <c r="BA1081">
        <v>37.9</v>
      </c>
      <c r="BB1081">
        <v>31.2</v>
      </c>
      <c r="BC1081" s="8">
        <v>0.74444444444444402</v>
      </c>
    </row>
    <row r="1082" spans="2:55">
      <c r="B1082" s="2">
        <v>24.3</v>
      </c>
      <c r="C1082" s="2">
        <v>75</v>
      </c>
      <c r="D1082" s="2">
        <v>19.600000000000001</v>
      </c>
      <c r="E1082" s="2">
        <v>24.3</v>
      </c>
      <c r="F1082" s="2">
        <v>2.9</v>
      </c>
      <c r="G1082" s="2">
        <v>2.9</v>
      </c>
      <c r="H1082" s="2">
        <v>1015.3</v>
      </c>
      <c r="I1082" s="2">
        <v>35440</v>
      </c>
      <c r="J1082" s="2">
        <v>2</v>
      </c>
      <c r="K1082" s="2">
        <v>0</v>
      </c>
      <c r="L1082" s="2">
        <v>0</v>
      </c>
      <c r="M1082" s="2">
        <v>0</v>
      </c>
      <c r="N1082">
        <v>0</v>
      </c>
      <c r="O1082">
        <v>296.2</v>
      </c>
      <c r="P1082">
        <v>37.700000000000003</v>
      </c>
      <c r="Q1082">
        <v>31</v>
      </c>
      <c r="R1082" s="5">
        <v>0.74513888888888902</v>
      </c>
      <c r="T1082" s="13">
        <f t="shared" si="48"/>
        <v>37.700000000000003</v>
      </c>
      <c r="U1082" s="13">
        <f t="shared" si="49"/>
        <v>10.400000000000002</v>
      </c>
      <c r="V1082" s="12" t="str">
        <f t="shared" si="47"/>
        <v/>
      </c>
      <c r="W1082" s="11">
        <f t="shared" si="50"/>
        <v>1</v>
      </c>
      <c r="X1082" s="13"/>
      <c r="Z1082" s="2"/>
      <c r="AA1082"/>
      <c r="AC1082" s="9"/>
      <c r="AD1082" s="5">
        <v>0.745138888889185</v>
      </c>
      <c r="AM1082" s="2">
        <v>24.3</v>
      </c>
      <c r="AN1082" s="2">
        <v>75</v>
      </c>
      <c r="AO1082" s="2">
        <v>19.600000000000001</v>
      </c>
      <c r="AP1082" s="2">
        <v>24.3</v>
      </c>
      <c r="AQ1082" s="2">
        <v>2.9</v>
      </c>
      <c r="AR1082" s="2">
        <v>2.9</v>
      </c>
      <c r="AS1082" s="2">
        <v>1015.3</v>
      </c>
      <c r="AT1082" s="2">
        <v>35440</v>
      </c>
      <c r="AU1082" s="2">
        <v>2</v>
      </c>
      <c r="AV1082" s="600">
        <v>0</v>
      </c>
      <c r="AW1082" s="600">
        <v>0</v>
      </c>
      <c r="AX1082" s="600">
        <v>0</v>
      </c>
      <c r="AY1082" s="599">
        <v>0</v>
      </c>
      <c r="AZ1082" s="599">
        <v>296.2</v>
      </c>
      <c r="BA1082">
        <v>37.700000000000003</v>
      </c>
      <c r="BB1082">
        <v>31</v>
      </c>
      <c r="BC1082" s="8">
        <v>0.74513888888888902</v>
      </c>
    </row>
    <row r="1083" spans="2:55">
      <c r="B1083" s="2">
        <v>24.3</v>
      </c>
      <c r="C1083" s="2">
        <v>75</v>
      </c>
      <c r="D1083" s="2">
        <v>19.600000000000001</v>
      </c>
      <c r="E1083" s="2">
        <v>24.3</v>
      </c>
      <c r="F1083" s="2">
        <v>2.5</v>
      </c>
      <c r="G1083" s="2">
        <v>4</v>
      </c>
      <c r="H1083" s="2">
        <v>1015</v>
      </c>
      <c r="I1083" s="2">
        <v>43860</v>
      </c>
      <c r="J1083" s="2">
        <v>3</v>
      </c>
      <c r="K1083" s="2">
        <v>0</v>
      </c>
      <c r="L1083" s="2">
        <v>0</v>
      </c>
      <c r="M1083" s="2">
        <v>0</v>
      </c>
      <c r="N1083">
        <v>0</v>
      </c>
      <c r="O1083">
        <v>296.2</v>
      </c>
      <c r="P1083">
        <v>37.5</v>
      </c>
      <c r="Q1083">
        <v>30.9</v>
      </c>
      <c r="R1083" s="5">
        <v>0.74583333333333302</v>
      </c>
      <c r="T1083" s="13">
        <f t="shared" si="48"/>
        <v>37.5</v>
      </c>
      <c r="U1083" s="13">
        <f t="shared" si="49"/>
        <v>10.199999999999999</v>
      </c>
      <c r="V1083" s="12" t="str">
        <f t="shared" si="47"/>
        <v/>
      </c>
      <c r="W1083" s="11">
        <f t="shared" si="50"/>
        <v>1</v>
      </c>
      <c r="X1083" s="13"/>
      <c r="Z1083" s="2"/>
      <c r="AA1083"/>
      <c r="AC1083" s="9"/>
      <c r="AD1083" s="5">
        <v>0.74583333333363</v>
      </c>
      <c r="AM1083" s="2">
        <v>24.3</v>
      </c>
      <c r="AN1083" s="2">
        <v>75</v>
      </c>
      <c r="AO1083" s="2">
        <v>19.600000000000001</v>
      </c>
      <c r="AP1083" s="2">
        <v>24.3</v>
      </c>
      <c r="AQ1083" s="2">
        <v>2.5</v>
      </c>
      <c r="AR1083" s="2">
        <v>4</v>
      </c>
      <c r="AS1083" s="2">
        <v>1015</v>
      </c>
      <c r="AT1083" s="2">
        <v>43860</v>
      </c>
      <c r="AU1083" s="2">
        <v>3</v>
      </c>
      <c r="AV1083" s="600">
        <v>0</v>
      </c>
      <c r="AW1083" s="600">
        <v>0</v>
      </c>
      <c r="AX1083" s="600">
        <v>0</v>
      </c>
      <c r="AY1083" s="599">
        <v>0</v>
      </c>
      <c r="AZ1083" s="599">
        <v>296.2</v>
      </c>
      <c r="BA1083">
        <v>37.5</v>
      </c>
      <c r="BB1083">
        <v>30.9</v>
      </c>
      <c r="BC1083" s="8">
        <v>0.74583333333333302</v>
      </c>
    </row>
    <row r="1084" spans="2:55">
      <c r="B1084" s="2">
        <v>24.3</v>
      </c>
      <c r="C1084" s="2">
        <v>75</v>
      </c>
      <c r="D1084" s="2">
        <v>19.600000000000001</v>
      </c>
      <c r="E1084" s="2">
        <v>24.3</v>
      </c>
      <c r="F1084" s="2">
        <v>4.3</v>
      </c>
      <c r="G1084" s="2">
        <v>6.5</v>
      </c>
      <c r="H1084" s="2">
        <v>1015</v>
      </c>
      <c r="I1084" s="2">
        <v>39160</v>
      </c>
      <c r="J1084" s="2">
        <v>2</v>
      </c>
      <c r="K1084" s="2">
        <v>0</v>
      </c>
      <c r="L1084" s="2">
        <v>0</v>
      </c>
      <c r="M1084" s="2">
        <v>0</v>
      </c>
      <c r="N1084">
        <v>0</v>
      </c>
      <c r="O1084">
        <v>296.2</v>
      </c>
      <c r="P1084">
        <v>37.200000000000003</v>
      </c>
      <c r="Q1084">
        <v>30.8</v>
      </c>
      <c r="R1084" s="5">
        <v>0.74652777777777801</v>
      </c>
      <c r="T1084" s="13">
        <f t="shared" si="48"/>
        <v>37.200000000000003</v>
      </c>
      <c r="U1084" s="13">
        <f t="shared" si="49"/>
        <v>9.9000000000000021</v>
      </c>
      <c r="V1084" s="12" t="str">
        <f t="shared" si="47"/>
        <v/>
      </c>
      <c r="W1084" s="11">
        <f t="shared" si="50"/>
        <v>1</v>
      </c>
      <c r="X1084" s="13"/>
      <c r="Z1084" s="2"/>
      <c r="AA1084"/>
      <c r="AC1084" s="9"/>
      <c r="AD1084" s="5">
        <v>0.746527777778075</v>
      </c>
      <c r="AM1084" s="2">
        <v>24.3</v>
      </c>
      <c r="AN1084" s="2">
        <v>75</v>
      </c>
      <c r="AO1084" s="2">
        <v>19.600000000000001</v>
      </c>
      <c r="AP1084" s="2">
        <v>24.3</v>
      </c>
      <c r="AQ1084" s="2">
        <v>4.3</v>
      </c>
      <c r="AR1084" s="2">
        <v>6.5</v>
      </c>
      <c r="AS1084" s="2">
        <v>1015</v>
      </c>
      <c r="AT1084" s="2">
        <v>39160</v>
      </c>
      <c r="AU1084" s="2">
        <v>2</v>
      </c>
      <c r="AV1084" s="600">
        <v>0</v>
      </c>
      <c r="AW1084" s="600">
        <v>0</v>
      </c>
      <c r="AX1084" s="600">
        <v>0</v>
      </c>
      <c r="AY1084" s="599">
        <v>0</v>
      </c>
      <c r="AZ1084" s="599">
        <v>296.2</v>
      </c>
      <c r="BA1084">
        <v>37.200000000000003</v>
      </c>
      <c r="BB1084">
        <v>30.8</v>
      </c>
      <c r="BC1084" s="8">
        <v>0.74652777777777801</v>
      </c>
    </row>
    <row r="1085" spans="2:55">
      <c r="B1085" s="2">
        <v>24.3</v>
      </c>
      <c r="C1085" s="2">
        <v>75</v>
      </c>
      <c r="D1085" s="2">
        <v>19.600000000000001</v>
      </c>
      <c r="E1085" s="2">
        <v>24.3</v>
      </c>
      <c r="F1085" s="2">
        <v>6.8</v>
      </c>
      <c r="G1085" s="2">
        <v>6.8</v>
      </c>
      <c r="H1085" s="2">
        <v>1015.3</v>
      </c>
      <c r="I1085" s="2">
        <v>65540</v>
      </c>
      <c r="J1085" s="2">
        <v>4</v>
      </c>
      <c r="K1085" s="2">
        <v>0</v>
      </c>
      <c r="L1085" s="2">
        <v>0</v>
      </c>
      <c r="M1085" s="2">
        <v>0</v>
      </c>
      <c r="N1085">
        <v>0</v>
      </c>
      <c r="O1085">
        <v>296.2</v>
      </c>
      <c r="P1085">
        <v>36.9</v>
      </c>
      <c r="Q1085">
        <v>30.7</v>
      </c>
      <c r="R1085" s="5">
        <v>0.74722222222222201</v>
      </c>
      <c r="T1085" s="13">
        <f t="shared" si="48"/>
        <v>36.9</v>
      </c>
      <c r="U1085" s="13">
        <f t="shared" si="49"/>
        <v>9.5999999999999979</v>
      </c>
      <c r="V1085" s="12" t="str">
        <f t="shared" si="47"/>
        <v/>
      </c>
      <c r="W1085" s="11">
        <f t="shared" si="50"/>
        <v>1</v>
      </c>
      <c r="X1085" s="13"/>
      <c r="Z1085" s="2"/>
      <c r="AA1085"/>
      <c r="AC1085" s="9"/>
      <c r="AD1085" s="5">
        <v>0.74722222222251999</v>
      </c>
      <c r="AM1085" s="2">
        <v>24.3</v>
      </c>
      <c r="AN1085" s="2">
        <v>75</v>
      </c>
      <c r="AO1085" s="2">
        <v>19.600000000000001</v>
      </c>
      <c r="AP1085" s="2">
        <v>24.3</v>
      </c>
      <c r="AQ1085" s="2">
        <v>6.8</v>
      </c>
      <c r="AR1085" s="2">
        <v>6.8</v>
      </c>
      <c r="AS1085" s="2">
        <v>1015.3</v>
      </c>
      <c r="AT1085" s="2">
        <v>65540</v>
      </c>
      <c r="AU1085" s="2">
        <v>4</v>
      </c>
      <c r="AV1085" s="600">
        <v>0</v>
      </c>
      <c r="AW1085" s="600">
        <v>0</v>
      </c>
      <c r="AX1085" s="600">
        <v>0</v>
      </c>
      <c r="AY1085" s="599">
        <v>0</v>
      </c>
      <c r="AZ1085" s="599">
        <v>296.2</v>
      </c>
      <c r="BA1085">
        <v>36.9</v>
      </c>
      <c r="BB1085">
        <v>30.7</v>
      </c>
      <c r="BC1085" s="8">
        <v>0.74722222222222201</v>
      </c>
    </row>
    <row r="1086" spans="2:55">
      <c r="B1086" s="2">
        <v>24.3</v>
      </c>
      <c r="C1086" s="2">
        <v>75</v>
      </c>
      <c r="D1086" s="2">
        <v>19.600000000000001</v>
      </c>
      <c r="E1086" s="2">
        <v>24.3</v>
      </c>
      <c r="F1086" s="2">
        <v>6.5</v>
      </c>
      <c r="G1086" s="2">
        <v>6.5</v>
      </c>
      <c r="H1086" s="2">
        <v>1014.9</v>
      </c>
      <c r="I1086" s="2">
        <v>66280</v>
      </c>
      <c r="J1086" s="2">
        <v>4</v>
      </c>
      <c r="K1086" s="2">
        <v>0</v>
      </c>
      <c r="L1086" s="2">
        <v>0</v>
      </c>
      <c r="M1086" s="2">
        <v>0</v>
      </c>
      <c r="N1086">
        <v>0</v>
      </c>
      <c r="O1086">
        <v>296.2</v>
      </c>
      <c r="P1086">
        <v>36.9</v>
      </c>
      <c r="Q1086">
        <v>30.6</v>
      </c>
      <c r="R1086" s="5">
        <v>0.74791666666666701</v>
      </c>
      <c r="T1086" s="13">
        <f t="shared" si="48"/>
        <v>36.9</v>
      </c>
      <c r="U1086" s="13">
        <f t="shared" si="49"/>
        <v>9.5999999999999979</v>
      </c>
      <c r="V1086" s="12" t="str">
        <f t="shared" si="47"/>
        <v/>
      </c>
      <c r="W1086" s="11">
        <f t="shared" si="50"/>
        <v>1</v>
      </c>
      <c r="X1086" s="13"/>
      <c r="Z1086" s="2"/>
      <c r="AA1086"/>
      <c r="AC1086" s="9"/>
      <c r="AD1086" s="5">
        <v>0.74791666666696499</v>
      </c>
      <c r="AM1086" s="2">
        <v>24.3</v>
      </c>
      <c r="AN1086" s="2">
        <v>75</v>
      </c>
      <c r="AO1086" s="2">
        <v>19.600000000000001</v>
      </c>
      <c r="AP1086" s="2">
        <v>24.3</v>
      </c>
      <c r="AQ1086" s="2">
        <v>6.5</v>
      </c>
      <c r="AR1086" s="2">
        <v>6.5</v>
      </c>
      <c r="AS1086" s="2">
        <v>1014.9</v>
      </c>
      <c r="AT1086" s="2">
        <v>66280</v>
      </c>
      <c r="AU1086" s="2">
        <v>4</v>
      </c>
      <c r="AV1086" s="600">
        <v>0</v>
      </c>
      <c r="AW1086" s="600">
        <v>0</v>
      </c>
      <c r="AX1086" s="600">
        <v>0</v>
      </c>
      <c r="AY1086" s="599">
        <v>0</v>
      </c>
      <c r="AZ1086" s="599">
        <v>296.2</v>
      </c>
      <c r="BA1086">
        <v>36.9</v>
      </c>
      <c r="BB1086">
        <v>30.6</v>
      </c>
      <c r="BC1086" s="8">
        <v>0.74791666666666701</v>
      </c>
    </row>
    <row r="1087" spans="2:55">
      <c r="B1087" s="2">
        <v>24.2</v>
      </c>
      <c r="C1087" s="2">
        <v>74</v>
      </c>
      <c r="D1087" s="2">
        <v>19.3</v>
      </c>
      <c r="E1087" s="2">
        <v>24.2</v>
      </c>
      <c r="F1087" s="2">
        <v>7.6</v>
      </c>
      <c r="G1087" s="2">
        <v>8.6</v>
      </c>
      <c r="H1087" s="2">
        <v>1015.1</v>
      </c>
      <c r="I1087" s="2">
        <v>65130</v>
      </c>
      <c r="J1087" s="2">
        <v>4</v>
      </c>
      <c r="K1087" s="2">
        <v>0</v>
      </c>
      <c r="L1087" s="2">
        <v>0</v>
      </c>
      <c r="M1087" s="2">
        <v>0</v>
      </c>
      <c r="N1087">
        <v>0</v>
      </c>
      <c r="O1087">
        <v>296.2</v>
      </c>
      <c r="P1087">
        <v>37</v>
      </c>
      <c r="Q1087">
        <v>30.5</v>
      </c>
      <c r="R1087" s="5">
        <v>0.74861111111111101</v>
      </c>
      <c r="T1087" s="13">
        <f t="shared" si="48"/>
        <v>37</v>
      </c>
      <c r="U1087" s="13">
        <f t="shared" si="49"/>
        <v>9.8000000000000007</v>
      </c>
      <c r="V1087" s="12" t="str">
        <f t="shared" si="47"/>
        <v/>
      </c>
      <c r="W1087" s="11">
        <f t="shared" si="50"/>
        <v>1</v>
      </c>
      <c r="X1087" s="13"/>
      <c r="Z1087" s="2"/>
      <c r="AA1087"/>
      <c r="AC1087" s="9"/>
      <c r="AD1087" s="5">
        <v>0.74861111111140999</v>
      </c>
      <c r="AM1087" s="2">
        <v>24.2</v>
      </c>
      <c r="AN1087" s="2">
        <v>74</v>
      </c>
      <c r="AO1087" s="2">
        <v>19.3</v>
      </c>
      <c r="AP1087" s="2">
        <v>24.2</v>
      </c>
      <c r="AQ1087" s="2">
        <v>7.6</v>
      </c>
      <c r="AR1087" s="2">
        <v>8.6</v>
      </c>
      <c r="AS1087" s="2">
        <v>1015.1</v>
      </c>
      <c r="AT1087" s="2">
        <v>65130</v>
      </c>
      <c r="AU1087" s="2">
        <v>4</v>
      </c>
      <c r="AV1087" s="600">
        <v>0</v>
      </c>
      <c r="AW1087" s="600">
        <v>0</v>
      </c>
      <c r="AX1087" s="600">
        <v>0</v>
      </c>
      <c r="AY1087" s="599">
        <v>0</v>
      </c>
      <c r="AZ1087" s="599">
        <v>296.2</v>
      </c>
      <c r="BA1087">
        <v>37</v>
      </c>
      <c r="BB1087">
        <v>30.5</v>
      </c>
      <c r="BC1087" s="8">
        <v>0.74861111111111101</v>
      </c>
    </row>
    <row r="1088" spans="2:55">
      <c r="B1088" s="2">
        <v>24.3</v>
      </c>
      <c r="C1088" s="2">
        <v>75</v>
      </c>
      <c r="D1088" s="2">
        <v>19.600000000000001</v>
      </c>
      <c r="E1088" s="2">
        <v>24.3</v>
      </c>
      <c r="F1088" s="2">
        <v>4.3</v>
      </c>
      <c r="G1088" s="2">
        <v>4.3</v>
      </c>
      <c r="H1088" s="2">
        <v>1015.1</v>
      </c>
      <c r="I1088" s="2">
        <v>62890</v>
      </c>
      <c r="J1088" s="2">
        <v>4</v>
      </c>
      <c r="K1088" s="2">
        <v>0</v>
      </c>
      <c r="L1088" s="2">
        <v>0</v>
      </c>
      <c r="M1088" s="2">
        <v>0</v>
      </c>
      <c r="N1088">
        <v>0</v>
      </c>
      <c r="O1088">
        <v>296.2</v>
      </c>
      <c r="P1088">
        <v>37.1</v>
      </c>
      <c r="Q1088">
        <v>30.5</v>
      </c>
      <c r="R1088" s="5">
        <v>0.749305555555556</v>
      </c>
      <c r="T1088" s="13">
        <f t="shared" si="48"/>
        <v>37.1</v>
      </c>
      <c r="U1088" s="13">
        <f t="shared" si="49"/>
        <v>9.8000000000000007</v>
      </c>
      <c r="V1088" s="14" t="str">
        <f t="shared" si="47"/>
        <v/>
      </c>
      <c r="W1088" s="11">
        <f t="shared" si="50"/>
        <v>1</v>
      </c>
      <c r="X1088" s="13"/>
      <c r="Z1088" s="2"/>
      <c r="AA1088"/>
      <c r="AC1088" s="9"/>
      <c r="AD1088" s="5">
        <v>0.74930555555585499</v>
      </c>
      <c r="AM1088" s="2">
        <v>24.3</v>
      </c>
      <c r="AN1088" s="2">
        <v>75</v>
      </c>
      <c r="AO1088" s="2">
        <v>19.600000000000001</v>
      </c>
      <c r="AP1088" s="2">
        <v>24.3</v>
      </c>
      <c r="AQ1088" s="2">
        <v>4.3</v>
      </c>
      <c r="AR1088" s="2">
        <v>4.3</v>
      </c>
      <c r="AS1088" s="2">
        <v>1015.1</v>
      </c>
      <c r="AT1088" s="2">
        <v>62890</v>
      </c>
      <c r="AU1088" s="2">
        <v>4</v>
      </c>
      <c r="AV1088" s="600">
        <v>0</v>
      </c>
      <c r="AW1088" s="600">
        <v>0</v>
      </c>
      <c r="AX1088" s="600">
        <v>0</v>
      </c>
      <c r="AY1088" s="599">
        <v>0</v>
      </c>
      <c r="AZ1088" s="599">
        <v>296.2</v>
      </c>
      <c r="BA1088">
        <v>37.1</v>
      </c>
      <c r="BB1088">
        <v>30.5</v>
      </c>
      <c r="BC1088" s="8">
        <v>0.749305555555556</v>
      </c>
    </row>
    <row r="1089" spans="2:55">
      <c r="B1089" s="2">
        <v>24.4</v>
      </c>
      <c r="C1089" s="2">
        <v>74</v>
      </c>
      <c r="D1089" s="2">
        <v>19.5</v>
      </c>
      <c r="E1089" s="2">
        <v>24.4</v>
      </c>
      <c r="F1089" s="2">
        <v>4</v>
      </c>
      <c r="G1089" s="2">
        <v>4</v>
      </c>
      <c r="H1089" s="2">
        <v>1015.1</v>
      </c>
      <c r="I1089" s="2">
        <v>54990</v>
      </c>
      <c r="J1089" s="2">
        <v>4</v>
      </c>
      <c r="K1089" s="2">
        <v>0</v>
      </c>
      <c r="L1089" s="2">
        <v>0</v>
      </c>
      <c r="M1089" s="2">
        <v>0</v>
      </c>
      <c r="N1089">
        <v>0</v>
      </c>
      <c r="O1089">
        <v>296.2</v>
      </c>
      <c r="P1089">
        <v>37.299999999999997</v>
      </c>
      <c r="Q1089">
        <v>30.4</v>
      </c>
      <c r="R1089" s="5">
        <v>0.75</v>
      </c>
      <c r="T1089" s="13">
        <f t="shared" si="48"/>
        <v>37.299999999999997</v>
      </c>
      <c r="U1089" s="13">
        <f t="shared" si="49"/>
        <v>9.8999999999999986</v>
      </c>
      <c r="V1089" s="12" t="str">
        <f t="shared" si="47"/>
        <v/>
      </c>
      <c r="W1089" s="11">
        <f t="shared" si="50"/>
        <v>1</v>
      </c>
      <c r="X1089" s="13"/>
      <c r="Z1089" s="2"/>
      <c r="AA1089"/>
      <c r="AC1089" s="9"/>
      <c r="AD1089" s="5">
        <v>0.75000000000029998</v>
      </c>
      <c r="AM1089" s="2">
        <v>24.4</v>
      </c>
      <c r="AN1089" s="2">
        <v>74</v>
      </c>
      <c r="AO1089" s="2">
        <v>19.5</v>
      </c>
      <c r="AP1089" s="2">
        <v>24.4</v>
      </c>
      <c r="AQ1089" s="2">
        <v>4</v>
      </c>
      <c r="AR1089" s="2">
        <v>4</v>
      </c>
      <c r="AS1089" s="2">
        <v>1015.1</v>
      </c>
      <c r="AT1089" s="2">
        <v>54990</v>
      </c>
      <c r="AU1089" s="2">
        <v>4</v>
      </c>
      <c r="AV1089" s="600">
        <v>0</v>
      </c>
      <c r="AW1089" s="600">
        <v>0</v>
      </c>
      <c r="AX1089" s="600">
        <v>0</v>
      </c>
      <c r="AY1089" s="599">
        <v>0</v>
      </c>
      <c r="AZ1089" s="599">
        <v>296.2</v>
      </c>
      <c r="BA1089">
        <v>37.299999999999997</v>
      </c>
      <c r="BB1089">
        <v>30.4</v>
      </c>
      <c r="BC1089" s="8">
        <v>0.75</v>
      </c>
    </row>
    <row r="1090" spans="2:55">
      <c r="B1090" s="2">
        <v>24.5</v>
      </c>
      <c r="C1090" s="2">
        <v>73</v>
      </c>
      <c r="D1090" s="2">
        <v>19.399999999999999</v>
      </c>
      <c r="E1090" s="2">
        <v>24.5</v>
      </c>
      <c r="F1090" s="2">
        <v>0</v>
      </c>
      <c r="G1090" s="2">
        <v>4</v>
      </c>
      <c r="H1090" s="2">
        <v>1015.2</v>
      </c>
      <c r="I1090" s="2">
        <v>62520</v>
      </c>
      <c r="J1090" s="2">
        <v>4</v>
      </c>
      <c r="K1090" s="2">
        <v>0</v>
      </c>
      <c r="L1090" s="2">
        <v>0</v>
      </c>
      <c r="M1090" s="2">
        <v>0</v>
      </c>
      <c r="N1090">
        <v>0</v>
      </c>
      <c r="O1090">
        <v>296.2</v>
      </c>
      <c r="P1090">
        <v>37.6</v>
      </c>
      <c r="Q1090">
        <v>30.4</v>
      </c>
      <c r="R1090" s="5">
        <v>0.750694444444444</v>
      </c>
      <c r="T1090" s="13">
        <f t="shared" si="48"/>
        <v>37.6</v>
      </c>
      <c r="U1090" s="13">
        <f t="shared" si="49"/>
        <v>10.100000000000001</v>
      </c>
      <c r="V1090" s="12" t="str">
        <f t="shared" si="47"/>
        <v/>
      </c>
      <c r="W1090" s="11">
        <f t="shared" si="50"/>
        <v>1</v>
      </c>
      <c r="X1090" s="13"/>
      <c r="Z1090" s="2"/>
      <c r="AA1090"/>
      <c r="AC1090" s="9"/>
      <c r="AD1090" s="5">
        <v>0.75069444444474498</v>
      </c>
      <c r="AM1090" s="2">
        <v>24.5</v>
      </c>
      <c r="AN1090" s="2">
        <v>73</v>
      </c>
      <c r="AO1090" s="2">
        <v>19.399999999999999</v>
      </c>
      <c r="AP1090" s="2">
        <v>24.5</v>
      </c>
      <c r="AQ1090" s="2">
        <v>0</v>
      </c>
      <c r="AR1090" s="2">
        <v>4</v>
      </c>
      <c r="AS1090" s="2">
        <v>1015.2</v>
      </c>
      <c r="AT1090" s="2">
        <v>62520</v>
      </c>
      <c r="AU1090" s="2">
        <v>4</v>
      </c>
      <c r="AV1090" s="600">
        <v>0</v>
      </c>
      <c r="AW1090" s="600">
        <v>0</v>
      </c>
      <c r="AX1090" s="600">
        <v>0</v>
      </c>
      <c r="AY1090" s="599">
        <v>0</v>
      </c>
      <c r="AZ1090" s="599">
        <v>296.2</v>
      </c>
      <c r="BA1090">
        <v>37.6</v>
      </c>
      <c r="BB1090">
        <v>30.4</v>
      </c>
      <c r="BC1090" s="8">
        <v>0.750694444444444</v>
      </c>
    </row>
    <row r="1091" spans="2:55">
      <c r="B1091" s="2">
        <v>24.8</v>
      </c>
      <c r="C1091" s="2">
        <v>73</v>
      </c>
      <c r="D1091" s="2">
        <v>19.600000000000001</v>
      </c>
      <c r="E1091" s="2">
        <v>24.8</v>
      </c>
      <c r="F1091" s="2">
        <v>0</v>
      </c>
      <c r="G1091" s="2">
        <v>0</v>
      </c>
      <c r="H1091" s="2">
        <v>1015.2</v>
      </c>
      <c r="I1091" s="2">
        <v>60950</v>
      </c>
      <c r="J1091" s="2">
        <v>4</v>
      </c>
      <c r="K1091" s="2">
        <v>0</v>
      </c>
      <c r="L1091" s="2">
        <v>0</v>
      </c>
      <c r="M1091" s="2">
        <v>0</v>
      </c>
      <c r="N1091">
        <v>0</v>
      </c>
      <c r="O1091">
        <v>296.2</v>
      </c>
      <c r="P1091">
        <v>37.9</v>
      </c>
      <c r="Q1091">
        <v>30.3</v>
      </c>
      <c r="R1091" s="5">
        <v>0.75138888888888899</v>
      </c>
      <c r="T1091" s="13">
        <f t="shared" si="48"/>
        <v>37.9</v>
      </c>
      <c r="U1091" s="13">
        <f t="shared" si="49"/>
        <v>10.099999999999998</v>
      </c>
      <c r="V1091" s="12" t="str">
        <f t="shared" si="47"/>
        <v/>
      </c>
      <c r="W1091" s="11">
        <f t="shared" si="50"/>
        <v>1</v>
      </c>
      <c r="X1091" s="13"/>
      <c r="Z1091" s="2"/>
      <c r="AA1091"/>
      <c r="AC1091" s="9"/>
      <c r="AD1091" s="5">
        <v>0.75138888888918998</v>
      </c>
      <c r="AM1091" s="2">
        <v>24.8</v>
      </c>
      <c r="AN1091" s="2">
        <v>73</v>
      </c>
      <c r="AO1091" s="2">
        <v>19.600000000000001</v>
      </c>
      <c r="AP1091" s="2">
        <v>24.8</v>
      </c>
      <c r="AQ1091" s="2">
        <v>0</v>
      </c>
      <c r="AR1091" s="2">
        <v>0</v>
      </c>
      <c r="AS1091" s="2">
        <v>1015.2</v>
      </c>
      <c r="AT1091" s="2">
        <v>60950</v>
      </c>
      <c r="AU1091" s="2">
        <v>4</v>
      </c>
      <c r="AV1091" s="600">
        <v>0</v>
      </c>
      <c r="AW1091" s="600">
        <v>0</v>
      </c>
      <c r="AX1091" s="600">
        <v>0</v>
      </c>
      <c r="AY1091" s="599">
        <v>0</v>
      </c>
      <c r="AZ1091" s="599">
        <v>296.2</v>
      </c>
      <c r="BA1091">
        <v>37.9</v>
      </c>
      <c r="BB1091">
        <v>30.3</v>
      </c>
      <c r="BC1091" s="8">
        <v>0.75138888888888899</v>
      </c>
    </row>
    <row r="1092" spans="2:55">
      <c r="B1092" s="2">
        <v>24.9</v>
      </c>
      <c r="C1092" s="2">
        <v>72</v>
      </c>
      <c r="D1092" s="2">
        <v>19.5</v>
      </c>
      <c r="E1092" s="2">
        <v>24.9</v>
      </c>
      <c r="F1092" s="2">
        <v>6.1</v>
      </c>
      <c r="G1092" s="2">
        <v>6.1</v>
      </c>
      <c r="H1092" s="2">
        <v>1015.3</v>
      </c>
      <c r="I1092" s="2">
        <v>50770</v>
      </c>
      <c r="J1092" s="2">
        <v>3</v>
      </c>
      <c r="K1092" s="2">
        <v>0</v>
      </c>
      <c r="L1092" s="2">
        <v>0</v>
      </c>
      <c r="M1092" s="2">
        <v>0</v>
      </c>
      <c r="N1092">
        <v>0</v>
      </c>
      <c r="O1092">
        <v>296.2</v>
      </c>
      <c r="P1092">
        <v>38.299999999999997</v>
      </c>
      <c r="Q1092">
        <v>30.2</v>
      </c>
      <c r="R1092" s="5">
        <v>0.75208333333333299</v>
      </c>
      <c r="T1092" s="13">
        <f t="shared" si="48"/>
        <v>38.299999999999997</v>
      </c>
      <c r="U1092" s="13">
        <f t="shared" si="49"/>
        <v>10.399999999999999</v>
      </c>
      <c r="V1092" s="12" t="str">
        <f t="shared" si="47"/>
        <v/>
      </c>
      <c r="W1092" s="11">
        <f t="shared" si="50"/>
        <v>1</v>
      </c>
      <c r="X1092" s="13"/>
      <c r="Z1092" s="2"/>
      <c r="AA1092"/>
      <c r="AC1092" s="9"/>
      <c r="AD1092" s="5">
        <v>0.75208333333363497</v>
      </c>
      <c r="AM1092" s="2">
        <v>24.9</v>
      </c>
      <c r="AN1092" s="2">
        <v>72</v>
      </c>
      <c r="AO1092" s="2">
        <v>19.5</v>
      </c>
      <c r="AP1092" s="2">
        <v>24.9</v>
      </c>
      <c r="AQ1092" s="2">
        <v>6.1</v>
      </c>
      <c r="AR1092" s="2">
        <v>6.1</v>
      </c>
      <c r="AS1092" s="2">
        <v>1015.3</v>
      </c>
      <c r="AT1092" s="2">
        <v>50770</v>
      </c>
      <c r="AU1092" s="2">
        <v>3</v>
      </c>
      <c r="AV1092" s="600">
        <v>0</v>
      </c>
      <c r="AW1092" s="600">
        <v>0</v>
      </c>
      <c r="AX1092" s="600">
        <v>0</v>
      </c>
      <c r="AY1092" s="599">
        <v>0</v>
      </c>
      <c r="AZ1092" s="599">
        <v>296.2</v>
      </c>
      <c r="BA1092">
        <v>38.299999999999997</v>
      </c>
      <c r="BB1092">
        <v>30.2</v>
      </c>
      <c r="BC1092" s="8">
        <v>0.75208333333333299</v>
      </c>
    </row>
    <row r="1093" spans="2:55">
      <c r="B1093" s="2">
        <v>24.9</v>
      </c>
      <c r="C1093" s="2">
        <v>72</v>
      </c>
      <c r="D1093" s="2">
        <v>19.5</v>
      </c>
      <c r="E1093" s="2">
        <v>24.9</v>
      </c>
      <c r="F1093" s="2">
        <v>8.3000000000000007</v>
      </c>
      <c r="G1093" s="2">
        <v>9</v>
      </c>
      <c r="H1093" s="2">
        <v>1015.1</v>
      </c>
      <c r="I1093" s="2">
        <v>41010</v>
      </c>
      <c r="J1093" s="2">
        <v>3</v>
      </c>
      <c r="K1093" s="2">
        <v>0</v>
      </c>
      <c r="L1093" s="2">
        <v>0</v>
      </c>
      <c r="M1093" s="2">
        <v>0</v>
      </c>
      <c r="N1093">
        <v>0</v>
      </c>
      <c r="O1093">
        <v>296.2</v>
      </c>
      <c r="P1093">
        <v>38.6</v>
      </c>
      <c r="Q1093">
        <v>30.2</v>
      </c>
      <c r="R1093" s="5">
        <v>0.75277777777777799</v>
      </c>
      <c r="T1093" s="13">
        <f t="shared" si="48"/>
        <v>38.6</v>
      </c>
      <c r="U1093" s="13">
        <f t="shared" si="49"/>
        <v>10.700000000000003</v>
      </c>
      <c r="V1093" s="12"/>
      <c r="W1093" s="11">
        <f t="shared" si="50"/>
        <v>1</v>
      </c>
      <c r="X1093" s="13"/>
      <c r="Z1093" s="2"/>
      <c r="AA1093"/>
      <c r="AC1093" s="9"/>
      <c r="AD1093" s="5">
        <v>0.75277777777807997</v>
      </c>
      <c r="AM1093" s="2">
        <v>24.9</v>
      </c>
      <c r="AN1093" s="2">
        <v>72</v>
      </c>
      <c r="AO1093" s="2">
        <v>19.5</v>
      </c>
      <c r="AP1093" s="2">
        <v>24.9</v>
      </c>
      <c r="AQ1093" s="2">
        <v>8.3000000000000007</v>
      </c>
      <c r="AR1093" s="2">
        <v>9</v>
      </c>
      <c r="AS1093" s="2">
        <v>1015.1</v>
      </c>
      <c r="AT1093" s="2">
        <v>41010</v>
      </c>
      <c r="AU1093" s="2">
        <v>3</v>
      </c>
      <c r="AV1093" s="600">
        <v>0</v>
      </c>
      <c r="AW1093" s="600">
        <v>0</v>
      </c>
      <c r="AX1093" s="600">
        <v>0</v>
      </c>
      <c r="AY1093" s="599">
        <v>0</v>
      </c>
      <c r="AZ1093" s="599">
        <v>296.2</v>
      </c>
      <c r="BA1093">
        <v>38.6</v>
      </c>
      <c r="BB1093">
        <v>30.2</v>
      </c>
      <c r="BC1093" s="8">
        <v>0.75277777777777799</v>
      </c>
    </row>
    <row r="1094" spans="2:55">
      <c r="B1094" s="2">
        <v>24.8</v>
      </c>
      <c r="C1094" s="2">
        <v>73</v>
      </c>
      <c r="D1094" s="2">
        <v>19.600000000000001</v>
      </c>
      <c r="E1094" s="2">
        <v>24.8</v>
      </c>
      <c r="F1094" s="2">
        <v>2.2000000000000002</v>
      </c>
      <c r="G1094" s="2">
        <v>4.3</v>
      </c>
      <c r="H1094" s="2">
        <v>1015.3</v>
      </c>
      <c r="I1094" s="2">
        <v>33840</v>
      </c>
      <c r="J1094" s="2">
        <v>2</v>
      </c>
      <c r="K1094" s="2">
        <v>0</v>
      </c>
      <c r="L1094" s="2">
        <v>0</v>
      </c>
      <c r="M1094" s="2">
        <v>0</v>
      </c>
      <c r="N1094">
        <v>0</v>
      </c>
      <c r="O1094">
        <v>296.2</v>
      </c>
      <c r="P1094">
        <v>38.700000000000003</v>
      </c>
      <c r="Q1094">
        <v>30.1</v>
      </c>
      <c r="R1094" s="5">
        <v>0.75347222222222199</v>
      </c>
      <c r="T1094" s="13">
        <f t="shared" si="48"/>
        <v>38.700000000000003</v>
      </c>
      <c r="U1094" s="13">
        <f t="shared" si="49"/>
        <v>10.900000000000002</v>
      </c>
      <c r="V1094" s="12" t="str">
        <f t="shared" si="47"/>
        <v/>
      </c>
      <c r="W1094" s="11">
        <f t="shared" si="50"/>
        <v>1</v>
      </c>
      <c r="X1094" s="13"/>
      <c r="Z1094" s="2"/>
      <c r="AA1094"/>
      <c r="AC1094" s="9"/>
      <c r="AD1094" s="5">
        <v>0.75347222222252497</v>
      </c>
      <c r="AM1094" s="2">
        <v>24.8</v>
      </c>
      <c r="AN1094" s="2">
        <v>73</v>
      </c>
      <c r="AO1094" s="2">
        <v>19.600000000000001</v>
      </c>
      <c r="AP1094" s="2">
        <v>24.8</v>
      </c>
      <c r="AQ1094" s="2">
        <v>2.2000000000000002</v>
      </c>
      <c r="AR1094" s="2">
        <v>4.3</v>
      </c>
      <c r="AS1094" s="2">
        <v>1015.3</v>
      </c>
      <c r="AT1094" s="2">
        <v>33840</v>
      </c>
      <c r="AU1094" s="2">
        <v>2</v>
      </c>
      <c r="AV1094" s="600">
        <v>0</v>
      </c>
      <c r="AW1094" s="600">
        <v>0</v>
      </c>
      <c r="AX1094" s="600">
        <v>0</v>
      </c>
      <c r="AY1094" s="599">
        <v>0</v>
      </c>
      <c r="AZ1094" s="599">
        <v>296.2</v>
      </c>
      <c r="BA1094">
        <v>38.700000000000003</v>
      </c>
      <c r="BB1094">
        <v>30.1</v>
      </c>
      <c r="BC1094" s="8">
        <v>0.75347222222222199</v>
      </c>
    </row>
    <row r="1095" spans="2:55">
      <c r="B1095" s="2">
        <v>24.6</v>
      </c>
      <c r="C1095" s="2">
        <v>73</v>
      </c>
      <c r="D1095" s="2">
        <v>19.5</v>
      </c>
      <c r="E1095" s="2">
        <v>24.6</v>
      </c>
      <c r="F1095" s="2">
        <v>2.2000000000000002</v>
      </c>
      <c r="G1095" s="2">
        <v>5.8</v>
      </c>
      <c r="H1095" s="2">
        <v>1015</v>
      </c>
      <c r="I1095" s="2">
        <v>30740</v>
      </c>
      <c r="J1095" s="2">
        <v>2</v>
      </c>
      <c r="K1095" s="2">
        <v>0</v>
      </c>
      <c r="L1095" s="2">
        <v>0</v>
      </c>
      <c r="M1095" s="2">
        <v>0</v>
      </c>
      <c r="N1095">
        <v>0</v>
      </c>
      <c r="O1095">
        <v>296.2</v>
      </c>
      <c r="P1095">
        <v>38.700000000000003</v>
      </c>
      <c r="Q1095">
        <v>30.1</v>
      </c>
      <c r="R1095" s="5">
        <v>0.75416666666666698</v>
      </c>
      <c r="T1095" s="13">
        <f t="shared" si="48"/>
        <v>38.700000000000003</v>
      </c>
      <c r="U1095" s="13">
        <f t="shared" si="49"/>
        <v>11.100000000000001</v>
      </c>
      <c r="V1095" s="12" t="str">
        <f t="shared" si="47"/>
        <v/>
      </c>
      <c r="W1095" s="11">
        <f t="shared" si="50"/>
        <v>1</v>
      </c>
      <c r="X1095" s="13"/>
      <c r="Z1095" s="2"/>
      <c r="AA1095"/>
      <c r="AC1095" s="9"/>
      <c r="AD1095" s="5">
        <v>0.75416666666696996</v>
      </c>
      <c r="AM1095" s="2">
        <v>24.6</v>
      </c>
      <c r="AN1095" s="2">
        <v>73</v>
      </c>
      <c r="AO1095" s="2">
        <v>19.5</v>
      </c>
      <c r="AP1095" s="2">
        <v>24.6</v>
      </c>
      <c r="AQ1095" s="2">
        <v>2.2000000000000002</v>
      </c>
      <c r="AR1095" s="2">
        <v>5.8</v>
      </c>
      <c r="AS1095" s="2">
        <v>1015</v>
      </c>
      <c r="AT1095" s="2">
        <v>30740</v>
      </c>
      <c r="AU1095" s="2">
        <v>2</v>
      </c>
      <c r="AV1095" s="600">
        <v>0</v>
      </c>
      <c r="AW1095" s="600">
        <v>0</v>
      </c>
      <c r="AX1095" s="600">
        <v>0</v>
      </c>
      <c r="AY1095" s="599">
        <v>0</v>
      </c>
      <c r="AZ1095" s="599">
        <v>296.2</v>
      </c>
      <c r="BA1095">
        <v>38.700000000000003</v>
      </c>
      <c r="BB1095">
        <v>30.1</v>
      </c>
      <c r="BC1095" s="8">
        <v>0.75416666666666698</v>
      </c>
    </row>
    <row r="1096" spans="2:55">
      <c r="B1096" s="2">
        <v>24.6</v>
      </c>
      <c r="C1096" s="2">
        <v>73</v>
      </c>
      <c r="D1096" s="2">
        <v>19.5</v>
      </c>
      <c r="E1096" s="2">
        <v>24.6</v>
      </c>
      <c r="F1096" s="2">
        <v>4.3</v>
      </c>
      <c r="G1096" s="2">
        <v>5</v>
      </c>
      <c r="H1096" s="2">
        <v>1015.3</v>
      </c>
      <c r="I1096" s="2">
        <v>36410</v>
      </c>
      <c r="J1096" s="2">
        <v>2</v>
      </c>
      <c r="K1096" s="2">
        <v>0</v>
      </c>
      <c r="L1096" s="2">
        <v>0</v>
      </c>
      <c r="M1096" s="2">
        <v>0</v>
      </c>
      <c r="N1096">
        <v>0</v>
      </c>
      <c r="O1096">
        <v>296.2</v>
      </c>
      <c r="P1096">
        <v>38.6</v>
      </c>
      <c r="Q1096">
        <v>30</v>
      </c>
      <c r="R1096" s="5">
        <v>0.75486111111111098</v>
      </c>
      <c r="T1096" s="13">
        <f t="shared" si="48"/>
        <v>38.6</v>
      </c>
      <c r="U1096" s="13">
        <f t="shared" si="49"/>
        <v>11</v>
      </c>
      <c r="V1096" s="12" t="str">
        <f t="shared" si="47"/>
        <v/>
      </c>
      <c r="W1096" s="11">
        <f t="shared" si="50"/>
        <v>1</v>
      </c>
      <c r="X1096" s="13"/>
      <c r="Z1096" s="2"/>
      <c r="AA1096"/>
      <c r="AC1096" s="9"/>
      <c r="AD1096" s="5">
        <v>0.75486111111141496</v>
      </c>
      <c r="AM1096" s="2">
        <v>24.6</v>
      </c>
      <c r="AN1096" s="2">
        <v>73</v>
      </c>
      <c r="AO1096" s="2">
        <v>19.5</v>
      </c>
      <c r="AP1096" s="2">
        <v>24.6</v>
      </c>
      <c r="AQ1096" s="2">
        <v>4.3</v>
      </c>
      <c r="AR1096" s="2">
        <v>5</v>
      </c>
      <c r="AS1096" s="2">
        <v>1015.3</v>
      </c>
      <c r="AT1096" s="2">
        <v>36410</v>
      </c>
      <c r="AU1096" s="2">
        <v>2</v>
      </c>
      <c r="AV1096" s="600">
        <v>0</v>
      </c>
      <c r="AW1096" s="600">
        <v>0</v>
      </c>
      <c r="AX1096" s="600">
        <v>0</v>
      </c>
      <c r="AY1096" s="599">
        <v>0</v>
      </c>
      <c r="AZ1096" s="599">
        <v>296.2</v>
      </c>
      <c r="BA1096">
        <v>38.6</v>
      </c>
      <c r="BB1096">
        <v>30</v>
      </c>
      <c r="BC1096" s="8">
        <v>0.75486111111111098</v>
      </c>
    </row>
    <row r="1097" spans="2:55">
      <c r="B1097" s="2">
        <v>24.5</v>
      </c>
      <c r="C1097" s="2">
        <v>73</v>
      </c>
      <c r="D1097" s="2">
        <v>19.399999999999999</v>
      </c>
      <c r="E1097" s="2">
        <v>24.5</v>
      </c>
      <c r="F1097" s="2">
        <v>5.4</v>
      </c>
      <c r="G1097" s="2">
        <v>5.8</v>
      </c>
      <c r="H1097" s="2">
        <v>1015.1</v>
      </c>
      <c r="I1097" s="2">
        <v>34330</v>
      </c>
      <c r="J1097" s="2">
        <v>2</v>
      </c>
      <c r="K1097" s="2">
        <v>0</v>
      </c>
      <c r="L1097" s="2">
        <v>0</v>
      </c>
      <c r="M1097" s="2">
        <v>0</v>
      </c>
      <c r="N1097">
        <v>0</v>
      </c>
      <c r="O1097">
        <v>296.2</v>
      </c>
      <c r="P1097">
        <v>38.299999999999997</v>
      </c>
      <c r="Q1097">
        <v>29.9</v>
      </c>
      <c r="R1097" s="5">
        <v>0.75555555555555598</v>
      </c>
      <c r="T1097" s="13">
        <f t="shared" si="48"/>
        <v>38.299999999999997</v>
      </c>
      <c r="U1097" s="13">
        <f t="shared" si="49"/>
        <v>10.799999999999997</v>
      </c>
      <c r="V1097" s="12" t="str">
        <f t="shared" ref="V1097:V1160" si="51">IF($K1097&gt;0,1,"")</f>
        <v/>
      </c>
      <c r="W1097" s="11">
        <f t="shared" si="50"/>
        <v>1</v>
      </c>
      <c r="X1097" s="13"/>
      <c r="Z1097" s="2"/>
      <c r="AA1097"/>
      <c r="AC1097" s="9"/>
      <c r="AD1097" s="5">
        <v>0.75555555555585996</v>
      </c>
      <c r="AM1097" s="2">
        <v>24.5</v>
      </c>
      <c r="AN1097" s="2">
        <v>73</v>
      </c>
      <c r="AO1097" s="2">
        <v>19.399999999999999</v>
      </c>
      <c r="AP1097" s="2">
        <v>24.5</v>
      </c>
      <c r="AQ1097" s="2">
        <v>5.4</v>
      </c>
      <c r="AR1097" s="2">
        <v>5.8</v>
      </c>
      <c r="AS1097" s="2">
        <v>1015.1</v>
      </c>
      <c r="AT1097" s="2">
        <v>34330</v>
      </c>
      <c r="AU1097" s="2">
        <v>2</v>
      </c>
      <c r="AV1097" s="600">
        <v>0</v>
      </c>
      <c r="AW1097" s="600">
        <v>0</v>
      </c>
      <c r="AX1097" s="600">
        <v>0</v>
      </c>
      <c r="AY1097" s="599">
        <v>0</v>
      </c>
      <c r="AZ1097" s="599">
        <v>296.2</v>
      </c>
      <c r="BA1097">
        <v>38.299999999999997</v>
      </c>
      <c r="BB1097">
        <v>29.9</v>
      </c>
      <c r="BC1097" s="8">
        <v>0.75555555555555598</v>
      </c>
    </row>
    <row r="1098" spans="2:55">
      <c r="B1098" s="2">
        <v>24.2</v>
      </c>
      <c r="C1098" s="2">
        <v>74</v>
      </c>
      <c r="D1098" s="2">
        <v>19.3</v>
      </c>
      <c r="E1098" s="2">
        <v>24.2</v>
      </c>
      <c r="F1098" s="2">
        <v>2.2000000000000002</v>
      </c>
      <c r="G1098" s="2">
        <v>9.4</v>
      </c>
      <c r="H1098" s="2">
        <v>1015.3</v>
      </c>
      <c r="I1098" s="2">
        <v>57590</v>
      </c>
      <c r="J1098" s="2">
        <v>4</v>
      </c>
      <c r="K1098" s="2">
        <v>0</v>
      </c>
      <c r="L1098" s="2">
        <v>0</v>
      </c>
      <c r="M1098" s="2">
        <v>0</v>
      </c>
      <c r="N1098">
        <v>0</v>
      </c>
      <c r="O1098">
        <v>296.2</v>
      </c>
      <c r="P1098">
        <v>38</v>
      </c>
      <c r="Q1098">
        <v>29.9</v>
      </c>
      <c r="R1098" s="5">
        <v>0.75624999999999998</v>
      </c>
      <c r="T1098" s="13">
        <f t="shared" si="48"/>
        <v>38</v>
      </c>
      <c r="U1098" s="13">
        <f t="shared" si="49"/>
        <v>10.8</v>
      </c>
      <c r="V1098" s="12" t="str">
        <f t="shared" si="51"/>
        <v/>
      </c>
      <c r="W1098" s="11">
        <f t="shared" si="50"/>
        <v>1</v>
      </c>
      <c r="X1098" s="13"/>
      <c r="Z1098" s="2"/>
      <c r="AA1098"/>
      <c r="AC1098" s="9"/>
      <c r="AD1098" s="5">
        <v>0.75625000000030496</v>
      </c>
      <c r="AM1098" s="2">
        <v>24.2</v>
      </c>
      <c r="AN1098" s="2">
        <v>74</v>
      </c>
      <c r="AO1098" s="2">
        <v>19.3</v>
      </c>
      <c r="AP1098" s="2">
        <v>24.2</v>
      </c>
      <c r="AQ1098" s="2">
        <v>2.2000000000000002</v>
      </c>
      <c r="AR1098" s="2">
        <v>9.4</v>
      </c>
      <c r="AS1098" s="2">
        <v>1015.3</v>
      </c>
      <c r="AT1098" s="2">
        <v>57590</v>
      </c>
      <c r="AU1098" s="2">
        <v>4</v>
      </c>
      <c r="AV1098" s="600">
        <v>0</v>
      </c>
      <c r="AW1098" s="600">
        <v>0</v>
      </c>
      <c r="AX1098" s="600">
        <v>0</v>
      </c>
      <c r="AY1098" s="599">
        <v>0</v>
      </c>
      <c r="AZ1098" s="599">
        <v>296.2</v>
      </c>
      <c r="BA1098">
        <v>38</v>
      </c>
      <c r="BB1098">
        <v>29.9</v>
      </c>
      <c r="BC1098" s="8">
        <v>0.75624999999999998</v>
      </c>
    </row>
    <row r="1099" spans="2:55">
      <c r="B1099" s="2">
        <v>24.1</v>
      </c>
      <c r="C1099" s="2">
        <v>75</v>
      </c>
      <c r="D1099" s="2">
        <v>19.399999999999999</v>
      </c>
      <c r="E1099" s="2">
        <v>24.1</v>
      </c>
      <c r="F1099" s="2">
        <v>1.8</v>
      </c>
      <c r="G1099" s="2">
        <v>2.2000000000000002</v>
      </c>
      <c r="H1099" s="2">
        <v>1015.1</v>
      </c>
      <c r="I1099" s="2">
        <v>65130</v>
      </c>
      <c r="J1099" s="2">
        <v>4</v>
      </c>
      <c r="K1099" s="2">
        <v>0</v>
      </c>
      <c r="L1099" s="2">
        <v>0</v>
      </c>
      <c r="M1099" s="2">
        <v>0</v>
      </c>
      <c r="N1099">
        <v>0</v>
      </c>
      <c r="O1099">
        <v>296.2</v>
      </c>
      <c r="P1099">
        <v>37.5</v>
      </c>
      <c r="Q1099">
        <v>29.8</v>
      </c>
      <c r="R1099" s="5">
        <v>0.75694444444444398</v>
      </c>
      <c r="T1099" s="13">
        <f t="shared" si="48"/>
        <v>37.5</v>
      </c>
      <c r="U1099" s="13">
        <f t="shared" si="49"/>
        <v>10.399999999999999</v>
      </c>
      <c r="V1099" s="12" t="str">
        <f t="shared" si="51"/>
        <v/>
      </c>
      <c r="W1099" s="11">
        <f t="shared" si="50"/>
        <v>1</v>
      </c>
      <c r="X1099" s="13"/>
      <c r="Z1099" s="2"/>
      <c r="AA1099"/>
      <c r="AC1099" s="9"/>
      <c r="AD1099" s="5">
        <v>0.75694444444474995</v>
      </c>
      <c r="AM1099" s="2">
        <v>24.1</v>
      </c>
      <c r="AN1099" s="2">
        <v>75</v>
      </c>
      <c r="AO1099" s="2">
        <v>19.399999999999999</v>
      </c>
      <c r="AP1099" s="2">
        <v>24.1</v>
      </c>
      <c r="AQ1099" s="2">
        <v>1.8</v>
      </c>
      <c r="AR1099" s="2">
        <v>2.2000000000000002</v>
      </c>
      <c r="AS1099" s="2">
        <v>1015.1</v>
      </c>
      <c r="AT1099" s="2">
        <v>65130</v>
      </c>
      <c r="AU1099" s="2">
        <v>4</v>
      </c>
      <c r="AV1099" s="600">
        <v>0</v>
      </c>
      <c r="AW1099" s="600">
        <v>0</v>
      </c>
      <c r="AX1099" s="600">
        <v>0</v>
      </c>
      <c r="AY1099" s="599">
        <v>0</v>
      </c>
      <c r="AZ1099" s="599">
        <v>296.2</v>
      </c>
      <c r="BA1099">
        <v>37.5</v>
      </c>
      <c r="BB1099">
        <v>29.8</v>
      </c>
      <c r="BC1099" s="8">
        <v>0.75694444444444398</v>
      </c>
    </row>
    <row r="1100" spans="2:55">
      <c r="B1100" s="2">
        <v>24.4</v>
      </c>
      <c r="C1100" s="2">
        <v>74</v>
      </c>
      <c r="D1100" s="2">
        <v>19.5</v>
      </c>
      <c r="E1100" s="2">
        <v>24.4</v>
      </c>
      <c r="F1100" s="2">
        <v>3.2</v>
      </c>
      <c r="G1100" s="2">
        <v>4.3</v>
      </c>
      <c r="H1100" s="2">
        <v>1015.2</v>
      </c>
      <c r="I1100" s="2">
        <v>52970</v>
      </c>
      <c r="J1100" s="2">
        <v>3</v>
      </c>
      <c r="K1100" s="2">
        <v>0</v>
      </c>
      <c r="L1100" s="2">
        <v>0</v>
      </c>
      <c r="M1100" s="2">
        <v>0</v>
      </c>
      <c r="N1100">
        <v>0</v>
      </c>
      <c r="O1100">
        <v>296.2</v>
      </c>
      <c r="P1100">
        <v>37.200000000000003</v>
      </c>
      <c r="Q1100">
        <v>29.7</v>
      </c>
      <c r="R1100" s="5">
        <v>0.75763888888888897</v>
      </c>
      <c r="T1100" s="13">
        <f t="shared" si="48"/>
        <v>37.200000000000003</v>
      </c>
      <c r="U1100" s="13">
        <f t="shared" si="49"/>
        <v>9.8000000000000043</v>
      </c>
      <c r="V1100" s="12" t="str">
        <f t="shared" si="51"/>
        <v/>
      </c>
      <c r="W1100" s="11">
        <f t="shared" si="50"/>
        <v>1</v>
      </c>
      <c r="X1100" s="13"/>
      <c r="Z1100" s="2"/>
      <c r="AA1100"/>
      <c r="AC1100" s="9"/>
      <c r="AD1100" s="5">
        <v>0.75763888888919495</v>
      </c>
      <c r="AM1100" s="2">
        <v>24.4</v>
      </c>
      <c r="AN1100" s="2">
        <v>74</v>
      </c>
      <c r="AO1100" s="2">
        <v>19.5</v>
      </c>
      <c r="AP1100" s="2">
        <v>24.4</v>
      </c>
      <c r="AQ1100" s="2">
        <v>3.2</v>
      </c>
      <c r="AR1100" s="2">
        <v>4.3</v>
      </c>
      <c r="AS1100" s="2">
        <v>1015.2</v>
      </c>
      <c r="AT1100" s="2">
        <v>52970</v>
      </c>
      <c r="AU1100" s="2">
        <v>3</v>
      </c>
      <c r="AV1100" s="600">
        <v>0</v>
      </c>
      <c r="AW1100" s="600">
        <v>0</v>
      </c>
      <c r="AX1100" s="600">
        <v>0</v>
      </c>
      <c r="AY1100" s="599">
        <v>0</v>
      </c>
      <c r="AZ1100" s="599">
        <v>296.2</v>
      </c>
      <c r="BA1100">
        <v>37.200000000000003</v>
      </c>
      <c r="BB1100">
        <v>29.7</v>
      </c>
      <c r="BC1100" s="8">
        <v>0.75763888888888897</v>
      </c>
    </row>
    <row r="1101" spans="2:55">
      <c r="B1101" s="2">
        <v>24.5</v>
      </c>
      <c r="C1101" s="2">
        <v>74</v>
      </c>
      <c r="D1101" s="2">
        <v>19.600000000000001</v>
      </c>
      <c r="E1101" s="2">
        <v>24.5</v>
      </c>
      <c r="F1101" s="2">
        <v>1.8</v>
      </c>
      <c r="G1101" s="2">
        <v>3.2</v>
      </c>
      <c r="H1101" s="2">
        <v>1015.4</v>
      </c>
      <c r="I1101" s="2">
        <v>65170</v>
      </c>
      <c r="J1101" s="2">
        <v>4</v>
      </c>
      <c r="K1101" s="2">
        <v>0</v>
      </c>
      <c r="L1101" s="2">
        <v>0</v>
      </c>
      <c r="M1101" s="2">
        <v>0</v>
      </c>
      <c r="N1101">
        <v>0</v>
      </c>
      <c r="O1101">
        <v>296.2</v>
      </c>
      <c r="P1101">
        <v>37.1</v>
      </c>
      <c r="Q1101">
        <v>29.7</v>
      </c>
      <c r="R1101" s="5">
        <v>0.75833333333333297</v>
      </c>
      <c r="T1101" s="13">
        <f t="shared" si="48"/>
        <v>37.1</v>
      </c>
      <c r="U1101" s="13">
        <f t="shared" si="49"/>
        <v>9.6000000000000014</v>
      </c>
      <c r="V1101" s="12" t="str">
        <f t="shared" si="51"/>
        <v/>
      </c>
      <c r="W1101" s="11">
        <f t="shared" si="50"/>
        <v>1</v>
      </c>
      <c r="X1101" s="13"/>
      <c r="Z1101" s="2"/>
      <c r="AA1101"/>
      <c r="AC1101" s="9"/>
      <c r="AD1101" s="5">
        <v>0.75833333333363995</v>
      </c>
      <c r="AM1101" s="2">
        <v>24.5</v>
      </c>
      <c r="AN1101" s="2">
        <v>74</v>
      </c>
      <c r="AO1101" s="2">
        <v>19.600000000000001</v>
      </c>
      <c r="AP1101" s="2">
        <v>24.5</v>
      </c>
      <c r="AQ1101" s="2">
        <v>1.8</v>
      </c>
      <c r="AR1101" s="2">
        <v>3.2</v>
      </c>
      <c r="AS1101" s="2">
        <v>1015.4</v>
      </c>
      <c r="AT1101" s="2">
        <v>65170</v>
      </c>
      <c r="AU1101" s="2">
        <v>4</v>
      </c>
      <c r="AV1101" s="600">
        <v>0</v>
      </c>
      <c r="AW1101" s="600">
        <v>0</v>
      </c>
      <c r="AX1101" s="600">
        <v>0</v>
      </c>
      <c r="AY1101" s="599">
        <v>0</v>
      </c>
      <c r="AZ1101" s="599">
        <v>296.2</v>
      </c>
      <c r="BA1101">
        <v>37.1</v>
      </c>
      <c r="BB1101">
        <v>29.7</v>
      </c>
      <c r="BC1101" s="8">
        <v>0.75833333333333297</v>
      </c>
    </row>
    <row r="1102" spans="2:55">
      <c r="B1102" s="2">
        <v>24.7</v>
      </c>
      <c r="C1102" s="2">
        <v>73</v>
      </c>
      <c r="D1102" s="2">
        <v>19.5</v>
      </c>
      <c r="E1102" s="2">
        <v>24.7</v>
      </c>
      <c r="F1102" s="2">
        <v>4.7</v>
      </c>
      <c r="G1102" s="2">
        <v>6.8</v>
      </c>
      <c r="H1102" s="2">
        <v>1015</v>
      </c>
      <c r="I1102" s="2">
        <v>62870</v>
      </c>
      <c r="J1102" s="2">
        <v>4</v>
      </c>
      <c r="K1102" s="2">
        <v>0</v>
      </c>
      <c r="L1102" s="2">
        <v>0</v>
      </c>
      <c r="M1102" s="2">
        <v>0</v>
      </c>
      <c r="N1102">
        <v>0</v>
      </c>
      <c r="O1102">
        <v>296.2</v>
      </c>
      <c r="P1102">
        <v>37.200000000000003</v>
      </c>
      <c r="Q1102">
        <v>29.7</v>
      </c>
      <c r="R1102" s="5">
        <v>0.75902777777777797</v>
      </c>
      <c r="T1102" s="13">
        <f t="shared" si="48"/>
        <v>37.200000000000003</v>
      </c>
      <c r="U1102" s="13">
        <f t="shared" si="49"/>
        <v>9.5000000000000036</v>
      </c>
      <c r="V1102" s="12" t="str">
        <f t="shared" si="51"/>
        <v/>
      </c>
      <c r="W1102" s="11">
        <f t="shared" si="50"/>
        <v>1</v>
      </c>
      <c r="X1102" s="13"/>
      <c r="Z1102" s="2"/>
      <c r="AA1102"/>
      <c r="AC1102" s="9"/>
      <c r="AD1102" s="5">
        <v>0.75902777777808506</v>
      </c>
      <c r="AM1102" s="2">
        <v>24.7</v>
      </c>
      <c r="AN1102" s="2">
        <v>73</v>
      </c>
      <c r="AO1102" s="2">
        <v>19.5</v>
      </c>
      <c r="AP1102" s="2">
        <v>24.7</v>
      </c>
      <c r="AQ1102" s="2">
        <v>4.7</v>
      </c>
      <c r="AR1102" s="2">
        <v>6.8</v>
      </c>
      <c r="AS1102" s="2">
        <v>1015</v>
      </c>
      <c r="AT1102" s="2">
        <v>62870</v>
      </c>
      <c r="AU1102" s="2">
        <v>4</v>
      </c>
      <c r="AV1102" s="600">
        <v>0</v>
      </c>
      <c r="AW1102" s="600">
        <v>0</v>
      </c>
      <c r="AX1102" s="600">
        <v>0</v>
      </c>
      <c r="AY1102" s="599">
        <v>0</v>
      </c>
      <c r="AZ1102" s="599">
        <v>296.2</v>
      </c>
      <c r="BA1102">
        <v>37.200000000000003</v>
      </c>
      <c r="BB1102">
        <v>29.7</v>
      </c>
      <c r="BC1102" s="8">
        <v>0.75902777777777797</v>
      </c>
    </row>
    <row r="1103" spans="2:55">
      <c r="B1103" s="2">
        <v>24.7</v>
      </c>
      <c r="C1103" s="2">
        <v>73</v>
      </c>
      <c r="D1103" s="2">
        <v>19.5</v>
      </c>
      <c r="E1103" s="2">
        <v>24.7</v>
      </c>
      <c r="F1103" s="2">
        <v>3.6</v>
      </c>
      <c r="G1103" s="2">
        <v>5.8</v>
      </c>
      <c r="H1103" s="2">
        <v>1015.1</v>
      </c>
      <c r="I1103" s="2">
        <v>59750</v>
      </c>
      <c r="J1103" s="2">
        <v>4</v>
      </c>
      <c r="K1103" s="2">
        <v>0</v>
      </c>
      <c r="L1103" s="2">
        <v>0</v>
      </c>
      <c r="M1103" s="2">
        <v>0</v>
      </c>
      <c r="N1103">
        <v>0</v>
      </c>
      <c r="O1103">
        <v>296.2</v>
      </c>
      <c r="P1103">
        <v>37.4</v>
      </c>
      <c r="Q1103">
        <v>29.7</v>
      </c>
      <c r="R1103" s="5">
        <v>0.75972222222222197</v>
      </c>
      <c r="T1103" s="13">
        <f t="shared" ref="T1103:T1166" si="52">MAX(P1103,Q1103)</f>
        <v>37.4</v>
      </c>
      <c r="U1103" s="13">
        <f t="shared" si="49"/>
        <v>9.6999999999999993</v>
      </c>
      <c r="V1103" s="12" t="str">
        <f t="shared" si="51"/>
        <v/>
      </c>
      <c r="W1103" s="11">
        <f t="shared" si="50"/>
        <v>1</v>
      </c>
      <c r="X1103" s="13"/>
      <c r="Z1103" s="2"/>
      <c r="AA1103"/>
      <c r="AC1103" s="9"/>
      <c r="AD1103" s="5">
        <v>0.75972222222253005</v>
      </c>
      <c r="AM1103" s="2">
        <v>24.7</v>
      </c>
      <c r="AN1103" s="2">
        <v>73</v>
      </c>
      <c r="AO1103" s="2">
        <v>19.5</v>
      </c>
      <c r="AP1103" s="2">
        <v>24.7</v>
      </c>
      <c r="AQ1103" s="2">
        <v>3.6</v>
      </c>
      <c r="AR1103" s="2">
        <v>5.8</v>
      </c>
      <c r="AS1103" s="2">
        <v>1015.1</v>
      </c>
      <c r="AT1103" s="2">
        <v>59750</v>
      </c>
      <c r="AU1103" s="2">
        <v>4</v>
      </c>
      <c r="AV1103" s="600">
        <v>0</v>
      </c>
      <c r="AW1103" s="600">
        <v>0</v>
      </c>
      <c r="AX1103" s="600">
        <v>0</v>
      </c>
      <c r="AY1103" s="599">
        <v>0</v>
      </c>
      <c r="AZ1103" s="599">
        <v>296.2</v>
      </c>
      <c r="BA1103">
        <v>37.4</v>
      </c>
      <c r="BB1103">
        <v>29.7</v>
      </c>
      <c r="BC1103" s="8">
        <v>0.75972222222222197</v>
      </c>
    </row>
    <row r="1104" spans="2:55">
      <c r="B1104" s="2">
        <v>24.7</v>
      </c>
      <c r="C1104" s="2">
        <v>72</v>
      </c>
      <c r="D1104" s="2">
        <v>19.3</v>
      </c>
      <c r="E1104" s="2">
        <v>24.7</v>
      </c>
      <c r="F1104" s="2">
        <v>7.9</v>
      </c>
      <c r="G1104" s="2">
        <v>8.6</v>
      </c>
      <c r="H1104" s="2">
        <v>1015.3</v>
      </c>
      <c r="I1104" s="2">
        <v>57080</v>
      </c>
      <c r="J1104" s="2">
        <v>4</v>
      </c>
      <c r="K1104" s="2">
        <v>0</v>
      </c>
      <c r="L1104" s="2">
        <v>0</v>
      </c>
      <c r="M1104" s="2">
        <v>0</v>
      </c>
      <c r="N1104">
        <v>0</v>
      </c>
      <c r="O1104">
        <v>296.2</v>
      </c>
      <c r="P1104">
        <v>37.700000000000003</v>
      </c>
      <c r="Q1104">
        <v>29.8</v>
      </c>
      <c r="R1104" s="5">
        <v>0.76041666666666696</v>
      </c>
      <c r="T1104" s="13">
        <f t="shared" si="52"/>
        <v>37.700000000000003</v>
      </c>
      <c r="U1104" s="13">
        <f t="shared" ref="U1104:U1167" si="53">(T1104-B1104)-3</f>
        <v>10.000000000000004</v>
      </c>
      <c r="V1104" s="12" t="str">
        <f t="shared" si="51"/>
        <v/>
      </c>
      <c r="W1104" s="11">
        <f t="shared" ref="W1104:W1167" si="54">IF(B1104="","",IF(T1104="","",IF(T1104&gt;B1104+3,1,"")))</f>
        <v>1</v>
      </c>
      <c r="X1104" s="13"/>
      <c r="Z1104" s="2"/>
      <c r="AA1104"/>
      <c r="AC1104" s="9"/>
      <c r="AD1104" s="5">
        <v>0.76041666666697505</v>
      </c>
      <c r="AM1104" s="2">
        <v>24.7</v>
      </c>
      <c r="AN1104" s="2">
        <v>72</v>
      </c>
      <c r="AO1104" s="2">
        <v>19.3</v>
      </c>
      <c r="AP1104" s="2">
        <v>24.7</v>
      </c>
      <c r="AQ1104" s="2">
        <v>7.9</v>
      </c>
      <c r="AR1104" s="2">
        <v>8.6</v>
      </c>
      <c r="AS1104" s="2">
        <v>1015.3</v>
      </c>
      <c r="AT1104" s="2">
        <v>57080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0</v>
      </c>
      <c r="AZ1104" s="599">
        <v>296.2</v>
      </c>
      <c r="BA1104">
        <v>37.700000000000003</v>
      </c>
      <c r="BB1104">
        <v>29.8</v>
      </c>
      <c r="BC1104" s="8">
        <v>0.76041666666666696</v>
      </c>
    </row>
    <row r="1105" spans="2:55">
      <c r="B1105" s="2">
        <v>24.9</v>
      </c>
      <c r="C1105" s="2">
        <v>72</v>
      </c>
      <c r="D1105" s="2">
        <v>19.5</v>
      </c>
      <c r="E1105" s="2">
        <v>24.9</v>
      </c>
      <c r="F1105" s="2">
        <v>0</v>
      </c>
      <c r="G1105" s="2">
        <v>3.2</v>
      </c>
      <c r="H1105" s="2">
        <v>1015.1</v>
      </c>
      <c r="I1105" s="2">
        <v>54640</v>
      </c>
      <c r="J1105" s="2">
        <v>4</v>
      </c>
      <c r="K1105" s="2">
        <v>0</v>
      </c>
      <c r="L1105" s="2">
        <v>0</v>
      </c>
      <c r="M1105" s="2">
        <v>0</v>
      </c>
      <c r="N1105">
        <v>0</v>
      </c>
      <c r="O1105">
        <v>296.2</v>
      </c>
      <c r="P1105">
        <v>38</v>
      </c>
      <c r="Q1105">
        <v>29.8</v>
      </c>
      <c r="R1105" s="5">
        <v>0.76111111111111096</v>
      </c>
      <c r="T1105" s="13">
        <f t="shared" si="52"/>
        <v>38</v>
      </c>
      <c r="U1105" s="13">
        <f t="shared" si="53"/>
        <v>10.100000000000001</v>
      </c>
      <c r="V1105" s="12" t="str">
        <f t="shared" si="51"/>
        <v/>
      </c>
      <c r="W1105" s="11">
        <f t="shared" si="54"/>
        <v>1</v>
      </c>
      <c r="X1105" s="13"/>
      <c r="Z1105" s="2"/>
      <c r="AA1105"/>
      <c r="AC1105" s="9"/>
      <c r="AD1105" s="5">
        <v>0.76111111111142005</v>
      </c>
      <c r="AM1105" s="2">
        <v>24.9</v>
      </c>
      <c r="AN1105" s="2">
        <v>72</v>
      </c>
      <c r="AO1105" s="2">
        <v>19.5</v>
      </c>
      <c r="AP1105" s="2">
        <v>24.9</v>
      </c>
      <c r="AQ1105" s="2">
        <v>0</v>
      </c>
      <c r="AR1105" s="2">
        <v>3.2</v>
      </c>
      <c r="AS1105" s="2">
        <v>1015.1</v>
      </c>
      <c r="AT1105" s="2">
        <v>54640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0</v>
      </c>
      <c r="AZ1105" s="599">
        <v>296.2</v>
      </c>
      <c r="BA1105">
        <v>38</v>
      </c>
      <c r="BB1105">
        <v>29.8</v>
      </c>
      <c r="BC1105" s="8">
        <v>0.76111111111111096</v>
      </c>
    </row>
    <row r="1106" spans="2:55">
      <c r="B1106" s="2">
        <v>25</v>
      </c>
      <c r="C1106" s="2">
        <v>72</v>
      </c>
      <c r="D1106" s="2">
        <v>19.600000000000001</v>
      </c>
      <c r="E1106" s="2">
        <v>25</v>
      </c>
      <c r="F1106" s="2">
        <v>1.8</v>
      </c>
      <c r="G1106" s="2">
        <v>2.5</v>
      </c>
      <c r="H1106" s="2">
        <v>1015</v>
      </c>
      <c r="I1106" s="2">
        <v>54020</v>
      </c>
      <c r="J1106" s="2">
        <v>3</v>
      </c>
      <c r="K1106" s="2">
        <v>0</v>
      </c>
      <c r="L1106" s="2">
        <v>0</v>
      </c>
      <c r="M1106" s="2">
        <v>0</v>
      </c>
      <c r="N1106">
        <v>0</v>
      </c>
      <c r="O1106">
        <v>296.2</v>
      </c>
      <c r="P1106">
        <v>38.299999999999997</v>
      </c>
      <c r="Q1106">
        <v>29.9</v>
      </c>
      <c r="R1106" s="5">
        <v>0.76180555555555596</v>
      </c>
      <c r="T1106" s="13">
        <f t="shared" si="52"/>
        <v>38.299999999999997</v>
      </c>
      <c r="U1106" s="13">
        <f t="shared" si="53"/>
        <v>10.299999999999997</v>
      </c>
      <c r="V1106" s="12" t="str">
        <f t="shared" si="51"/>
        <v/>
      </c>
      <c r="W1106" s="11">
        <f t="shared" si="54"/>
        <v>1</v>
      </c>
      <c r="X1106" s="13"/>
      <c r="Z1106" s="2"/>
      <c r="AA1106"/>
      <c r="AC1106" s="9"/>
      <c r="AD1106" s="5">
        <v>0.76180555555586504</v>
      </c>
      <c r="AM1106" s="2">
        <v>25</v>
      </c>
      <c r="AN1106" s="2">
        <v>72</v>
      </c>
      <c r="AO1106" s="2">
        <v>19.600000000000001</v>
      </c>
      <c r="AP1106" s="2">
        <v>25</v>
      </c>
      <c r="AQ1106" s="2">
        <v>1.8</v>
      </c>
      <c r="AR1106" s="2">
        <v>2.5</v>
      </c>
      <c r="AS1106" s="2">
        <v>1015</v>
      </c>
      <c r="AT1106" s="2">
        <v>54020</v>
      </c>
      <c r="AU1106" s="2">
        <v>3</v>
      </c>
      <c r="AV1106" s="600">
        <v>0</v>
      </c>
      <c r="AW1106" s="600">
        <v>0</v>
      </c>
      <c r="AX1106" s="600">
        <v>0</v>
      </c>
      <c r="AY1106" s="599">
        <v>0</v>
      </c>
      <c r="AZ1106" s="599">
        <v>296.2</v>
      </c>
      <c r="BA1106">
        <v>38.299999999999997</v>
      </c>
      <c r="BB1106">
        <v>29.9</v>
      </c>
      <c r="BC1106" s="8">
        <v>0.76180555555555596</v>
      </c>
    </row>
    <row r="1107" spans="2:55">
      <c r="B1107" s="2">
        <v>25.2</v>
      </c>
      <c r="C1107" s="2">
        <v>71</v>
      </c>
      <c r="D1107" s="2">
        <v>19.600000000000001</v>
      </c>
      <c r="E1107" s="2">
        <v>25.2</v>
      </c>
      <c r="F1107" s="2">
        <v>1.8</v>
      </c>
      <c r="G1107" s="2">
        <v>3.2</v>
      </c>
      <c r="H1107" s="2">
        <v>1015.1</v>
      </c>
      <c r="I1107" s="2">
        <v>54550</v>
      </c>
      <c r="J1107" s="2">
        <v>4</v>
      </c>
      <c r="K1107" s="2">
        <v>0</v>
      </c>
      <c r="L1107" s="2">
        <v>0</v>
      </c>
      <c r="M1107" s="2">
        <v>0</v>
      </c>
      <c r="N1107">
        <v>0</v>
      </c>
      <c r="O1107">
        <v>296.2</v>
      </c>
      <c r="P1107">
        <v>38.5</v>
      </c>
      <c r="Q1107">
        <v>29.9</v>
      </c>
      <c r="R1107" s="5">
        <v>0.76249999999999996</v>
      </c>
      <c r="T1107" s="13">
        <f t="shared" si="52"/>
        <v>38.5</v>
      </c>
      <c r="U1107" s="13">
        <f t="shared" si="53"/>
        <v>10.3</v>
      </c>
      <c r="V1107" s="12" t="str">
        <f t="shared" si="51"/>
        <v/>
      </c>
      <c r="W1107" s="11">
        <f t="shared" si="54"/>
        <v>1</v>
      </c>
      <c r="X1107" s="13"/>
      <c r="Z1107" s="2"/>
      <c r="AA1107"/>
      <c r="AC1107" s="9"/>
      <c r="AD1107" s="5">
        <v>0.76250000000031004</v>
      </c>
      <c r="AM1107" s="2">
        <v>25.2</v>
      </c>
      <c r="AN1107" s="2">
        <v>71</v>
      </c>
      <c r="AO1107" s="2">
        <v>19.600000000000001</v>
      </c>
      <c r="AP1107" s="2">
        <v>25.2</v>
      </c>
      <c r="AQ1107" s="2">
        <v>1.8</v>
      </c>
      <c r="AR1107" s="2">
        <v>3.2</v>
      </c>
      <c r="AS1107" s="2">
        <v>1015.1</v>
      </c>
      <c r="AT1107" s="2">
        <v>54550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0</v>
      </c>
      <c r="AZ1107" s="599">
        <v>296.2</v>
      </c>
      <c r="BA1107">
        <v>38.5</v>
      </c>
      <c r="BB1107">
        <v>29.9</v>
      </c>
      <c r="BC1107" s="8">
        <v>0.76249999999999996</v>
      </c>
    </row>
    <row r="1108" spans="2:55">
      <c r="B1108" s="2">
        <v>25.2</v>
      </c>
      <c r="C1108" s="2">
        <v>71</v>
      </c>
      <c r="D1108" s="2">
        <v>19.600000000000001</v>
      </c>
      <c r="E1108" s="2">
        <v>25.2</v>
      </c>
      <c r="F1108" s="2">
        <v>0</v>
      </c>
      <c r="G1108" s="2">
        <v>3.6</v>
      </c>
      <c r="H1108" s="2">
        <v>1015.3</v>
      </c>
      <c r="I1108" s="2">
        <v>54290</v>
      </c>
      <c r="J1108" s="2">
        <v>3</v>
      </c>
      <c r="K1108" s="2">
        <v>0</v>
      </c>
      <c r="L1108" s="2">
        <v>0</v>
      </c>
      <c r="M1108" s="2">
        <v>0</v>
      </c>
      <c r="N1108">
        <v>0</v>
      </c>
      <c r="O1108">
        <v>296.2</v>
      </c>
      <c r="P1108">
        <v>38.799999999999997</v>
      </c>
      <c r="Q1108">
        <v>29.9</v>
      </c>
      <c r="R1108" s="5">
        <v>0.76319444444444495</v>
      </c>
      <c r="T1108" s="13">
        <f t="shared" si="52"/>
        <v>38.799999999999997</v>
      </c>
      <c r="U1108" s="13">
        <f t="shared" si="53"/>
        <v>10.599999999999998</v>
      </c>
      <c r="V1108" s="12" t="str">
        <f t="shared" si="51"/>
        <v/>
      </c>
      <c r="W1108" s="11">
        <f t="shared" si="54"/>
        <v>1</v>
      </c>
      <c r="X1108" s="13"/>
      <c r="Z1108" s="2"/>
      <c r="AA1108"/>
      <c r="AC1108" s="9"/>
      <c r="AD1108" s="5">
        <v>0.76319444444475504</v>
      </c>
      <c r="AM1108" s="2">
        <v>25.2</v>
      </c>
      <c r="AN1108" s="2">
        <v>71</v>
      </c>
      <c r="AO1108" s="2">
        <v>19.600000000000001</v>
      </c>
      <c r="AP1108" s="2">
        <v>25.2</v>
      </c>
      <c r="AQ1108" s="2">
        <v>0</v>
      </c>
      <c r="AR1108" s="2">
        <v>3.6</v>
      </c>
      <c r="AS1108" s="2">
        <v>1015.3</v>
      </c>
      <c r="AT1108" s="2">
        <v>54290</v>
      </c>
      <c r="AU1108" s="2">
        <v>3</v>
      </c>
      <c r="AV1108" s="600">
        <v>0</v>
      </c>
      <c r="AW1108" s="600">
        <v>0</v>
      </c>
      <c r="AX1108" s="600">
        <v>0</v>
      </c>
      <c r="AY1108" s="599">
        <v>0</v>
      </c>
      <c r="AZ1108" s="599">
        <v>296.2</v>
      </c>
      <c r="BA1108">
        <v>38.799999999999997</v>
      </c>
      <c r="BB1108">
        <v>29.9</v>
      </c>
      <c r="BC1108" s="8">
        <v>0.76319444444444495</v>
      </c>
    </row>
    <row r="1109" spans="2:55">
      <c r="B1109" s="2">
        <v>25.2</v>
      </c>
      <c r="C1109" s="2">
        <v>71</v>
      </c>
      <c r="D1109" s="2">
        <v>19.600000000000001</v>
      </c>
      <c r="E1109" s="2">
        <v>25.2</v>
      </c>
      <c r="F1109" s="2">
        <v>3.2</v>
      </c>
      <c r="G1109" s="2">
        <v>4.7</v>
      </c>
      <c r="H1109" s="2">
        <v>1015.1</v>
      </c>
      <c r="I1109" s="2">
        <v>53400</v>
      </c>
      <c r="J1109" s="2">
        <v>3</v>
      </c>
      <c r="K1109" s="2">
        <v>0</v>
      </c>
      <c r="L1109" s="2">
        <v>0</v>
      </c>
      <c r="M1109" s="2">
        <v>0</v>
      </c>
      <c r="N1109">
        <v>0</v>
      </c>
      <c r="O1109">
        <v>296.2</v>
      </c>
      <c r="P1109">
        <v>39.1</v>
      </c>
      <c r="Q1109">
        <v>29.9</v>
      </c>
      <c r="R1109" s="5">
        <v>0.76388888888888895</v>
      </c>
      <c r="T1109" s="13">
        <f t="shared" si="52"/>
        <v>39.1</v>
      </c>
      <c r="U1109" s="13">
        <f t="shared" si="53"/>
        <v>10.900000000000002</v>
      </c>
      <c r="V1109" s="12" t="str">
        <f t="shared" si="51"/>
        <v/>
      </c>
      <c r="W1109" s="11">
        <f t="shared" si="54"/>
        <v>1</v>
      </c>
      <c r="X1109" s="13"/>
      <c r="Z1109" s="2"/>
      <c r="AA1109"/>
      <c r="AC1109" s="9"/>
      <c r="AD1109" s="5">
        <v>0.76388888888920004</v>
      </c>
      <c r="AM1109" s="2">
        <v>25.2</v>
      </c>
      <c r="AN1109" s="2">
        <v>71</v>
      </c>
      <c r="AO1109" s="2">
        <v>19.600000000000001</v>
      </c>
      <c r="AP1109" s="2">
        <v>25.2</v>
      </c>
      <c r="AQ1109" s="2">
        <v>3.2</v>
      </c>
      <c r="AR1109" s="2">
        <v>4.7</v>
      </c>
      <c r="AS1109" s="2">
        <v>1015.1</v>
      </c>
      <c r="AT1109" s="2">
        <v>53400</v>
      </c>
      <c r="AU1109" s="2">
        <v>3</v>
      </c>
      <c r="AV1109" s="600">
        <v>0</v>
      </c>
      <c r="AW1109" s="600">
        <v>0</v>
      </c>
      <c r="AX1109" s="600">
        <v>0</v>
      </c>
      <c r="AY1109" s="599">
        <v>0</v>
      </c>
      <c r="AZ1109" s="599">
        <v>296.2</v>
      </c>
      <c r="BA1109">
        <v>39.1</v>
      </c>
      <c r="BB1109">
        <v>29.9</v>
      </c>
      <c r="BC1109" s="8">
        <v>0.76388888888888895</v>
      </c>
    </row>
    <row r="1110" spans="2:55">
      <c r="B1110" s="2">
        <v>24.9</v>
      </c>
      <c r="C1110" s="2">
        <v>72</v>
      </c>
      <c r="D1110" s="2">
        <v>19.5</v>
      </c>
      <c r="E1110" s="2">
        <v>24.9</v>
      </c>
      <c r="F1110" s="2">
        <v>6.1</v>
      </c>
      <c r="G1110" s="2">
        <v>7.9</v>
      </c>
      <c r="H1110" s="2">
        <v>1015.3</v>
      </c>
      <c r="I1110" s="2">
        <v>52340</v>
      </c>
      <c r="J1110" s="2">
        <v>3</v>
      </c>
      <c r="K1110" s="2">
        <v>0</v>
      </c>
      <c r="L1110" s="2">
        <v>0</v>
      </c>
      <c r="M1110" s="2">
        <v>0</v>
      </c>
      <c r="N1110">
        <v>0</v>
      </c>
      <c r="O1110">
        <v>296.2</v>
      </c>
      <c r="P1110">
        <v>39.4</v>
      </c>
      <c r="Q1110">
        <v>29.9</v>
      </c>
      <c r="R1110" s="5">
        <v>0.76458333333333295</v>
      </c>
      <c r="T1110" s="13">
        <f t="shared" si="52"/>
        <v>39.4</v>
      </c>
      <c r="U1110" s="13">
        <f t="shared" si="53"/>
        <v>11.5</v>
      </c>
      <c r="V1110" s="12" t="str">
        <f t="shared" si="51"/>
        <v/>
      </c>
      <c r="W1110" s="11">
        <f t="shared" si="54"/>
        <v>1</v>
      </c>
      <c r="X1110" s="13"/>
      <c r="Z1110" s="2"/>
      <c r="AA1110"/>
      <c r="AC1110" s="9"/>
      <c r="AD1110" s="5">
        <v>0.76458333333364503</v>
      </c>
      <c r="AM1110" s="2">
        <v>24.9</v>
      </c>
      <c r="AN1110" s="2">
        <v>72</v>
      </c>
      <c r="AO1110" s="2">
        <v>19.5</v>
      </c>
      <c r="AP1110" s="2">
        <v>24.9</v>
      </c>
      <c r="AQ1110" s="2">
        <v>6.1</v>
      </c>
      <c r="AR1110" s="2">
        <v>7.9</v>
      </c>
      <c r="AS1110" s="2">
        <v>1015.3</v>
      </c>
      <c r="AT1110" s="2">
        <v>52340</v>
      </c>
      <c r="AU1110" s="2">
        <v>3</v>
      </c>
      <c r="AV1110" s="600">
        <v>0</v>
      </c>
      <c r="AW1110" s="600">
        <v>0</v>
      </c>
      <c r="AX1110" s="600">
        <v>0</v>
      </c>
      <c r="AY1110" s="599">
        <v>0</v>
      </c>
      <c r="AZ1110" s="599">
        <v>296.2</v>
      </c>
      <c r="BA1110">
        <v>39.4</v>
      </c>
      <c r="BB1110">
        <v>29.9</v>
      </c>
      <c r="BC1110" s="8">
        <v>0.76458333333333295</v>
      </c>
    </row>
    <row r="1111" spans="2:55">
      <c r="B1111" s="2">
        <v>24.8</v>
      </c>
      <c r="C1111" s="2">
        <v>72</v>
      </c>
      <c r="D1111" s="2">
        <v>19.399999999999999</v>
      </c>
      <c r="E1111" s="2">
        <v>24.8</v>
      </c>
      <c r="F1111" s="2">
        <v>3.2</v>
      </c>
      <c r="G1111" s="2">
        <v>6.5</v>
      </c>
      <c r="H1111" s="2">
        <v>1015.1</v>
      </c>
      <c r="I1111" s="2">
        <v>51710</v>
      </c>
      <c r="J1111" s="2">
        <v>3</v>
      </c>
      <c r="K1111" s="2">
        <v>0</v>
      </c>
      <c r="L1111" s="2">
        <v>0</v>
      </c>
      <c r="M1111" s="2">
        <v>0</v>
      </c>
      <c r="N1111">
        <v>0</v>
      </c>
      <c r="O1111">
        <v>296.2</v>
      </c>
      <c r="P1111">
        <v>39.5</v>
      </c>
      <c r="Q1111">
        <v>29.9</v>
      </c>
      <c r="R1111" s="5">
        <v>0.76527777777777795</v>
      </c>
      <c r="T1111" s="13">
        <f t="shared" si="52"/>
        <v>39.5</v>
      </c>
      <c r="U1111" s="13">
        <f t="shared" si="53"/>
        <v>11.7</v>
      </c>
      <c r="V1111" s="12" t="str">
        <f t="shared" si="51"/>
        <v/>
      </c>
      <c r="W1111" s="11">
        <f t="shared" si="54"/>
        <v>1</v>
      </c>
      <c r="X1111" s="13"/>
      <c r="Z1111" s="2"/>
      <c r="AA1111"/>
      <c r="AC1111" s="9"/>
      <c r="AD1111" s="5">
        <v>0.76527777777809003</v>
      </c>
      <c r="AM1111" s="2">
        <v>24.8</v>
      </c>
      <c r="AN1111" s="2">
        <v>72</v>
      </c>
      <c r="AO1111" s="2">
        <v>19.399999999999999</v>
      </c>
      <c r="AP1111" s="2">
        <v>24.8</v>
      </c>
      <c r="AQ1111" s="2">
        <v>3.2</v>
      </c>
      <c r="AR1111" s="2">
        <v>6.5</v>
      </c>
      <c r="AS1111" s="2">
        <v>1015.1</v>
      </c>
      <c r="AT1111" s="2">
        <v>51710</v>
      </c>
      <c r="AU1111" s="2">
        <v>3</v>
      </c>
      <c r="AV1111" s="600">
        <v>0</v>
      </c>
      <c r="AW1111" s="600">
        <v>0</v>
      </c>
      <c r="AX1111" s="600">
        <v>0</v>
      </c>
      <c r="AY1111" s="599">
        <v>0</v>
      </c>
      <c r="AZ1111" s="599">
        <v>296.2</v>
      </c>
      <c r="BA1111">
        <v>39.5</v>
      </c>
      <c r="BB1111">
        <v>29.9</v>
      </c>
      <c r="BC1111" s="8">
        <v>0.76527777777777795</v>
      </c>
    </row>
    <row r="1112" spans="2:55">
      <c r="B1112" s="2">
        <v>24.7</v>
      </c>
      <c r="C1112" s="2">
        <v>73</v>
      </c>
      <c r="D1112" s="2">
        <v>19.5</v>
      </c>
      <c r="E1112" s="2">
        <v>24.7</v>
      </c>
      <c r="F1112" s="2">
        <v>3.2</v>
      </c>
      <c r="G1112" s="2">
        <v>4.7</v>
      </c>
      <c r="H1112" s="2">
        <v>1015</v>
      </c>
      <c r="I1112" s="2">
        <v>51330</v>
      </c>
      <c r="J1112" s="2">
        <v>3</v>
      </c>
      <c r="K1112" s="2">
        <v>0</v>
      </c>
      <c r="L1112" s="2">
        <v>0</v>
      </c>
      <c r="M1112" s="2">
        <v>0</v>
      </c>
      <c r="N1112">
        <v>0</v>
      </c>
      <c r="O1112">
        <v>296.2</v>
      </c>
      <c r="P1112">
        <v>39.5</v>
      </c>
      <c r="Q1112">
        <v>29.8</v>
      </c>
      <c r="R1112" s="5">
        <v>0.76597222222222205</v>
      </c>
      <c r="T1112" s="13">
        <f t="shared" si="52"/>
        <v>39.5</v>
      </c>
      <c r="U1112" s="13">
        <f t="shared" si="53"/>
        <v>11.8</v>
      </c>
      <c r="V1112" s="12" t="str">
        <f t="shared" si="51"/>
        <v/>
      </c>
      <c r="W1112" s="11">
        <f t="shared" si="54"/>
        <v>1</v>
      </c>
      <c r="X1112" s="13"/>
      <c r="Z1112" s="2"/>
      <c r="AA1112"/>
      <c r="AC1112" s="9"/>
      <c r="AD1112" s="5">
        <v>0.76597222222253503</v>
      </c>
      <c r="AM1112" s="2">
        <v>24.7</v>
      </c>
      <c r="AN1112" s="2">
        <v>73</v>
      </c>
      <c r="AO1112" s="2">
        <v>19.5</v>
      </c>
      <c r="AP1112" s="2">
        <v>24.7</v>
      </c>
      <c r="AQ1112" s="2">
        <v>3.2</v>
      </c>
      <c r="AR1112" s="2">
        <v>4.7</v>
      </c>
      <c r="AS1112" s="2">
        <v>1015</v>
      </c>
      <c r="AT1112" s="2">
        <v>51330</v>
      </c>
      <c r="AU1112" s="2">
        <v>3</v>
      </c>
      <c r="AV1112" s="600">
        <v>0</v>
      </c>
      <c r="AW1112" s="600">
        <v>0</v>
      </c>
      <c r="AX1112" s="600">
        <v>0</v>
      </c>
      <c r="AY1112" s="599">
        <v>0</v>
      </c>
      <c r="AZ1112" s="599">
        <v>296.2</v>
      </c>
      <c r="BA1112">
        <v>39.5</v>
      </c>
      <c r="BB1112">
        <v>29.8</v>
      </c>
      <c r="BC1112" s="8">
        <v>0.76597222222222205</v>
      </c>
    </row>
    <row r="1113" spans="2:55">
      <c r="B1113" s="2">
        <v>24.8</v>
      </c>
      <c r="C1113" s="2">
        <v>73</v>
      </c>
      <c r="D1113" s="2">
        <v>19.600000000000001</v>
      </c>
      <c r="E1113" s="2">
        <v>24.8</v>
      </c>
      <c r="F1113" s="2">
        <v>3.2</v>
      </c>
      <c r="G1113" s="2">
        <v>4.3</v>
      </c>
      <c r="H1113" s="2">
        <v>1015</v>
      </c>
      <c r="I1113" s="2">
        <v>51320</v>
      </c>
      <c r="J1113" s="2">
        <v>3</v>
      </c>
      <c r="K1113" s="2">
        <v>0</v>
      </c>
      <c r="L1113" s="2">
        <v>0</v>
      </c>
      <c r="M1113" s="2">
        <v>0</v>
      </c>
      <c r="N1113">
        <v>0</v>
      </c>
      <c r="O1113">
        <v>296.2</v>
      </c>
      <c r="P1113">
        <v>39.5</v>
      </c>
      <c r="Q1113">
        <v>29.8</v>
      </c>
      <c r="R1113" s="5">
        <v>0.76666666666666705</v>
      </c>
      <c r="T1113" s="13">
        <f t="shared" si="52"/>
        <v>39.5</v>
      </c>
      <c r="U1113" s="13">
        <f t="shared" si="53"/>
        <v>11.7</v>
      </c>
      <c r="V1113" s="12" t="str">
        <f t="shared" si="51"/>
        <v/>
      </c>
      <c r="W1113" s="11">
        <f t="shared" si="54"/>
        <v>1</v>
      </c>
      <c r="X1113" s="13"/>
      <c r="Z1113" s="2"/>
      <c r="AA1113"/>
      <c r="AC1113" s="9"/>
      <c r="AD1113" s="5">
        <v>0.76666666666698002</v>
      </c>
      <c r="AM1113" s="2">
        <v>24.8</v>
      </c>
      <c r="AN1113" s="2">
        <v>73</v>
      </c>
      <c r="AO1113" s="2">
        <v>19.600000000000001</v>
      </c>
      <c r="AP1113" s="2">
        <v>24.8</v>
      </c>
      <c r="AQ1113" s="2">
        <v>3.2</v>
      </c>
      <c r="AR1113" s="2">
        <v>4.3</v>
      </c>
      <c r="AS1113" s="2">
        <v>1015</v>
      </c>
      <c r="AT1113" s="2">
        <v>51320</v>
      </c>
      <c r="AU1113" s="2">
        <v>3</v>
      </c>
      <c r="AV1113" s="600">
        <v>0</v>
      </c>
      <c r="AW1113" s="600">
        <v>0</v>
      </c>
      <c r="AX1113" s="600">
        <v>0</v>
      </c>
      <c r="AY1113" s="599">
        <v>0</v>
      </c>
      <c r="AZ1113" s="599">
        <v>296.2</v>
      </c>
      <c r="BA1113">
        <v>39.5</v>
      </c>
      <c r="BB1113">
        <v>29.8</v>
      </c>
      <c r="BC1113" s="8">
        <v>0.76666666666666705</v>
      </c>
    </row>
    <row r="1114" spans="2:55">
      <c r="B1114" s="2">
        <v>24.7</v>
      </c>
      <c r="C1114" s="2">
        <v>73</v>
      </c>
      <c r="D1114" s="2">
        <v>19.5</v>
      </c>
      <c r="E1114" s="2">
        <v>24.7</v>
      </c>
      <c r="F1114" s="2">
        <v>0</v>
      </c>
      <c r="G1114" s="2">
        <v>4.7</v>
      </c>
      <c r="H1114" s="2">
        <v>1015.2</v>
      </c>
      <c r="I1114" s="2">
        <v>50910</v>
      </c>
      <c r="J1114" s="2">
        <v>3</v>
      </c>
      <c r="K1114" s="2">
        <v>0</v>
      </c>
      <c r="L1114" s="2">
        <v>0</v>
      </c>
      <c r="M1114" s="2">
        <v>0</v>
      </c>
      <c r="N1114">
        <v>0</v>
      </c>
      <c r="O1114">
        <v>296.2</v>
      </c>
      <c r="P1114">
        <v>39.5</v>
      </c>
      <c r="Q1114">
        <v>29.7</v>
      </c>
      <c r="R1114" s="5">
        <v>0.76736111111111105</v>
      </c>
      <c r="T1114" s="13">
        <f t="shared" si="52"/>
        <v>39.5</v>
      </c>
      <c r="U1114" s="13">
        <f t="shared" si="53"/>
        <v>11.8</v>
      </c>
      <c r="V1114" s="12" t="str">
        <f t="shared" si="51"/>
        <v/>
      </c>
      <c r="W1114" s="11">
        <f t="shared" si="54"/>
        <v>1</v>
      </c>
      <c r="X1114" s="13"/>
      <c r="Z1114" s="2"/>
      <c r="AA1114"/>
      <c r="AC1114" s="9"/>
      <c r="AD1114" s="5">
        <v>0.76736111111142502</v>
      </c>
      <c r="AM1114" s="2">
        <v>24.7</v>
      </c>
      <c r="AN1114" s="2">
        <v>73</v>
      </c>
      <c r="AO1114" s="2">
        <v>19.5</v>
      </c>
      <c r="AP1114" s="2">
        <v>24.7</v>
      </c>
      <c r="AQ1114" s="2">
        <v>0</v>
      </c>
      <c r="AR1114" s="2">
        <v>4.7</v>
      </c>
      <c r="AS1114" s="2">
        <v>1015.2</v>
      </c>
      <c r="AT1114" s="2">
        <v>50910</v>
      </c>
      <c r="AU1114" s="2">
        <v>3</v>
      </c>
      <c r="AV1114" s="600">
        <v>0</v>
      </c>
      <c r="AW1114" s="600">
        <v>0</v>
      </c>
      <c r="AX1114" s="600">
        <v>0</v>
      </c>
      <c r="AY1114" s="599">
        <v>0</v>
      </c>
      <c r="AZ1114" s="599">
        <v>296.2</v>
      </c>
      <c r="BA1114">
        <v>39.5</v>
      </c>
      <c r="BB1114">
        <v>29.7</v>
      </c>
      <c r="BC1114" s="8">
        <v>0.76736111111111105</v>
      </c>
    </row>
    <row r="1115" spans="2:55">
      <c r="B1115" s="2">
        <v>24.8</v>
      </c>
      <c r="C1115" s="2">
        <v>73</v>
      </c>
      <c r="D1115" s="2">
        <v>19.600000000000001</v>
      </c>
      <c r="E1115" s="2">
        <v>24.8</v>
      </c>
      <c r="F1115" s="2">
        <v>5.8</v>
      </c>
      <c r="G1115" s="2">
        <v>6.1</v>
      </c>
      <c r="H1115" s="2">
        <v>1015.1</v>
      </c>
      <c r="I1115" s="2">
        <v>50790</v>
      </c>
      <c r="J1115" s="2">
        <v>3</v>
      </c>
      <c r="K1115" s="2">
        <v>0</v>
      </c>
      <c r="L1115" s="2">
        <v>0</v>
      </c>
      <c r="M1115" s="2">
        <v>0</v>
      </c>
      <c r="N1115">
        <v>0</v>
      </c>
      <c r="O1115">
        <v>296.2</v>
      </c>
      <c r="P1115">
        <v>39.4</v>
      </c>
      <c r="Q1115">
        <v>29.6</v>
      </c>
      <c r="R1115" s="5">
        <v>0.76805555555555605</v>
      </c>
      <c r="T1115" s="13">
        <f t="shared" si="52"/>
        <v>39.4</v>
      </c>
      <c r="U1115" s="13">
        <f t="shared" si="53"/>
        <v>11.599999999999998</v>
      </c>
      <c r="V1115" s="12" t="str">
        <f t="shared" si="51"/>
        <v/>
      </c>
      <c r="W1115" s="11">
        <f t="shared" si="54"/>
        <v>1</v>
      </c>
      <c r="X1115" s="13"/>
      <c r="Z1115" s="2"/>
      <c r="AA1115"/>
      <c r="AC1115" s="9"/>
      <c r="AD1115" s="5">
        <v>0.76805555555587002</v>
      </c>
      <c r="AM1115" s="2">
        <v>24.8</v>
      </c>
      <c r="AN1115" s="2">
        <v>73</v>
      </c>
      <c r="AO1115" s="2">
        <v>19.600000000000001</v>
      </c>
      <c r="AP1115" s="2">
        <v>24.8</v>
      </c>
      <c r="AQ1115" s="2">
        <v>5.8</v>
      </c>
      <c r="AR1115" s="2">
        <v>6.1</v>
      </c>
      <c r="AS1115" s="2">
        <v>1015.1</v>
      </c>
      <c r="AT1115" s="2">
        <v>50790</v>
      </c>
      <c r="AU1115" s="2">
        <v>3</v>
      </c>
      <c r="AV1115" s="600">
        <v>0</v>
      </c>
      <c r="AW1115" s="600">
        <v>0</v>
      </c>
      <c r="AX1115" s="600">
        <v>0</v>
      </c>
      <c r="AY1115" s="599">
        <v>0</v>
      </c>
      <c r="AZ1115" s="599">
        <v>296.2</v>
      </c>
      <c r="BA1115">
        <v>39.4</v>
      </c>
      <c r="BB1115">
        <v>29.6</v>
      </c>
      <c r="BC1115" s="8">
        <v>0.76805555555555605</v>
      </c>
    </row>
    <row r="1116" spans="2:55">
      <c r="B1116" s="2">
        <v>24.8</v>
      </c>
      <c r="C1116" s="2">
        <v>73</v>
      </c>
      <c r="D1116" s="2">
        <v>19.600000000000001</v>
      </c>
      <c r="E1116" s="2">
        <v>24.8</v>
      </c>
      <c r="F1116" s="2">
        <v>4.7</v>
      </c>
      <c r="G1116" s="2">
        <v>6.8</v>
      </c>
      <c r="H1116" s="2">
        <v>1015.1</v>
      </c>
      <c r="I1116" s="2">
        <v>50210</v>
      </c>
      <c r="J1116" s="2">
        <v>3</v>
      </c>
      <c r="K1116" s="2">
        <v>0</v>
      </c>
      <c r="L1116" s="2">
        <v>0</v>
      </c>
      <c r="M1116" s="2">
        <v>0</v>
      </c>
      <c r="N1116">
        <v>0</v>
      </c>
      <c r="O1116">
        <v>296.2</v>
      </c>
      <c r="P1116">
        <v>39.5</v>
      </c>
      <c r="Q1116">
        <v>29.5</v>
      </c>
      <c r="R1116" s="5">
        <v>0.76875000000000004</v>
      </c>
      <c r="T1116" s="13">
        <f t="shared" si="52"/>
        <v>39.5</v>
      </c>
      <c r="U1116" s="13">
        <f t="shared" si="53"/>
        <v>11.7</v>
      </c>
      <c r="V1116" s="12" t="str">
        <f t="shared" si="51"/>
        <v/>
      </c>
      <c r="W1116" s="11">
        <f t="shared" si="54"/>
        <v>1</v>
      </c>
      <c r="X1116" s="13"/>
      <c r="Z1116" s="2"/>
      <c r="AA1116"/>
      <c r="AC1116" s="9"/>
      <c r="AD1116" s="5">
        <v>0.76875000000031501</v>
      </c>
      <c r="AM1116" s="2">
        <v>24.8</v>
      </c>
      <c r="AN1116" s="2">
        <v>73</v>
      </c>
      <c r="AO1116" s="2">
        <v>19.600000000000001</v>
      </c>
      <c r="AP1116" s="2">
        <v>24.8</v>
      </c>
      <c r="AQ1116" s="2">
        <v>4.7</v>
      </c>
      <c r="AR1116" s="2">
        <v>6.8</v>
      </c>
      <c r="AS1116" s="2">
        <v>1015.1</v>
      </c>
      <c r="AT1116" s="2">
        <v>50210</v>
      </c>
      <c r="AU1116" s="2">
        <v>3</v>
      </c>
      <c r="AV1116" s="600">
        <v>0</v>
      </c>
      <c r="AW1116" s="600">
        <v>0</v>
      </c>
      <c r="AX1116" s="600">
        <v>0</v>
      </c>
      <c r="AY1116" s="599">
        <v>0</v>
      </c>
      <c r="AZ1116" s="599">
        <v>296.2</v>
      </c>
      <c r="BA1116">
        <v>39.5</v>
      </c>
      <c r="BB1116">
        <v>29.5</v>
      </c>
      <c r="BC1116" s="8">
        <v>0.76875000000000004</v>
      </c>
    </row>
    <row r="1117" spans="2:55">
      <c r="B1117" s="2">
        <v>24.8</v>
      </c>
      <c r="C1117" s="2">
        <v>73</v>
      </c>
      <c r="D1117" s="2">
        <v>19.600000000000001</v>
      </c>
      <c r="E1117" s="2">
        <v>24.8</v>
      </c>
      <c r="F1117" s="2">
        <v>3.2</v>
      </c>
      <c r="G1117" s="2">
        <v>3.2</v>
      </c>
      <c r="H1117" s="2">
        <v>1015.1</v>
      </c>
      <c r="I1117" s="2">
        <v>49230</v>
      </c>
      <c r="J1117" s="2">
        <v>3</v>
      </c>
      <c r="K1117" s="2">
        <v>0</v>
      </c>
      <c r="L1117" s="2">
        <v>0</v>
      </c>
      <c r="M1117" s="2">
        <v>0</v>
      </c>
      <c r="N1117">
        <v>0</v>
      </c>
      <c r="O1117">
        <v>296.2</v>
      </c>
      <c r="P1117">
        <v>39.4</v>
      </c>
      <c r="Q1117">
        <v>29.3</v>
      </c>
      <c r="R1117" s="5">
        <v>0.76944444444444404</v>
      </c>
      <c r="T1117" s="13">
        <f t="shared" si="52"/>
        <v>39.4</v>
      </c>
      <c r="U1117" s="13">
        <f t="shared" si="53"/>
        <v>11.599999999999998</v>
      </c>
      <c r="V1117" s="12" t="str">
        <f t="shared" si="51"/>
        <v/>
      </c>
      <c r="W1117" s="11">
        <f t="shared" si="54"/>
        <v>1</v>
      </c>
      <c r="X1117" s="13"/>
      <c r="Z1117" s="2"/>
      <c r="AA1117"/>
      <c r="AC1117" s="9"/>
      <c r="AD1117" s="5">
        <v>0.76944444444476001</v>
      </c>
      <c r="AM1117" s="2">
        <v>24.8</v>
      </c>
      <c r="AN1117" s="2">
        <v>73</v>
      </c>
      <c r="AO1117" s="2">
        <v>19.600000000000001</v>
      </c>
      <c r="AP1117" s="2">
        <v>24.8</v>
      </c>
      <c r="AQ1117" s="2">
        <v>3.2</v>
      </c>
      <c r="AR1117" s="2">
        <v>3.2</v>
      </c>
      <c r="AS1117" s="2">
        <v>1015.1</v>
      </c>
      <c r="AT1117" s="2">
        <v>49230</v>
      </c>
      <c r="AU1117" s="2">
        <v>3</v>
      </c>
      <c r="AV1117" s="600">
        <v>0</v>
      </c>
      <c r="AW1117" s="600">
        <v>0</v>
      </c>
      <c r="AX1117" s="600">
        <v>0</v>
      </c>
      <c r="AY1117" s="599">
        <v>0</v>
      </c>
      <c r="AZ1117" s="599">
        <v>296.2</v>
      </c>
      <c r="BA1117">
        <v>39.4</v>
      </c>
      <c r="BB1117">
        <v>29.3</v>
      </c>
      <c r="BC1117" s="8">
        <v>0.76944444444444404</v>
      </c>
    </row>
    <row r="1118" spans="2:55">
      <c r="B1118" s="2">
        <v>24.9</v>
      </c>
      <c r="C1118" s="2">
        <v>73</v>
      </c>
      <c r="D1118" s="2">
        <v>19.7</v>
      </c>
      <c r="E1118" s="2">
        <v>24.9</v>
      </c>
      <c r="F1118" s="2">
        <v>4.7</v>
      </c>
      <c r="G1118" s="2">
        <v>5</v>
      </c>
      <c r="H1118" s="2">
        <v>1015.1</v>
      </c>
      <c r="I1118" s="2">
        <v>49150</v>
      </c>
      <c r="J1118" s="2">
        <v>3</v>
      </c>
      <c r="K1118" s="2">
        <v>0</v>
      </c>
      <c r="L1118" s="2">
        <v>0</v>
      </c>
      <c r="M1118" s="2">
        <v>0</v>
      </c>
      <c r="N1118">
        <v>0</v>
      </c>
      <c r="O1118">
        <v>296.2</v>
      </c>
      <c r="P1118">
        <v>39.5</v>
      </c>
      <c r="Q1118">
        <v>29.3</v>
      </c>
      <c r="R1118" s="5">
        <v>0.77013888888888904</v>
      </c>
      <c r="T1118" s="13">
        <f t="shared" si="52"/>
        <v>39.5</v>
      </c>
      <c r="U1118" s="13">
        <f t="shared" si="53"/>
        <v>11.600000000000001</v>
      </c>
      <c r="V1118" s="12" t="str">
        <f t="shared" si="51"/>
        <v/>
      </c>
      <c r="W1118" s="11">
        <f t="shared" si="54"/>
        <v>1</v>
      </c>
      <c r="X1118" s="13"/>
      <c r="Z1118" s="2"/>
      <c r="AA1118"/>
      <c r="AC1118" s="9"/>
      <c r="AD1118" s="5">
        <v>0.77013888888920501</v>
      </c>
      <c r="AM1118" s="2">
        <v>24.9</v>
      </c>
      <c r="AN1118" s="2">
        <v>73</v>
      </c>
      <c r="AO1118" s="2">
        <v>19.7</v>
      </c>
      <c r="AP1118" s="2">
        <v>24.9</v>
      </c>
      <c r="AQ1118" s="2">
        <v>4.7</v>
      </c>
      <c r="AR1118" s="2">
        <v>5</v>
      </c>
      <c r="AS1118" s="2">
        <v>1015.1</v>
      </c>
      <c r="AT1118" s="2">
        <v>49150</v>
      </c>
      <c r="AU1118" s="2">
        <v>3</v>
      </c>
      <c r="AV1118" s="600">
        <v>0</v>
      </c>
      <c r="AW1118" s="600">
        <v>0</v>
      </c>
      <c r="AX1118" s="600">
        <v>0</v>
      </c>
      <c r="AY1118" s="599">
        <v>0</v>
      </c>
      <c r="AZ1118" s="599">
        <v>296.2</v>
      </c>
      <c r="BA1118">
        <v>39.5</v>
      </c>
      <c r="BB1118">
        <v>29.3</v>
      </c>
      <c r="BC1118" s="8">
        <v>0.77013888888888904</v>
      </c>
    </row>
    <row r="1119" spans="2:55">
      <c r="B1119" s="2">
        <v>24.9</v>
      </c>
      <c r="C1119" s="2">
        <v>72</v>
      </c>
      <c r="D1119" s="2">
        <v>19.5</v>
      </c>
      <c r="E1119" s="2">
        <v>24.9</v>
      </c>
      <c r="F1119" s="2">
        <v>5.4</v>
      </c>
      <c r="G1119" s="2">
        <v>6.8</v>
      </c>
      <c r="H1119" s="2">
        <v>1015.3</v>
      </c>
      <c r="I1119" s="2">
        <v>48620</v>
      </c>
      <c r="J1119" s="2">
        <v>3</v>
      </c>
      <c r="K1119" s="2">
        <v>0</v>
      </c>
      <c r="L1119" s="2">
        <v>0</v>
      </c>
      <c r="M1119" s="2">
        <v>0</v>
      </c>
      <c r="N1119">
        <v>0</v>
      </c>
      <c r="O1119">
        <v>296.2</v>
      </c>
      <c r="P1119">
        <v>39.5</v>
      </c>
      <c r="Q1119">
        <v>29.1</v>
      </c>
      <c r="R1119" s="5">
        <v>0.77083333333333304</v>
      </c>
      <c r="T1119" s="13">
        <f t="shared" si="52"/>
        <v>39.5</v>
      </c>
      <c r="U1119" s="13">
        <f t="shared" si="53"/>
        <v>11.600000000000001</v>
      </c>
      <c r="V1119" s="12" t="str">
        <f t="shared" si="51"/>
        <v/>
      </c>
      <c r="W1119" s="11">
        <f t="shared" si="54"/>
        <v>1</v>
      </c>
      <c r="X1119" s="13"/>
      <c r="Z1119" s="2"/>
      <c r="AA1119"/>
      <c r="AC1119" s="9"/>
      <c r="AD1119" s="5">
        <v>0.77083333333365001</v>
      </c>
      <c r="AM1119" s="2">
        <v>24.9</v>
      </c>
      <c r="AN1119" s="2">
        <v>72</v>
      </c>
      <c r="AO1119" s="2">
        <v>19.5</v>
      </c>
      <c r="AP1119" s="2">
        <v>24.9</v>
      </c>
      <c r="AQ1119" s="2">
        <v>5.4</v>
      </c>
      <c r="AR1119" s="2">
        <v>6.8</v>
      </c>
      <c r="AS1119" s="2">
        <v>1015.3</v>
      </c>
      <c r="AT1119" s="2">
        <v>48620</v>
      </c>
      <c r="AU1119" s="2">
        <v>3</v>
      </c>
      <c r="AV1119" s="600">
        <v>0</v>
      </c>
      <c r="AW1119" s="600">
        <v>0</v>
      </c>
      <c r="AX1119" s="600">
        <v>0</v>
      </c>
      <c r="AY1119" s="599">
        <v>0</v>
      </c>
      <c r="AZ1119" s="599">
        <v>296.2</v>
      </c>
      <c r="BA1119">
        <v>39.5</v>
      </c>
      <c r="BB1119">
        <v>29.1</v>
      </c>
      <c r="BC1119" s="8">
        <v>0.77083333333333304</v>
      </c>
    </row>
    <row r="1120" spans="2:55">
      <c r="B1120" s="2">
        <v>24.8</v>
      </c>
      <c r="C1120" s="2">
        <v>73</v>
      </c>
      <c r="D1120" s="2">
        <v>19.600000000000001</v>
      </c>
      <c r="E1120" s="2">
        <v>24.8</v>
      </c>
      <c r="F1120" s="2">
        <v>6.1</v>
      </c>
      <c r="G1120" s="2">
        <v>7.9</v>
      </c>
      <c r="H1120" s="2">
        <v>1015.4</v>
      </c>
      <c r="I1120" s="2">
        <v>47940</v>
      </c>
      <c r="J1120" s="2">
        <v>3</v>
      </c>
      <c r="K1120" s="2">
        <v>0</v>
      </c>
      <c r="L1120" s="2">
        <v>0</v>
      </c>
      <c r="M1120" s="2">
        <v>0</v>
      </c>
      <c r="N1120">
        <v>0</v>
      </c>
      <c r="O1120">
        <v>296.2</v>
      </c>
      <c r="P1120">
        <v>39.5</v>
      </c>
      <c r="Q1120">
        <v>29</v>
      </c>
      <c r="R1120" s="5">
        <v>0.77152777777777803</v>
      </c>
      <c r="T1120" s="13">
        <f t="shared" si="52"/>
        <v>39.5</v>
      </c>
      <c r="U1120" s="13">
        <f t="shared" si="53"/>
        <v>11.7</v>
      </c>
      <c r="V1120" s="12" t="str">
        <f t="shared" si="51"/>
        <v/>
      </c>
      <c r="W1120" s="11">
        <f t="shared" si="54"/>
        <v>1</v>
      </c>
      <c r="X1120" s="13"/>
      <c r="Z1120" s="2"/>
      <c r="AA1120"/>
      <c r="AC1120" s="9"/>
      <c r="AD1120" s="5">
        <v>0.771527777778095</v>
      </c>
      <c r="AM1120" s="2">
        <v>24.8</v>
      </c>
      <c r="AN1120" s="2">
        <v>73</v>
      </c>
      <c r="AO1120" s="2">
        <v>19.600000000000001</v>
      </c>
      <c r="AP1120" s="2">
        <v>24.8</v>
      </c>
      <c r="AQ1120" s="2">
        <v>6.1</v>
      </c>
      <c r="AR1120" s="2">
        <v>7.9</v>
      </c>
      <c r="AS1120" s="2">
        <v>1015.4</v>
      </c>
      <c r="AT1120" s="2">
        <v>47940</v>
      </c>
      <c r="AU1120" s="2">
        <v>3</v>
      </c>
      <c r="AV1120" s="600">
        <v>0</v>
      </c>
      <c r="AW1120" s="600">
        <v>0</v>
      </c>
      <c r="AX1120" s="600">
        <v>0</v>
      </c>
      <c r="AY1120" s="599">
        <v>0</v>
      </c>
      <c r="AZ1120" s="599">
        <v>296.2</v>
      </c>
      <c r="BA1120">
        <v>39.5</v>
      </c>
      <c r="BB1120">
        <v>29</v>
      </c>
      <c r="BC1120" s="8">
        <v>0.77152777777777803</v>
      </c>
    </row>
    <row r="1121" spans="2:55">
      <c r="B1121" s="2">
        <v>24.7</v>
      </c>
      <c r="C1121" s="2">
        <v>73</v>
      </c>
      <c r="D1121" s="2">
        <v>19.5</v>
      </c>
      <c r="E1121" s="2">
        <v>24.7</v>
      </c>
      <c r="F1121" s="2">
        <v>5.4</v>
      </c>
      <c r="G1121" s="2">
        <v>8.3000000000000007</v>
      </c>
      <c r="H1121" s="2">
        <v>1015.3</v>
      </c>
      <c r="I1121" s="2">
        <v>47850</v>
      </c>
      <c r="J1121" s="2">
        <v>3</v>
      </c>
      <c r="K1121" s="2">
        <v>0</v>
      </c>
      <c r="L1121" s="2">
        <v>0</v>
      </c>
      <c r="M1121" s="2">
        <v>0</v>
      </c>
      <c r="N1121">
        <v>0</v>
      </c>
      <c r="O1121">
        <v>296.2</v>
      </c>
      <c r="P1121">
        <v>39.5</v>
      </c>
      <c r="Q1121">
        <v>28.9</v>
      </c>
      <c r="R1121" s="5">
        <v>0.77222222222222203</v>
      </c>
      <c r="T1121" s="13">
        <f t="shared" si="52"/>
        <v>39.5</v>
      </c>
      <c r="U1121" s="13">
        <f t="shared" si="53"/>
        <v>11.8</v>
      </c>
      <c r="V1121" s="12" t="str">
        <f t="shared" si="51"/>
        <v/>
      </c>
      <c r="W1121" s="11">
        <f t="shared" si="54"/>
        <v>1</v>
      </c>
      <c r="X1121" s="13"/>
      <c r="Z1121" s="2"/>
      <c r="AA1121"/>
      <c r="AC1121" s="9"/>
      <c r="AD1121" s="5">
        <v>0.77222222222254</v>
      </c>
      <c r="AM1121" s="2">
        <v>24.7</v>
      </c>
      <c r="AN1121" s="2">
        <v>73</v>
      </c>
      <c r="AO1121" s="2">
        <v>19.5</v>
      </c>
      <c r="AP1121" s="2">
        <v>24.7</v>
      </c>
      <c r="AQ1121" s="2">
        <v>5.4</v>
      </c>
      <c r="AR1121" s="2">
        <v>8.3000000000000007</v>
      </c>
      <c r="AS1121" s="2">
        <v>1015.3</v>
      </c>
      <c r="AT1121" s="2">
        <v>47850</v>
      </c>
      <c r="AU1121" s="2">
        <v>3</v>
      </c>
      <c r="AV1121" s="600">
        <v>0</v>
      </c>
      <c r="AW1121" s="600">
        <v>0</v>
      </c>
      <c r="AX1121" s="600">
        <v>0</v>
      </c>
      <c r="AY1121" s="599">
        <v>0</v>
      </c>
      <c r="AZ1121" s="599">
        <v>296.2</v>
      </c>
      <c r="BA1121">
        <v>39.5</v>
      </c>
      <c r="BB1121">
        <v>28.9</v>
      </c>
      <c r="BC1121" s="8">
        <v>0.77222222222222203</v>
      </c>
    </row>
    <row r="1122" spans="2:55">
      <c r="B1122" s="2">
        <v>24.6</v>
      </c>
      <c r="C1122" s="2">
        <v>74</v>
      </c>
      <c r="D1122" s="2">
        <v>19.7</v>
      </c>
      <c r="E1122" s="2">
        <v>24.6</v>
      </c>
      <c r="F1122" s="2">
        <v>2.2000000000000002</v>
      </c>
      <c r="G1122" s="2">
        <v>9.6999999999999993</v>
      </c>
      <c r="H1122" s="2">
        <v>1015.3</v>
      </c>
      <c r="I1122" s="2">
        <v>47850</v>
      </c>
      <c r="J1122" s="2">
        <v>3</v>
      </c>
      <c r="K1122" s="2">
        <v>0</v>
      </c>
      <c r="L1122" s="2">
        <v>0</v>
      </c>
      <c r="M1122" s="2">
        <v>0</v>
      </c>
      <c r="N1122">
        <v>0</v>
      </c>
      <c r="O1122">
        <v>296.2</v>
      </c>
      <c r="P1122">
        <v>39.4</v>
      </c>
      <c r="Q1122">
        <v>28.9</v>
      </c>
      <c r="R1122" s="5">
        <v>0.77291666666666703</v>
      </c>
      <c r="T1122" s="13">
        <f t="shared" si="52"/>
        <v>39.4</v>
      </c>
      <c r="U1122" s="13">
        <f t="shared" si="53"/>
        <v>11.799999999999997</v>
      </c>
      <c r="V1122" s="12" t="str">
        <f t="shared" si="51"/>
        <v/>
      </c>
      <c r="W1122" s="11">
        <f t="shared" si="54"/>
        <v>1</v>
      </c>
      <c r="X1122" s="13"/>
      <c r="Z1122" s="2"/>
      <c r="AA1122"/>
      <c r="AC1122" s="9"/>
      <c r="AD1122" s="5">
        <v>0.772916666666985</v>
      </c>
      <c r="AM1122" s="2">
        <v>24.6</v>
      </c>
      <c r="AN1122" s="2">
        <v>74</v>
      </c>
      <c r="AO1122" s="2">
        <v>19.7</v>
      </c>
      <c r="AP1122" s="2">
        <v>24.6</v>
      </c>
      <c r="AQ1122" s="2">
        <v>2.2000000000000002</v>
      </c>
      <c r="AR1122" s="2">
        <v>9.6999999999999993</v>
      </c>
      <c r="AS1122" s="2">
        <v>1015.3</v>
      </c>
      <c r="AT1122" s="2">
        <v>47850</v>
      </c>
      <c r="AU1122" s="2">
        <v>3</v>
      </c>
      <c r="AV1122" s="600">
        <v>0</v>
      </c>
      <c r="AW1122" s="600">
        <v>0</v>
      </c>
      <c r="AX1122" s="600">
        <v>0</v>
      </c>
      <c r="AY1122" s="599">
        <v>0</v>
      </c>
      <c r="AZ1122" s="599">
        <v>296.2</v>
      </c>
      <c r="BA1122">
        <v>39.4</v>
      </c>
      <c r="BB1122">
        <v>28.9</v>
      </c>
      <c r="BC1122" s="8">
        <v>0.77291666666666703</v>
      </c>
    </row>
    <row r="1123" spans="2:55">
      <c r="B1123" s="2">
        <v>24.7</v>
      </c>
      <c r="C1123" s="2">
        <v>73</v>
      </c>
      <c r="D1123" s="2">
        <v>19.5</v>
      </c>
      <c r="E1123" s="2">
        <v>24.7</v>
      </c>
      <c r="F1123" s="2">
        <v>4</v>
      </c>
      <c r="G1123" s="2">
        <v>5</v>
      </c>
      <c r="H1123" s="2">
        <v>1015.3</v>
      </c>
      <c r="I1123" s="2">
        <v>47360</v>
      </c>
      <c r="J1123" s="2">
        <v>3</v>
      </c>
      <c r="K1123" s="2">
        <v>0</v>
      </c>
      <c r="L1123" s="2">
        <v>0</v>
      </c>
      <c r="M1123" s="2">
        <v>0</v>
      </c>
      <c r="N1123">
        <v>0</v>
      </c>
      <c r="O1123">
        <v>296.2</v>
      </c>
      <c r="P1123">
        <v>39.299999999999997</v>
      </c>
      <c r="Q1123">
        <v>28.8</v>
      </c>
      <c r="R1123" s="5">
        <v>0.77361111111111103</v>
      </c>
      <c r="T1123" s="13">
        <f t="shared" si="52"/>
        <v>39.299999999999997</v>
      </c>
      <c r="U1123" s="13">
        <f t="shared" si="53"/>
        <v>11.599999999999998</v>
      </c>
      <c r="V1123" s="12" t="str">
        <f t="shared" si="51"/>
        <v/>
      </c>
      <c r="W1123" s="11">
        <f t="shared" si="54"/>
        <v>1</v>
      </c>
      <c r="X1123" s="13"/>
      <c r="Z1123" s="2"/>
      <c r="AA1123"/>
      <c r="AC1123" s="9"/>
      <c r="AD1123" s="5">
        <v>0.77361111111142999</v>
      </c>
      <c r="AM1123" s="2">
        <v>24.7</v>
      </c>
      <c r="AN1123" s="2">
        <v>73</v>
      </c>
      <c r="AO1123" s="2">
        <v>19.5</v>
      </c>
      <c r="AP1123" s="2">
        <v>24.7</v>
      </c>
      <c r="AQ1123" s="2">
        <v>4</v>
      </c>
      <c r="AR1123" s="2">
        <v>5</v>
      </c>
      <c r="AS1123" s="2">
        <v>1015.3</v>
      </c>
      <c r="AT1123" s="2">
        <v>47360</v>
      </c>
      <c r="AU1123" s="2">
        <v>3</v>
      </c>
      <c r="AV1123" s="600">
        <v>0</v>
      </c>
      <c r="AW1123" s="600">
        <v>0</v>
      </c>
      <c r="AX1123" s="600">
        <v>0</v>
      </c>
      <c r="AY1123" s="599">
        <v>0</v>
      </c>
      <c r="AZ1123" s="599">
        <v>296.2</v>
      </c>
      <c r="BA1123">
        <v>39.299999999999997</v>
      </c>
      <c r="BB1123">
        <v>28.8</v>
      </c>
      <c r="BC1123" s="8">
        <v>0.77361111111111103</v>
      </c>
    </row>
    <row r="1124" spans="2:55">
      <c r="B1124" s="2">
        <v>24.7</v>
      </c>
      <c r="C1124" s="2">
        <v>73</v>
      </c>
      <c r="D1124" s="2">
        <v>19.5</v>
      </c>
      <c r="E1124" s="2">
        <v>24.7</v>
      </c>
      <c r="F1124" s="2">
        <v>0</v>
      </c>
      <c r="G1124" s="2">
        <v>9</v>
      </c>
      <c r="H1124" s="2">
        <v>1015.2</v>
      </c>
      <c r="I1124" s="2">
        <v>46970</v>
      </c>
      <c r="J1124" s="2">
        <v>3</v>
      </c>
      <c r="K1124" s="2">
        <v>0</v>
      </c>
      <c r="L1124" s="2">
        <v>0</v>
      </c>
      <c r="M1124" s="2">
        <v>0</v>
      </c>
      <c r="N1124">
        <v>0</v>
      </c>
      <c r="O1124">
        <v>296.2</v>
      </c>
      <c r="P1124">
        <v>39.200000000000003</v>
      </c>
      <c r="Q1124">
        <v>28.6</v>
      </c>
      <c r="R1124" s="5">
        <v>0.77430555555555602</v>
      </c>
      <c r="T1124" s="13">
        <f t="shared" si="52"/>
        <v>39.200000000000003</v>
      </c>
      <c r="U1124" s="13">
        <f t="shared" si="53"/>
        <v>11.500000000000004</v>
      </c>
      <c r="V1124" s="12" t="str">
        <f t="shared" si="51"/>
        <v/>
      </c>
      <c r="W1124" s="11">
        <f t="shared" si="54"/>
        <v>1</v>
      </c>
      <c r="X1124" s="13"/>
      <c r="Z1124" s="2"/>
      <c r="AA1124"/>
      <c r="AC1124" s="9"/>
      <c r="AD1124" s="5">
        <v>0.77430555555587499</v>
      </c>
      <c r="AM1124" s="2">
        <v>24.7</v>
      </c>
      <c r="AN1124" s="2">
        <v>73</v>
      </c>
      <c r="AO1124" s="2">
        <v>19.5</v>
      </c>
      <c r="AP1124" s="2">
        <v>24.7</v>
      </c>
      <c r="AQ1124" s="2">
        <v>0</v>
      </c>
      <c r="AR1124" s="2">
        <v>9</v>
      </c>
      <c r="AS1124" s="2">
        <v>1015.2</v>
      </c>
      <c r="AT1124" s="2">
        <v>46970</v>
      </c>
      <c r="AU1124" s="2">
        <v>3</v>
      </c>
      <c r="AV1124" s="600">
        <v>0</v>
      </c>
      <c r="AW1124" s="600">
        <v>0</v>
      </c>
      <c r="AX1124" s="600">
        <v>0</v>
      </c>
      <c r="AY1124" s="599">
        <v>0</v>
      </c>
      <c r="AZ1124" s="599">
        <v>296.2</v>
      </c>
      <c r="BA1124">
        <v>39.200000000000003</v>
      </c>
      <c r="BB1124">
        <v>28.6</v>
      </c>
      <c r="BC1124" s="8">
        <v>0.77430555555555602</v>
      </c>
    </row>
    <row r="1125" spans="2:55">
      <c r="B1125" s="2">
        <v>24.6</v>
      </c>
      <c r="C1125" s="2">
        <v>74</v>
      </c>
      <c r="D1125" s="2">
        <v>19.7</v>
      </c>
      <c r="E1125" s="2">
        <v>24.6</v>
      </c>
      <c r="F1125" s="2">
        <v>4.7</v>
      </c>
      <c r="G1125" s="2">
        <v>7.6</v>
      </c>
      <c r="H1125" s="2">
        <v>1015.3</v>
      </c>
      <c r="I1125" s="2">
        <v>46290</v>
      </c>
      <c r="J1125" s="2">
        <v>3</v>
      </c>
      <c r="K1125" s="2">
        <v>0</v>
      </c>
      <c r="L1125" s="2">
        <v>0</v>
      </c>
      <c r="M1125" s="2">
        <v>0</v>
      </c>
      <c r="N1125">
        <v>0</v>
      </c>
      <c r="O1125">
        <v>296.2</v>
      </c>
      <c r="P1125">
        <v>39.1</v>
      </c>
      <c r="Q1125">
        <v>28.6</v>
      </c>
      <c r="R1125" s="5">
        <v>0.77500000000000002</v>
      </c>
      <c r="T1125" s="13">
        <f t="shared" si="52"/>
        <v>39.1</v>
      </c>
      <c r="U1125" s="13">
        <f t="shared" si="53"/>
        <v>11.5</v>
      </c>
      <c r="V1125" s="12" t="str">
        <f t="shared" si="51"/>
        <v/>
      </c>
      <c r="W1125" s="11">
        <f t="shared" si="54"/>
        <v>1</v>
      </c>
      <c r="X1125" s="13"/>
      <c r="Z1125" s="2"/>
      <c r="AA1125"/>
      <c r="AC1125" s="9"/>
      <c r="AD1125" s="5">
        <v>0.77500000000031999</v>
      </c>
      <c r="AM1125" s="2">
        <v>24.6</v>
      </c>
      <c r="AN1125" s="2">
        <v>74</v>
      </c>
      <c r="AO1125" s="2">
        <v>19.7</v>
      </c>
      <c r="AP1125" s="2">
        <v>24.6</v>
      </c>
      <c r="AQ1125" s="2">
        <v>4.7</v>
      </c>
      <c r="AR1125" s="2">
        <v>7.6</v>
      </c>
      <c r="AS1125" s="2">
        <v>1015.3</v>
      </c>
      <c r="AT1125" s="2">
        <v>46290</v>
      </c>
      <c r="AU1125" s="2">
        <v>3</v>
      </c>
      <c r="AV1125" s="600">
        <v>0</v>
      </c>
      <c r="AW1125" s="600">
        <v>0</v>
      </c>
      <c r="AX1125" s="600">
        <v>0</v>
      </c>
      <c r="AY1125" s="599">
        <v>0</v>
      </c>
      <c r="AZ1125" s="599">
        <v>296.2</v>
      </c>
      <c r="BA1125">
        <v>39.1</v>
      </c>
      <c r="BB1125">
        <v>28.6</v>
      </c>
      <c r="BC1125" s="8">
        <v>0.77500000000000002</v>
      </c>
    </row>
    <row r="1126" spans="2:55">
      <c r="B1126" s="2">
        <v>24.6</v>
      </c>
      <c r="C1126" s="2">
        <v>74</v>
      </c>
      <c r="D1126" s="2">
        <v>19.7</v>
      </c>
      <c r="E1126" s="2">
        <v>24.6</v>
      </c>
      <c r="F1126" s="2">
        <v>2.9</v>
      </c>
      <c r="G1126" s="2">
        <v>4</v>
      </c>
      <c r="H1126" s="2">
        <v>1015.2</v>
      </c>
      <c r="I1126" s="2">
        <v>46150</v>
      </c>
      <c r="J1126" s="2">
        <v>3</v>
      </c>
      <c r="K1126" s="2">
        <v>0</v>
      </c>
      <c r="L1126" s="2">
        <v>0</v>
      </c>
      <c r="M1126" s="2">
        <v>0</v>
      </c>
      <c r="N1126">
        <v>0</v>
      </c>
      <c r="O1126">
        <v>296.2</v>
      </c>
      <c r="P1126">
        <v>39.1</v>
      </c>
      <c r="Q1126">
        <v>28.5</v>
      </c>
      <c r="R1126" s="5">
        <v>0.77569444444444402</v>
      </c>
      <c r="T1126" s="13">
        <f t="shared" si="52"/>
        <v>39.1</v>
      </c>
      <c r="U1126" s="13">
        <f t="shared" si="53"/>
        <v>11.5</v>
      </c>
      <c r="V1126" s="12" t="str">
        <f t="shared" si="51"/>
        <v/>
      </c>
      <c r="W1126" s="11">
        <f t="shared" si="54"/>
        <v>1</v>
      </c>
      <c r="X1126" s="13"/>
      <c r="Z1126" s="2"/>
      <c r="AA1126"/>
      <c r="AC1126" s="9"/>
      <c r="AD1126" s="5">
        <v>0.77569444444476499</v>
      </c>
      <c r="AM1126" s="2">
        <v>24.6</v>
      </c>
      <c r="AN1126" s="2">
        <v>74</v>
      </c>
      <c r="AO1126" s="2">
        <v>19.7</v>
      </c>
      <c r="AP1126" s="2">
        <v>24.6</v>
      </c>
      <c r="AQ1126" s="2">
        <v>2.9</v>
      </c>
      <c r="AR1126" s="2">
        <v>4</v>
      </c>
      <c r="AS1126" s="2">
        <v>1015.2</v>
      </c>
      <c r="AT1126" s="2">
        <v>46150</v>
      </c>
      <c r="AU1126" s="2">
        <v>3</v>
      </c>
      <c r="AV1126" s="600">
        <v>0</v>
      </c>
      <c r="AW1126" s="600">
        <v>0</v>
      </c>
      <c r="AX1126" s="600">
        <v>0</v>
      </c>
      <c r="AY1126" s="599">
        <v>0</v>
      </c>
      <c r="AZ1126" s="599">
        <v>296.2</v>
      </c>
      <c r="BA1126">
        <v>39.1</v>
      </c>
      <c r="BB1126">
        <v>28.5</v>
      </c>
      <c r="BC1126" s="8">
        <v>0.77569444444444402</v>
      </c>
    </row>
    <row r="1127" spans="2:55">
      <c r="B1127" s="2">
        <v>24.6</v>
      </c>
      <c r="C1127" s="2">
        <v>74</v>
      </c>
      <c r="D1127" s="2">
        <v>19.7</v>
      </c>
      <c r="E1127" s="2">
        <v>24.6</v>
      </c>
      <c r="F1127" s="2">
        <v>3.6</v>
      </c>
      <c r="G1127" s="2">
        <v>5.4</v>
      </c>
      <c r="H1127" s="2">
        <v>1015.2</v>
      </c>
      <c r="I1127" s="2">
        <v>45840</v>
      </c>
      <c r="J1127" s="2">
        <v>3</v>
      </c>
      <c r="K1127" s="2">
        <v>0</v>
      </c>
      <c r="L1127" s="2">
        <v>0</v>
      </c>
      <c r="M1127" s="2">
        <v>0</v>
      </c>
      <c r="N1127">
        <v>0</v>
      </c>
      <c r="O1127">
        <v>296.2</v>
      </c>
      <c r="P1127">
        <v>38.9</v>
      </c>
      <c r="Q1127">
        <v>28.4</v>
      </c>
      <c r="R1127" s="5">
        <v>0.77638888888888902</v>
      </c>
      <c r="T1127" s="13">
        <f t="shared" si="52"/>
        <v>38.9</v>
      </c>
      <c r="U1127" s="13">
        <f t="shared" si="53"/>
        <v>11.299999999999997</v>
      </c>
      <c r="V1127" s="12" t="str">
        <f t="shared" si="51"/>
        <v/>
      </c>
      <c r="W1127" s="11">
        <f t="shared" si="54"/>
        <v>1</v>
      </c>
      <c r="X1127" s="13"/>
      <c r="Z1127" s="2"/>
      <c r="AA1127"/>
      <c r="AC1127" s="9"/>
      <c r="AD1127" s="5">
        <v>0.77638888888920998</v>
      </c>
      <c r="AM1127" s="2">
        <v>24.6</v>
      </c>
      <c r="AN1127" s="2">
        <v>74</v>
      </c>
      <c r="AO1127" s="2">
        <v>19.7</v>
      </c>
      <c r="AP1127" s="2">
        <v>24.6</v>
      </c>
      <c r="AQ1127" s="2">
        <v>3.6</v>
      </c>
      <c r="AR1127" s="2">
        <v>5.4</v>
      </c>
      <c r="AS1127" s="2">
        <v>1015.2</v>
      </c>
      <c r="AT1127" s="2">
        <v>45840</v>
      </c>
      <c r="AU1127" s="2">
        <v>3</v>
      </c>
      <c r="AV1127" s="600">
        <v>0</v>
      </c>
      <c r="AW1127" s="600">
        <v>0</v>
      </c>
      <c r="AX1127" s="600">
        <v>0</v>
      </c>
      <c r="AY1127" s="599">
        <v>0</v>
      </c>
      <c r="AZ1127" s="599">
        <v>296.2</v>
      </c>
      <c r="BA1127">
        <v>38.9</v>
      </c>
      <c r="BB1127">
        <v>28.4</v>
      </c>
      <c r="BC1127" s="8">
        <v>0.77638888888888902</v>
      </c>
    </row>
    <row r="1128" spans="2:55">
      <c r="B1128" s="2">
        <v>24.6</v>
      </c>
      <c r="C1128" s="2">
        <v>74</v>
      </c>
      <c r="D1128" s="2">
        <v>19.7</v>
      </c>
      <c r="E1128" s="2">
        <v>24.6</v>
      </c>
      <c r="F1128" s="2">
        <v>3.6</v>
      </c>
      <c r="G1128" s="2">
        <v>6.5</v>
      </c>
      <c r="H1128" s="2">
        <v>1015.4</v>
      </c>
      <c r="I1128" s="2">
        <v>45530</v>
      </c>
      <c r="J1128" s="2">
        <v>3</v>
      </c>
      <c r="K1128" s="2">
        <v>0</v>
      </c>
      <c r="L1128" s="2">
        <v>0</v>
      </c>
      <c r="M1128" s="2">
        <v>0</v>
      </c>
      <c r="N1128">
        <v>0</v>
      </c>
      <c r="O1128">
        <v>296.2</v>
      </c>
      <c r="P1128">
        <v>38.9</v>
      </c>
      <c r="Q1128">
        <v>28.4</v>
      </c>
      <c r="R1128" s="5">
        <v>0.77708333333333302</v>
      </c>
      <c r="T1128" s="13">
        <f t="shared" si="52"/>
        <v>38.9</v>
      </c>
      <c r="U1128" s="13">
        <f t="shared" si="53"/>
        <v>11.299999999999997</v>
      </c>
      <c r="V1128" s="12" t="str">
        <f t="shared" si="51"/>
        <v/>
      </c>
      <c r="W1128" s="11">
        <f t="shared" si="54"/>
        <v>1</v>
      </c>
      <c r="X1128" s="13"/>
      <c r="Z1128" s="2"/>
      <c r="AA1128"/>
      <c r="AC1128" s="9"/>
      <c r="AD1128" s="5">
        <v>0.77708333333365498</v>
      </c>
      <c r="AM1128" s="2">
        <v>24.6</v>
      </c>
      <c r="AN1128" s="2">
        <v>74</v>
      </c>
      <c r="AO1128" s="2">
        <v>19.7</v>
      </c>
      <c r="AP1128" s="2">
        <v>24.6</v>
      </c>
      <c r="AQ1128" s="2">
        <v>3.6</v>
      </c>
      <c r="AR1128" s="2">
        <v>6.5</v>
      </c>
      <c r="AS1128" s="2">
        <v>1015.4</v>
      </c>
      <c r="AT1128" s="2">
        <v>45530</v>
      </c>
      <c r="AU1128" s="2">
        <v>3</v>
      </c>
      <c r="AV1128" s="600">
        <v>0</v>
      </c>
      <c r="AW1128" s="600">
        <v>0</v>
      </c>
      <c r="AX1128" s="600">
        <v>0</v>
      </c>
      <c r="AY1128" s="599">
        <v>0</v>
      </c>
      <c r="AZ1128" s="599">
        <v>296.2</v>
      </c>
      <c r="BA1128">
        <v>38.9</v>
      </c>
      <c r="BB1128">
        <v>28.4</v>
      </c>
      <c r="BC1128" s="8">
        <v>0.77708333333333302</v>
      </c>
    </row>
    <row r="1129" spans="2:55">
      <c r="B1129" s="2">
        <v>24.5</v>
      </c>
      <c r="C1129" s="2">
        <v>74</v>
      </c>
      <c r="D1129" s="2">
        <v>19.600000000000001</v>
      </c>
      <c r="E1129" s="2">
        <v>24.5</v>
      </c>
      <c r="F1129" s="2">
        <v>4</v>
      </c>
      <c r="G1129" s="2">
        <v>6.5</v>
      </c>
      <c r="H1129" s="2">
        <v>1015.3</v>
      </c>
      <c r="I1129" s="2">
        <v>45110</v>
      </c>
      <c r="J1129" s="2">
        <v>3</v>
      </c>
      <c r="K1129" s="2">
        <v>0</v>
      </c>
      <c r="L1129" s="2">
        <v>0</v>
      </c>
      <c r="M1129" s="2">
        <v>0</v>
      </c>
      <c r="N1129">
        <v>0</v>
      </c>
      <c r="O1129">
        <v>296.2</v>
      </c>
      <c r="P1129">
        <v>38.799999999999997</v>
      </c>
      <c r="Q1129">
        <v>28.4</v>
      </c>
      <c r="R1129" s="5">
        <v>0.77777777777777801</v>
      </c>
      <c r="T1129" s="13">
        <f t="shared" si="52"/>
        <v>38.799999999999997</v>
      </c>
      <c r="U1129" s="13">
        <f t="shared" si="53"/>
        <v>11.299999999999997</v>
      </c>
      <c r="V1129" s="12" t="str">
        <f t="shared" si="51"/>
        <v/>
      </c>
      <c r="W1129" s="11">
        <f t="shared" si="54"/>
        <v>1</v>
      </c>
      <c r="X1129" s="13"/>
      <c r="Z1129" s="2"/>
      <c r="AA1129"/>
      <c r="AC1129" s="9"/>
      <c r="AD1129" s="5">
        <v>0.77777777777809998</v>
      </c>
      <c r="AM1129" s="2">
        <v>24.5</v>
      </c>
      <c r="AN1129" s="2">
        <v>74</v>
      </c>
      <c r="AO1129" s="2">
        <v>19.600000000000001</v>
      </c>
      <c r="AP1129" s="2">
        <v>24.5</v>
      </c>
      <c r="AQ1129" s="2">
        <v>4</v>
      </c>
      <c r="AR1129" s="2">
        <v>6.5</v>
      </c>
      <c r="AS1129" s="2">
        <v>1015.3</v>
      </c>
      <c r="AT1129" s="2">
        <v>45110</v>
      </c>
      <c r="AU1129" s="2">
        <v>3</v>
      </c>
      <c r="AV1129" s="600">
        <v>0</v>
      </c>
      <c r="AW1129" s="600">
        <v>0</v>
      </c>
      <c r="AX1129" s="600">
        <v>0</v>
      </c>
      <c r="AY1129" s="599">
        <v>0</v>
      </c>
      <c r="AZ1129" s="599">
        <v>296.2</v>
      </c>
      <c r="BA1129">
        <v>38.799999999999997</v>
      </c>
      <c r="BB1129">
        <v>28.4</v>
      </c>
      <c r="BC1129" s="8">
        <v>0.77777777777777801</v>
      </c>
    </row>
    <row r="1130" spans="2:55">
      <c r="B1130" s="2">
        <v>24.7</v>
      </c>
      <c r="C1130" s="2">
        <v>73</v>
      </c>
      <c r="D1130" s="2">
        <v>19.5</v>
      </c>
      <c r="E1130" s="2">
        <v>24.7</v>
      </c>
      <c r="F1130" s="2">
        <v>3.6</v>
      </c>
      <c r="G1130" s="2">
        <v>3.6</v>
      </c>
      <c r="H1130" s="2">
        <v>1015.4</v>
      </c>
      <c r="I1130" s="2">
        <v>44730</v>
      </c>
      <c r="J1130" s="2">
        <v>3</v>
      </c>
      <c r="K1130" s="2">
        <v>0</v>
      </c>
      <c r="L1130" s="2">
        <v>0</v>
      </c>
      <c r="M1130" s="2">
        <v>0</v>
      </c>
      <c r="N1130">
        <v>0</v>
      </c>
      <c r="O1130">
        <v>296.2</v>
      </c>
      <c r="P1130">
        <v>38.700000000000003</v>
      </c>
      <c r="Q1130">
        <v>28.3</v>
      </c>
      <c r="R1130" s="5">
        <v>0.77847222222222201</v>
      </c>
      <c r="T1130" s="13">
        <f t="shared" si="52"/>
        <v>38.700000000000003</v>
      </c>
      <c r="U1130" s="13">
        <f t="shared" si="53"/>
        <v>11.000000000000004</v>
      </c>
      <c r="V1130" s="12" t="str">
        <f t="shared" si="51"/>
        <v/>
      </c>
      <c r="W1130" s="11">
        <f t="shared" si="54"/>
        <v>1</v>
      </c>
      <c r="X1130" s="13"/>
      <c r="Z1130" s="2"/>
      <c r="AA1130"/>
      <c r="AC1130" s="9"/>
      <c r="AD1130" s="5">
        <v>0.77847222222254497</v>
      </c>
      <c r="AM1130" s="2">
        <v>24.7</v>
      </c>
      <c r="AN1130" s="2">
        <v>73</v>
      </c>
      <c r="AO1130" s="2">
        <v>19.5</v>
      </c>
      <c r="AP1130" s="2">
        <v>24.7</v>
      </c>
      <c r="AQ1130" s="2">
        <v>3.6</v>
      </c>
      <c r="AR1130" s="2">
        <v>3.6</v>
      </c>
      <c r="AS1130" s="2">
        <v>1015.4</v>
      </c>
      <c r="AT1130" s="2">
        <v>44730</v>
      </c>
      <c r="AU1130" s="2">
        <v>3</v>
      </c>
      <c r="AV1130" s="600">
        <v>0</v>
      </c>
      <c r="AW1130" s="600">
        <v>0</v>
      </c>
      <c r="AX1130" s="600">
        <v>0</v>
      </c>
      <c r="AY1130" s="599">
        <v>0</v>
      </c>
      <c r="AZ1130" s="599">
        <v>296.2</v>
      </c>
      <c r="BA1130">
        <v>38.700000000000003</v>
      </c>
      <c r="BB1130">
        <v>28.3</v>
      </c>
      <c r="BC1130" s="8">
        <v>0.77847222222222201</v>
      </c>
    </row>
    <row r="1131" spans="2:55">
      <c r="B1131" s="2">
        <v>24.7</v>
      </c>
      <c r="C1131" s="2">
        <v>73</v>
      </c>
      <c r="D1131" s="2">
        <v>19.5</v>
      </c>
      <c r="E1131" s="2">
        <v>24.7</v>
      </c>
      <c r="F1131" s="2">
        <v>2.5</v>
      </c>
      <c r="G1131" s="2">
        <v>4.3</v>
      </c>
      <c r="H1131" s="2">
        <v>1015.4</v>
      </c>
      <c r="I1131" s="2">
        <v>44500</v>
      </c>
      <c r="J1131" s="2">
        <v>3</v>
      </c>
      <c r="K1131" s="2">
        <v>0</v>
      </c>
      <c r="L1131" s="2">
        <v>0</v>
      </c>
      <c r="M1131" s="2">
        <v>0</v>
      </c>
      <c r="N1131">
        <v>0</v>
      </c>
      <c r="O1131">
        <v>296.2</v>
      </c>
      <c r="P1131">
        <v>38.700000000000003</v>
      </c>
      <c r="Q1131">
        <v>28.2</v>
      </c>
      <c r="R1131" s="5">
        <v>0.77916666666666701</v>
      </c>
      <c r="T1131" s="13">
        <f t="shared" si="52"/>
        <v>38.700000000000003</v>
      </c>
      <c r="U1131" s="13">
        <f t="shared" si="53"/>
        <v>11.000000000000004</v>
      </c>
      <c r="V1131" s="12" t="str">
        <f t="shared" si="51"/>
        <v/>
      </c>
      <c r="W1131" s="11">
        <f t="shared" si="54"/>
        <v>1</v>
      </c>
      <c r="X1131" s="13"/>
      <c r="Z1131" s="2"/>
      <c r="AA1131"/>
      <c r="AC1131" s="9"/>
      <c r="AD1131" s="5">
        <v>0.77916666666698997</v>
      </c>
      <c r="AM1131" s="2">
        <v>24.7</v>
      </c>
      <c r="AN1131" s="2">
        <v>73</v>
      </c>
      <c r="AO1131" s="2">
        <v>19.5</v>
      </c>
      <c r="AP1131" s="2">
        <v>24.7</v>
      </c>
      <c r="AQ1131" s="2">
        <v>2.5</v>
      </c>
      <c r="AR1131" s="2">
        <v>4.3</v>
      </c>
      <c r="AS1131" s="2">
        <v>1015.4</v>
      </c>
      <c r="AT1131" s="2">
        <v>44500</v>
      </c>
      <c r="AU1131" s="2">
        <v>3</v>
      </c>
      <c r="AV1131" s="600">
        <v>0</v>
      </c>
      <c r="AW1131" s="600">
        <v>0</v>
      </c>
      <c r="AX1131" s="600">
        <v>0</v>
      </c>
      <c r="AY1131" s="599">
        <v>0</v>
      </c>
      <c r="AZ1131" s="599">
        <v>296.2</v>
      </c>
      <c r="BA1131">
        <v>38.700000000000003</v>
      </c>
      <c r="BB1131">
        <v>28.2</v>
      </c>
      <c r="BC1131" s="8">
        <v>0.77916666666666701</v>
      </c>
    </row>
    <row r="1132" spans="2:55">
      <c r="B1132" s="2">
        <v>24.6</v>
      </c>
      <c r="C1132" s="2">
        <v>74</v>
      </c>
      <c r="D1132" s="2">
        <v>19.7</v>
      </c>
      <c r="E1132" s="2">
        <v>24.6</v>
      </c>
      <c r="F1132" s="2">
        <v>0</v>
      </c>
      <c r="G1132" s="2">
        <v>3.2</v>
      </c>
      <c r="H1132" s="2">
        <v>1015.4</v>
      </c>
      <c r="I1132" s="2">
        <v>44120</v>
      </c>
      <c r="J1132" s="2">
        <v>3</v>
      </c>
      <c r="K1132" s="2">
        <v>0</v>
      </c>
      <c r="L1132" s="2">
        <v>0</v>
      </c>
      <c r="M1132" s="2">
        <v>0</v>
      </c>
      <c r="N1132">
        <v>0</v>
      </c>
      <c r="O1132">
        <v>296.2</v>
      </c>
      <c r="P1132">
        <v>38.700000000000003</v>
      </c>
      <c r="Q1132">
        <v>28.1</v>
      </c>
      <c r="R1132" s="5">
        <v>0.77986111111111101</v>
      </c>
      <c r="T1132" s="13">
        <f t="shared" si="52"/>
        <v>38.700000000000003</v>
      </c>
      <c r="U1132" s="13">
        <f t="shared" si="53"/>
        <v>11.100000000000001</v>
      </c>
      <c r="V1132" s="12" t="str">
        <f t="shared" si="51"/>
        <v/>
      </c>
      <c r="W1132" s="11">
        <f t="shared" si="54"/>
        <v>1</v>
      </c>
      <c r="X1132" s="13"/>
      <c r="Z1132" s="2"/>
      <c r="AA1132"/>
      <c r="AC1132" s="9"/>
      <c r="AD1132" s="5">
        <v>0.77986111111143497</v>
      </c>
      <c r="AM1132" s="2">
        <v>24.6</v>
      </c>
      <c r="AN1132" s="2">
        <v>74</v>
      </c>
      <c r="AO1132" s="2">
        <v>19.7</v>
      </c>
      <c r="AP1132" s="2">
        <v>24.6</v>
      </c>
      <c r="AQ1132" s="2">
        <v>0</v>
      </c>
      <c r="AR1132" s="2">
        <v>3.2</v>
      </c>
      <c r="AS1132" s="2">
        <v>1015.4</v>
      </c>
      <c r="AT1132" s="2">
        <v>44120</v>
      </c>
      <c r="AU1132" s="2">
        <v>3</v>
      </c>
      <c r="AV1132" s="600">
        <v>0</v>
      </c>
      <c r="AW1132" s="600">
        <v>0</v>
      </c>
      <c r="AX1132" s="600">
        <v>0</v>
      </c>
      <c r="AY1132" s="599">
        <v>0</v>
      </c>
      <c r="AZ1132" s="599">
        <v>296.2</v>
      </c>
      <c r="BA1132">
        <v>38.700000000000003</v>
      </c>
      <c r="BB1132">
        <v>28.1</v>
      </c>
      <c r="BC1132" s="8">
        <v>0.77986111111111101</v>
      </c>
    </row>
    <row r="1133" spans="2:55">
      <c r="B1133" s="2">
        <v>24.8</v>
      </c>
      <c r="C1133" s="2">
        <v>73</v>
      </c>
      <c r="D1133" s="2">
        <v>19.600000000000001</v>
      </c>
      <c r="E1133" s="2">
        <v>24.8</v>
      </c>
      <c r="F1133" s="2">
        <v>4.3</v>
      </c>
      <c r="G1133" s="2">
        <v>4.7</v>
      </c>
      <c r="H1133" s="2">
        <v>1015.3</v>
      </c>
      <c r="I1133" s="2">
        <v>43510</v>
      </c>
      <c r="J1133" s="2">
        <v>3</v>
      </c>
      <c r="K1133" s="2">
        <v>0</v>
      </c>
      <c r="L1133" s="2">
        <v>0</v>
      </c>
      <c r="M1133" s="2">
        <v>0</v>
      </c>
      <c r="N1133">
        <v>0</v>
      </c>
      <c r="O1133">
        <v>296.2</v>
      </c>
      <c r="P1133">
        <v>38.6</v>
      </c>
      <c r="Q1133">
        <v>28.1</v>
      </c>
      <c r="R1133" s="5">
        <v>0.780555555555556</v>
      </c>
      <c r="T1133" s="13">
        <f t="shared" si="52"/>
        <v>38.6</v>
      </c>
      <c r="U1133" s="13">
        <f t="shared" si="53"/>
        <v>10.8</v>
      </c>
      <c r="V1133" s="12" t="str">
        <f t="shared" si="51"/>
        <v/>
      </c>
      <c r="W1133" s="11">
        <f t="shared" si="54"/>
        <v>1</v>
      </c>
      <c r="X1133" s="13"/>
      <c r="Z1133" s="2"/>
      <c r="AA1133"/>
      <c r="AC1133" s="9"/>
      <c r="AD1133" s="5">
        <v>0.78055555555587997</v>
      </c>
      <c r="AM1133" s="2">
        <v>24.8</v>
      </c>
      <c r="AN1133" s="2">
        <v>73</v>
      </c>
      <c r="AO1133" s="2">
        <v>19.600000000000001</v>
      </c>
      <c r="AP1133" s="2">
        <v>24.8</v>
      </c>
      <c r="AQ1133" s="2">
        <v>4.3</v>
      </c>
      <c r="AR1133" s="2">
        <v>4.7</v>
      </c>
      <c r="AS1133" s="2">
        <v>1015.3</v>
      </c>
      <c r="AT1133" s="2">
        <v>43510</v>
      </c>
      <c r="AU1133" s="2">
        <v>3</v>
      </c>
      <c r="AV1133" s="600">
        <v>0</v>
      </c>
      <c r="AW1133" s="600">
        <v>0</v>
      </c>
      <c r="AX1133" s="600">
        <v>0</v>
      </c>
      <c r="AY1133" s="599">
        <v>0</v>
      </c>
      <c r="AZ1133" s="599">
        <v>296.2</v>
      </c>
      <c r="BA1133">
        <v>38.6</v>
      </c>
      <c r="BB1133">
        <v>28.1</v>
      </c>
      <c r="BC1133" s="8">
        <v>0.780555555555556</v>
      </c>
    </row>
    <row r="1134" spans="2:55">
      <c r="B1134" s="2">
        <v>24.8</v>
      </c>
      <c r="C1134" s="2">
        <v>73</v>
      </c>
      <c r="D1134" s="2">
        <v>19.600000000000001</v>
      </c>
      <c r="E1134" s="2">
        <v>24.8</v>
      </c>
      <c r="F1134" s="2">
        <v>3.2</v>
      </c>
      <c r="G1134" s="2">
        <v>4.3</v>
      </c>
      <c r="H1134" s="2">
        <v>1015.2</v>
      </c>
      <c r="I1134" s="2">
        <v>43090</v>
      </c>
      <c r="J1134" s="2">
        <v>3</v>
      </c>
      <c r="K1134" s="2">
        <v>0</v>
      </c>
      <c r="L1134" s="2">
        <v>0</v>
      </c>
      <c r="M1134" s="2">
        <v>0</v>
      </c>
      <c r="N1134">
        <v>0</v>
      </c>
      <c r="O1134">
        <v>296.2</v>
      </c>
      <c r="P1134">
        <v>38.700000000000003</v>
      </c>
      <c r="Q1134">
        <v>28</v>
      </c>
      <c r="R1134" s="5">
        <v>0.78125</v>
      </c>
      <c r="T1134" s="13">
        <f t="shared" si="52"/>
        <v>38.700000000000003</v>
      </c>
      <c r="U1134" s="13">
        <f t="shared" si="53"/>
        <v>10.900000000000002</v>
      </c>
      <c r="V1134" s="12" t="str">
        <f t="shared" si="51"/>
        <v/>
      </c>
      <c r="W1134" s="11">
        <f t="shared" si="54"/>
        <v>1</v>
      </c>
      <c r="X1134" s="13"/>
      <c r="Z1134" s="2"/>
      <c r="AA1134"/>
      <c r="AC1134" s="9"/>
      <c r="AD1134" s="5">
        <v>0.78125000000032496</v>
      </c>
      <c r="AM1134" s="2">
        <v>24.8</v>
      </c>
      <c r="AN1134" s="2">
        <v>73</v>
      </c>
      <c r="AO1134" s="2">
        <v>19.600000000000001</v>
      </c>
      <c r="AP1134" s="2">
        <v>24.8</v>
      </c>
      <c r="AQ1134" s="2">
        <v>3.2</v>
      </c>
      <c r="AR1134" s="2">
        <v>4.3</v>
      </c>
      <c r="AS1134" s="2">
        <v>1015.2</v>
      </c>
      <c r="AT1134" s="2">
        <v>43090</v>
      </c>
      <c r="AU1134" s="2">
        <v>3</v>
      </c>
      <c r="AV1134" s="600">
        <v>0</v>
      </c>
      <c r="AW1134" s="600">
        <v>0</v>
      </c>
      <c r="AX1134" s="600">
        <v>0</v>
      </c>
      <c r="AY1134" s="599">
        <v>0</v>
      </c>
      <c r="AZ1134" s="599">
        <v>296.2</v>
      </c>
      <c r="BA1134">
        <v>38.700000000000003</v>
      </c>
      <c r="BB1134">
        <v>28</v>
      </c>
      <c r="BC1134" s="8">
        <v>0.78125</v>
      </c>
    </row>
    <row r="1135" spans="2:55">
      <c r="B1135" s="2">
        <v>24.7</v>
      </c>
      <c r="C1135" s="2">
        <v>73</v>
      </c>
      <c r="D1135" s="2">
        <v>19.5</v>
      </c>
      <c r="E1135" s="2">
        <v>24.7</v>
      </c>
      <c r="F1135" s="2">
        <v>2.5</v>
      </c>
      <c r="G1135" s="2">
        <v>7.6</v>
      </c>
      <c r="H1135" s="2">
        <v>1015.4</v>
      </c>
      <c r="I1135" s="2">
        <v>42810</v>
      </c>
      <c r="J1135" s="2">
        <v>3</v>
      </c>
      <c r="K1135" s="2">
        <v>0</v>
      </c>
      <c r="L1135" s="2">
        <v>0</v>
      </c>
      <c r="M1135" s="2">
        <v>0</v>
      </c>
      <c r="N1135">
        <v>0</v>
      </c>
      <c r="O1135">
        <v>296.2</v>
      </c>
      <c r="P1135">
        <v>38.700000000000003</v>
      </c>
      <c r="Q1135">
        <v>28</v>
      </c>
      <c r="R1135" s="5">
        <v>0.781944444444444</v>
      </c>
      <c r="T1135" s="13">
        <f t="shared" si="52"/>
        <v>38.700000000000003</v>
      </c>
      <c r="U1135" s="13">
        <f t="shared" si="53"/>
        <v>11.000000000000004</v>
      </c>
      <c r="V1135" s="12" t="str">
        <f t="shared" si="51"/>
        <v/>
      </c>
      <c r="W1135" s="11">
        <f t="shared" si="54"/>
        <v>1</v>
      </c>
      <c r="X1135" s="13"/>
      <c r="Z1135" s="2"/>
      <c r="AA1135"/>
      <c r="AC1135" s="9"/>
      <c r="AD1135" s="5">
        <v>0.78194444444476996</v>
      </c>
      <c r="AM1135" s="2">
        <v>24.7</v>
      </c>
      <c r="AN1135" s="2">
        <v>73</v>
      </c>
      <c r="AO1135" s="2">
        <v>19.5</v>
      </c>
      <c r="AP1135" s="2">
        <v>24.7</v>
      </c>
      <c r="AQ1135" s="2">
        <v>2.5</v>
      </c>
      <c r="AR1135" s="2">
        <v>7.6</v>
      </c>
      <c r="AS1135" s="2">
        <v>1015.4</v>
      </c>
      <c r="AT1135" s="2">
        <v>42810</v>
      </c>
      <c r="AU1135" s="2">
        <v>3</v>
      </c>
      <c r="AV1135" s="600">
        <v>0</v>
      </c>
      <c r="AW1135" s="600">
        <v>0</v>
      </c>
      <c r="AX1135" s="600">
        <v>0</v>
      </c>
      <c r="AY1135" s="599">
        <v>0</v>
      </c>
      <c r="AZ1135" s="599">
        <v>296.2</v>
      </c>
      <c r="BA1135">
        <v>38.700000000000003</v>
      </c>
      <c r="BB1135">
        <v>28</v>
      </c>
      <c r="BC1135" s="8">
        <v>0.781944444444444</v>
      </c>
    </row>
    <row r="1136" spans="2:55">
      <c r="B1136" s="2">
        <v>24.7</v>
      </c>
      <c r="C1136" s="2">
        <v>73</v>
      </c>
      <c r="D1136" s="2">
        <v>19.5</v>
      </c>
      <c r="E1136" s="2">
        <v>24.7</v>
      </c>
      <c r="F1136" s="2">
        <v>4</v>
      </c>
      <c r="G1136" s="2">
        <v>6.8</v>
      </c>
      <c r="H1136" s="2">
        <v>1015.4</v>
      </c>
      <c r="I1136" s="2">
        <v>42200</v>
      </c>
      <c r="J1136" s="2">
        <v>3</v>
      </c>
      <c r="K1136" s="2">
        <v>0</v>
      </c>
      <c r="L1136" s="2">
        <v>0</v>
      </c>
      <c r="M1136" s="2">
        <v>0</v>
      </c>
      <c r="N1136">
        <v>0</v>
      </c>
      <c r="O1136">
        <v>296.2</v>
      </c>
      <c r="P1136">
        <v>38.700000000000003</v>
      </c>
      <c r="Q1136">
        <v>27.9</v>
      </c>
      <c r="R1136" s="5">
        <v>0.78263888888888899</v>
      </c>
      <c r="T1136" s="13">
        <f t="shared" si="52"/>
        <v>38.700000000000003</v>
      </c>
      <c r="U1136" s="13">
        <f t="shared" si="53"/>
        <v>11.000000000000004</v>
      </c>
      <c r="V1136" s="12" t="str">
        <f t="shared" si="51"/>
        <v/>
      </c>
      <c r="W1136" s="11">
        <f t="shared" si="54"/>
        <v>1</v>
      </c>
      <c r="X1136" s="13"/>
      <c r="Z1136" s="2"/>
      <c r="AA1136"/>
      <c r="AC1136" s="9"/>
      <c r="AD1136" s="5">
        <v>0.78263888888921496</v>
      </c>
      <c r="AM1136" s="2">
        <v>24.7</v>
      </c>
      <c r="AN1136" s="2">
        <v>73</v>
      </c>
      <c r="AO1136" s="2">
        <v>19.5</v>
      </c>
      <c r="AP1136" s="2">
        <v>24.7</v>
      </c>
      <c r="AQ1136" s="2">
        <v>4</v>
      </c>
      <c r="AR1136" s="2">
        <v>6.8</v>
      </c>
      <c r="AS1136" s="2">
        <v>1015.4</v>
      </c>
      <c r="AT1136" s="2">
        <v>42200</v>
      </c>
      <c r="AU1136" s="2">
        <v>3</v>
      </c>
      <c r="AV1136" s="600">
        <v>0</v>
      </c>
      <c r="AW1136" s="600">
        <v>0</v>
      </c>
      <c r="AX1136" s="600">
        <v>0</v>
      </c>
      <c r="AY1136" s="599">
        <v>0</v>
      </c>
      <c r="AZ1136" s="599">
        <v>296.2</v>
      </c>
      <c r="BA1136">
        <v>38.700000000000003</v>
      </c>
      <c r="BB1136">
        <v>27.9</v>
      </c>
      <c r="BC1136" s="8">
        <v>0.78263888888888899</v>
      </c>
    </row>
    <row r="1137" spans="2:55">
      <c r="B1137" s="2">
        <v>24.8</v>
      </c>
      <c r="C1137" s="2">
        <v>73</v>
      </c>
      <c r="D1137" s="2">
        <v>19.600000000000001</v>
      </c>
      <c r="E1137" s="2">
        <v>24.8</v>
      </c>
      <c r="F1137" s="2">
        <v>0</v>
      </c>
      <c r="G1137" s="2">
        <v>0</v>
      </c>
      <c r="H1137" s="2">
        <v>1015.2</v>
      </c>
      <c r="I1137" s="2">
        <v>41720</v>
      </c>
      <c r="J1137" s="2">
        <v>3</v>
      </c>
      <c r="K1137" s="2">
        <v>0</v>
      </c>
      <c r="L1137" s="2">
        <v>0</v>
      </c>
      <c r="M1137" s="2">
        <v>0</v>
      </c>
      <c r="N1137">
        <v>0</v>
      </c>
      <c r="O1137">
        <v>296.2</v>
      </c>
      <c r="P1137">
        <v>38.700000000000003</v>
      </c>
      <c r="Q1137">
        <v>27.8</v>
      </c>
      <c r="R1137" s="5">
        <v>0.78333333333333299</v>
      </c>
      <c r="T1137" s="13">
        <f t="shared" si="52"/>
        <v>38.700000000000003</v>
      </c>
      <c r="U1137" s="13">
        <f t="shared" si="53"/>
        <v>10.900000000000002</v>
      </c>
      <c r="V1137" s="12" t="str">
        <f t="shared" si="51"/>
        <v/>
      </c>
      <c r="W1137" s="11">
        <f t="shared" si="54"/>
        <v>1</v>
      </c>
      <c r="X1137" s="13"/>
      <c r="Z1137" s="2"/>
      <c r="AA1137"/>
      <c r="AC1137" s="9"/>
      <c r="AD1137" s="5">
        <v>0.78333333333365995</v>
      </c>
      <c r="AM1137" s="2">
        <v>24.8</v>
      </c>
      <c r="AN1137" s="2">
        <v>73</v>
      </c>
      <c r="AO1137" s="2">
        <v>19.600000000000001</v>
      </c>
      <c r="AP1137" s="2">
        <v>24.8</v>
      </c>
      <c r="AQ1137" s="2">
        <v>0</v>
      </c>
      <c r="AR1137" s="2">
        <v>0</v>
      </c>
      <c r="AS1137" s="2">
        <v>1015.2</v>
      </c>
      <c r="AT1137" s="2">
        <v>41720</v>
      </c>
      <c r="AU1137" s="2">
        <v>3</v>
      </c>
      <c r="AV1137" s="600">
        <v>0</v>
      </c>
      <c r="AW1137" s="600">
        <v>0</v>
      </c>
      <c r="AX1137" s="600">
        <v>0</v>
      </c>
      <c r="AY1137" s="599">
        <v>0</v>
      </c>
      <c r="AZ1137" s="599">
        <v>296.2</v>
      </c>
      <c r="BA1137">
        <v>38.700000000000003</v>
      </c>
      <c r="BB1137">
        <v>27.8</v>
      </c>
      <c r="BC1137" s="8">
        <v>0.78333333333333299</v>
      </c>
    </row>
    <row r="1138" spans="2:55">
      <c r="B1138" s="2">
        <v>25</v>
      </c>
      <c r="C1138" s="2">
        <v>73</v>
      </c>
      <c r="D1138" s="2">
        <v>19.8</v>
      </c>
      <c r="E1138" s="2">
        <v>25</v>
      </c>
      <c r="F1138" s="2">
        <v>0</v>
      </c>
      <c r="G1138" s="2">
        <v>3.2</v>
      </c>
      <c r="H1138" s="2">
        <v>1015.2</v>
      </c>
      <c r="I1138" s="2">
        <v>41330</v>
      </c>
      <c r="J1138" s="2">
        <v>3</v>
      </c>
      <c r="K1138" s="2">
        <v>0</v>
      </c>
      <c r="L1138" s="2">
        <v>0</v>
      </c>
      <c r="M1138" s="2">
        <v>0</v>
      </c>
      <c r="N1138">
        <v>0</v>
      </c>
      <c r="O1138">
        <v>296.2</v>
      </c>
      <c r="P1138">
        <v>38.700000000000003</v>
      </c>
      <c r="Q1138">
        <v>27.8</v>
      </c>
      <c r="R1138" s="5">
        <v>0.78402777777777799</v>
      </c>
      <c r="T1138" s="13">
        <f t="shared" si="52"/>
        <v>38.700000000000003</v>
      </c>
      <c r="U1138" s="13">
        <f t="shared" si="53"/>
        <v>10.700000000000003</v>
      </c>
      <c r="V1138" s="12" t="str">
        <f t="shared" si="51"/>
        <v/>
      </c>
      <c r="W1138" s="11">
        <f t="shared" si="54"/>
        <v>1</v>
      </c>
      <c r="X1138" s="13"/>
      <c r="Z1138" s="2"/>
      <c r="AA1138"/>
      <c r="AC1138" s="9"/>
      <c r="AD1138" s="5">
        <v>0.78402777777810495</v>
      </c>
      <c r="AM1138" s="2">
        <v>25</v>
      </c>
      <c r="AN1138" s="2">
        <v>73</v>
      </c>
      <c r="AO1138" s="2">
        <v>19.8</v>
      </c>
      <c r="AP1138" s="2">
        <v>25</v>
      </c>
      <c r="AQ1138" s="2">
        <v>0</v>
      </c>
      <c r="AR1138" s="2">
        <v>3.2</v>
      </c>
      <c r="AS1138" s="2">
        <v>1015.2</v>
      </c>
      <c r="AT1138" s="2">
        <v>41330</v>
      </c>
      <c r="AU1138" s="2">
        <v>3</v>
      </c>
      <c r="AV1138" s="600">
        <v>0</v>
      </c>
      <c r="AW1138" s="600">
        <v>0</v>
      </c>
      <c r="AX1138" s="600">
        <v>0</v>
      </c>
      <c r="AY1138" s="599">
        <v>0</v>
      </c>
      <c r="AZ1138" s="599">
        <v>296.2</v>
      </c>
      <c r="BA1138">
        <v>38.700000000000003</v>
      </c>
      <c r="BB1138">
        <v>27.8</v>
      </c>
      <c r="BC1138" s="8">
        <v>0.78402777777777799</v>
      </c>
    </row>
    <row r="1139" spans="2:55">
      <c r="B1139" s="2">
        <v>24.8</v>
      </c>
      <c r="C1139" s="2">
        <v>73</v>
      </c>
      <c r="D1139" s="2">
        <v>19.600000000000001</v>
      </c>
      <c r="E1139" s="2">
        <v>24.8</v>
      </c>
      <c r="F1139" s="2">
        <v>4.7</v>
      </c>
      <c r="G1139" s="2">
        <v>5.8</v>
      </c>
      <c r="H1139" s="2">
        <v>1015.2</v>
      </c>
      <c r="I1139" s="2">
        <v>40810</v>
      </c>
      <c r="J1139" s="2">
        <v>2</v>
      </c>
      <c r="K1139" s="2">
        <v>0</v>
      </c>
      <c r="L1139" s="2">
        <v>0</v>
      </c>
      <c r="M1139" s="2">
        <v>0</v>
      </c>
      <c r="N1139">
        <v>0</v>
      </c>
      <c r="O1139">
        <v>296.2</v>
      </c>
      <c r="P1139">
        <v>38.799999999999997</v>
      </c>
      <c r="Q1139">
        <v>27.7</v>
      </c>
      <c r="R1139" s="5">
        <v>0.78472222222222199</v>
      </c>
      <c r="T1139" s="13">
        <f t="shared" si="52"/>
        <v>38.799999999999997</v>
      </c>
      <c r="U1139" s="13">
        <f t="shared" si="53"/>
        <v>10.999999999999996</v>
      </c>
      <c r="V1139" s="12" t="str">
        <f t="shared" si="51"/>
        <v/>
      </c>
      <c r="W1139" s="11">
        <f t="shared" si="54"/>
        <v>1</v>
      </c>
      <c r="X1139" s="13"/>
      <c r="Z1139" s="2"/>
      <c r="AA1139"/>
      <c r="AC1139" s="9"/>
      <c r="AD1139" s="5">
        <v>0.78472222222254995</v>
      </c>
      <c r="AM1139" s="2">
        <v>24.8</v>
      </c>
      <c r="AN1139" s="2">
        <v>73</v>
      </c>
      <c r="AO1139" s="2">
        <v>19.600000000000001</v>
      </c>
      <c r="AP1139" s="2">
        <v>24.8</v>
      </c>
      <c r="AQ1139" s="2">
        <v>4.7</v>
      </c>
      <c r="AR1139" s="2">
        <v>5.8</v>
      </c>
      <c r="AS1139" s="2">
        <v>1015.2</v>
      </c>
      <c r="AT1139" s="2">
        <v>40810</v>
      </c>
      <c r="AU1139" s="2">
        <v>2</v>
      </c>
      <c r="AV1139" s="600">
        <v>0</v>
      </c>
      <c r="AW1139" s="600">
        <v>0</v>
      </c>
      <c r="AX1139" s="600">
        <v>0</v>
      </c>
      <c r="AY1139" s="599">
        <v>0</v>
      </c>
      <c r="AZ1139" s="599">
        <v>296.2</v>
      </c>
      <c r="BA1139">
        <v>38.799999999999997</v>
      </c>
      <c r="BB1139">
        <v>27.7</v>
      </c>
      <c r="BC1139" s="8">
        <v>0.78472222222222199</v>
      </c>
    </row>
    <row r="1140" spans="2:55">
      <c r="B1140" s="2">
        <v>24.7</v>
      </c>
      <c r="C1140" s="2">
        <v>73</v>
      </c>
      <c r="D1140" s="2">
        <v>19.5</v>
      </c>
      <c r="E1140" s="2">
        <v>24.7</v>
      </c>
      <c r="F1140" s="2">
        <v>3.6</v>
      </c>
      <c r="G1140" s="2">
        <v>4.3</v>
      </c>
      <c r="H1140" s="2">
        <v>1015.2</v>
      </c>
      <c r="I1140" s="2">
        <v>40490</v>
      </c>
      <c r="J1140" s="2">
        <v>2</v>
      </c>
      <c r="K1140" s="2">
        <v>0</v>
      </c>
      <c r="L1140" s="2">
        <v>0</v>
      </c>
      <c r="M1140" s="2">
        <v>0</v>
      </c>
      <c r="N1140">
        <v>0</v>
      </c>
      <c r="O1140">
        <v>296.2</v>
      </c>
      <c r="P1140">
        <v>38.799999999999997</v>
      </c>
      <c r="Q1140">
        <v>27.6</v>
      </c>
      <c r="R1140" s="5">
        <v>0.78541666666666698</v>
      </c>
      <c r="T1140" s="13">
        <f t="shared" si="52"/>
        <v>38.799999999999997</v>
      </c>
      <c r="U1140" s="13">
        <f t="shared" si="53"/>
        <v>11.099999999999998</v>
      </c>
      <c r="V1140" s="12" t="str">
        <f t="shared" si="51"/>
        <v/>
      </c>
      <c r="W1140" s="11">
        <f t="shared" si="54"/>
        <v>1</v>
      </c>
      <c r="X1140" s="13"/>
      <c r="Z1140" s="2"/>
      <c r="AA1140"/>
      <c r="AC1140" s="9"/>
      <c r="AD1140" s="5">
        <v>0.78541666666699494</v>
      </c>
      <c r="AM1140" s="2">
        <v>24.7</v>
      </c>
      <c r="AN1140" s="2">
        <v>73</v>
      </c>
      <c r="AO1140" s="2">
        <v>19.5</v>
      </c>
      <c r="AP1140" s="2">
        <v>24.7</v>
      </c>
      <c r="AQ1140" s="2">
        <v>3.6</v>
      </c>
      <c r="AR1140" s="2">
        <v>4.3</v>
      </c>
      <c r="AS1140" s="2">
        <v>1015.2</v>
      </c>
      <c r="AT1140" s="2">
        <v>40490</v>
      </c>
      <c r="AU1140" s="2">
        <v>2</v>
      </c>
      <c r="AV1140" s="600">
        <v>0</v>
      </c>
      <c r="AW1140" s="600">
        <v>0</v>
      </c>
      <c r="AX1140" s="600">
        <v>0</v>
      </c>
      <c r="AY1140" s="599">
        <v>0</v>
      </c>
      <c r="AZ1140" s="599">
        <v>296.2</v>
      </c>
      <c r="BA1140">
        <v>38.799999999999997</v>
      </c>
      <c r="BB1140">
        <v>27.6</v>
      </c>
      <c r="BC1140" s="8">
        <v>0.78541666666666698</v>
      </c>
    </row>
    <row r="1141" spans="2:55">
      <c r="B1141" s="2">
        <v>24.8</v>
      </c>
      <c r="C1141" s="2">
        <v>73</v>
      </c>
      <c r="D1141" s="2">
        <v>19.600000000000001</v>
      </c>
      <c r="E1141" s="2">
        <v>24.8</v>
      </c>
      <c r="F1141" s="2">
        <v>1.8</v>
      </c>
      <c r="G1141" s="2">
        <v>4</v>
      </c>
      <c r="H1141" s="2">
        <v>1015.5</v>
      </c>
      <c r="I1141" s="2">
        <v>39830</v>
      </c>
      <c r="J1141" s="2">
        <v>2</v>
      </c>
      <c r="K1141" s="2">
        <v>0</v>
      </c>
      <c r="L1141" s="2">
        <v>0</v>
      </c>
      <c r="M1141" s="2">
        <v>0</v>
      </c>
      <c r="N1141">
        <v>0</v>
      </c>
      <c r="O1141">
        <v>296.2</v>
      </c>
      <c r="P1141">
        <v>38.9</v>
      </c>
      <c r="Q1141">
        <v>27.6</v>
      </c>
      <c r="R1141" s="5">
        <v>0.78611111111111098</v>
      </c>
      <c r="T1141" s="13">
        <f t="shared" si="52"/>
        <v>38.9</v>
      </c>
      <c r="U1141" s="13">
        <f t="shared" si="53"/>
        <v>11.099999999999998</v>
      </c>
      <c r="V1141" s="12" t="str">
        <f t="shared" si="51"/>
        <v/>
      </c>
      <c r="W1141" s="11">
        <f t="shared" si="54"/>
        <v>1</v>
      </c>
      <c r="X1141" s="13"/>
      <c r="Z1141" s="2"/>
      <c r="AA1141"/>
      <c r="AC1141" s="9"/>
      <c r="AD1141" s="5">
        <v>0.78611111111144005</v>
      </c>
      <c r="AM1141" s="2">
        <v>24.8</v>
      </c>
      <c r="AN1141" s="2">
        <v>73</v>
      </c>
      <c r="AO1141" s="2">
        <v>19.600000000000001</v>
      </c>
      <c r="AP1141" s="2">
        <v>24.8</v>
      </c>
      <c r="AQ1141" s="2">
        <v>1.8</v>
      </c>
      <c r="AR1141" s="2">
        <v>4</v>
      </c>
      <c r="AS1141" s="2">
        <v>1015.5</v>
      </c>
      <c r="AT1141" s="2">
        <v>39830</v>
      </c>
      <c r="AU1141" s="2">
        <v>2</v>
      </c>
      <c r="AV1141" s="600">
        <v>0</v>
      </c>
      <c r="AW1141" s="600">
        <v>0</v>
      </c>
      <c r="AX1141" s="600">
        <v>0</v>
      </c>
      <c r="AY1141" s="599">
        <v>0</v>
      </c>
      <c r="AZ1141" s="599">
        <v>296.2</v>
      </c>
      <c r="BA1141">
        <v>38.9</v>
      </c>
      <c r="BB1141">
        <v>27.6</v>
      </c>
      <c r="BC1141" s="8">
        <v>0.78611111111111098</v>
      </c>
    </row>
    <row r="1142" spans="2:55">
      <c r="B1142" s="2">
        <v>24.8</v>
      </c>
      <c r="C1142" s="2">
        <v>73</v>
      </c>
      <c r="D1142" s="2">
        <v>19.600000000000001</v>
      </c>
      <c r="E1142" s="2">
        <v>24.8</v>
      </c>
      <c r="F1142" s="2">
        <v>2.2000000000000002</v>
      </c>
      <c r="G1142" s="2">
        <v>4.7</v>
      </c>
      <c r="H1142" s="2">
        <v>1015.4</v>
      </c>
      <c r="I1142" s="2">
        <v>39640</v>
      </c>
      <c r="J1142" s="2">
        <v>2</v>
      </c>
      <c r="K1142" s="2">
        <v>0</v>
      </c>
      <c r="L1142" s="2">
        <v>0</v>
      </c>
      <c r="M1142" s="2">
        <v>0</v>
      </c>
      <c r="N1142">
        <v>0</v>
      </c>
      <c r="O1142">
        <v>296.2</v>
      </c>
      <c r="P1142">
        <v>38.9</v>
      </c>
      <c r="Q1142">
        <v>27.5</v>
      </c>
      <c r="R1142" s="5">
        <v>0.78680555555555598</v>
      </c>
      <c r="T1142" s="13">
        <f t="shared" si="52"/>
        <v>38.9</v>
      </c>
      <c r="U1142" s="13">
        <f t="shared" si="53"/>
        <v>11.099999999999998</v>
      </c>
      <c r="V1142" s="12" t="str">
        <f t="shared" si="51"/>
        <v/>
      </c>
      <c r="W1142" s="11">
        <f t="shared" si="54"/>
        <v>1</v>
      </c>
      <c r="X1142" s="13"/>
      <c r="Z1142" s="2"/>
      <c r="AA1142"/>
      <c r="AC1142" s="9"/>
      <c r="AD1142" s="5">
        <v>0.78680555555588505</v>
      </c>
      <c r="AM1142" s="2">
        <v>24.8</v>
      </c>
      <c r="AN1142" s="2">
        <v>73</v>
      </c>
      <c r="AO1142" s="2">
        <v>19.600000000000001</v>
      </c>
      <c r="AP1142" s="2">
        <v>24.8</v>
      </c>
      <c r="AQ1142" s="2">
        <v>2.2000000000000002</v>
      </c>
      <c r="AR1142" s="2">
        <v>4.7</v>
      </c>
      <c r="AS1142" s="2">
        <v>1015.4</v>
      </c>
      <c r="AT1142" s="2">
        <v>39640</v>
      </c>
      <c r="AU1142" s="2">
        <v>2</v>
      </c>
      <c r="AV1142" s="600">
        <v>0</v>
      </c>
      <c r="AW1142" s="600">
        <v>0</v>
      </c>
      <c r="AX1142" s="600">
        <v>0</v>
      </c>
      <c r="AY1142" s="599">
        <v>0</v>
      </c>
      <c r="AZ1142" s="599">
        <v>296.2</v>
      </c>
      <c r="BA1142">
        <v>38.9</v>
      </c>
      <c r="BB1142">
        <v>27.5</v>
      </c>
      <c r="BC1142" s="8">
        <v>0.78680555555555598</v>
      </c>
    </row>
    <row r="1143" spans="2:55">
      <c r="B1143" s="2">
        <v>24.8</v>
      </c>
      <c r="C1143" s="2">
        <v>73</v>
      </c>
      <c r="D1143" s="2">
        <v>19.600000000000001</v>
      </c>
      <c r="E1143" s="2">
        <v>24.8</v>
      </c>
      <c r="F1143" s="2">
        <v>1.8</v>
      </c>
      <c r="G1143" s="2">
        <v>4</v>
      </c>
      <c r="H1143" s="2">
        <v>1015.2</v>
      </c>
      <c r="I1143" s="2">
        <v>39260</v>
      </c>
      <c r="J1143" s="2">
        <v>2</v>
      </c>
      <c r="K1143" s="2">
        <v>0</v>
      </c>
      <c r="L1143" s="2">
        <v>0</v>
      </c>
      <c r="M1143" s="2">
        <v>0</v>
      </c>
      <c r="N1143">
        <v>0</v>
      </c>
      <c r="O1143">
        <v>296.2</v>
      </c>
      <c r="P1143">
        <v>38.9</v>
      </c>
      <c r="Q1143">
        <v>27.5</v>
      </c>
      <c r="R1143" s="5">
        <v>0.78749999999999998</v>
      </c>
      <c r="T1143" s="13">
        <f t="shared" si="52"/>
        <v>38.9</v>
      </c>
      <c r="U1143" s="13">
        <f t="shared" si="53"/>
        <v>11.099999999999998</v>
      </c>
      <c r="V1143" s="12" t="str">
        <f t="shared" si="51"/>
        <v/>
      </c>
      <c r="W1143" s="11">
        <f t="shared" si="54"/>
        <v>1</v>
      </c>
      <c r="X1143" s="13"/>
      <c r="Z1143" s="2"/>
      <c r="AA1143"/>
      <c r="AC1143" s="9"/>
      <c r="AD1143" s="5">
        <v>0.78750000000033005</v>
      </c>
      <c r="AM1143" s="2">
        <v>24.8</v>
      </c>
      <c r="AN1143" s="2">
        <v>73</v>
      </c>
      <c r="AO1143" s="2">
        <v>19.600000000000001</v>
      </c>
      <c r="AP1143" s="2">
        <v>24.8</v>
      </c>
      <c r="AQ1143" s="2">
        <v>1.8</v>
      </c>
      <c r="AR1143" s="2">
        <v>4</v>
      </c>
      <c r="AS1143" s="2">
        <v>1015.2</v>
      </c>
      <c r="AT1143" s="2">
        <v>39260</v>
      </c>
      <c r="AU1143" s="2">
        <v>2</v>
      </c>
      <c r="AV1143" s="600">
        <v>0</v>
      </c>
      <c r="AW1143" s="600">
        <v>0</v>
      </c>
      <c r="AX1143" s="600">
        <v>0</v>
      </c>
      <c r="AY1143" s="599">
        <v>0</v>
      </c>
      <c r="AZ1143" s="599">
        <v>296.2</v>
      </c>
      <c r="BA1143">
        <v>38.9</v>
      </c>
      <c r="BB1143">
        <v>27.5</v>
      </c>
      <c r="BC1143" s="8">
        <v>0.78749999999999998</v>
      </c>
    </row>
    <row r="1144" spans="2:55">
      <c r="B1144" s="2">
        <v>24.8</v>
      </c>
      <c r="C1144" s="2">
        <v>73</v>
      </c>
      <c r="D1144" s="2">
        <v>19.600000000000001</v>
      </c>
      <c r="E1144" s="2">
        <v>24.8</v>
      </c>
      <c r="F1144" s="2">
        <v>0</v>
      </c>
      <c r="G1144" s="2">
        <v>4.3</v>
      </c>
      <c r="H1144" s="2">
        <v>1015.3</v>
      </c>
      <c r="I1144" s="2">
        <v>38800</v>
      </c>
      <c r="J1144" s="2">
        <v>2</v>
      </c>
      <c r="K1144" s="2">
        <v>0</v>
      </c>
      <c r="L1144" s="2">
        <v>0</v>
      </c>
      <c r="M1144" s="2">
        <v>0</v>
      </c>
      <c r="N1144">
        <v>0</v>
      </c>
      <c r="O1144">
        <v>296.2</v>
      </c>
      <c r="P1144">
        <v>38.9</v>
      </c>
      <c r="Q1144">
        <v>27.5</v>
      </c>
      <c r="R1144" s="5">
        <v>0.78819444444444398</v>
      </c>
      <c r="T1144" s="13">
        <f t="shared" si="52"/>
        <v>38.9</v>
      </c>
      <c r="U1144" s="13">
        <f t="shared" si="53"/>
        <v>11.099999999999998</v>
      </c>
      <c r="V1144" s="12" t="str">
        <f t="shared" si="51"/>
        <v/>
      </c>
      <c r="W1144" s="11">
        <f t="shared" si="54"/>
        <v>1</v>
      </c>
      <c r="X1144" s="13"/>
      <c r="Z1144" s="2"/>
      <c r="AA1144"/>
      <c r="AC1144" s="9"/>
      <c r="AD1144" s="5">
        <v>0.78819444444477504</v>
      </c>
      <c r="AM1144" s="2">
        <v>24.8</v>
      </c>
      <c r="AN1144" s="2">
        <v>73</v>
      </c>
      <c r="AO1144" s="2">
        <v>19.600000000000001</v>
      </c>
      <c r="AP1144" s="2">
        <v>24.8</v>
      </c>
      <c r="AQ1144" s="2">
        <v>0</v>
      </c>
      <c r="AR1144" s="2">
        <v>4.3</v>
      </c>
      <c r="AS1144" s="2">
        <v>1015.3</v>
      </c>
      <c r="AT1144" s="2">
        <v>38800</v>
      </c>
      <c r="AU1144" s="2">
        <v>2</v>
      </c>
      <c r="AV1144" s="600">
        <v>0</v>
      </c>
      <c r="AW1144" s="600">
        <v>0</v>
      </c>
      <c r="AX1144" s="600">
        <v>0</v>
      </c>
      <c r="AY1144" s="599">
        <v>0</v>
      </c>
      <c r="AZ1144" s="599">
        <v>296.2</v>
      </c>
      <c r="BA1144">
        <v>38.9</v>
      </c>
      <c r="BB1144">
        <v>27.5</v>
      </c>
      <c r="BC1144" s="8">
        <v>0.78819444444444398</v>
      </c>
    </row>
    <row r="1145" spans="2:55">
      <c r="B1145" s="2">
        <v>24.6</v>
      </c>
      <c r="C1145" s="2">
        <v>74</v>
      </c>
      <c r="D1145" s="2">
        <v>19.7</v>
      </c>
      <c r="E1145" s="2">
        <v>24.6</v>
      </c>
      <c r="F1145" s="2">
        <v>3.6</v>
      </c>
      <c r="G1145" s="2">
        <v>7.2</v>
      </c>
      <c r="H1145" s="2">
        <v>1015.3</v>
      </c>
      <c r="I1145" s="2">
        <v>38260</v>
      </c>
      <c r="J1145" s="2">
        <v>2</v>
      </c>
      <c r="K1145" s="2">
        <v>0</v>
      </c>
      <c r="L1145" s="2">
        <v>0</v>
      </c>
      <c r="M1145" s="2">
        <v>0</v>
      </c>
      <c r="N1145">
        <v>0</v>
      </c>
      <c r="O1145">
        <v>296.2</v>
      </c>
      <c r="P1145">
        <v>38.799999999999997</v>
      </c>
      <c r="Q1145">
        <v>27.4</v>
      </c>
      <c r="R1145" s="5">
        <v>0.78888888888888897</v>
      </c>
      <c r="T1145" s="13">
        <f t="shared" si="52"/>
        <v>38.799999999999997</v>
      </c>
      <c r="U1145" s="13">
        <f t="shared" si="53"/>
        <v>11.199999999999996</v>
      </c>
      <c r="V1145" s="12" t="str">
        <f t="shared" si="51"/>
        <v/>
      </c>
      <c r="W1145" s="11">
        <f t="shared" si="54"/>
        <v>1</v>
      </c>
      <c r="X1145" s="13"/>
      <c r="Z1145" s="2"/>
      <c r="AA1145"/>
      <c r="AC1145" s="9"/>
      <c r="AD1145" s="5">
        <v>0.78888888888922004</v>
      </c>
      <c r="AM1145" s="2">
        <v>24.6</v>
      </c>
      <c r="AN1145" s="2">
        <v>74</v>
      </c>
      <c r="AO1145" s="2">
        <v>19.7</v>
      </c>
      <c r="AP1145" s="2">
        <v>24.6</v>
      </c>
      <c r="AQ1145" s="2">
        <v>3.6</v>
      </c>
      <c r="AR1145" s="2">
        <v>7.2</v>
      </c>
      <c r="AS1145" s="2">
        <v>1015.3</v>
      </c>
      <c r="AT1145" s="2">
        <v>38260</v>
      </c>
      <c r="AU1145" s="2">
        <v>2</v>
      </c>
      <c r="AV1145" s="600">
        <v>0</v>
      </c>
      <c r="AW1145" s="600">
        <v>0</v>
      </c>
      <c r="AX1145" s="600">
        <v>0</v>
      </c>
      <c r="AY1145" s="599">
        <v>0</v>
      </c>
      <c r="AZ1145" s="599">
        <v>296.2</v>
      </c>
      <c r="BA1145">
        <v>38.799999999999997</v>
      </c>
      <c r="BB1145">
        <v>27.4</v>
      </c>
      <c r="BC1145" s="8">
        <v>0.78888888888888897</v>
      </c>
    </row>
    <row r="1146" spans="2:55">
      <c r="B1146" s="2">
        <v>24.6</v>
      </c>
      <c r="C1146" s="2">
        <v>73</v>
      </c>
      <c r="D1146" s="2">
        <v>19.5</v>
      </c>
      <c r="E1146" s="2">
        <v>24.6</v>
      </c>
      <c r="F1146" s="2">
        <v>3.2</v>
      </c>
      <c r="G1146" s="2">
        <v>3.2</v>
      </c>
      <c r="H1146" s="2">
        <v>1015.5</v>
      </c>
      <c r="I1146" s="2">
        <v>37900</v>
      </c>
      <c r="J1146" s="2">
        <v>2</v>
      </c>
      <c r="K1146" s="2">
        <v>0</v>
      </c>
      <c r="L1146" s="2">
        <v>0</v>
      </c>
      <c r="M1146" s="2">
        <v>0</v>
      </c>
      <c r="N1146">
        <v>0</v>
      </c>
      <c r="O1146">
        <v>296.2</v>
      </c>
      <c r="P1146">
        <v>38.799999999999997</v>
      </c>
      <c r="Q1146">
        <v>27.3</v>
      </c>
      <c r="R1146" s="5">
        <v>0.78958333333333297</v>
      </c>
      <c r="T1146" s="13">
        <f t="shared" si="52"/>
        <v>38.799999999999997</v>
      </c>
      <c r="U1146" s="13">
        <f t="shared" si="53"/>
        <v>11.199999999999996</v>
      </c>
      <c r="V1146" s="12" t="str">
        <f t="shared" si="51"/>
        <v/>
      </c>
      <c r="W1146" s="11">
        <f t="shared" si="54"/>
        <v>1</v>
      </c>
      <c r="X1146" s="13"/>
      <c r="Z1146" s="2"/>
      <c r="AA1146"/>
      <c r="AC1146" s="9"/>
      <c r="AD1146" s="5">
        <v>0.78958333333366504</v>
      </c>
      <c r="AM1146" s="2">
        <v>24.6</v>
      </c>
      <c r="AN1146" s="2">
        <v>73</v>
      </c>
      <c r="AO1146" s="2">
        <v>19.5</v>
      </c>
      <c r="AP1146" s="2">
        <v>24.6</v>
      </c>
      <c r="AQ1146" s="2">
        <v>3.2</v>
      </c>
      <c r="AR1146" s="2">
        <v>3.2</v>
      </c>
      <c r="AS1146" s="2">
        <v>1015.5</v>
      </c>
      <c r="AT1146" s="2">
        <v>37900</v>
      </c>
      <c r="AU1146" s="2">
        <v>2</v>
      </c>
      <c r="AV1146" s="600">
        <v>0</v>
      </c>
      <c r="AW1146" s="600">
        <v>0</v>
      </c>
      <c r="AX1146" s="600">
        <v>0</v>
      </c>
      <c r="AY1146" s="599">
        <v>0</v>
      </c>
      <c r="AZ1146" s="599">
        <v>296.2</v>
      </c>
      <c r="BA1146">
        <v>38.799999999999997</v>
      </c>
      <c r="BB1146">
        <v>27.3</v>
      </c>
      <c r="BC1146" s="8">
        <v>0.78958333333333297</v>
      </c>
    </row>
    <row r="1147" spans="2:55">
      <c r="B1147" s="2">
        <v>24.6</v>
      </c>
      <c r="C1147" s="2">
        <v>73</v>
      </c>
      <c r="D1147" s="2">
        <v>19.5</v>
      </c>
      <c r="E1147" s="2">
        <v>24.6</v>
      </c>
      <c r="F1147" s="2">
        <v>9</v>
      </c>
      <c r="G1147" s="2">
        <v>10.4</v>
      </c>
      <c r="H1147" s="2">
        <v>1015.4</v>
      </c>
      <c r="I1147" s="2">
        <v>37420</v>
      </c>
      <c r="J1147" s="2">
        <v>2</v>
      </c>
      <c r="K1147" s="2">
        <v>0</v>
      </c>
      <c r="L1147" s="2">
        <v>0</v>
      </c>
      <c r="M1147" s="2">
        <v>0</v>
      </c>
      <c r="N1147">
        <v>0</v>
      </c>
      <c r="O1147">
        <v>296.2</v>
      </c>
      <c r="P1147">
        <v>38.700000000000003</v>
      </c>
      <c r="Q1147">
        <v>27.3</v>
      </c>
      <c r="R1147" s="5">
        <v>0.79027777777777797</v>
      </c>
      <c r="T1147" s="13">
        <f t="shared" si="52"/>
        <v>38.700000000000003</v>
      </c>
      <c r="U1147" s="13">
        <f t="shared" si="53"/>
        <v>11.100000000000001</v>
      </c>
      <c r="V1147" s="12" t="str">
        <f t="shared" si="51"/>
        <v/>
      </c>
      <c r="W1147" s="11">
        <f t="shared" si="54"/>
        <v>1</v>
      </c>
      <c r="X1147" s="13"/>
      <c r="Z1147" s="2"/>
      <c r="AA1147"/>
      <c r="AC1147" s="9"/>
      <c r="AD1147" s="5">
        <v>0.79027777777811004</v>
      </c>
      <c r="AM1147" s="2">
        <v>24.6</v>
      </c>
      <c r="AN1147" s="2">
        <v>73</v>
      </c>
      <c r="AO1147" s="2">
        <v>19.5</v>
      </c>
      <c r="AP1147" s="2">
        <v>24.6</v>
      </c>
      <c r="AQ1147" s="2">
        <v>9</v>
      </c>
      <c r="AR1147" s="2">
        <v>10.4</v>
      </c>
      <c r="AS1147" s="2">
        <v>1015.4</v>
      </c>
      <c r="AT1147" s="2">
        <v>37420</v>
      </c>
      <c r="AU1147" s="2">
        <v>2</v>
      </c>
      <c r="AV1147" s="600">
        <v>0</v>
      </c>
      <c r="AW1147" s="600">
        <v>0</v>
      </c>
      <c r="AX1147" s="600">
        <v>0</v>
      </c>
      <c r="AY1147" s="599">
        <v>0</v>
      </c>
      <c r="AZ1147" s="599">
        <v>296.2</v>
      </c>
      <c r="BA1147">
        <v>38.700000000000003</v>
      </c>
      <c r="BB1147">
        <v>27.3</v>
      </c>
      <c r="BC1147" s="8">
        <v>0.79027777777777797</v>
      </c>
    </row>
    <row r="1148" spans="2:55">
      <c r="B1148" s="2">
        <v>24.2</v>
      </c>
      <c r="C1148" s="2">
        <v>75</v>
      </c>
      <c r="D1148" s="2">
        <v>19.5</v>
      </c>
      <c r="E1148" s="2">
        <v>24.2</v>
      </c>
      <c r="F1148" s="2">
        <v>7.9</v>
      </c>
      <c r="G1148" s="2">
        <v>8.3000000000000007</v>
      </c>
      <c r="H1148" s="2">
        <v>1015.4</v>
      </c>
      <c r="I1148" s="2">
        <v>36930</v>
      </c>
      <c r="J1148" s="2">
        <v>2</v>
      </c>
      <c r="K1148" s="2">
        <v>0</v>
      </c>
      <c r="L1148" s="2">
        <v>0</v>
      </c>
      <c r="M1148" s="2">
        <v>0</v>
      </c>
      <c r="N1148">
        <v>0</v>
      </c>
      <c r="O1148">
        <v>296.2</v>
      </c>
      <c r="P1148">
        <v>38.6</v>
      </c>
      <c r="Q1148">
        <v>27.2</v>
      </c>
      <c r="R1148" s="5">
        <v>0.79097222222222197</v>
      </c>
      <c r="T1148" s="13">
        <f t="shared" si="52"/>
        <v>38.6</v>
      </c>
      <c r="U1148" s="13">
        <f t="shared" si="53"/>
        <v>11.400000000000002</v>
      </c>
      <c r="V1148" s="12" t="str">
        <f t="shared" si="51"/>
        <v/>
      </c>
      <c r="W1148" s="11">
        <f t="shared" si="54"/>
        <v>1</v>
      </c>
      <c r="X1148" s="13"/>
      <c r="Z1148" s="2"/>
      <c r="AA1148"/>
      <c r="AC1148" s="9"/>
      <c r="AD1148" s="5">
        <v>0.79097222222255503</v>
      </c>
      <c r="AM1148" s="2">
        <v>24.2</v>
      </c>
      <c r="AN1148" s="2">
        <v>75</v>
      </c>
      <c r="AO1148" s="2">
        <v>19.5</v>
      </c>
      <c r="AP1148" s="2">
        <v>24.2</v>
      </c>
      <c r="AQ1148" s="2">
        <v>7.9</v>
      </c>
      <c r="AR1148" s="2">
        <v>8.3000000000000007</v>
      </c>
      <c r="AS1148" s="2">
        <v>1015.4</v>
      </c>
      <c r="AT1148" s="2">
        <v>36930</v>
      </c>
      <c r="AU1148" s="2">
        <v>2</v>
      </c>
      <c r="AV1148" s="600">
        <v>0</v>
      </c>
      <c r="AW1148" s="600">
        <v>0</v>
      </c>
      <c r="AX1148" s="600">
        <v>0</v>
      </c>
      <c r="AY1148" s="599">
        <v>0</v>
      </c>
      <c r="AZ1148" s="599">
        <v>296.2</v>
      </c>
      <c r="BA1148">
        <v>38.6</v>
      </c>
      <c r="BB1148">
        <v>27.2</v>
      </c>
      <c r="BC1148" s="8">
        <v>0.79097222222222197</v>
      </c>
    </row>
    <row r="1149" spans="2:55">
      <c r="B1149" s="2">
        <v>24.2</v>
      </c>
      <c r="C1149" s="2">
        <v>75</v>
      </c>
      <c r="D1149" s="2">
        <v>19.5</v>
      </c>
      <c r="E1149" s="2">
        <v>24.2</v>
      </c>
      <c r="F1149" s="2">
        <v>2.2000000000000002</v>
      </c>
      <c r="G1149" s="2">
        <v>2.9</v>
      </c>
      <c r="H1149" s="2">
        <v>1015.3</v>
      </c>
      <c r="I1149" s="2">
        <v>36700</v>
      </c>
      <c r="J1149" s="2">
        <v>2</v>
      </c>
      <c r="K1149" s="2">
        <v>0</v>
      </c>
      <c r="L1149" s="2">
        <v>0</v>
      </c>
      <c r="M1149" s="2">
        <v>0</v>
      </c>
      <c r="N1149">
        <v>0</v>
      </c>
      <c r="O1149">
        <v>296.2</v>
      </c>
      <c r="P1149">
        <v>38.4</v>
      </c>
      <c r="Q1149">
        <v>27.2</v>
      </c>
      <c r="R1149" s="5">
        <v>0.79166666666666696</v>
      </c>
      <c r="T1149" s="13">
        <f t="shared" si="52"/>
        <v>38.4</v>
      </c>
      <c r="U1149" s="13">
        <f t="shared" si="53"/>
        <v>11.2</v>
      </c>
      <c r="V1149" s="12" t="str">
        <f t="shared" si="51"/>
        <v/>
      </c>
      <c r="W1149" s="11">
        <f t="shared" si="54"/>
        <v>1</v>
      </c>
      <c r="X1149" s="13"/>
      <c r="Z1149" s="2"/>
      <c r="AA1149"/>
      <c r="AC1149" s="9"/>
      <c r="AD1149" s="5">
        <v>0.79166666666700003</v>
      </c>
      <c r="AM1149" s="2">
        <v>24.2</v>
      </c>
      <c r="AN1149" s="2">
        <v>75</v>
      </c>
      <c r="AO1149" s="2">
        <v>19.5</v>
      </c>
      <c r="AP1149" s="2">
        <v>24.2</v>
      </c>
      <c r="AQ1149" s="2">
        <v>2.2000000000000002</v>
      </c>
      <c r="AR1149" s="2">
        <v>2.9</v>
      </c>
      <c r="AS1149" s="2">
        <v>1015.3</v>
      </c>
      <c r="AT1149" s="2">
        <v>36700</v>
      </c>
      <c r="AU1149" s="2">
        <v>2</v>
      </c>
      <c r="AV1149" s="600">
        <v>0</v>
      </c>
      <c r="AW1149" s="600">
        <v>0</v>
      </c>
      <c r="AX1149" s="600">
        <v>0</v>
      </c>
      <c r="AY1149" s="599">
        <v>0</v>
      </c>
      <c r="AZ1149" s="599">
        <v>296.2</v>
      </c>
      <c r="BA1149">
        <v>38.4</v>
      </c>
      <c r="BB1149">
        <v>27.2</v>
      </c>
      <c r="BC1149" s="8">
        <v>0.79166666666666696</v>
      </c>
    </row>
    <row r="1150" spans="2:55">
      <c r="B1150" s="2">
        <v>24.2</v>
      </c>
      <c r="C1150" s="2">
        <v>75</v>
      </c>
      <c r="D1150" s="2">
        <v>19.5</v>
      </c>
      <c r="E1150" s="2">
        <v>24.2</v>
      </c>
      <c r="F1150" s="2">
        <v>3.6</v>
      </c>
      <c r="G1150" s="2">
        <v>6.8</v>
      </c>
      <c r="H1150" s="2">
        <v>1015.3</v>
      </c>
      <c r="I1150" s="2">
        <v>36480</v>
      </c>
      <c r="J1150" s="2">
        <v>2</v>
      </c>
      <c r="K1150" s="2">
        <v>0</v>
      </c>
      <c r="L1150" s="2">
        <v>0</v>
      </c>
      <c r="M1150" s="2">
        <v>0</v>
      </c>
      <c r="N1150">
        <v>0</v>
      </c>
      <c r="O1150">
        <v>296.2</v>
      </c>
      <c r="P1150">
        <v>38.200000000000003</v>
      </c>
      <c r="Q1150">
        <v>27.1</v>
      </c>
      <c r="R1150" s="5">
        <v>0.79236111111111096</v>
      </c>
      <c r="T1150" s="13">
        <f t="shared" si="52"/>
        <v>38.200000000000003</v>
      </c>
      <c r="U1150" s="13">
        <f t="shared" si="53"/>
        <v>11.000000000000004</v>
      </c>
      <c r="V1150" s="12" t="str">
        <f t="shared" si="51"/>
        <v/>
      </c>
      <c r="W1150" s="11">
        <f t="shared" si="54"/>
        <v>1</v>
      </c>
      <c r="X1150" s="13"/>
      <c r="Z1150" s="2"/>
      <c r="AA1150"/>
      <c r="AC1150" s="9"/>
      <c r="AD1150" s="5">
        <v>0.79236111111144503</v>
      </c>
      <c r="AM1150" s="2">
        <v>24.2</v>
      </c>
      <c r="AN1150" s="2">
        <v>75</v>
      </c>
      <c r="AO1150" s="2">
        <v>19.5</v>
      </c>
      <c r="AP1150" s="2">
        <v>24.2</v>
      </c>
      <c r="AQ1150" s="2">
        <v>3.6</v>
      </c>
      <c r="AR1150" s="2">
        <v>6.8</v>
      </c>
      <c r="AS1150" s="2">
        <v>1015.3</v>
      </c>
      <c r="AT1150" s="2">
        <v>36480</v>
      </c>
      <c r="AU1150" s="2">
        <v>2</v>
      </c>
      <c r="AV1150" s="600">
        <v>0</v>
      </c>
      <c r="AW1150" s="600">
        <v>0</v>
      </c>
      <c r="AX1150" s="600">
        <v>0</v>
      </c>
      <c r="AY1150" s="599">
        <v>0</v>
      </c>
      <c r="AZ1150" s="599">
        <v>296.2</v>
      </c>
      <c r="BA1150">
        <v>38.200000000000003</v>
      </c>
      <c r="BB1150">
        <v>27.1</v>
      </c>
      <c r="BC1150" s="8">
        <v>0.79236111111111096</v>
      </c>
    </row>
    <row r="1151" spans="2:55">
      <c r="B1151" s="2">
        <v>24.1</v>
      </c>
      <c r="C1151" s="2">
        <v>75</v>
      </c>
      <c r="D1151" s="2">
        <v>19.399999999999999</v>
      </c>
      <c r="E1151" s="2">
        <v>24.1</v>
      </c>
      <c r="F1151" s="2">
        <v>5.4</v>
      </c>
      <c r="G1151" s="2">
        <v>6.1</v>
      </c>
      <c r="H1151" s="2">
        <v>1015.2</v>
      </c>
      <c r="I1151" s="2">
        <v>36190</v>
      </c>
      <c r="J1151" s="2">
        <v>2</v>
      </c>
      <c r="K1151" s="2">
        <v>0</v>
      </c>
      <c r="L1151" s="2">
        <v>0</v>
      </c>
      <c r="M1151" s="2">
        <v>0</v>
      </c>
      <c r="N1151">
        <v>0</v>
      </c>
      <c r="O1151">
        <v>296.2</v>
      </c>
      <c r="P1151">
        <v>38.1</v>
      </c>
      <c r="Q1151">
        <v>27</v>
      </c>
      <c r="R1151" s="5">
        <v>0.79305555555555596</v>
      </c>
      <c r="T1151" s="13">
        <f t="shared" si="52"/>
        <v>38.1</v>
      </c>
      <c r="U1151" s="13">
        <f t="shared" si="53"/>
        <v>11</v>
      </c>
      <c r="V1151" s="12" t="str">
        <f t="shared" si="51"/>
        <v/>
      </c>
      <c r="W1151" s="11">
        <f t="shared" si="54"/>
        <v>1</v>
      </c>
      <c r="X1151" s="13"/>
      <c r="Z1151" s="2"/>
      <c r="AA1151"/>
      <c r="AC1151" s="9"/>
      <c r="AD1151" s="5">
        <v>0.79305555555589002</v>
      </c>
      <c r="AM1151" s="2">
        <v>24.1</v>
      </c>
      <c r="AN1151" s="2">
        <v>75</v>
      </c>
      <c r="AO1151" s="2">
        <v>19.399999999999999</v>
      </c>
      <c r="AP1151" s="2">
        <v>24.1</v>
      </c>
      <c r="AQ1151" s="2">
        <v>5.4</v>
      </c>
      <c r="AR1151" s="2">
        <v>6.1</v>
      </c>
      <c r="AS1151" s="2">
        <v>1015.2</v>
      </c>
      <c r="AT1151" s="2">
        <v>36190</v>
      </c>
      <c r="AU1151" s="2">
        <v>2</v>
      </c>
      <c r="AV1151" s="600">
        <v>0</v>
      </c>
      <c r="AW1151" s="600">
        <v>0</v>
      </c>
      <c r="AX1151" s="600">
        <v>0</v>
      </c>
      <c r="AY1151" s="599">
        <v>0</v>
      </c>
      <c r="AZ1151" s="599">
        <v>296.2</v>
      </c>
      <c r="BA1151">
        <v>38.1</v>
      </c>
      <c r="BB1151">
        <v>27</v>
      </c>
      <c r="BC1151" s="8">
        <v>0.79305555555555596</v>
      </c>
    </row>
    <row r="1152" spans="2:55">
      <c r="B1152" s="2">
        <v>23.9</v>
      </c>
      <c r="C1152" s="2">
        <v>75</v>
      </c>
      <c r="D1152" s="2">
        <v>19.2</v>
      </c>
      <c r="E1152" s="2">
        <v>23.9</v>
      </c>
      <c r="F1152" s="2">
        <v>0</v>
      </c>
      <c r="G1152" s="2">
        <v>3.6</v>
      </c>
      <c r="H1152" s="2">
        <v>1015.4</v>
      </c>
      <c r="I1152" s="2">
        <v>35690</v>
      </c>
      <c r="J1152" s="2">
        <v>2</v>
      </c>
      <c r="K1152" s="2">
        <v>0</v>
      </c>
      <c r="L1152" s="2">
        <v>0</v>
      </c>
      <c r="M1152" s="2">
        <v>0</v>
      </c>
      <c r="N1152">
        <v>0</v>
      </c>
      <c r="O1152">
        <v>296.2</v>
      </c>
      <c r="P1152">
        <v>37.9</v>
      </c>
      <c r="Q1152">
        <v>27</v>
      </c>
      <c r="R1152" s="5">
        <v>0.79374999999999996</v>
      </c>
      <c r="T1152" s="13">
        <f t="shared" si="52"/>
        <v>37.9</v>
      </c>
      <c r="U1152" s="13">
        <f t="shared" si="53"/>
        <v>11</v>
      </c>
      <c r="V1152" s="12" t="str">
        <f t="shared" si="51"/>
        <v/>
      </c>
      <c r="W1152" s="11">
        <f t="shared" si="54"/>
        <v>1</v>
      </c>
      <c r="X1152" s="13"/>
      <c r="Z1152" s="2"/>
      <c r="AA1152"/>
      <c r="AC1152" s="9"/>
      <c r="AD1152" s="5">
        <v>0.79375000000033502</v>
      </c>
      <c r="AM1152" s="2">
        <v>23.9</v>
      </c>
      <c r="AN1152" s="2">
        <v>75</v>
      </c>
      <c r="AO1152" s="2">
        <v>19.2</v>
      </c>
      <c r="AP1152" s="2">
        <v>23.9</v>
      </c>
      <c r="AQ1152" s="2">
        <v>0</v>
      </c>
      <c r="AR1152" s="2">
        <v>3.6</v>
      </c>
      <c r="AS1152" s="2">
        <v>1015.4</v>
      </c>
      <c r="AT1152" s="2">
        <v>35690</v>
      </c>
      <c r="AU1152" s="2">
        <v>2</v>
      </c>
      <c r="AV1152" s="600">
        <v>0</v>
      </c>
      <c r="AW1152" s="600">
        <v>0</v>
      </c>
      <c r="AX1152" s="600">
        <v>0</v>
      </c>
      <c r="AY1152" s="599">
        <v>0</v>
      </c>
      <c r="AZ1152" s="599">
        <v>296.2</v>
      </c>
      <c r="BA1152">
        <v>37.9</v>
      </c>
      <c r="BB1152">
        <v>27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/>
      <c r="AN1153" s="2"/>
      <c r="AO1153" s="2"/>
      <c r="AR1153" s="2"/>
      <c r="AT1153" s="2"/>
      <c r="AU1153" s="2"/>
      <c r="AV1153" s="600"/>
      <c r="AW1153" s="600"/>
      <c r="AX1153" s="600"/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/>
      <c r="AN1154" s="2"/>
      <c r="AO1154" s="2"/>
      <c r="AR1154" s="2"/>
      <c r="AT1154" s="2"/>
      <c r="AU1154" s="2"/>
      <c r="AV1154" s="600"/>
      <c r="AW1154" s="600"/>
      <c r="AX1154" s="600"/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/>
      <c r="AN1155" s="2"/>
      <c r="AO1155" s="2"/>
      <c r="AR1155" s="2"/>
      <c r="AT1155" s="2"/>
      <c r="AU1155" s="2"/>
      <c r="AV1155" s="600"/>
      <c r="AW1155" s="600"/>
      <c r="AX1155" s="600"/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/>
      <c r="AN1156" s="2"/>
      <c r="AO1156" s="2"/>
      <c r="AR1156" s="2"/>
      <c r="AT1156" s="2"/>
      <c r="AU1156" s="2"/>
      <c r="AV1156" s="600"/>
      <c r="AW1156" s="600"/>
      <c r="AX1156" s="600"/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/>
      <c r="AN1157" s="2"/>
      <c r="AO1157" s="2"/>
      <c r="AR1157" s="2"/>
      <c r="AT1157" s="2"/>
      <c r="AU1157" s="2"/>
      <c r="AV1157" s="600"/>
      <c r="AW1157" s="600"/>
      <c r="AX1157" s="600"/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/>
      <c r="AN1158" s="2"/>
      <c r="AO1158" s="2"/>
      <c r="AR1158" s="2"/>
      <c r="AT1158" s="2"/>
      <c r="AU1158" s="2"/>
      <c r="AV1158" s="600"/>
      <c r="AW1158" s="600"/>
      <c r="AX1158" s="600"/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/>
      <c r="AN1159" s="2"/>
      <c r="AO1159" s="2"/>
      <c r="AR1159" s="2"/>
      <c r="AT1159" s="2"/>
      <c r="AU1159" s="2"/>
      <c r="AV1159" s="600"/>
      <c r="AW1159" s="600"/>
      <c r="AX1159" s="600"/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/>
      <c r="AN1160" s="2"/>
      <c r="AO1160" s="2"/>
      <c r="AR1160" s="2"/>
      <c r="AT1160" s="2"/>
      <c r="AU1160" s="2"/>
      <c r="AV1160" s="600"/>
      <c r="AW1160" s="600"/>
      <c r="AX1160" s="600"/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/>
      <c r="AN1161" s="2"/>
      <c r="AO1161" s="2"/>
      <c r="AR1161" s="2"/>
      <c r="AT1161" s="2"/>
      <c r="AU1161" s="2"/>
      <c r="AV1161" s="600"/>
      <c r="AW1161" s="600"/>
      <c r="AX1161" s="600"/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/>
      <c r="AN1162" s="2"/>
      <c r="AO1162" s="2"/>
      <c r="AR1162" s="2"/>
      <c r="AT1162" s="2"/>
      <c r="AU1162" s="2"/>
      <c r="AV1162" s="600"/>
      <c r="AW1162" s="600"/>
      <c r="AX1162" s="600"/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/>
      <c r="AN1163" s="2"/>
      <c r="AO1163" s="2"/>
      <c r="AR1163" s="2"/>
      <c r="AT1163" s="2"/>
      <c r="AU1163" s="2"/>
      <c r="AV1163" s="600"/>
      <c r="AW1163" s="600"/>
      <c r="AX1163" s="600"/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/>
      <c r="AN1164" s="2"/>
      <c r="AO1164" s="2"/>
      <c r="AR1164" s="2"/>
      <c r="AT1164" s="2"/>
      <c r="AU1164" s="2"/>
      <c r="AV1164" s="600"/>
      <c r="AW1164" s="600"/>
      <c r="AX1164" s="600"/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/>
      <c r="AN1165" s="2"/>
      <c r="AO1165" s="2"/>
      <c r="AR1165" s="2"/>
      <c r="AT1165" s="2"/>
      <c r="AU1165" s="2"/>
      <c r="AV1165" s="600"/>
      <c r="AW1165" s="600"/>
      <c r="AX1165" s="600"/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/>
      <c r="AN1166" s="2"/>
      <c r="AO1166" s="2"/>
      <c r="AR1166" s="2"/>
      <c r="AT1166" s="2"/>
      <c r="AU1166" s="2"/>
      <c r="AV1166" s="600"/>
      <c r="AW1166" s="600"/>
      <c r="AX1166" s="600"/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/>
      <c r="AN1167" s="2"/>
      <c r="AO1167" s="2"/>
      <c r="AR1167" s="2"/>
      <c r="AT1167" s="2"/>
      <c r="AU1167" s="2"/>
      <c r="AV1167" s="600"/>
      <c r="AW1167" s="600"/>
      <c r="AX1167" s="600"/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/>
      <c r="AN1168" s="2"/>
      <c r="AO1168" s="2"/>
      <c r="AR1168" s="2"/>
      <c r="AT1168" s="2"/>
      <c r="AU1168" s="2"/>
      <c r="AV1168" s="600"/>
      <c r="AW1168" s="600"/>
      <c r="AX1168" s="600"/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/>
      <c r="AN1169" s="2"/>
      <c r="AO1169" s="2"/>
      <c r="AR1169" s="2"/>
      <c r="AT1169" s="2"/>
      <c r="AU1169" s="2"/>
      <c r="AV1169" s="600"/>
      <c r="AW1169" s="600"/>
      <c r="AX1169" s="600"/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/>
      <c r="AN1170" s="2"/>
      <c r="AO1170" s="2"/>
      <c r="AR1170" s="2"/>
      <c r="AT1170" s="2"/>
      <c r="AU1170" s="2"/>
      <c r="AV1170" s="600"/>
      <c r="AW1170" s="600"/>
      <c r="AX1170" s="600"/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/>
      <c r="AN1171" s="2"/>
      <c r="AO1171" s="2"/>
      <c r="AR1171" s="2"/>
      <c r="AT1171" s="2"/>
      <c r="AU1171" s="2"/>
      <c r="AV1171" s="600"/>
      <c r="AW1171" s="600"/>
      <c r="AX1171" s="600"/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/>
      <c r="AN1172" s="2"/>
      <c r="AO1172" s="2"/>
      <c r="AR1172" s="2"/>
      <c r="AT1172" s="2"/>
      <c r="AU1172" s="2"/>
      <c r="AV1172" s="600"/>
      <c r="AW1172" s="600"/>
      <c r="AX1172" s="600"/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/>
      <c r="AN1173" s="2"/>
      <c r="AO1173" s="2"/>
      <c r="AR1173" s="2"/>
      <c r="AT1173" s="2"/>
      <c r="AU1173" s="2"/>
      <c r="AV1173" s="600"/>
      <c r="AW1173" s="600"/>
      <c r="AX1173" s="600"/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L1174" s="597"/>
      <c r="AM1174" s="2"/>
      <c r="AN1174" s="2"/>
      <c r="AO1174" s="2"/>
      <c r="AR1174" s="2"/>
      <c r="AT1174" s="2"/>
      <c r="AU1174" s="2"/>
      <c r="AV1174" s="600"/>
      <c r="AW1174" s="600"/>
      <c r="AX1174" s="600"/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/>
      <c r="AN1175" s="2"/>
      <c r="AO1175" s="2"/>
      <c r="AR1175" s="2"/>
      <c r="AT1175" s="2"/>
      <c r="AU1175" s="2"/>
      <c r="AV1175" s="600"/>
      <c r="AW1175" s="600"/>
      <c r="AX1175" s="600"/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/>
      <c r="AN1176" s="2"/>
      <c r="AO1176" s="2"/>
      <c r="AR1176" s="2"/>
      <c r="AT1176" s="2"/>
      <c r="AU1176" s="2"/>
      <c r="AV1176" s="600"/>
      <c r="AW1176" s="600"/>
      <c r="AX1176" s="600"/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/>
      <c r="AN1177" s="2"/>
      <c r="AO1177" s="2"/>
      <c r="AR1177" s="2"/>
      <c r="AT1177" s="2"/>
      <c r="AU1177" s="2"/>
      <c r="AV1177" s="600"/>
      <c r="AW1177" s="600"/>
      <c r="AX1177" s="600"/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/>
      <c r="AN1178" s="2"/>
      <c r="AO1178" s="2"/>
      <c r="AR1178" s="2"/>
      <c r="AT1178" s="2"/>
      <c r="AU1178" s="2"/>
      <c r="AV1178" s="600"/>
      <c r="AW1178" s="600"/>
      <c r="AX1178" s="600"/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/>
      <c r="AN1179" s="2"/>
      <c r="AO1179" s="2"/>
      <c r="AR1179" s="2"/>
      <c r="AT1179" s="2"/>
      <c r="AU1179" s="2"/>
      <c r="AV1179" s="600"/>
      <c r="AW1179" s="600"/>
      <c r="AX1179" s="600"/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/>
      <c r="AN1180" s="2"/>
      <c r="AO1180" s="2"/>
      <c r="AR1180" s="2"/>
      <c r="AT1180" s="2"/>
      <c r="AU1180" s="2"/>
      <c r="AV1180" s="600"/>
      <c r="AW1180" s="600"/>
      <c r="AX1180" s="600"/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/>
      <c r="AN1181" s="2"/>
      <c r="AO1181" s="2"/>
      <c r="AR1181" s="2"/>
      <c r="AT1181" s="2"/>
      <c r="AU1181" s="2"/>
      <c r="AV1181" s="600"/>
      <c r="AW1181" s="600"/>
      <c r="AX1181" s="600"/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/>
      <c r="AN1182" s="2"/>
      <c r="AO1182" s="2"/>
      <c r="AR1182" s="2"/>
      <c r="AT1182" s="2"/>
      <c r="AU1182" s="2"/>
      <c r="AV1182" s="600"/>
      <c r="AW1182" s="600"/>
      <c r="AX1182" s="600"/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/>
      <c r="AN1183" s="2"/>
      <c r="AO1183" s="2"/>
      <c r="AR1183" s="2"/>
      <c r="AT1183" s="2"/>
      <c r="AU1183" s="2"/>
      <c r="AV1183" s="600"/>
      <c r="AW1183" s="600"/>
      <c r="AX1183" s="600"/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/>
      <c r="AN1184" s="2"/>
      <c r="AO1184" s="2"/>
      <c r="AR1184" s="2"/>
      <c r="AT1184" s="2"/>
      <c r="AU1184" s="2"/>
      <c r="AV1184" s="600"/>
      <c r="AW1184" s="600"/>
      <c r="AX1184" s="600"/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/>
      <c r="AN1185" s="2"/>
      <c r="AO1185" s="2"/>
      <c r="AR1185" s="2"/>
      <c r="AT1185" s="2"/>
      <c r="AU1185" s="2"/>
      <c r="AV1185" s="600"/>
      <c r="AW1185" s="600"/>
      <c r="AX1185" s="600"/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/>
      <c r="AN1186" s="2"/>
      <c r="AO1186" s="2"/>
      <c r="AR1186" s="2"/>
      <c r="AT1186" s="2"/>
      <c r="AU1186" s="2"/>
      <c r="AV1186" s="600"/>
      <c r="AW1186" s="600"/>
      <c r="AX1186" s="600"/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/>
      <c r="AN1187" s="2"/>
      <c r="AO1187" s="2"/>
      <c r="AR1187" s="2"/>
      <c r="AT1187" s="2"/>
      <c r="AU1187" s="2"/>
      <c r="AV1187" s="600"/>
      <c r="AW1187" s="600"/>
      <c r="AX1187" s="600"/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/>
      <c r="AN1188" s="2"/>
      <c r="AO1188" s="2"/>
      <c r="AR1188" s="2"/>
      <c r="AT1188" s="2"/>
      <c r="AU1188" s="2"/>
      <c r="AV1188" s="600"/>
      <c r="AW1188" s="600"/>
      <c r="AX1188" s="600"/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/>
      <c r="AN1189" s="2"/>
      <c r="AO1189" s="2"/>
      <c r="AR1189" s="2"/>
      <c r="AT1189" s="2"/>
      <c r="AU1189" s="2"/>
      <c r="AV1189" s="600"/>
      <c r="AW1189" s="600"/>
      <c r="AX1189" s="600"/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/>
      <c r="AN1190" s="2"/>
      <c r="AO1190" s="2"/>
      <c r="AR1190" s="2"/>
      <c r="AT1190" s="2"/>
      <c r="AU1190" s="2"/>
      <c r="AV1190" s="600"/>
      <c r="AW1190" s="600"/>
      <c r="AX1190" s="600"/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/>
      <c r="AN1191" s="2"/>
      <c r="AO1191" s="2"/>
      <c r="AR1191" s="2"/>
      <c r="AT1191" s="2"/>
      <c r="AU1191" s="2"/>
      <c r="AV1191" s="600"/>
      <c r="AW1191" s="600"/>
      <c r="AX1191" s="600"/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/>
      <c r="AN1192" s="2"/>
      <c r="AO1192" s="2"/>
      <c r="AR1192" s="2"/>
      <c r="AT1192" s="2"/>
      <c r="AU1192" s="2"/>
      <c r="AV1192" s="600"/>
      <c r="AW1192" s="600"/>
      <c r="AX1192" s="600"/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/>
      <c r="AN1193" s="2"/>
      <c r="AO1193" s="2"/>
      <c r="AR1193" s="2"/>
      <c r="AT1193" s="2"/>
      <c r="AU1193" s="2"/>
      <c r="AV1193" s="600"/>
      <c r="AW1193" s="600"/>
      <c r="AX1193" s="600"/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/>
      <c r="AN1194" s="2"/>
      <c r="AO1194" s="2"/>
      <c r="AR1194" s="2"/>
      <c r="AT1194" s="2"/>
      <c r="AU1194" s="2"/>
      <c r="AV1194" s="600"/>
      <c r="AW1194" s="600"/>
      <c r="AX1194" s="600"/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/>
      <c r="AN1195" s="2"/>
      <c r="AO1195" s="2"/>
      <c r="AR1195" s="2"/>
      <c r="AT1195" s="2"/>
      <c r="AU1195" s="2"/>
      <c r="AV1195" s="600"/>
      <c r="AW1195" s="600"/>
      <c r="AX1195" s="600"/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/>
      <c r="AN1196" s="2"/>
      <c r="AO1196" s="2"/>
      <c r="AR1196" s="2"/>
      <c r="AT1196" s="2"/>
      <c r="AU1196" s="2"/>
      <c r="AV1196" s="600"/>
      <c r="AW1196" s="600"/>
      <c r="AX1196" s="600"/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/>
      <c r="AN1197" s="2"/>
      <c r="AO1197" s="2"/>
      <c r="AR1197" s="2"/>
      <c r="AT1197" s="2"/>
      <c r="AU1197" s="2"/>
      <c r="AV1197" s="600"/>
      <c r="AW1197" s="600"/>
      <c r="AX1197" s="600"/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/>
      <c r="AN1198" s="2"/>
      <c r="AO1198" s="2"/>
      <c r="AR1198" s="2"/>
      <c r="AT1198" s="2"/>
      <c r="AU1198" s="2"/>
      <c r="AV1198" s="600"/>
      <c r="AW1198" s="600"/>
      <c r="AX1198" s="600"/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/>
      <c r="AN1199" s="2"/>
      <c r="AO1199" s="2"/>
      <c r="AR1199" s="2"/>
      <c r="AT1199" s="2"/>
      <c r="AU1199" s="2"/>
      <c r="AV1199" s="600"/>
      <c r="AW1199" s="600"/>
      <c r="AX1199" s="600"/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/>
      <c r="AN1200" s="2"/>
      <c r="AO1200" s="2"/>
      <c r="AR1200" s="2"/>
      <c r="AT1200" s="2"/>
      <c r="AU1200" s="2"/>
      <c r="AV1200" s="600"/>
      <c r="AW1200" s="600"/>
      <c r="AX1200" s="600"/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/>
      <c r="AN1201" s="2"/>
      <c r="AO1201" s="2"/>
      <c r="AR1201" s="2"/>
      <c r="AT1201" s="2"/>
      <c r="AU1201" s="2"/>
      <c r="AV1201" s="600"/>
      <c r="AW1201" s="600"/>
      <c r="AX1201" s="600"/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/>
      <c r="AN1202" s="2"/>
      <c r="AO1202" s="2"/>
      <c r="AR1202" s="2"/>
      <c r="AT1202" s="2"/>
      <c r="AU1202" s="2"/>
      <c r="AV1202" s="600"/>
      <c r="AW1202" s="600"/>
      <c r="AX1202" s="600"/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/>
      <c r="AN1203" s="2"/>
      <c r="AO1203" s="2"/>
      <c r="AR1203" s="2"/>
      <c r="AT1203" s="2"/>
      <c r="AU1203" s="2"/>
      <c r="AV1203" s="600"/>
      <c r="AW1203" s="600"/>
      <c r="AX1203" s="600"/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/>
      <c r="AN1204" s="2"/>
      <c r="AO1204" s="2"/>
      <c r="AR1204" s="2"/>
      <c r="AT1204" s="2"/>
      <c r="AU1204" s="2"/>
      <c r="AV1204" s="600"/>
      <c r="AW1204" s="600"/>
      <c r="AX1204" s="600"/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/>
      <c r="AN1205" s="2"/>
      <c r="AO1205" s="2"/>
      <c r="AR1205" s="2"/>
      <c r="AT1205" s="2"/>
      <c r="AU1205" s="2"/>
      <c r="AV1205" s="600"/>
      <c r="AW1205" s="600"/>
      <c r="AX1205" s="600"/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/>
      <c r="AN1206" s="2"/>
      <c r="AO1206" s="2"/>
      <c r="AR1206" s="2"/>
      <c r="AT1206" s="2"/>
      <c r="AU1206" s="2"/>
      <c r="AV1206" s="600"/>
      <c r="AW1206" s="600"/>
      <c r="AX1206" s="600"/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/>
      <c r="AN1207" s="2"/>
      <c r="AO1207" s="2"/>
      <c r="AR1207" s="2"/>
      <c r="AT1207" s="2"/>
      <c r="AU1207" s="2"/>
      <c r="AV1207" s="600"/>
      <c r="AW1207" s="600"/>
      <c r="AX1207" s="600"/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/>
      <c r="AN1208" s="2"/>
      <c r="AO1208" s="2"/>
      <c r="AR1208" s="2"/>
      <c r="AT1208" s="2"/>
      <c r="AU1208" s="2"/>
      <c r="AV1208" s="600"/>
      <c r="AW1208" s="600"/>
      <c r="AX1208" s="600"/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/>
      <c r="AN1209" s="2"/>
      <c r="AO1209" s="2"/>
      <c r="AR1209" s="2"/>
      <c r="AT1209" s="2"/>
      <c r="AU1209" s="2"/>
      <c r="AV1209" s="600"/>
      <c r="AW1209" s="600"/>
      <c r="AX1209" s="600"/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/>
      <c r="AN1210" s="2"/>
      <c r="AO1210" s="2"/>
      <c r="AR1210" s="2"/>
      <c r="AT1210" s="2"/>
      <c r="AU1210" s="2"/>
      <c r="AV1210" s="600"/>
      <c r="AW1210" s="600"/>
      <c r="AX1210" s="600"/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/>
      <c r="AN1211" s="2"/>
      <c r="AO1211" s="2"/>
      <c r="AR1211" s="2"/>
      <c r="AT1211" s="2"/>
      <c r="AU1211" s="2"/>
      <c r="AV1211" s="600"/>
      <c r="AW1211" s="600"/>
      <c r="AX1211" s="600"/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/>
      <c r="AN1212" s="2"/>
      <c r="AO1212" s="2"/>
      <c r="AR1212" s="2"/>
      <c r="AT1212" s="2"/>
      <c r="AU1212" s="2"/>
      <c r="AV1212" s="600"/>
      <c r="AW1212" s="600"/>
      <c r="AX1212" s="600"/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/>
      <c r="AN1213" s="2"/>
      <c r="AO1213" s="2"/>
      <c r="AR1213" s="2"/>
      <c r="AT1213" s="2"/>
      <c r="AU1213" s="2"/>
      <c r="AV1213" s="600"/>
      <c r="AW1213" s="600"/>
      <c r="AX1213" s="600"/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/>
      <c r="AN1214" s="2"/>
      <c r="AO1214" s="2"/>
      <c r="AR1214" s="2"/>
      <c r="AT1214" s="2"/>
      <c r="AU1214" s="2"/>
      <c r="AV1214" s="600"/>
      <c r="AW1214" s="600"/>
      <c r="AX1214" s="600"/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/>
      <c r="AN1215" s="2"/>
      <c r="AO1215" s="2"/>
      <c r="AR1215" s="2"/>
      <c r="AT1215" s="2"/>
      <c r="AU1215" s="2"/>
      <c r="AV1215" s="600"/>
      <c r="AW1215" s="600"/>
      <c r="AX1215" s="600"/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/>
      <c r="AN1216" s="2"/>
      <c r="AO1216" s="2"/>
      <c r="AR1216" s="2"/>
      <c r="AT1216" s="2"/>
      <c r="AU1216" s="2"/>
      <c r="AV1216" s="600"/>
      <c r="AW1216" s="600"/>
      <c r="AX1216" s="600"/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/>
      <c r="AN1217" s="2"/>
      <c r="AO1217" s="2"/>
      <c r="AR1217" s="2"/>
      <c r="AT1217" s="2"/>
      <c r="AU1217" s="2"/>
      <c r="AV1217" s="600"/>
      <c r="AW1217" s="600"/>
      <c r="AX1217" s="600"/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/>
      <c r="AN1218" s="2"/>
      <c r="AO1218" s="2"/>
      <c r="AR1218" s="2"/>
      <c r="AT1218" s="2"/>
      <c r="AU1218" s="2"/>
      <c r="AV1218" s="600"/>
      <c r="AW1218" s="600"/>
      <c r="AX1218" s="600"/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/>
      <c r="AN1219" s="2"/>
      <c r="AO1219" s="2"/>
      <c r="AR1219" s="2"/>
      <c r="AT1219" s="2"/>
      <c r="AU1219" s="2"/>
      <c r="AV1219" s="600"/>
      <c r="AW1219" s="600"/>
      <c r="AX1219" s="600"/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/>
      <c r="AN1220" s="2"/>
      <c r="AO1220" s="2"/>
      <c r="AR1220" s="2"/>
      <c r="AT1220" s="2"/>
      <c r="AU1220" s="2"/>
      <c r="AV1220" s="600"/>
      <c r="AW1220" s="600"/>
      <c r="AX1220" s="600"/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/>
      <c r="AN1221" s="2"/>
      <c r="AO1221" s="2"/>
      <c r="AR1221" s="2"/>
      <c r="AT1221" s="2"/>
      <c r="AU1221" s="2"/>
      <c r="AV1221" s="600"/>
      <c r="AW1221" s="600"/>
      <c r="AX1221" s="600"/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/>
      <c r="AN1222" s="2"/>
      <c r="AO1222" s="2"/>
      <c r="AR1222" s="2"/>
      <c r="AT1222" s="2"/>
      <c r="AU1222" s="2"/>
      <c r="AV1222" s="600"/>
      <c r="AW1222" s="600"/>
      <c r="AX1222" s="600"/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/>
      <c r="AN1223" s="2"/>
      <c r="AO1223" s="2"/>
      <c r="AR1223" s="2"/>
      <c r="AT1223" s="2"/>
      <c r="AU1223" s="2"/>
      <c r="AV1223" s="600"/>
      <c r="AW1223" s="600"/>
      <c r="AX1223" s="600"/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/>
      <c r="AN1224" s="2"/>
      <c r="AO1224" s="2"/>
      <c r="AR1224" s="2"/>
      <c r="AT1224" s="2"/>
      <c r="AU1224" s="2"/>
      <c r="AV1224" s="600"/>
      <c r="AW1224" s="600"/>
      <c r="AX1224" s="600"/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/>
      <c r="AN1225" s="2"/>
      <c r="AO1225" s="2"/>
      <c r="AR1225" s="2"/>
      <c r="AT1225" s="2"/>
      <c r="AU1225" s="2"/>
      <c r="AV1225" s="600"/>
      <c r="AW1225" s="600"/>
      <c r="AX1225" s="600"/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/>
      <c r="AN1226" s="2"/>
      <c r="AO1226" s="2"/>
      <c r="AR1226" s="2"/>
      <c r="AT1226" s="2"/>
      <c r="AU1226" s="2"/>
      <c r="AV1226" s="600"/>
      <c r="AW1226" s="600"/>
      <c r="AX1226" s="600"/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/>
      <c r="AN1227" s="2"/>
      <c r="AO1227" s="2"/>
      <c r="AR1227" s="2"/>
      <c r="AT1227" s="2"/>
      <c r="AU1227" s="2"/>
      <c r="AV1227" s="600"/>
      <c r="AW1227" s="600"/>
      <c r="AX1227" s="600"/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/>
      <c r="AN1228" s="2"/>
      <c r="AO1228" s="2"/>
      <c r="AR1228" s="2"/>
      <c r="AT1228" s="2"/>
      <c r="AU1228" s="2"/>
      <c r="AV1228" s="600"/>
      <c r="AW1228" s="600"/>
      <c r="AX1228" s="600"/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/>
      <c r="AN1229" s="2"/>
      <c r="AO1229" s="2"/>
      <c r="AR1229" s="2"/>
      <c r="AT1229" s="2"/>
      <c r="AU1229" s="2"/>
      <c r="AV1229" s="600"/>
      <c r="AW1229" s="600"/>
      <c r="AX1229" s="600"/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/>
      <c r="AN1230" s="2"/>
      <c r="AO1230" s="2"/>
      <c r="AR1230" s="2"/>
      <c r="AT1230" s="2"/>
      <c r="AU1230" s="2"/>
      <c r="AV1230" s="600"/>
      <c r="AW1230" s="600"/>
      <c r="AX1230" s="600"/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/>
      <c r="AN1231" s="2"/>
      <c r="AO1231" s="2"/>
      <c r="AR1231" s="2"/>
      <c r="AT1231" s="2"/>
      <c r="AU1231" s="2"/>
      <c r="AV1231" s="600"/>
      <c r="AW1231" s="600"/>
      <c r="AX1231" s="600"/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/>
      <c r="AN1232" s="2"/>
      <c r="AO1232" s="2"/>
      <c r="AR1232" s="2"/>
      <c r="AT1232" s="2"/>
      <c r="AU1232" s="2"/>
      <c r="AV1232" s="600"/>
      <c r="AW1232" s="600"/>
      <c r="AX1232" s="600"/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/>
      <c r="AN1233" s="2"/>
      <c r="AO1233" s="2"/>
      <c r="AR1233" s="2"/>
      <c r="AT1233" s="2"/>
      <c r="AU1233" s="2"/>
      <c r="AV1233" s="600"/>
      <c r="AW1233" s="600"/>
      <c r="AX1233" s="600"/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/>
      <c r="AN1234" s="2"/>
      <c r="AO1234" s="2"/>
      <c r="AR1234" s="2"/>
      <c r="AT1234" s="2"/>
      <c r="AU1234" s="2"/>
      <c r="AV1234" s="600"/>
      <c r="AW1234" s="600"/>
      <c r="AX1234" s="600"/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/>
      <c r="AN1235" s="2"/>
      <c r="AO1235" s="2"/>
      <c r="AR1235" s="2"/>
      <c r="AT1235" s="2"/>
      <c r="AU1235" s="2"/>
      <c r="AV1235" s="600"/>
      <c r="AW1235" s="600"/>
      <c r="AX1235" s="600"/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/>
      <c r="AN1236" s="2"/>
      <c r="AO1236" s="2"/>
      <c r="AR1236" s="2"/>
      <c r="AT1236" s="2"/>
      <c r="AU1236" s="2"/>
      <c r="AV1236" s="600"/>
      <c r="AW1236" s="600"/>
      <c r="AX1236" s="600"/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/>
      <c r="AN1237" s="2"/>
      <c r="AO1237" s="2"/>
      <c r="AR1237" s="2"/>
      <c r="AT1237" s="2"/>
      <c r="AU1237" s="2"/>
      <c r="AV1237" s="600"/>
      <c r="AW1237" s="600"/>
      <c r="AX1237" s="600"/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/>
      <c r="AN1238" s="2"/>
      <c r="AO1238" s="2"/>
      <c r="AR1238" s="2"/>
      <c r="AT1238" s="2"/>
      <c r="AU1238" s="2"/>
      <c r="AV1238" s="600"/>
      <c r="AW1238" s="600"/>
      <c r="AX1238" s="600"/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/>
      <c r="AN1239" s="2"/>
      <c r="AO1239" s="2"/>
      <c r="AR1239" s="2"/>
      <c r="AT1239" s="2"/>
      <c r="AU1239" s="2"/>
      <c r="AV1239" s="600"/>
      <c r="AW1239" s="600"/>
      <c r="AX1239" s="600"/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/>
      <c r="AN1240" s="2"/>
      <c r="AO1240" s="2"/>
      <c r="AR1240" s="2"/>
      <c r="AT1240" s="2"/>
      <c r="AU1240" s="2"/>
      <c r="AV1240" s="600"/>
      <c r="AW1240" s="600"/>
      <c r="AX1240" s="600"/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/>
      <c r="AN1241" s="2"/>
      <c r="AO1241" s="2"/>
      <c r="AR1241" s="2"/>
      <c r="AT1241" s="2"/>
      <c r="AU1241" s="2"/>
      <c r="AV1241" s="600"/>
      <c r="AW1241" s="600"/>
      <c r="AX1241" s="600"/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/>
      <c r="AN1242" s="2"/>
      <c r="AO1242" s="2"/>
      <c r="AR1242" s="2"/>
      <c r="AT1242" s="2"/>
      <c r="AU1242" s="2"/>
      <c r="AV1242" s="600"/>
      <c r="AW1242" s="600"/>
      <c r="AX1242" s="600"/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/>
      <c r="AN1243" s="2"/>
      <c r="AO1243" s="2"/>
      <c r="AR1243" s="2"/>
      <c r="AT1243" s="2"/>
      <c r="AU1243" s="2"/>
      <c r="AV1243" s="600"/>
      <c r="AW1243" s="600"/>
      <c r="AX1243" s="600"/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/>
      <c r="AN1244" s="2"/>
      <c r="AO1244" s="2"/>
      <c r="AR1244" s="2"/>
      <c r="AT1244" s="2"/>
      <c r="AU1244" s="2"/>
      <c r="AV1244" s="600"/>
      <c r="AW1244" s="600"/>
      <c r="AX1244" s="600"/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/>
      <c r="AN1245" s="2"/>
      <c r="AO1245" s="2"/>
      <c r="AR1245" s="2"/>
      <c r="AT1245" s="2"/>
      <c r="AU1245" s="2"/>
      <c r="AV1245" s="600"/>
      <c r="AW1245" s="600"/>
      <c r="AX1245" s="600"/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/>
      <c r="AN1246" s="2"/>
      <c r="AO1246" s="2"/>
      <c r="AR1246" s="2"/>
      <c r="AT1246" s="2"/>
      <c r="AU1246" s="2"/>
      <c r="AV1246" s="600"/>
      <c r="AW1246" s="600"/>
      <c r="AX1246" s="600"/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/>
      <c r="AN1247" s="2"/>
      <c r="AO1247" s="2"/>
      <c r="AR1247" s="2"/>
      <c r="AT1247" s="2"/>
      <c r="AU1247" s="2"/>
      <c r="AV1247" s="600"/>
      <c r="AW1247" s="600"/>
      <c r="AX1247" s="600"/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/>
      <c r="AN1248" s="2"/>
      <c r="AO1248" s="2"/>
      <c r="AR1248" s="2"/>
      <c r="AT1248" s="2"/>
      <c r="AU1248" s="2"/>
      <c r="AV1248" s="600"/>
      <c r="AW1248" s="600"/>
      <c r="AX1248" s="600"/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/>
      <c r="AN1249" s="2"/>
      <c r="AO1249" s="2"/>
      <c r="AR1249" s="2"/>
      <c r="AT1249" s="2"/>
      <c r="AU1249" s="2"/>
      <c r="AV1249" s="600"/>
      <c r="AW1249" s="600"/>
      <c r="AX1249" s="600"/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/>
      <c r="AN1250" s="2"/>
      <c r="AO1250" s="2"/>
      <c r="AR1250" s="2"/>
      <c r="AT1250" s="2"/>
      <c r="AU1250" s="2"/>
      <c r="AV1250" s="600"/>
      <c r="AW1250" s="600"/>
      <c r="AX1250" s="600"/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/>
      <c r="AN1251" s="2"/>
      <c r="AO1251" s="2"/>
      <c r="AR1251" s="2"/>
      <c r="AT1251" s="2"/>
      <c r="AU1251" s="2"/>
      <c r="AV1251" s="600"/>
      <c r="AW1251" s="600"/>
      <c r="AX1251" s="600"/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/>
      <c r="AN1252" s="2"/>
      <c r="AO1252" s="2"/>
      <c r="AR1252" s="2"/>
      <c r="AT1252" s="2"/>
      <c r="AU1252" s="2"/>
      <c r="AV1252" s="600"/>
      <c r="AW1252" s="600"/>
      <c r="AX1252" s="600"/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/>
      <c r="AN1253" s="2"/>
      <c r="AO1253" s="2"/>
      <c r="AR1253" s="2"/>
      <c r="AT1253" s="2"/>
      <c r="AU1253" s="2"/>
      <c r="AV1253" s="600"/>
      <c r="AW1253" s="600"/>
      <c r="AX1253" s="600"/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/>
      <c r="AN1254" s="2"/>
      <c r="AO1254" s="2"/>
      <c r="AR1254" s="2"/>
      <c r="AT1254" s="2"/>
      <c r="AU1254" s="2"/>
      <c r="AV1254" s="600"/>
      <c r="AW1254" s="600"/>
      <c r="AX1254" s="600"/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/>
      <c r="AN1255" s="2"/>
      <c r="AO1255" s="2"/>
      <c r="AR1255" s="2"/>
      <c r="AT1255" s="2"/>
      <c r="AU1255" s="2"/>
      <c r="AV1255" s="600"/>
      <c r="AW1255" s="600"/>
      <c r="AX1255" s="600"/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/>
      <c r="AN1256" s="2"/>
      <c r="AO1256" s="2"/>
      <c r="AR1256" s="2"/>
      <c r="AT1256" s="2"/>
      <c r="AU1256" s="2"/>
      <c r="AV1256" s="600"/>
      <c r="AW1256" s="600"/>
      <c r="AX1256" s="600"/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/>
      <c r="AN1257" s="2"/>
      <c r="AO1257" s="2"/>
      <c r="AR1257" s="2"/>
      <c r="AT1257" s="2"/>
      <c r="AU1257" s="2"/>
      <c r="AV1257" s="600"/>
      <c r="AW1257" s="600"/>
      <c r="AX1257" s="600"/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/>
      <c r="AN1258" s="2"/>
      <c r="AO1258" s="2"/>
      <c r="AR1258" s="2"/>
      <c r="AT1258" s="2"/>
      <c r="AU1258" s="2"/>
      <c r="AV1258" s="600"/>
      <c r="AW1258" s="600"/>
      <c r="AX1258" s="600"/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/>
      <c r="AN1259" s="2"/>
      <c r="AO1259" s="2"/>
      <c r="AR1259" s="2"/>
      <c r="AT1259" s="2"/>
      <c r="AU1259" s="2"/>
      <c r="AV1259" s="600"/>
      <c r="AW1259" s="600"/>
      <c r="AX1259" s="600"/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/>
      <c r="AN1260" s="2"/>
      <c r="AO1260" s="2"/>
      <c r="AR1260" s="2"/>
      <c r="AT1260" s="2"/>
      <c r="AU1260" s="2"/>
      <c r="AV1260" s="600"/>
      <c r="AW1260" s="600"/>
      <c r="AX1260" s="600"/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/>
      <c r="AN1261" s="2"/>
      <c r="AO1261" s="2"/>
      <c r="AR1261" s="2"/>
      <c r="AT1261" s="2"/>
      <c r="AU1261" s="2"/>
      <c r="AV1261" s="600"/>
      <c r="AW1261" s="600"/>
      <c r="AX1261" s="600"/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/>
      <c r="AN1262" s="2"/>
      <c r="AO1262" s="2"/>
      <c r="AR1262" s="2"/>
      <c r="AT1262" s="2"/>
      <c r="AU1262" s="2"/>
      <c r="AV1262" s="600"/>
      <c r="AW1262" s="600"/>
      <c r="AX1262" s="600"/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/>
      <c r="AN1263" s="2"/>
      <c r="AO1263" s="2"/>
      <c r="AR1263" s="2"/>
      <c r="AT1263" s="2"/>
      <c r="AU1263" s="2"/>
      <c r="AV1263" s="600"/>
      <c r="AW1263" s="600"/>
      <c r="AX1263" s="600"/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/>
      <c r="AN1264" s="2"/>
      <c r="AO1264" s="2"/>
      <c r="AR1264" s="2"/>
      <c r="AT1264" s="2"/>
      <c r="AU1264" s="2"/>
      <c r="AV1264" s="600"/>
      <c r="AW1264" s="600"/>
      <c r="AX1264" s="600"/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/>
      <c r="AN1265" s="2"/>
      <c r="AO1265" s="2"/>
      <c r="AR1265" s="2"/>
      <c r="AT1265" s="2"/>
      <c r="AU1265" s="2"/>
      <c r="AV1265" s="600"/>
      <c r="AW1265" s="600"/>
      <c r="AX1265" s="600"/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/>
      <c r="AN1266" s="2"/>
      <c r="AO1266" s="2"/>
      <c r="AR1266" s="2"/>
      <c r="AT1266" s="2"/>
      <c r="AU1266" s="2"/>
      <c r="AV1266" s="600"/>
      <c r="AW1266" s="600"/>
      <c r="AX1266" s="600"/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/>
      <c r="AN1267" s="2"/>
      <c r="AO1267" s="2"/>
      <c r="AR1267" s="2"/>
      <c r="AT1267" s="2"/>
      <c r="AU1267" s="2"/>
      <c r="AV1267" s="600"/>
      <c r="AW1267" s="600"/>
      <c r="AX1267" s="600"/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/>
      <c r="AN1268" s="2"/>
      <c r="AO1268" s="2"/>
      <c r="AR1268" s="2"/>
      <c r="AT1268" s="2"/>
      <c r="AU1268" s="2"/>
      <c r="AV1268" s="600"/>
      <c r="AW1268" s="600"/>
      <c r="AX1268" s="600"/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/>
      <c r="AN1269" s="2"/>
      <c r="AO1269" s="2"/>
      <c r="AR1269" s="2"/>
      <c r="AT1269" s="2"/>
      <c r="AU1269" s="2"/>
      <c r="AV1269" s="600"/>
      <c r="AW1269" s="600"/>
      <c r="AX1269" s="600"/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/>
      <c r="AN1270" s="2"/>
      <c r="AO1270" s="2"/>
      <c r="AR1270" s="2"/>
      <c r="AT1270" s="2"/>
      <c r="AU1270" s="2"/>
      <c r="AV1270" s="600"/>
      <c r="AW1270" s="600"/>
      <c r="AX1270" s="600"/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/>
      <c r="AN1271" s="2"/>
      <c r="AO1271" s="2"/>
      <c r="AR1271" s="2"/>
      <c r="AT1271" s="2"/>
      <c r="AU1271" s="2"/>
      <c r="AV1271" s="600"/>
      <c r="AW1271" s="600"/>
      <c r="AX1271" s="600"/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/>
      <c r="AN1272" s="2"/>
      <c r="AO1272" s="2"/>
      <c r="AR1272" s="2"/>
      <c r="AT1272" s="2"/>
      <c r="AU1272" s="2"/>
      <c r="AV1272" s="600"/>
      <c r="AW1272" s="600"/>
      <c r="AX1272" s="600"/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/>
      <c r="AN1273" s="2"/>
      <c r="AO1273" s="2"/>
      <c r="AR1273" s="2"/>
      <c r="AT1273" s="2"/>
      <c r="AU1273" s="2"/>
      <c r="AV1273" s="600"/>
      <c r="AW1273" s="600"/>
      <c r="AX1273" s="600"/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/>
      <c r="AN1274" s="2"/>
      <c r="AO1274" s="2"/>
      <c r="AR1274" s="2"/>
      <c r="AT1274" s="2"/>
      <c r="AU1274" s="2"/>
      <c r="AV1274" s="600"/>
      <c r="AW1274" s="600"/>
      <c r="AX1274" s="600"/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/>
      <c r="AN1275" s="2"/>
      <c r="AO1275" s="2"/>
      <c r="AR1275" s="2"/>
      <c r="AT1275" s="2"/>
      <c r="AU1275" s="2"/>
      <c r="AV1275" s="600"/>
      <c r="AW1275" s="600"/>
      <c r="AX1275" s="600"/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/>
      <c r="AN1276" s="2"/>
      <c r="AO1276" s="2"/>
      <c r="AR1276" s="2"/>
      <c r="AT1276" s="2"/>
      <c r="AU1276" s="2"/>
      <c r="AV1276" s="600"/>
      <c r="AW1276" s="600"/>
      <c r="AX1276" s="600"/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/>
      <c r="AN1277" s="2"/>
      <c r="AO1277" s="2"/>
      <c r="AR1277" s="2"/>
      <c r="AT1277" s="2"/>
      <c r="AU1277" s="2"/>
      <c r="AV1277" s="600"/>
      <c r="AW1277" s="600"/>
      <c r="AX1277" s="600"/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/>
      <c r="AN1278" s="2"/>
      <c r="AO1278" s="2"/>
      <c r="AR1278" s="2"/>
      <c r="AT1278" s="2"/>
      <c r="AU1278" s="2"/>
      <c r="AV1278" s="600"/>
      <c r="AW1278" s="600"/>
      <c r="AX1278" s="600"/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/>
      <c r="AN1279" s="2"/>
      <c r="AO1279" s="2"/>
      <c r="AR1279" s="2"/>
      <c r="AT1279" s="2"/>
      <c r="AU1279" s="2"/>
      <c r="AV1279" s="600"/>
      <c r="AW1279" s="600"/>
      <c r="AX1279" s="600"/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/>
      <c r="AN1280" s="2"/>
      <c r="AO1280" s="2"/>
      <c r="AR1280" s="2"/>
      <c r="AT1280" s="2"/>
      <c r="AU1280" s="2"/>
      <c r="AV1280" s="600"/>
      <c r="AW1280" s="600"/>
      <c r="AX1280" s="600"/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/>
      <c r="AN1281" s="2"/>
      <c r="AO1281" s="2"/>
      <c r="AR1281" s="2"/>
      <c r="AT1281" s="2"/>
      <c r="AU1281" s="2"/>
      <c r="AV1281" s="600"/>
      <c r="AW1281" s="600"/>
      <c r="AX1281" s="600"/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/>
      <c r="AN1282" s="2"/>
      <c r="AO1282" s="2"/>
      <c r="AR1282" s="2"/>
      <c r="AT1282" s="2"/>
      <c r="AU1282" s="2"/>
      <c r="AV1282" s="600"/>
      <c r="AW1282" s="600"/>
      <c r="AX1282" s="600"/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/>
      <c r="AN1283" s="2"/>
      <c r="AO1283" s="2"/>
      <c r="AR1283" s="2"/>
      <c r="AT1283" s="2"/>
      <c r="AU1283" s="2"/>
      <c r="AV1283" s="600"/>
      <c r="AW1283" s="600"/>
      <c r="AX1283" s="600"/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/>
      <c r="AN1284" s="2"/>
      <c r="AO1284" s="2"/>
      <c r="AR1284" s="2"/>
      <c r="AT1284" s="2"/>
      <c r="AU1284" s="2"/>
      <c r="AV1284" s="600"/>
      <c r="AW1284" s="600"/>
      <c r="AX1284" s="600"/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/>
      <c r="AN1285" s="2"/>
      <c r="AO1285" s="2"/>
      <c r="AR1285" s="2"/>
      <c r="AT1285" s="2"/>
      <c r="AU1285" s="2"/>
      <c r="AV1285" s="600"/>
      <c r="AW1285" s="600"/>
      <c r="AX1285" s="600"/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/>
      <c r="AN1286" s="2"/>
      <c r="AO1286" s="2"/>
      <c r="AR1286" s="2"/>
      <c r="AT1286" s="2"/>
      <c r="AU1286" s="2"/>
      <c r="AV1286" s="600"/>
      <c r="AW1286" s="600"/>
      <c r="AX1286" s="600"/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/>
      <c r="AN1287" s="2"/>
      <c r="AO1287" s="2"/>
      <c r="AR1287" s="2"/>
      <c r="AT1287" s="2"/>
      <c r="AU1287" s="2"/>
      <c r="AV1287" s="600"/>
      <c r="AW1287" s="600"/>
      <c r="AX1287" s="600"/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/>
      <c r="AN1288" s="2"/>
      <c r="AO1288" s="2"/>
      <c r="AR1288" s="2"/>
      <c r="AT1288" s="2"/>
      <c r="AU1288" s="2"/>
      <c r="AV1288" s="600"/>
      <c r="AW1288" s="600"/>
      <c r="AX1288" s="600"/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/>
      <c r="AN1289" s="2"/>
      <c r="AO1289" s="2"/>
      <c r="AR1289" s="2"/>
      <c r="AT1289" s="2"/>
      <c r="AU1289" s="2"/>
      <c r="AV1289" s="600"/>
      <c r="AW1289" s="600"/>
      <c r="AX1289" s="600"/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/>
      <c r="AN1290" s="2"/>
      <c r="AO1290" s="2"/>
      <c r="AR1290" s="2"/>
      <c r="AT1290" s="2"/>
      <c r="AU1290" s="2"/>
      <c r="AV1290" s="600"/>
      <c r="AW1290" s="600"/>
      <c r="AX1290" s="600"/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/>
      <c r="AN1291" s="2"/>
      <c r="AO1291" s="2"/>
      <c r="AR1291" s="2"/>
      <c r="AT1291" s="2"/>
      <c r="AU1291" s="2"/>
      <c r="AV1291" s="600"/>
      <c r="AW1291" s="600"/>
      <c r="AX1291" s="600"/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/>
      <c r="AN1292" s="2"/>
      <c r="AO1292" s="2"/>
      <c r="AR1292" s="2"/>
      <c r="AT1292" s="2"/>
      <c r="AU1292" s="2"/>
      <c r="AV1292" s="600"/>
      <c r="AW1292" s="600"/>
      <c r="AX1292" s="600"/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/>
      <c r="AN1293" s="2"/>
      <c r="AO1293" s="2"/>
      <c r="AR1293" s="2"/>
      <c r="AT1293" s="2"/>
      <c r="AU1293" s="2"/>
      <c r="AV1293" s="600"/>
      <c r="AW1293" s="600"/>
      <c r="AX1293" s="600"/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/>
      <c r="AN1294" s="2"/>
      <c r="AO1294" s="2"/>
      <c r="AR1294" s="2"/>
      <c r="AT1294" s="2"/>
      <c r="AU1294" s="2"/>
      <c r="AV1294" s="600"/>
      <c r="AW1294" s="600"/>
      <c r="AX1294" s="600"/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/>
      <c r="AN1295" s="2"/>
      <c r="AO1295" s="2"/>
      <c r="AR1295" s="2"/>
      <c r="AT1295" s="2"/>
      <c r="AU1295" s="2"/>
      <c r="AV1295" s="600"/>
      <c r="AW1295" s="600"/>
      <c r="AX1295" s="600"/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/>
      <c r="AN1296" s="2"/>
      <c r="AO1296" s="2"/>
      <c r="AR1296" s="2"/>
      <c r="AT1296" s="2"/>
      <c r="AU1296" s="2"/>
      <c r="AV1296" s="600"/>
      <c r="AW1296" s="600"/>
      <c r="AX1296" s="600"/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/>
      <c r="AN1297" s="2"/>
      <c r="AO1297" s="2"/>
      <c r="AR1297" s="2"/>
      <c r="AT1297" s="2"/>
      <c r="AU1297" s="2"/>
      <c r="AV1297" s="600"/>
      <c r="AW1297" s="600"/>
      <c r="AX1297" s="600"/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/>
      <c r="AN1298" s="2"/>
      <c r="AO1298" s="2"/>
      <c r="AR1298" s="2"/>
      <c r="AT1298" s="2"/>
      <c r="AU1298" s="2"/>
      <c r="AV1298" s="600"/>
      <c r="AW1298" s="600"/>
      <c r="AX1298" s="600"/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/>
      <c r="AN1299" s="2"/>
      <c r="AO1299" s="2"/>
      <c r="AR1299" s="2"/>
      <c r="AT1299" s="2"/>
      <c r="AU1299" s="2"/>
      <c r="AV1299" s="600"/>
      <c r="AW1299" s="600"/>
      <c r="AX1299" s="600"/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/>
      <c r="AN1300" s="2"/>
      <c r="AO1300" s="2"/>
      <c r="AR1300" s="2"/>
      <c r="AT1300" s="2"/>
      <c r="AU1300" s="2"/>
      <c r="AV1300" s="600"/>
      <c r="AW1300" s="600"/>
      <c r="AX1300" s="600"/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/>
      <c r="AN1301" s="2"/>
      <c r="AO1301" s="2"/>
      <c r="AR1301" s="2"/>
      <c r="AT1301" s="2"/>
      <c r="AU1301" s="2"/>
      <c r="AV1301" s="600"/>
      <c r="AW1301" s="600"/>
      <c r="AX1301" s="600"/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/>
      <c r="AN1302" s="2"/>
      <c r="AO1302" s="2"/>
      <c r="AR1302" s="2"/>
      <c r="AT1302" s="2"/>
      <c r="AU1302" s="2"/>
      <c r="AV1302" s="600"/>
      <c r="AW1302" s="600"/>
      <c r="AX1302" s="600"/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/>
      <c r="AN1303" s="2"/>
      <c r="AO1303" s="2"/>
      <c r="AR1303" s="2"/>
      <c r="AT1303" s="2"/>
      <c r="AU1303" s="2"/>
      <c r="AV1303" s="600"/>
      <c r="AW1303" s="600"/>
      <c r="AX1303" s="600"/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/>
      <c r="AN1304" s="2"/>
      <c r="AO1304" s="2"/>
      <c r="AR1304" s="2"/>
      <c r="AT1304" s="2"/>
      <c r="AU1304" s="2"/>
      <c r="AV1304" s="600"/>
      <c r="AW1304" s="600"/>
      <c r="AX1304" s="600"/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/>
      <c r="AN1305" s="2"/>
      <c r="AO1305" s="2"/>
      <c r="AR1305" s="2"/>
      <c r="AT1305" s="2"/>
      <c r="AU1305" s="2"/>
      <c r="AV1305" s="600"/>
      <c r="AW1305" s="600"/>
      <c r="AX1305" s="600"/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/>
      <c r="AN1306" s="2"/>
      <c r="AO1306" s="2"/>
      <c r="AR1306" s="2"/>
      <c r="AT1306" s="2"/>
      <c r="AU1306" s="2"/>
      <c r="AV1306" s="600"/>
      <c r="AW1306" s="600"/>
      <c r="AX1306" s="600"/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/>
      <c r="AN1307" s="2"/>
      <c r="AO1307" s="2"/>
      <c r="AR1307" s="2"/>
      <c r="AT1307" s="2"/>
      <c r="AU1307" s="2"/>
      <c r="AV1307" s="600"/>
      <c r="AW1307" s="600"/>
      <c r="AX1307" s="600"/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/>
      <c r="AN1308" s="2"/>
      <c r="AO1308" s="2"/>
      <c r="AR1308" s="2"/>
      <c r="AT1308" s="2"/>
      <c r="AU1308" s="2"/>
      <c r="AV1308" s="600"/>
      <c r="AW1308" s="600"/>
      <c r="AX1308" s="600"/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/>
      <c r="AN1309" s="2"/>
      <c r="AO1309" s="2"/>
      <c r="AR1309" s="2"/>
      <c r="AT1309" s="2"/>
      <c r="AU1309" s="2"/>
      <c r="AV1309" s="600"/>
      <c r="AW1309" s="600"/>
      <c r="AX1309" s="600"/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/>
      <c r="AN1310" s="2"/>
      <c r="AO1310" s="2"/>
      <c r="AR1310" s="2"/>
      <c r="AT1310" s="2"/>
      <c r="AU1310" s="2"/>
      <c r="AV1310" s="600"/>
      <c r="AW1310" s="600"/>
      <c r="AX1310" s="600"/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/>
      <c r="AN1311" s="2"/>
      <c r="AO1311" s="2"/>
      <c r="AR1311" s="2"/>
      <c r="AT1311" s="2"/>
      <c r="AU1311" s="2"/>
      <c r="AV1311" s="600"/>
      <c r="AW1311" s="600"/>
      <c r="AX1311" s="600"/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/>
      <c r="AN1312" s="2"/>
      <c r="AO1312" s="2"/>
      <c r="AR1312" s="2"/>
      <c r="AT1312" s="2"/>
      <c r="AU1312" s="2"/>
      <c r="AV1312" s="600"/>
      <c r="AW1312" s="600"/>
      <c r="AX1312" s="600"/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/>
      <c r="AN1313" s="2"/>
      <c r="AO1313" s="2"/>
      <c r="AR1313" s="2"/>
      <c r="AT1313" s="2"/>
      <c r="AU1313" s="2"/>
      <c r="AV1313" s="600"/>
      <c r="AW1313" s="600"/>
      <c r="AX1313" s="600"/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/>
      <c r="AN1314" s="2"/>
      <c r="AO1314" s="2"/>
      <c r="AR1314" s="2"/>
      <c r="AT1314" s="2"/>
      <c r="AU1314" s="2"/>
      <c r="AV1314" s="600"/>
      <c r="AW1314" s="600"/>
      <c r="AX1314" s="600"/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/>
      <c r="AN1315" s="2"/>
      <c r="AO1315" s="2"/>
      <c r="AR1315" s="2"/>
      <c r="AT1315" s="2"/>
      <c r="AU1315" s="2"/>
      <c r="AV1315" s="600"/>
      <c r="AW1315" s="600"/>
      <c r="AX1315" s="600"/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/>
      <c r="AN1316" s="2"/>
      <c r="AO1316" s="2"/>
      <c r="AR1316" s="2"/>
      <c r="AT1316" s="2"/>
      <c r="AU1316" s="2"/>
      <c r="AV1316" s="600"/>
      <c r="AW1316" s="600"/>
      <c r="AX1316" s="600"/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/>
      <c r="AN1317" s="2"/>
      <c r="AO1317" s="2"/>
      <c r="AR1317" s="2"/>
      <c r="AT1317" s="2"/>
      <c r="AU1317" s="2"/>
      <c r="AV1317" s="600"/>
      <c r="AW1317" s="600"/>
      <c r="AX1317" s="600"/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/>
      <c r="AN1318" s="2"/>
      <c r="AO1318" s="2"/>
      <c r="AR1318" s="2"/>
      <c r="AT1318" s="2"/>
      <c r="AU1318" s="2"/>
      <c r="AV1318" s="600"/>
      <c r="AW1318" s="600"/>
      <c r="AX1318" s="600"/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/>
      <c r="AN1319" s="2"/>
      <c r="AO1319" s="2"/>
      <c r="AR1319" s="2"/>
      <c r="AT1319" s="2"/>
      <c r="AU1319" s="2"/>
      <c r="AV1319" s="600"/>
      <c r="AW1319" s="600"/>
      <c r="AX1319" s="600"/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/>
      <c r="AN1320" s="2"/>
      <c r="AO1320" s="2"/>
      <c r="AR1320" s="2"/>
      <c r="AT1320" s="2"/>
      <c r="AU1320" s="2"/>
      <c r="AV1320" s="600"/>
      <c r="AW1320" s="600"/>
      <c r="AX1320" s="600"/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/>
      <c r="AN1321" s="2"/>
      <c r="AO1321" s="2"/>
      <c r="AR1321" s="2"/>
      <c r="AT1321" s="2"/>
      <c r="AU1321" s="2"/>
      <c r="AV1321" s="600"/>
      <c r="AW1321" s="600"/>
      <c r="AX1321" s="600"/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/>
      <c r="AN1322" s="2"/>
      <c r="AO1322" s="2"/>
      <c r="AR1322" s="2"/>
      <c r="AT1322" s="2"/>
      <c r="AU1322" s="2"/>
      <c r="AV1322" s="600"/>
      <c r="AW1322" s="600"/>
      <c r="AX1322" s="600"/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/>
      <c r="AN1323" s="2"/>
      <c r="AO1323" s="2"/>
      <c r="AR1323" s="2"/>
      <c r="AT1323" s="2"/>
      <c r="AU1323" s="2"/>
      <c r="AV1323" s="600"/>
      <c r="AW1323" s="600"/>
      <c r="AX1323" s="600"/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/>
      <c r="AN1324" s="2"/>
      <c r="AO1324" s="2"/>
      <c r="AR1324" s="2"/>
      <c r="AT1324" s="2"/>
      <c r="AU1324" s="2"/>
      <c r="AV1324" s="600"/>
      <c r="AW1324" s="600"/>
      <c r="AX1324" s="600"/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/>
      <c r="AN1325" s="2"/>
      <c r="AO1325" s="2"/>
      <c r="AR1325" s="2"/>
      <c r="AT1325" s="2"/>
      <c r="AU1325" s="2"/>
      <c r="AV1325" s="600"/>
      <c r="AW1325" s="600"/>
      <c r="AX1325" s="600"/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/>
      <c r="AN1326" s="2"/>
      <c r="AO1326" s="2"/>
      <c r="AR1326" s="2"/>
      <c r="AT1326" s="2"/>
      <c r="AU1326" s="2"/>
      <c r="AV1326" s="600"/>
      <c r="AW1326" s="600"/>
      <c r="AX1326" s="600"/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/>
      <c r="AN1327" s="2"/>
      <c r="AO1327" s="2"/>
      <c r="AR1327" s="2"/>
      <c r="AT1327" s="2"/>
      <c r="AU1327" s="2"/>
      <c r="AV1327" s="600"/>
      <c r="AW1327" s="600"/>
      <c r="AX1327" s="600"/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/>
      <c r="AN1328" s="2"/>
      <c r="AO1328" s="2"/>
      <c r="AR1328" s="2"/>
      <c r="AT1328" s="2"/>
      <c r="AU1328" s="2"/>
      <c r="AV1328" s="600"/>
      <c r="AW1328" s="600"/>
      <c r="AX1328" s="600"/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/>
      <c r="AN1329" s="2"/>
      <c r="AO1329" s="2"/>
      <c r="AR1329" s="2"/>
      <c r="AT1329" s="2"/>
      <c r="AU1329" s="2"/>
      <c r="AV1329" s="600"/>
      <c r="AW1329" s="600"/>
      <c r="AX1329" s="600"/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/>
      <c r="AN1330" s="2"/>
      <c r="AO1330" s="2"/>
      <c r="AR1330" s="2"/>
      <c r="AT1330" s="2"/>
      <c r="AU1330" s="2"/>
      <c r="AV1330" s="600"/>
      <c r="AW1330" s="600"/>
      <c r="AX1330" s="600"/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/>
      <c r="AN1331" s="2"/>
      <c r="AO1331" s="2"/>
      <c r="AR1331" s="2"/>
      <c r="AT1331" s="2"/>
      <c r="AU1331" s="2"/>
      <c r="AV1331" s="600"/>
      <c r="AW1331" s="600"/>
      <c r="AX1331" s="600"/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/>
      <c r="AN1332" s="2"/>
      <c r="AO1332" s="2"/>
      <c r="AR1332" s="2"/>
      <c r="AT1332" s="2"/>
      <c r="AU1332" s="2"/>
      <c r="AV1332" s="600"/>
      <c r="AW1332" s="600"/>
      <c r="AX1332" s="600"/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/>
      <c r="AN1333" s="2"/>
      <c r="AO1333" s="2"/>
      <c r="AR1333" s="2"/>
      <c r="AT1333" s="2"/>
      <c r="AU1333" s="2"/>
      <c r="AV1333" s="600"/>
      <c r="AW1333" s="600"/>
      <c r="AX1333" s="600"/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/>
      <c r="AN1334" s="2"/>
      <c r="AO1334" s="2"/>
      <c r="AR1334" s="2"/>
      <c r="AT1334" s="2"/>
      <c r="AU1334" s="2"/>
      <c r="AV1334" s="600"/>
      <c r="AW1334" s="600"/>
      <c r="AX1334" s="600"/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/>
      <c r="AN1335" s="2"/>
      <c r="AO1335" s="2"/>
      <c r="AR1335" s="2"/>
      <c r="AT1335" s="2"/>
      <c r="AU1335" s="2"/>
      <c r="AV1335" s="600"/>
      <c r="AW1335" s="600"/>
      <c r="AX1335" s="600"/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/>
      <c r="AN1336" s="2"/>
      <c r="AO1336" s="2"/>
      <c r="AR1336" s="2"/>
      <c r="AT1336" s="2"/>
      <c r="AU1336" s="2"/>
      <c r="AV1336" s="600"/>
      <c r="AW1336" s="600"/>
      <c r="AX1336" s="600"/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/>
      <c r="AN1337" s="2"/>
      <c r="AO1337" s="2"/>
      <c r="AR1337" s="2"/>
      <c r="AT1337" s="2"/>
      <c r="AU1337" s="2"/>
      <c r="AV1337" s="600"/>
      <c r="AW1337" s="600"/>
      <c r="AX1337" s="600"/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/>
      <c r="AN1338" s="2"/>
      <c r="AO1338" s="2"/>
      <c r="AR1338" s="2"/>
      <c r="AT1338" s="2"/>
      <c r="AU1338" s="2"/>
      <c r="AV1338" s="600"/>
      <c r="AW1338" s="600"/>
      <c r="AX1338" s="600"/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/>
      <c r="AN1339" s="2"/>
      <c r="AO1339" s="2"/>
      <c r="AR1339" s="2"/>
      <c r="AT1339" s="2"/>
      <c r="AU1339" s="2"/>
      <c r="AV1339" s="600"/>
      <c r="AW1339" s="600"/>
      <c r="AX1339" s="600"/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/>
      <c r="AN1340" s="2"/>
      <c r="AO1340" s="2"/>
      <c r="AR1340" s="2"/>
      <c r="AT1340" s="2"/>
      <c r="AU1340" s="2"/>
      <c r="AV1340" s="600"/>
      <c r="AW1340" s="600"/>
      <c r="AX1340" s="600"/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/>
      <c r="AN1341" s="2"/>
      <c r="AO1341" s="2"/>
      <c r="AR1341" s="2"/>
      <c r="AT1341" s="2"/>
      <c r="AU1341" s="2"/>
      <c r="AV1341" s="600"/>
      <c r="AW1341" s="600"/>
      <c r="AX1341" s="600"/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/>
      <c r="AN1342" s="2"/>
      <c r="AO1342" s="2"/>
      <c r="AR1342" s="2"/>
      <c r="AT1342" s="2"/>
      <c r="AU1342" s="2"/>
      <c r="AV1342" s="600"/>
      <c r="AW1342" s="600"/>
      <c r="AX1342" s="600"/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/>
      <c r="AN1343" s="2"/>
      <c r="AO1343" s="2"/>
      <c r="AR1343" s="2"/>
      <c r="AT1343" s="2"/>
      <c r="AU1343" s="2"/>
      <c r="AV1343" s="600"/>
      <c r="AW1343" s="600"/>
      <c r="AX1343" s="600"/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/>
      <c r="AN1344" s="2"/>
      <c r="AO1344" s="2"/>
      <c r="AR1344" s="2"/>
      <c r="AT1344" s="2"/>
      <c r="AU1344" s="2"/>
      <c r="AV1344" s="600"/>
      <c r="AW1344" s="600"/>
      <c r="AX1344" s="600"/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/>
      <c r="AN1345" s="2"/>
      <c r="AO1345" s="2"/>
      <c r="AR1345" s="2"/>
      <c r="AT1345" s="2"/>
      <c r="AU1345" s="2"/>
      <c r="AV1345" s="600"/>
      <c r="AW1345" s="600"/>
      <c r="AX1345" s="600"/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/>
      <c r="AN1346" s="2"/>
      <c r="AO1346" s="2"/>
      <c r="AR1346" s="2"/>
      <c r="AT1346" s="2"/>
      <c r="AU1346" s="2"/>
      <c r="AV1346" s="600"/>
      <c r="AW1346" s="600"/>
      <c r="AX1346" s="600"/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/>
      <c r="AN1347" s="2"/>
      <c r="AO1347" s="2"/>
      <c r="AR1347" s="2"/>
      <c r="AT1347" s="2"/>
      <c r="AU1347" s="2"/>
      <c r="AV1347" s="600"/>
      <c r="AW1347" s="600"/>
      <c r="AX1347" s="600"/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/>
      <c r="AN1348" s="2"/>
      <c r="AO1348" s="2"/>
      <c r="AR1348" s="2"/>
      <c r="AT1348" s="2"/>
      <c r="AU1348" s="2"/>
      <c r="AV1348" s="600"/>
      <c r="AW1348" s="600"/>
      <c r="AX1348" s="600"/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/>
      <c r="AN1349" s="2"/>
      <c r="AO1349" s="2"/>
      <c r="AR1349" s="2"/>
      <c r="AT1349" s="2"/>
      <c r="AU1349" s="2"/>
      <c r="AV1349" s="600"/>
      <c r="AW1349" s="600"/>
      <c r="AX1349" s="600"/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/>
      <c r="AN1350" s="2"/>
      <c r="AO1350" s="2"/>
      <c r="AR1350" s="2"/>
      <c r="AT1350" s="2"/>
      <c r="AU1350" s="2"/>
      <c r="AV1350" s="600"/>
      <c r="AW1350" s="600"/>
      <c r="AX1350" s="600"/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/>
      <c r="AN1351" s="2"/>
      <c r="AO1351" s="2"/>
      <c r="AR1351" s="2"/>
      <c r="AT1351" s="2"/>
      <c r="AU1351" s="2"/>
      <c r="AV1351" s="600"/>
      <c r="AW1351" s="600"/>
      <c r="AX1351" s="600"/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/>
      <c r="AN1352" s="2"/>
      <c r="AO1352" s="2"/>
      <c r="AR1352" s="2"/>
      <c r="AT1352" s="2"/>
      <c r="AU1352" s="2"/>
      <c r="AV1352" s="600"/>
      <c r="AW1352" s="600"/>
      <c r="AX1352" s="600"/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/>
      <c r="AN1353" s="2"/>
      <c r="AO1353" s="2"/>
      <c r="AR1353" s="2"/>
      <c r="AT1353" s="2"/>
      <c r="AU1353" s="2"/>
      <c r="AV1353" s="600"/>
      <c r="AW1353" s="600"/>
      <c r="AX1353" s="600"/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/>
      <c r="AN1354" s="2"/>
      <c r="AO1354" s="2"/>
      <c r="AR1354" s="2"/>
      <c r="AT1354" s="2"/>
      <c r="AU1354" s="2"/>
      <c r="AV1354" s="600"/>
      <c r="AW1354" s="600"/>
      <c r="AX1354" s="600"/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/>
      <c r="AN1355" s="2"/>
      <c r="AO1355" s="2"/>
      <c r="AR1355" s="2"/>
      <c r="AT1355" s="2"/>
      <c r="AU1355" s="2"/>
      <c r="AV1355" s="600"/>
      <c r="AW1355" s="600"/>
      <c r="AX1355" s="600"/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/>
      <c r="AN1356" s="2"/>
      <c r="AO1356" s="2"/>
      <c r="AR1356" s="2"/>
      <c r="AT1356" s="2"/>
      <c r="AU1356" s="2"/>
      <c r="AV1356" s="600"/>
      <c r="AW1356" s="600"/>
      <c r="AX1356" s="600"/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/>
      <c r="AN1357" s="2"/>
      <c r="AO1357" s="2"/>
      <c r="AR1357" s="2"/>
      <c r="AT1357" s="2"/>
      <c r="AU1357" s="2"/>
      <c r="AV1357" s="600"/>
      <c r="AW1357" s="600"/>
      <c r="AX1357" s="600"/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/>
      <c r="AN1358" s="2"/>
      <c r="AO1358" s="2"/>
      <c r="AR1358" s="2"/>
      <c r="AT1358" s="2"/>
      <c r="AU1358" s="2"/>
      <c r="AV1358" s="600"/>
      <c r="AW1358" s="600"/>
      <c r="AX1358" s="600"/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/>
      <c r="AN1359" s="2"/>
      <c r="AO1359" s="2"/>
      <c r="AR1359" s="2"/>
      <c r="AT1359" s="2"/>
      <c r="AU1359" s="2"/>
      <c r="AV1359" s="600"/>
      <c r="AW1359" s="600"/>
      <c r="AX1359" s="600"/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/>
      <c r="AN1360" s="2"/>
      <c r="AO1360" s="2"/>
      <c r="AR1360" s="2"/>
      <c r="AT1360" s="2"/>
      <c r="AU1360" s="2"/>
      <c r="AV1360" s="600"/>
      <c r="AW1360" s="600"/>
      <c r="AX1360" s="600"/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/>
      <c r="AN1361" s="2"/>
      <c r="AO1361" s="2"/>
      <c r="AR1361" s="2"/>
      <c r="AT1361" s="2"/>
      <c r="AU1361" s="2"/>
      <c r="AV1361" s="600"/>
      <c r="AW1361" s="600"/>
      <c r="AX1361" s="600"/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/>
      <c r="AN1362" s="2"/>
      <c r="AO1362" s="2"/>
      <c r="AR1362" s="2"/>
      <c r="AT1362" s="2"/>
      <c r="AU1362" s="2"/>
      <c r="AV1362" s="600"/>
      <c r="AW1362" s="600"/>
      <c r="AX1362" s="600"/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/>
      <c r="AN1363" s="2"/>
      <c r="AO1363" s="2"/>
      <c r="AR1363" s="2"/>
      <c r="AT1363" s="2"/>
      <c r="AU1363" s="2"/>
      <c r="AV1363" s="600"/>
      <c r="AW1363" s="600"/>
      <c r="AX1363" s="600"/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/>
      <c r="AN1364" s="2"/>
      <c r="AO1364" s="2"/>
      <c r="AR1364" s="2"/>
      <c r="AT1364" s="2"/>
      <c r="AU1364" s="2"/>
      <c r="AV1364" s="600"/>
      <c r="AW1364" s="600"/>
      <c r="AX1364" s="600"/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/>
      <c r="AN1365" s="2"/>
      <c r="AO1365" s="2"/>
      <c r="AR1365" s="2"/>
      <c r="AT1365" s="2"/>
      <c r="AU1365" s="2"/>
      <c r="AV1365" s="600"/>
      <c r="AW1365" s="600"/>
      <c r="AX1365" s="600"/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/>
      <c r="AN1366" s="2"/>
      <c r="AO1366" s="2"/>
      <c r="AR1366" s="2"/>
      <c r="AT1366" s="2"/>
      <c r="AU1366" s="2"/>
      <c r="AV1366" s="600"/>
      <c r="AW1366" s="600"/>
      <c r="AX1366" s="600"/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/>
      <c r="AN1367" s="2"/>
      <c r="AO1367" s="2"/>
      <c r="AR1367" s="2"/>
      <c r="AT1367" s="2"/>
      <c r="AU1367" s="2"/>
      <c r="AV1367" s="600"/>
      <c r="AW1367" s="600"/>
      <c r="AX1367" s="600"/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/>
      <c r="AN1368" s="2"/>
      <c r="AO1368" s="2"/>
      <c r="AR1368" s="2"/>
      <c r="AT1368" s="2"/>
      <c r="AU1368" s="2"/>
      <c r="AV1368" s="600"/>
      <c r="AW1368" s="600"/>
      <c r="AX1368" s="600"/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/>
      <c r="AN1369" s="2"/>
      <c r="AO1369" s="2"/>
      <c r="AR1369" s="2"/>
      <c r="AT1369" s="2"/>
      <c r="AU1369" s="2"/>
      <c r="AV1369" s="600"/>
      <c r="AW1369" s="600"/>
      <c r="AX1369" s="600"/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/>
      <c r="AN1370" s="2"/>
      <c r="AO1370" s="2"/>
      <c r="AR1370" s="2"/>
      <c r="AT1370" s="2"/>
      <c r="AU1370" s="2"/>
      <c r="AV1370" s="600"/>
      <c r="AW1370" s="600"/>
      <c r="AX1370" s="600"/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/>
      <c r="AN1371" s="2"/>
      <c r="AO1371" s="2"/>
      <c r="AR1371" s="2"/>
      <c r="AT1371" s="2"/>
      <c r="AU1371" s="2"/>
      <c r="AV1371" s="600"/>
      <c r="AW1371" s="600"/>
      <c r="AX1371" s="600"/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/>
      <c r="AN1372" s="2"/>
      <c r="AO1372" s="2"/>
      <c r="AR1372" s="2"/>
      <c r="AT1372" s="2"/>
      <c r="AU1372" s="2"/>
      <c r="AV1372" s="600"/>
      <c r="AW1372" s="600"/>
      <c r="AX1372" s="600"/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/>
      <c r="AN1373" s="2"/>
      <c r="AO1373" s="2"/>
      <c r="AR1373" s="2"/>
      <c r="AT1373" s="2"/>
      <c r="AU1373" s="2"/>
      <c r="AV1373" s="600"/>
      <c r="AW1373" s="600"/>
      <c r="AX1373" s="600"/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/>
      <c r="AN1374" s="2"/>
      <c r="AO1374" s="2"/>
      <c r="AR1374" s="2"/>
      <c r="AT1374" s="2"/>
      <c r="AU1374" s="2"/>
      <c r="AV1374" s="600"/>
      <c r="AW1374" s="600"/>
      <c r="AX1374" s="600"/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/>
      <c r="AN1375" s="2"/>
      <c r="AO1375" s="2"/>
      <c r="AR1375" s="2"/>
      <c r="AT1375" s="2"/>
      <c r="AU1375" s="2"/>
      <c r="AV1375" s="600"/>
      <c r="AW1375" s="600"/>
      <c r="AX1375" s="600"/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/>
      <c r="AN1376" s="2"/>
      <c r="AO1376" s="2"/>
      <c r="AR1376" s="2"/>
      <c r="AT1376" s="2"/>
      <c r="AU1376" s="2"/>
      <c r="AV1376" s="600"/>
      <c r="AW1376" s="600"/>
      <c r="AX1376" s="600"/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/>
      <c r="AN1377" s="2"/>
      <c r="AO1377" s="2"/>
      <c r="AR1377" s="2"/>
      <c r="AT1377" s="2"/>
      <c r="AU1377" s="2"/>
      <c r="AV1377" s="600"/>
      <c r="AW1377" s="600"/>
      <c r="AX1377" s="600"/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/>
      <c r="AN1378" s="2"/>
      <c r="AO1378" s="2"/>
      <c r="AR1378" s="2"/>
      <c r="AT1378" s="2"/>
      <c r="AU1378" s="2"/>
      <c r="AV1378" s="600"/>
      <c r="AW1378" s="600"/>
      <c r="AX1378" s="600"/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/>
      <c r="AN1379" s="2"/>
      <c r="AO1379" s="2"/>
      <c r="AR1379" s="2"/>
      <c r="AT1379" s="2"/>
      <c r="AU1379" s="2"/>
      <c r="AV1379" s="600"/>
      <c r="AW1379" s="600"/>
      <c r="AX1379" s="600"/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/>
      <c r="AN1380" s="2"/>
      <c r="AO1380" s="2"/>
      <c r="AR1380" s="2"/>
      <c r="AT1380" s="2"/>
      <c r="AU1380" s="2"/>
      <c r="AV1380" s="600"/>
      <c r="AW1380" s="600"/>
      <c r="AX1380" s="600"/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/>
      <c r="AN1381" s="2"/>
      <c r="AO1381" s="2"/>
      <c r="AR1381" s="2"/>
      <c r="AT1381" s="2"/>
      <c r="AU1381" s="2"/>
      <c r="AV1381" s="600"/>
      <c r="AW1381" s="600"/>
      <c r="AX1381" s="600"/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/>
      <c r="AN1382" s="2"/>
      <c r="AO1382" s="2"/>
      <c r="AR1382" s="2"/>
      <c r="AT1382" s="2"/>
      <c r="AU1382" s="2"/>
      <c r="AV1382" s="600"/>
      <c r="AW1382" s="600"/>
      <c r="AX1382" s="600"/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/>
      <c r="AN1383" s="2"/>
      <c r="AO1383" s="2"/>
      <c r="AR1383" s="2"/>
      <c r="AT1383" s="2"/>
      <c r="AU1383" s="2"/>
      <c r="AV1383" s="600"/>
      <c r="AW1383" s="600"/>
      <c r="AX1383" s="600"/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/>
      <c r="AN1384" s="2"/>
      <c r="AO1384" s="2"/>
      <c r="AR1384" s="2"/>
      <c r="AT1384" s="2"/>
      <c r="AU1384" s="2"/>
      <c r="AV1384" s="600"/>
      <c r="AW1384" s="600"/>
      <c r="AX1384" s="600"/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/>
      <c r="AN1385" s="2"/>
      <c r="AO1385" s="2"/>
      <c r="AR1385" s="2"/>
      <c r="AT1385" s="2"/>
      <c r="AU1385" s="2"/>
      <c r="AV1385" s="600"/>
      <c r="AW1385" s="600"/>
      <c r="AX1385" s="600"/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/>
      <c r="AN1386" s="2"/>
      <c r="AO1386" s="2"/>
      <c r="AR1386" s="2"/>
      <c r="AT1386" s="2"/>
      <c r="AU1386" s="2"/>
      <c r="AV1386" s="600"/>
      <c r="AW1386" s="600"/>
      <c r="AX1386" s="600"/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/>
      <c r="AN1387" s="2"/>
      <c r="AO1387" s="2"/>
      <c r="AR1387" s="2"/>
      <c r="AT1387" s="2"/>
      <c r="AU1387" s="2"/>
      <c r="AV1387" s="600"/>
      <c r="AW1387" s="600"/>
      <c r="AX1387" s="600"/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/>
      <c r="AN1388" s="2"/>
      <c r="AO1388" s="2"/>
      <c r="AR1388" s="2"/>
      <c r="AT1388" s="2"/>
      <c r="AU1388" s="2"/>
      <c r="AV1388" s="600"/>
      <c r="AW1388" s="600"/>
      <c r="AX1388" s="600"/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/>
      <c r="AN1389" s="2"/>
      <c r="AO1389" s="2"/>
      <c r="AR1389" s="2"/>
      <c r="AT1389" s="2"/>
      <c r="AU1389" s="2"/>
      <c r="AV1389" s="600"/>
      <c r="AW1389" s="600"/>
      <c r="AX1389" s="600"/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/>
      <c r="AN1390" s="2"/>
      <c r="AO1390" s="2"/>
      <c r="AR1390" s="2"/>
      <c r="AT1390" s="2"/>
      <c r="AU1390" s="2"/>
      <c r="AV1390" s="600"/>
      <c r="AW1390" s="600"/>
      <c r="AX1390" s="600"/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/>
      <c r="AN1391" s="2"/>
      <c r="AO1391" s="2"/>
      <c r="AR1391" s="2"/>
      <c r="AT1391" s="2"/>
      <c r="AU1391" s="2"/>
      <c r="AV1391" s="600"/>
      <c r="AW1391" s="600"/>
      <c r="AX1391" s="600"/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/>
      <c r="AN1392" s="2"/>
      <c r="AO1392" s="2"/>
      <c r="AR1392" s="2"/>
      <c r="AT1392" s="2"/>
      <c r="AU1392" s="2"/>
      <c r="AV1392" s="600"/>
      <c r="AW1392" s="600"/>
      <c r="AX1392" s="600"/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/>
      <c r="AN1393" s="2"/>
      <c r="AO1393" s="2"/>
      <c r="AR1393" s="2"/>
      <c r="AT1393" s="2"/>
      <c r="AU1393" s="2"/>
      <c r="AV1393" s="600"/>
      <c r="AW1393" s="600"/>
      <c r="AX1393" s="600"/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/>
      <c r="AN1394" s="2"/>
      <c r="AO1394" s="2"/>
      <c r="AR1394" s="2"/>
      <c r="AT1394" s="2"/>
      <c r="AU1394" s="2"/>
      <c r="AV1394" s="600"/>
      <c r="AW1394" s="600"/>
      <c r="AX1394" s="600"/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/>
      <c r="AN1395" s="2"/>
      <c r="AO1395" s="2"/>
      <c r="AR1395" s="2"/>
      <c r="AT1395" s="2"/>
      <c r="AU1395" s="2"/>
      <c r="AV1395" s="600"/>
      <c r="AW1395" s="600"/>
      <c r="AX1395" s="600"/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/>
      <c r="AN1396" s="2"/>
      <c r="AO1396" s="2"/>
      <c r="AR1396" s="2"/>
      <c r="AT1396" s="2"/>
      <c r="AU1396" s="2"/>
      <c r="AV1396" s="600"/>
      <c r="AW1396" s="600"/>
      <c r="AX1396" s="600"/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/>
      <c r="AN1397" s="2"/>
      <c r="AO1397" s="2"/>
      <c r="AR1397" s="2"/>
      <c r="AT1397" s="2"/>
      <c r="AU1397" s="2"/>
      <c r="AV1397" s="600"/>
      <c r="AW1397" s="600"/>
      <c r="AX1397" s="600"/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/>
      <c r="AN1398" s="2"/>
      <c r="AO1398" s="2"/>
      <c r="AR1398" s="2"/>
      <c r="AT1398" s="2"/>
      <c r="AU1398" s="2"/>
      <c r="AV1398" s="600"/>
      <c r="AW1398" s="600"/>
      <c r="AX1398" s="600"/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/>
      <c r="AN1399" s="2"/>
      <c r="AO1399" s="2"/>
      <c r="AR1399" s="2"/>
      <c r="AT1399" s="2"/>
      <c r="AU1399" s="2"/>
      <c r="AV1399" s="600"/>
      <c r="AW1399" s="600"/>
      <c r="AX1399" s="600"/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/>
      <c r="AN1400" s="2"/>
      <c r="AO1400" s="2"/>
      <c r="AR1400" s="2"/>
      <c r="AT1400" s="2"/>
      <c r="AU1400" s="2"/>
      <c r="AV1400" s="600"/>
      <c r="AW1400" s="600"/>
      <c r="AX1400" s="600"/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/>
      <c r="AN1401" s="2"/>
      <c r="AO1401" s="2"/>
      <c r="AR1401" s="2"/>
      <c r="AT1401" s="2"/>
      <c r="AU1401" s="2"/>
      <c r="AV1401" s="600"/>
      <c r="AW1401" s="600"/>
      <c r="AX1401" s="600"/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/>
      <c r="AN1402" s="2"/>
      <c r="AO1402" s="2"/>
      <c r="AR1402" s="2"/>
      <c r="AT1402" s="2"/>
      <c r="AU1402" s="2"/>
      <c r="AV1402" s="600"/>
      <c r="AW1402" s="600"/>
      <c r="AX1402" s="600"/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/>
      <c r="AN1403" s="2"/>
      <c r="AO1403" s="2"/>
      <c r="AR1403" s="2"/>
      <c r="AT1403" s="2"/>
      <c r="AU1403" s="2"/>
      <c r="AV1403" s="600"/>
      <c r="AW1403" s="600"/>
      <c r="AX1403" s="600"/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/>
      <c r="AN1404" s="2"/>
      <c r="AO1404" s="2"/>
      <c r="AR1404" s="2"/>
      <c r="AT1404" s="2"/>
      <c r="AU1404" s="2"/>
      <c r="AV1404" s="600"/>
      <c r="AW1404" s="600"/>
      <c r="AX1404" s="600"/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/>
      <c r="AN1405" s="2"/>
      <c r="AO1405" s="2"/>
      <c r="AR1405" s="2"/>
      <c r="AT1405" s="2"/>
      <c r="AU1405" s="2"/>
      <c r="AV1405" s="600"/>
      <c r="AW1405" s="600"/>
      <c r="AX1405" s="600"/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/>
      <c r="AN1406" s="2"/>
      <c r="AO1406" s="2"/>
      <c r="AR1406" s="2"/>
      <c r="AT1406" s="2"/>
      <c r="AU1406" s="2"/>
      <c r="AV1406" s="600"/>
      <c r="AW1406" s="600"/>
      <c r="AX1406" s="600"/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/>
      <c r="AN1407" s="2"/>
      <c r="AO1407" s="2"/>
      <c r="AR1407" s="2"/>
      <c r="AT1407" s="2"/>
      <c r="AU1407" s="2"/>
      <c r="AV1407" s="600"/>
      <c r="AW1407" s="600"/>
      <c r="AX1407" s="600"/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/>
      <c r="AN1408" s="2"/>
      <c r="AO1408" s="2"/>
      <c r="AR1408" s="2"/>
      <c r="AT1408" s="2"/>
      <c r="AU1408" s="2"/>
      <c r="AV1408" s="600"/>
      <c r="AW1408" s="600"/>
      <c r="AX1408" s="600"/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/>
      <c r="AN1409" s="2"/>
      <c r="AO1409" s="2"/>
      <c r="AR1409" s="2"/>
      <c r="AT1409" s="2"/>
      <c r="AU1409" s="2"/>
      <c r="AV1409" s="600"/>
      <c r="AW1409" s="600"/>
      <c r="AX1409" s="600"/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/>
      <c r="AN1410" s="2"/>
      <c r="AO1410" s="2"/>
      <c r="AR1410" s="2"/>
      <c r="AT1410" s="2"/>
      <c r="AU1410" s="2"/>
      <c r="AV1410" s="600"/>
      <c r="AW1410" s="600"/>
      <c r="AX1410" s="600"/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/>
      <c r="AN1411" s="2"/>
      <c r="AO1411" s="2"/>
      <c r="AR1411" s="2"/>
      <c r="AT1411" s="2"/>
      <c r="AU1411" s="2"/>
      <c r="AV1411" s="600"/>
      <c r="AW1411" s="600"/>
      <c r="AX1411" s="600"/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/>
      <c r="AN1412" s="2"/>
      <c r="AO1412" s="2"/>
      <c r="AR1412" s="2"/>
      <c r="AT1412" s="2"/>
      <c r="AU1412" s="2"/>
      <c r="AV1412" s="600"/>
      <c r="AW1412" s="600"/>
      <c r="AX1412" s="600"/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/>
      <c r="AN1413" s="2"/>
      <c r="AO1413" s="2"/>
      <c r="AR1413" s="2"/>
      <c r="AT1413" s="2"/>
      <c r="AU1413" s="2"/>
      <c r="AV1413" s="600"/>
      <c r="AW1413" s="600"/>
      <c r="AX1413" s="600"/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/>
      <c r="AN1414" s="2"/>
      <c r="AO1414" s="2"/>
      <c r="AR1414" s="2"/>
      <c r="AT1414" s="2"/>
      <c r="AU1414" s="2"/>
      <c r="AV1414" s="600"/>
      <c r="AW1414" s="600"/>
      <c r="AX1414" s="600"/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/>
      <c r="AN1415" s="2"/>
      <c r="AO1415" s="2"/>
      <c r="AR1415" s="2"/>
      <c r="AT1415" s="2"/>
      <c r="AU1415" s="2"/>
      <c r="AV1415" s="600"/>
      <c r="AW1415" s="600"/>
      <c r="AX1415" s="600"/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/>
      <c r="AN1416" s="2"/>
      <c r="AO1416" s="2"/>
      <c r="AR1416" s="2"/>
      <c r="AT1416" s="2"/>
      <c r="AU1416" s="2"/>
      <c r="AV1416" s="600"/>
      <c r="AW1416" s="600"/>
      <c r="AX1416" s="600"/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/>
      <c r="AN1417" s="2"/>
      <c r="AO1417" s="2"/>
      <c r="AR1417" s="2"/>
      <c r="AT1417" s="2"/>
      <c r="AU1417" s="2"/>
      <c r="AV1417" s="600"/>
      <c r="AW1417" s="600"/>
      <c r="AX1417" s="600"/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/>
      <c r="AN1418" s="2"/>
      <c r="AO1418" s="2"/>
      <c r="AR1418" s="2"/>
      <c r="AT1418" s="2"/>
      <c r="AU1418" s="2"/>
      <c r="AV1418" s="600"/>
      <c r="AW1418" s="600"/>
      <c r="AX1418" s="600"/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/>
      <c r="AN1419" s="2"/>
      <c r="AO1419" s="2"/>
      <c r="AR1419" s="2"/>
      <c r="AT1419" s="2"/>
      <c r="AU1419" s="2"/>
      <c r="AV1419" s="600"/>
      <c r="AW1419" s="600"/>
      <c r="AX1419" s="600"/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/>
      <c r="AN1420" s="2"/>
      <c r="AO1420" s="2"/>
      <c r="AR1420" s="2"/>
      <c r="AT1420" s="2"/>
      <c r="AU1420" s="2"/>
      <c r="AV1420" s="600"/>
      <c r="AW1420" s="600"/>
      <c r="AX1420" s="600"/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/>
      <c r="AN1421" s="2"/>
      <c r="AO1421" s="2"/>
      <c r="AR1421" s="2"/>
      <c r="AT1421" s="2"/>
      <c r="AU1421" s="2"/>
      <c r="AV1421" s="600"/>
      <c r="AW1421" s="600"/>
      <c r="AX1421" s="600"/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/>
      <c r="AN1422" s="2"/>
      <c r="AO1422" s="2"/>
      <c r="AR1422" s="2"/>
      <c r="AT1422" s="2"/>
      <c r="AU1422" s="2"/>
      <c r="AV1422" s="600"/>
      <c r="AW1422" s="600"/>
      <c r="AX1422" s="600"/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/>
      <c r="AN1423" s="2"/>
      <c r="AO1423" s="2"/>
      <c r="AR1423" s="2"/>
      <c r="AT1423" s="2"/>
      <c r="AU1423" s="2"/>
      <c r="AV1423" s="600"/>
      <c r="AW1423" s="600"/>
      <c r="AX1423" s="600"/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/>
      <c r="AN1424" s="2"/>
      <c r="AO1424" s="2"/>
      <c r="AR1424" s="2"/>
      <c r="AT1424" s="2"/>
      <c r="AU1424" s="2"/>
      <c r="AV1424" s="600"/>
      <c r="AW1424" s="600"/>
      <c r="AX1424" s="600"/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/>
      <c r="AN1425" s="2"/>
      <c r="AO1425" s="2"/>
      <c r="AR1425" s="2"/>
      <c r="AT1425" s="2"/>
      <c r="AU1425" s="2"/>
      <c r="AV1425" s="600"/>
      <c r="AW1425" s="600"/>
      <c r="AX1425" s="600"/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/>
      <c r="AN1426" s="2"/>
      <c r="AO1426" s="2"/>
      <c r="AR1426" s="2"/>
      <c r="AT1426" s="2"/>
      <c r="AU1426" s="2"/>
      <c r="AV1426" s="600"/>
      <c r="AW1426" s="600"/>
      <c r="AX1426" s="600"/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/>
      <c r="AN1427" s="2"/>
      <c r="AO1427" s="2"/>
      <c r="AR1427" s="2"/>
      <c r="AT1427" s="2"/>
      <c r="AU1427" s="2"/>
      <c r="AV1427" s="600"/>
      <c r="AW1427" s="600"/>
      <c r="AX1427" s="600"/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/>
      <c r="AN1428" s="2"/>
      <c r="AO1428" s="2"/>
      <c r="AR1428" s="2"/>
      <c r="AT1428" s="2"/>
      <c r="AU1428" s="2"/>
      <c r="AV1428" s="600"/>
      <c r="AW1428" s="600"/>
      <c r="AX1428" s="600"/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/>
      <c r="AN1429" s="2"/>
      <c r="AO1429" s="2"/>
      <c r="AR1429" s="2"/>
      <c r="AT1429" s="2"/>
      <c r="AU1429" s="2"/>
      <c r="AV1429" s="600"/>
      <c r="AW1429" s="600"/>
      <c r="AX1429" s="600"/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/>
      <c r="AN1430" s="2"/>
      <c r="AO1430" s="2"/>
      <c r="AR1430" s="2"/>
      <c r="AT1430" s="2"/>
      <c r="AU1430" s="2"/>
      <c r="AV1430" s="600"/>
      <c r="AW1430" s="600"/>
      <c r="AX1430" s="600"/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/>
      <c r="AN1431" s="2"/>
      <c r="AO1431" s="2"/>
      <c r="AR1431" s="2"/>
      <c r="AT1431" s="2"/>
      <c r="AU1431" s="2"/>
      <c r="AV1431" s="600"/>
      <c r="AW1431" s="600"/>
      <c r="AX1431" s="600"/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/>
      <c r="AN1432" s="2"/>
      <c r="AO1432" s="2"/>
      <c r="AR1432" s="2"/>
      <c r="AT1432" s="2"/>
      <c r="AU1432" s="2"/>
      <c r="AV1432" s="600"/>
      <c r="AW1432" s="600"/>
      <c r="AX1432" s="600"/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/>
      <c r="AN1433" s="2"/>
      <c r="AO1433" s="2"/>
      <c r="AR1433" s="2"/>
      <c r="AT1433" s="2"/>
      <c r="AU1433" s="2"/>
      <c r="AV1433" s="600"/>
      <c r="AW1433" s="600"/>
      <c r="AX1433" s="600"/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/>
      <c r="AN1434" s="2"/>
      <c r="AO1434" s="2"/>
      <c r="AR1434" s="2"/>
      <c r="AT1434" s="2"/>
      <c r="AU1434" s="2"/>
      <c r="AV1434" s="600"/>
      <c r="AW1434" s="600"/>
      <c r="AX1434" s="600"/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/>
      <c r="AN1435" s="2"/>
      <c r="AO1435" s="2"/>
      <c r="AR1435" s="2"/>
      <c r="AT1435" s="2"/>
      <c r="AU1435" s="2"/>
      <c r="AV1435" s="600"/>
      <c r="AW1435" s="600"/>
      <c r="AX1435" s="600"/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/>
      <c r="AN1436" s="2"/>
      <c r="AO1436" s="2"/>
      <c r="AR1436" s="2"/>
      <c r="AT1436" s="2"/>
      <c r="AU1436" s="2"/>
      <c r="AV1436" s="600"/>
      <c r="AW1436" s="600"/>
      <c r="AX1436" s="600"/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/>
      <c r="AN1437" s="2"/>
      <c r="AO1437" s="2"/>
      <c r="AR1437" s="2"/>
      <c r="AT1437" s="2"/>
      <c r="AU1437" s="2"/>
      <c r="AV1437" s="600"/>
      <c r="AW1437" s="600"/>
      <c r="AX1437" s="600"/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/>
      <c r="AN1438" s="2"/>
      <c r="AO1438" s="2"/>
      <c r="AR1438" s="2"/>
      <c r="AT1438" s="2"/>
      <c r="AU1438" s="2"/>
      <c r="AV1438" s="600"/>
      <c r="AW1438" s="600"/>
      <c r="AX1438" s="600"/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/>
      <c r="AN1439" s="2"/>
      <c r="AO1439" s="2"/>
      <c r="AR1439" s="2"/>
      <c r="AT1439" s="2"/>
      <c r="AU1439" s="2"/>
      <c r="AV1439" s="600"/>
      <c r="AW1439" s="600"/>
      <c r="AX1439" s="600"/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/>
      <c r="AN1440" s="2"/>
      <c r="AO1440" s="2"/>
      <c r="AR1440" s="2"/>
      <c r="AT1440" s="2"/>
      <c r="AU1440" s="2"/>
      <c r="AV1440" s="600"/>
      <c r="AW1440" s="600"/>
      <c r="AX1440" s="600"/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/>
      <c r="AN1441" s="2"/>
      <c r="AO1441" s="2"/>
      <c r="AR1441" s="2"/>
      <c r="AT1441" s="2"/>
      <c r="AU1441" s="2"/>
      <c r="AV1441" s="600"/>
      <c r="AW1441" s="600"/>
      <c r="AX1441" s="600"/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/>
      <c r="AN1442" s="2"/>
      <c r="AO1442" s="2"/>
      <c r="AR1442" s="2"/>
      <c r="AT1442" s="2"/>
      <c r="AU1442" s="2"/>
      <c r="AV1442" s="600"/>
      <c r="AW1442" s="600"/>
      <c r="AX1442" s="600"/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/>
      <c r="AN1443" s="2"/>
      <c r="AO1443" s="2"/>
      <c r="AR1443" s="2"/>
      <c r="AT1443" s="2"/>
      <c r="AU1443" s="2"/>
      <c r="AV1443" s="600"/>
      <c r="AW1443" s="600"/>
      <c r="AX1443" s="600"/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/>
      <c r="AN1444" s="2"/>
      <c r="AO1444" s="2"/>
      <c r="AR1444" s="2"/>
      <c r="AT1444" s="2"/>
      <c r="AU1444" s="2"/>
      <c r="AV1444" s="600"/>
      <c r="AW1444" s="600"/>
      <c r="AX1444" s="600"/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/>
      <c r="AN1445" s="2"/>
      <c r="AO1445" s="2"/>
      <c r="AR1445" s="2"/>
      <c r="AT1445" s="2"/>
      <c r="AU1445" s="2"/>
      <c r="AV1445" s="600"/>
      <c r="AW1445" s="600"/>
      <c r="AX1445" s="600"/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/>
      <c r="AN1446" s="2"/>
      <c r="AO1446" s="2"/>
      <c r="AR1446" s="2"/>
      <c r="AT1446" s="2"/>
      <c r="AU1446" s="2"/>
      <c r="AV1446" s="600"/>
      <c r="AW1446" s="600"/>
      <c r="AX1446" s="600"/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/>
      <c r="AN1447" s="2"/>
      <c r="AO1447" s="2"/>
      <c r="AR1447" s="2"/>
      <c r="AT1447" s="2"/>
      <c r="AU1447" s="2"/>
      <c r="AV1447" s="600"/>
      <c r="AW1447" s="600"/>
      <c r="AX1447" s="600"/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674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AA1" sqref="AA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15.5</v>
      </c>
      <c r="AB3" s="303"/>
      <c r="AC3" s="303"/>
      <c r="AD3" s="302"/>
      <c r="AE3" s="216"/>
      <c r="AF3" s="464"/>
      <c r="AG3" s="652" t="str">
        <f>$C$5</f>
        <v>Août_2026</v>
      </c>
      <c r="AH3" s="653"/>
      <c r="AI3" s="503"/>
      <c r="AJ3" s="662" t="s">
        <v>140</v>
      </c>
      <c r="AK3" s="663"/>
      <c r="AL3" s="664"/>
      <c r="AM3" s="301"/>
      <c r="AN3" s="659" t="s">
        <v>139</v>
      </c>
      <c r="AO3" s="660"/>
      <c r="AP3" s="660"/>
      <c r="AQ3" s="660"/>
      <c r="AR3" s="661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54" t="str">
        <f>C5</f>
        <v>Août_2026</v>
      </c>
      <c r="Y5" s="655"/>
      <c r="Z5" s="451"/>
      <c r="AA5" s="656">
        <f ca="1">NOW()</f>
        <v>46238.806289120374</v>
      </c>
      <c r="AB5" s="657"/>
      <c r="AC5" s="658"/>
      <c r="AD5" s="491"/>
      <c r="AE5" s="216"/>
      <c r="AF5" s="465"/>
      <c r="AG5" s="650" t="s">
        <v>132</v>
      </c>
      <c r="AH5" s="651"/>
      <c r="AI5" s="504"/>
      <c r="AJ5" s="437">
        <f>SUM($AJ$15:$AJ$72)</f>
        <v>0</v>
      </c>
      <c r="AK5" s="451"/>
      <c r="AL5" s="280">
        <f>SUM($AL$15:$AL$72)</f>
        <v>0</v>
      </c>
      <c r="AM5" s="451"/>
      <c r="AN5" s="248">
        <f>SUM(AN$15:AN$72)</f>
        <v>0</v>
      </c>
      <c r="AO5" s="451"/>
      <c r="AP5" s="248">
        <f>SUM(AP$15:AP$72)</f>
        <v>0</v>
      </c>
      <c r="AQ5" s="451"/>
      <c r="AR5" s="248">
        <f>SUM(AR$15:AR$72)</f>
        <v>0</v>
      </c>
      <c r="AS5" s="451"/>
      <c r="AT5" s="248">
        <f>SUM(AT$15:AT$72)</f>
        <v>0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1.0090277777777776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65" t="s">
        <v>127</v>
      </c>
      <c r="D7" s="666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14.4</v>
      </c>
      <c r="M7" s="484"/>
      <c r="N7" s="272">
        <f>VLOOKUP($L$7,$L$11:$Y$49,14,0)</f>
        <v>46235</v>
      </c>
      <c r="O7" s="484"/>
      <c r="P7" s="474"/>
      <c r="Q7" s="484"/>
      <c r="R7" s="271">
        <f>MAX(R$11:R72)</f>
        <v>31.3</v>
      </c>
      <c r="S7" s="484"/>
      <c r="T7" s="270">
        <f>VLOOKUP($R$7,$R$11:$Y$72,8,0)</f>
        <v>46236</v>
      </c>
      <c r="U7" s="487"/>
      <c r="V7" s="216"/>
      <c r="W7" s="465"/>
      <c r="X7" s="667" t="s">
        <v>126</v>
      </c>
      <c r="Y7" s="668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8">
        <f ca="1">TODAY()</f>
        <v>46238</v>
      </c>
      <c r="AH7" s="649"/>
      <c r="AI7" s="451"/>
      <c r="AJ7" s="266">
        <f>VLOOKUP($AJ$9,$AJ$11:$AY$72,16,0)</f>
        <v>46235</v>
      </c>
      <c r="AK7" s="451"/>
      <c r="AL7" s="267">
        <f>VLOOKUP($AL$9,$AL$11:$AY$72,14,0)</f>
        <v>46235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8">
        <f ca="1">TODAY()</f>
        <v>46238</v>
      </c>
      <c r="AY7" s="649"/>
      <c r="AZ7" s="451"/>
      <c r="BA7" s="265">
        <f>VLOOKUP($BA$9,$BA$11:$BE$72,5,0)</f>
        <v>46236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46"/>
      <c r="D9" s="647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VLOOKUP($L$7,$L$11:$N$49,3,0)</f>
        <v>0.280555555555556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46236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23</v>
      </c>
      <c r="AB9" s="451"/>
      <c r="AC9" s="253">
        <f>VLOOKUP($AA$9,$AA$11:$AH$72,8,0)</f>
        <v>46235</v>
      </c>
      <c r="AD9" s="487"/>
      <c r="AE9" s="216"/>
      <c r="AF9" s="465"/>
      <c r="AG9" s="252">
        <f>$BO$79</f>
        <v>296.10999999999996</v>
      </c>
      <c r="AH9" s="251" t="s">
        <v>32</v>
      </c>
      <c r="AI9" s="451"/>
      <c r="AJ9" s="250">
        <f>MAX($AJ$11:$AJ$72)</f>
        <v>0</v>
      </c>
      <c r="AK9" s="451"/>
      <c r="AL9" s="249">
        <f>MAX($AL$11:AL$72)</f>
        <v>0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74.137499999999974</v>
      </c>
      <c r="AZ9" s="451"/>
      <c r="BA9" s="244">
        <f>MAX($BA$11:$BA$72)</f>
        <v>0.55555555555555558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/>
      </c>
      <c r="K17" s="447"/>
      <c r="L17" s="448"/>
      <c r="M17" s="447"/>
      <c r="N17" s="441"/>
      <c r="O17" s="447"/>
      <c r="P17" s="446" t="str">
        <f>IF(OR(R15="",R17=""),"",IF(R17&gt;R15,"»",IF(R17&lt;R15,"¼","¹º")))</f>
        <v/>
      </c>
      <c r="Q17" s="447"/>
      <c r="R17" s="448"/>
      <c r="S17" s="447"/>
      <c r="T17" s="441"/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/>
      <c r="AB17" s="440"/>
      <c r="AC17" s="441"/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/>
      <c r="AK17" s="440"/>
      <c r="AL17" s="441"/>
      <c r="AM17" s="440"/>
      <c r="AN17" s="441"/>
      <c r="AO17" s="440"/>
      <c r="AP17" s="441"/>
      <c r="AQ17" s="440"/>
      <c r="AR17" s="441"/>
      <c r="AS17" s="440"/>
      <c r="AT17" s="441"/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/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/>
      </c>
      <c r="K19" s="447"/>
      <c r="L19" s="448"/>
      <c r="M19" s="447"/>
      <c r="N19" s="441"/>
      <c r="O19" s="447"/>
      <c r="P19" s="446" t="str">
        <f>IF(OR(R17="",R19=""),"",IF(R19&gt;R17,"»",IF(R19&lt;R17,"¼","¹º")))</f>
        <v/>
      </c>
      <c r="Q19" s="447"/>
      <c r="R19" s="448"/>
      <c r="S19" s="447"/>
      <c r="T19" s="441"/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/>
      <c r="AB19" s="440"/>
      <c r="AC19" s="441"/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/>
      <c r="AK19" s="440"/>
      <c r="AL19" s="441"/>
      <c r="AM19" s="440"/>
      <c r="AN19" s="441"/>
      <c r="AO19" s="440"/>
      <c r="AP19" s="441"/>
      <c r="AQ19" s="440"/>
      <c r="AR19" s="441"/>
      <c r="AS19" s="440"/>
      <c r="AT19" s="441"/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/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/>
      </c>
      <c r="K21" s="447"/>
      <c r="L21" s="448"/>
      <c r="M21" s="447"/>
      <c r="N21" s="441"/>
      <c r="O21" s="447"/>
      <c r="P21" s="446" t="str">
        <f>IF(OR(R19="",R21=""),"",IF(R21&gt;R19,"»",IF(R21&lt;R19,"¼","¹º")))</f>
        <v/>
      </c>
      <c r="Q21" s="447"/>
      <c r="R21" s="448"/>
      <c r="S21" s="447"/>
      <c r="T21" s="441"/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/>
      <c r="AB21" s="440"/>
      <c r="AC21" s="441"/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/>
      <c r="AK21" s="440"/>
      <c r="AL21" s="441"/>
      <c r="AM21" s="440"/>
      <c r="AN21" s="441"/>
      <c r="AO21" s="440"/>
      <c r="AP21" s="441"/>
      <c r="AQ21" s="440"/>
      <c r="AR21" s="441"/>
      <c r="AS21" s="440"/>
      <c r="AT21" s="441"/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/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/>
      </c>
      <c r="K23" s="447"/>
      <c r="L23" s="448"/>
      <c r="M23" s="447"/>
      <c r="N23" s="441"/>
      <c r="O23" s="447"/>
      <c r="P23" s="446" t="str">
        <f>IF(OR(R21="",R23=""),"",IF(R23&gt;R21,"»",IF(R23&lt;R21,"¼","¹º")))</f>
        <v/>
      </c>
      <c r="Q23" s="447"/>
      <c r="R23" s="448"/>
      <c r="S23" s="447"/>
      <c r="T23" s="441"/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/>
      <c r="AB23" s="440"/>
      <c r="AC23" s="441"/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/>
      <c r="AK23" s="440"/>
      <c r="AL23" s="441"/>
      <c r="AM23" s="440"/>
      <c r="AN23" s="441"/>
      <c r="AO23" s="440"/>
      <c r="AP23" s="441"/>
      <c r="AQ23" s="440"/>
      <c r="AR23" s="441"/>
      <c r="AS23" s="440"/>
      <c r="AT23" s="441"/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/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/>
      </c>
      <c r="K25" s="447"/>
      <c r="L25" s="448"/>
      <c r="M25" s="447"/>
      <c r="N25" s="441"/>
      <c r="O25" s="447"/>
      <c r="P25" s="446" t="str">
        <f>IF(OR(R23="",R25=""),"",IF(R25&gt;R23,"»",IF(R25&lt;R23,"¼","¹º")))</f>
        <v/>
      </c>
      <c r="Q25" s="447"/>
      <c r="R25" s="448"/>
      <c r="S25" s="447"/>
      <c r="T25" s="441"/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/>
      <c r="AB25" s="440"/>
      <c r="AC25" s="441"/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/>
      <c r="AK25" s="440"/>
      <c r="AL25" s="441"/>
      <c r="AM25" s="440"/>
      <c r="AN25" s="441"/>
      <c r="AO25" s="440"/>
      <c r="AP25" s="441"/>
      <c r="AQ25" s="440"/>
      <c r="AR25" s="441"/>
      <c r="AS25" s="440"/>
      <c r="AT25" s="441"/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/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/>
      </c>
      <c r="K27" s="447"/>
      <c r="L27" s="448"/>
      <c r="M27" s="447"/>
      <c r="N27" s="441"/>
      <c r="O27" s="447"/>
      <c r="P27" s="446" t="str">
        <f>IF(OR(R25="",R27=""),"",IF(R27&gt;R25,"»",IF(R27&lt;R25,"¼","¹º")))</f>
        <v/>
      </c>
      <c r="Q27" s="447"/>
      <c r="R27" s="448"/>
      <c r="S27" s="447"/>
      <c r="T27" s="441"/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/>
      <c r="AB27" s="440"/>
      <c r="AC27" s="441"/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/>
      <c r="AK27" s="440"/>
      <c r="AL27" s="441"/>
      <c r="AM27" s="440"/>
      <c r="AN27" s="441"/>
      <c r="AO27" s="440"/>
      <c r="AP27" s="441"/>
      <c r="AQ27" s="440"/>
      <c r="AR27" s="441"/>
      <c r="AS27" s="440"/>
      <c r="AT27" s="441"/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/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/>
      </c>
      <c r="K29" s="447"/>
      <c r="L29" s="448"/>
      <c r="M29" s="447"/>
      <c r="N29" s="441"/>
      <c r="O29" s="447"/>
      <c r="P29" s="446" t="str">
        <f>IF(OR(R19="",R29=""),"",IF(R29&gt;R19,"»",IF(R29&lt;R19,"¼","¹º")))</f>
        <v/>
      </c>
      <c r="Q29" s="447"/>
      <c r="R29" s="448"/>
      <c r="S29" s="447"/>
      <c r="T29" s="441"/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/>
      <c r="AB29" s="440"/>
      <c r="AC29" s="441"/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/>
      <c r="AK29" s="440"/>
      <c r="AL29" s="441"/>
      <c r="AM29" s="440"/>
      <c r="AN29" s="441"/>
      <c r="AO29" s="440"/>
      <c r="AP29" s="441"/>
      <c r="AQ29" s="440"/>
      <c r="AR29" s="441"/>
      <c r="AS29" s="440"/>
      <c r="AT29" s="441"/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/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/>
      </c>
      <c r="K31" s="447"/>
      <c r="L31" s="448"/>
      <c r="M31" s="447"/>
      <c r="N31" s="441"/>
      <c r="O31" s="447"/>
      <c r="P31" s="446" t="str">
        <f>IF(OR(R29="",R31=""),"",IF(R31&gt;R29,"»",IF(R31&lt;R29,"¼","¹º")))</f>
        <v/>
      </c>
      <c r="Q31" s="447"/>
      <c r="R31" s="448"/>
      <c r="S31" s="447"/>
      <c r="T31" s="441"/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/>
      <c r="AB31" s="440"/>
      <c r="AC31" s="441"/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/>
      <c r="AK31" s="440"/>
      <c r="AL31" s="441"/>
      <c r="AM31" s="440"/>
      <c r="AN31" s="441"/>
      <c r="AO31" s="440"/>
      <c r="AP31" s="441"/>
      <c r="AQ31" s="440"/>
      <c r="AR31" s="441"/>
      <c r="AS31" s="440"/>
      <c r="AT31" s="441"/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/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/>
      </c>
      <c r="K33" s="447"/>
      <c r="L33" s="448"/>
      <c r="M33" s="447"/>
      <c r="N33" s="441"/>
      <c r="O33" s="447"/>
      <c r="P33" s="446" t="str">
        <f>IF(OR(R31="",R33=""),"",IF(R33&gt;R31,"»",IF(R33&lt;R31,"¼","¹º")))</f>
        <v/>
      </c>
      <c r="Q33" s="447"/>
      <c r="R33" s="448"/>
      <c r="S33" s="447"/>
      <c r="T33" s="441"/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/>
      <c r="AB33" s="440"/>
      <c r="AC33" s="441"/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/>
      <c r="AK33" s="440"/>
      <c r="AL33" s="441"/>
      <c r="AM33" s="440"/>
      <c r="AN33" s="441"/>
      <c r="AO33" s="440"/>
      <c r="AP33" s="441"/>
      <c r="AQ33" s="440"/>
      <c r="AR33" s="441"/>
      <c r="AS33" s="440"/>
      <c r="AT33" s="441"/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/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/>
      </c>
      <c r="K35" s="447"/>
      <c r="L35" s="448"/>
      <c r="M35" s="447"/>
      <c r="N35" s="441"/>
      <c r="O35" s="447"/>
      <c r="P35" s="446" t="str">
        <f>IF(OR(R33="",R35=""),"",IF(R35&gt;R33,"»",IF(R35&lt;R33,"¼","¹º")))</f>
        <v/>
      </c>
      <c r="Q35" s="447"/>
      <c r="R35" s="448"/>
      <c r="S35" s="447"/>
      <c r="T35" s="441"/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/>
      <c r="AB35" s="440"/>
      <c r="AC35" s="441"/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/>
      <c r="AK35" s="440"/>
      <c r="AL35" s="441"/>
      <c r="AM35" s="440"/>
      <c r="AN35" s="441"/>
      <c r="AO35" s="440"/>
      <c r="AP35" s="441"/>
      <c r="AQ35" s="440"/>
      <c r="AR35" s="441"/>
      <c r="AS35" s="440"/>
      <c r="AT35" s="441"/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/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/>
      </c>
      <c r="K37" s="447"/>
      <c r="L37" s="448"/>
      <c r="M37" s="447"/>
      <c r="N37" s="441"/>
      <c r="O37" s="447"/>
      <c r="P37" s="446" t="str">
        <f>IF(OR(R35="",R37=""),"",IF(R37&gt;R35,"»",IF(R37&lt;R35,"¼","¹º")))</f>
        <v/>
      </c>
      <c r="Q37" s="447"/>
      <c r="R37" s="448"/>
      <c r="S37" s="447"/>
      <c r="T37" s="441"/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/>
      <c r="AB37" s="440"/>
      <c r="AC37" s="441"/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/>
      <c r="AK37" s="440"/>
      <c r="AL37" s="441"/>
      <c r="AM37" s="440"/>
      <c r="AN37" s="441"/>
      <c r="AO37" s="440"/>
      <c r="AP37" s="441"/>
      <c r="AQ37" s="440"/>
      <c r="AR37" s="441"/>
      <c r="AS37" s="440"/>
      <c r="AT37" s="441"/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/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/>
      </c>
      <c r="K39" s="447"/>
      <c r="L39" s="448"/>
      <c r="M39" s="447"/>
      <c r="N39" s="441"/>
      <c r="O39" s="447"/>
      <c r="P39" s="446" t="str">
        <f>IF(OR(R37="",R39=""),"",IF(R39&gt;R37,"»",IF(R39&lt;R37,"¼","¹º")))</f>
        <v/>
      </c>
      <c r="Q39" s="447"/>
      <c r="R39" s="448"/>
      <c r="S39" s="447"/>
      <c r="T39" s="441"/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/>
      <c r="AB39" s="440"/>
      <c r="AC39" s="441"/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/>
      <c r="AK39" s="440"/>
      <c r="AL39" s="441"/>
      <c r="AM39" s="440"/>
      <c r="AN39" s="441"/>
      <c r="AO39" s="440"/>
      <c r="AP39" s="441"/>
      <c r="AQ39" s="440"/>
      <c r="AR39" s="441"/>
      <c r="AS39" s="440"/>
      <c r="AT39" s="441"/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/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/>
      </c>
      <c r="K41" s="447"/>
      <c r="L41" s="448"/>
      <c r="M41" s="447"/>
      <c r="N41" s="441"/>
      <c r="O41" s="447"/>
      <c r="P41" s="446" t="str">
        <f>IF(OR(R39="",R41=""),"",IF(R41&gt;R39,"»",IF(R41&lt;R39,"¼","¹º")))</f>
        <v/>
      </c>
      <c r="Q41" s="447"/>
      <c r="R41" s="448"/>
      <c r="S41" s="447"/>
      <c r="T41" s="441"/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/>
      <c r="AB41" s="440"/>
      <c r="AC41" s="441"/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/>
      <c r="AK41" s="440"/>
      <c r="AL41" s="441"/>
      <c r="AM41" s="440"/>
      <c r="AN41" s="441"/>
      <c r="AO41" s="440"/>
      <c r="AP41" s="441"/>
      <c r="AQ41" s="440"/>
      <c r="AR41" s="441"/>
      <c r="AS41" s="440"/>
      <c r="AT41" s="441"/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/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/>
      </c>
      <c r="K43" s="447"/>
      <c r="L43" s="448"/>
      <c r="M43" s="447"/>
      <c r="N43" s="441"/>
      <c r="O43" s="447"/>
      <c r="P43" s="446" t="str">
        <f>IF(OR(R41="",R43=""),"",IF(R43&gt;R41,"»",IF(R43&lt;R41,"¼","¹º")))</f>
        <v/>
      </c>
      <c r="Q43" s="447"/>
      <c r="R43" s="448"/>
      <c r="S43" s="447"/>
      <c r="T43" s="441"/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/>
      <c r="AB43" s="440"/>
      <c r="AC43" s="441"/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/>
      <c r="AK43" s="440"/>
      <c r="AL43" s="441"/>
      <c r="AM43" s="440"/>
      <c r="AN43" s="441"/>
      <c r="AO43" s="440"/>
      <c r="AP43" s="441"/>
      <c r="AQ43" s="440"/>
      <c r="AR43" s="441"/>
      <c r="AS43" s="440"/>
      <c r="AT43" s="441"/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/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/>
      <c r="AB45" s="440"/>
      <c r="AC45" s="441"/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/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/>
      <c r="AB47" s="440"/>
      <c r="AC47" s="441"/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/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/>
      <c r="AB49" s="440"/>
      <c r="AC49" s="441"/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/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/>
      <c r="AB51" s="440"/>
      <c r="AC51" s="441"/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/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/>
      <c r="AB53" s="440"/>
      <c r="AC53" s="441"/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/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/>
      <c r="AB55" s="440"/>
      <c r="AC55" s="441"/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/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197.40666666666664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296.10999999999996</v>
      </c>
      <c r="BP79" s="198">
        <f>SUM(BP83:BP103)</f>
        <v>17.179166666666667</v>
      </c>
      <c r="BQ79"/>
      <c r="BR79" s="196">
        <f>SUM(BR83:BR103)</f>
        <v>74.137499999999974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14.4</v>
      </c>
      <c r="BJ90" s="189" t="str">
        <f>BH90</f>
        <v>Août</v>
      </c>
      <c r="BK90" s="193">
        <f>$R$7</f>
        <v>31.3</v>
      </c>
      <c r="BL90" s="189" t="str">
        <f>BH90</f>
        <v>Août</v>
      </c>
      <c r="BM90" s="191">
        <f>$AA$9</f>
        <v>23</v>
      </c>
      <c r="BN90" s="189" t="str">
        <f>BH90</f>
        <v>Août</v>
      </c>
      <c r="BO90" s="190">
        <f>$AJ$5</f>
        <v>0</v>
      </c>
      <c r="BP90" s="188">
        <f>$AL$5</f>
        <v>0</v>
      </c>
      <c r="BQ90" s="189" t="str">
        <f>BH90</f>
        <v>Août</v>
      </c>
      <c r="BR90" s="188">
        <f>$BA$5</f>
        <v>1.0090277777777776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08h40</v>
      </c>
      <c r="U2" s="522" t="str">
        <f ca="1">OFFSET($S$1,$W$2+MATCH("Basse",INDIRECT("S" &amp; $W$2 &amp;":S" &amp; $W$2+5),0)-1,0)</f>
        <v>02h56</v>
      </c>
      <c r="V2" s="524">
        <f ca="1">IF(ISNUMBER(OFFSET($S$1,$W$2+7,0)),OFFSET($S$1,$W$2+7,0),"-")</f>
        <v>74</v>
      </c>
      <c r="W2" s="551">
        <f>MATCH(TEXT(DATEVALUE($S$4&amp;$W$1&amp;$S$1),"jjjj j"),S5:S533,0)+3</f>
        <v>49</v>
      </c>
      <c r="X2" s="395" t="s">
        <v>32</v>
      </c>
      <c r="Y2" s="406"/>
      <c r="Z2" s="405" t="s">
        <v>179</v>
      </c>
      <c r="AA2" s="436">
        <f>Relevés!N5+Août_2026!AJ5</f>
        <v>0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21h11</v>
      </c>
      <c r="U3" s="522" t="str">
        <f ca="1">IFERROR(OFFSET($S$1,$W$2+8+MATCH("Basse",INDIRECT("S" &amp; $W$2+8 &amp;":S" &amp; $W$3),0)-1,0),"*****")</f>
        <v>15h15</v>
      </c>
      <c r="V3" s="524">
        <f ca="1">IF(ISNUMBER(OFFSET($S$1,$W$3-1,0)),OFFSET($S$1,$W$3-1,0),"*****")</f>
        <v>70</v>
      </c>
      <c r="W3" s="518">
        <f>IFERROR(MATCH(TEXT(DATEVALUE($S$4&amp;$W$1&amp;$S$1)+1,"jjjj j"),S5:S519,0)+3,COUNTA(S:S))</f>
        <v>64</v>
      </c>
      <c r="X3" s="388">
        <v>160</v>
      </c>
      <c r="Y3"/>
      <c r="Z3" s="404" t="s">
        <v>178</v>
      </c>
      <c r="AA3" s="436">
        <f>Août_2026!AG9</f>
        <v>296.10999999999996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4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8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23.9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0.75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8" t="s">
        <v>454</v>
      </c>
      <c r="V7" s="18"/>
      <c r="W7" s="18"/>
      <c r="X7" s="210"/>
      <c r="Z7" s="401" t="s">
        <v>176</v>
      </c>
      <c r="AA7" s="589">
        <f>LOOKUP(9^9,Relevés!F:G)</f>
        <v>3.6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8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19.2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23</v>
      </c>
      <c r="Z10" s="399" t="s">
        <v>175</v>
      </c>
      <c r="AA10" s="398">
        <f>243.04*(LN(AA6)+17.625*AA5/(243.04+AA5))/(17.625-(LN(AA6)+17.625*AA5/(243.04+AA5)))</f>
        <v>19.198717114888961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134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0.28541666666666665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21</v>
      </c>
      <c r="E14" s="525" t="s">
        <v>236</v>
      </c>
      <c r="F14" s="630">
        <f>AA9</f>
        <v>19.2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0.8979166666666667</v>
      </c>
      <c r="Q14" s="542"/>
      <c r="R14" s="4" t="str">
        <v>Basse</v>
      </c>
      <c r="S14" s="641" t="s">
        <v>456</v>
      </c>
      <c r="T14" s="638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23.9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0.61250000000000004</v>
      </c>
      <c r="Q15" s="365"/>
      <c r="R15" s="577" t="str">
        <v>10h41</v>
      </c>
      <c r="S15" s="609" t="s">
        <v>457</v>
      </c>
      <c r="T15" s="638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15.5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8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9" t="s">
        <v>423</v>
      </c>
      <c r="E18" s="669"/>
      <c r="F18" s="669"/>
      <c r="G18" s="371"/>
      <c r="H18" s="671" t="s">
        <v>207</v>
      </c>
      <c r="I18" s="672"/>
      <c r="J18" s="672"/>
      <c r="K18" s="672"/>
      <c r="L18" s="582"/>
      <c r="M18" s="669" t="s">
        <v>220</v>
      </c>
      <c r="N18" s="669"/>
      <c r="O18" s="669"/>
      <c r="P18" s="583"/>
      <c r="Q18" s="541"/>
      <c r="R18" s="632" t="s">
        <v>419</v>
      </c>
      <c r="S18" s="639" t="s">
        <v>459</v>
      </c>
      <c r="T18" s="638" t="s">
        <v>459</v>
      </c>
      <c r="W18" s="548"/>
      <c r="X18" s="617">
        <f>X15-X16-X17</f>
        <v>139.5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0</v>
      </c>
      <c r="J19" s="530"/>
      <c r="K19" s="575">
        <f>AA3</f>
        <v>296.10999999999996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0.75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460</v>
      </c>
      <c r="T22" s="18" t="s">
        <v>460</v>
      </c>
      <c r="V22" s="548"/>
      <c r="W22" s="548"/>
      <c r="X22" s="623">
        <f>AA23</f>
        <v>674</v>
      </c>
      <c r="Z22" s="382" t="s">
        <v>18</v>
      </c>
      <c r="AA22" s="381">
        <f>AA23</f>
        <v>674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674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326</v>
      </c>
      <c r="AA24" s="378">
        <f>AA23/60/24</f>
        <v>0.4680555555555555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75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08h40</v>
      </c>
      <c r="E31" s="540">
        <f ca="1">V2</f>
        <v>74</v>
      </c>
      <c r="F31" s="544" t="str">
        <f ca="1">T3</f>
        <v>21h11</v>
      </c>
      <c r="G31" s="552"/>
      <c r="H31" s="553">
        <f>Relevés!R5+Relevés!V5</f>
        <v>0</v>
      </c>
      <c r="I31" s="673">
        <f>Août_2026!AL5+Relevés!R5</f>
        <v>0</v>
      </c>
      <c r="J31" s="673"/>
      <c r="K31" s="529">
        <f>Août_2026!BP81+Relevés!R5</f>
        <v>6.5888888888888895</v>
      </c>
      <c r="L31" s="371"/>
      <c r="M31" s="544" t="str">
        <f ca="1">U2</f>
        <v>02h56</v>
      </c>
      <c r="N31" s="540">
        <f ca="1">V3</f>
        <v>70</v>
      </c>
      <c r="O31" s="544" t="str">
        <f ca="1">U3</f>
        <v>15h15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53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4">
        <f ca="1">NOW()</f>
        <v>46238.806289120374</v>
      </c>
      <c r="C34" s="674"/>
      <c r="D34" s="674"/>
      <c r="E34" s="674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0" t="str">
        <f ca="1">REPT("À demain",AND(NOW()-TODAY()&gt;A34,A34&lt;&gt;""))</f>
        <v>À demain</v>
      </c>
      <c r="B35" s="670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25.6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32.9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100</v>
      </c>
      <c r="H41" s="339">
        <v>48</v>
      </c>
      <c r="I41" s="338">
        <v>200</v>
      </c>
      <c r="J41" s="333"/>
      <c r="K41" s="340">
        <f>100*(1-(AA3/M41))</f>
        <v>73.080909090909103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18.100000000000001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20</v>
      </c>
      <c r="I42" s="330" t="s">
        <v>148</v>
      </c>
      <c r="J42" s="333"/>
      <c r="K42" s="332" t="s">
        <v>147</v>
      </c>
      <c r="L42" s="331">
        <f>20*K41/100</f>
        <v>14.616181818181822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40.4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zoomScaleNormal="100" workbookViewId="0">
      <selection activeCell="F33" sqref="F33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46238.806289120374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2026-08-04T17:21:10Z</dcterms:modified>
</cp:coreProperties>
</file>