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D:\workingdirectory\"/>
    </mc:Choice>
  </mc:AlternateContent>
  <xr:revisionPtr revIDLastSave="0" documentId="13_ncr:1_{75FE95FF-0EFE-4019-8E38-208BA02B28B5}" xr6:coauthVersionLast="36" xr6:coauthVersionMax="47" xr10:uidLastSave="{00000000-0000-0000-0000-000000000000}"/>
  <bookViews>
    <workbookView xWindow="-105" yWindow="-105" windowWidth="21825" windowHeight="14025" activeTab="7" xr2:uid="{00000000-000D-0000-FFFF-FFFF00000000}"/>
  </bookViews>
  <sheets>
    <sheet name="Sheet4" sheetId="12" r:id="rId1"/>
    <sheet name="Sheet1" sheetId="13" r:id="rId2"/>
    <sheet name="Sheet3" sheetId="14" r:id="rId3"/>
    <sheet name="Sheet5" sheetId="15" r:id="rId4"/>
    <sheet name="Sheet6" sheetId="18" r:id="rId5"/>
    <sheet name="Sheet8" sheetId="20" r:id="rId6"/>
    <sheet name="Sheet7" sheetId="21" r:id="rId7"/>
    <sheet name="Sheet9" sheetId="22" r:id="rId8"/>
  </sheets>
  <externalReferences>
    <externalReference r:id="rId9"/>
    <externalReference r:id="rId10"/>
  </externalReferences>
  <definedNames>
    <definedName name="_xlnm._FilterDatabase" localSheetId="2" hidden="1">Sheet3!$A$1:$AP$15</definedName>
    <definedName name="_xlnm._FilterDatabase" localSheetId="0" hidden="1">Sheet4!$A$1:$BG$215</definedName>
    <definedName name="_xlnm._FilterDatabase" localSheetId="3" hidden="1">Sheet5!$A$1:$AP$1</definedName>
    <definedName name="_xlnm._FilterDatabase" localSheetId="6" hidden="1">Sheet7!$A$1:$BG$1</definedName>
    <definedName name="_xlnm._FilterDatabase" localSheetId="5" hidden="1">Sheet8!$A$1:$BG$242</definedName>
  </definedNames>
  <calcPr calcId="191029"/>
</workbook>
</file>

<file path=xl/calcChain.xml><?xml version="1.0" encoding="utf-8"?>
<calcChain xmlns="http://schemas.openxmlformats.org/spreadsheetml/2006/main">
  <c r="K57" i="12" l="1"/>
  <c r="K204" i="12"/>
  <c r="K205" i="12"/>
  <c r="K206" i="12"/>
  <c r="K203" i="12"/>
  <c r="K202" i="12" l="1"/>
  <c r="K212" i="20" l="1"/>
  <c r="K147" i="20" l="1"/>
  <c r="K148" i="20"/>
  <c r="K116" i="12" l="1"/>
  <c r="K235" i="20" l="1"/>
  <c r="K198" i="12" l="1"/>
  <c r="N147" i="20" l="1"/>
  <c r="K197" i="12" l="1"/>
  <c r="K186" i="12" l="1"/>
  <c r="K174" i="12" l="1"/>
  <c r="K173" i="12" l="1"/>
  <c r="K172" i="12"/>
  <c r="K171" i="12" l="1"/>
  <c r="K167" i="12" l="1"/>
  <c r="K70" i="20" l="1"/>
  <c r="K207" i="20" l="1"/>
  <c r="K237" i="20" l="1"/>
  <c r="K231" i="20"/>
  <c r="K230" i="20"/>
  <c r="K216" i="20"/>
  <c r="K210" i="20"/>
  <c r="K208" i="20"/>
  <c r="K206" i="20"/>
  <c r="K205" i="20"/>
  <c r="K203" i="20"/>
  <c r="K202" i="20"/>
  <c r="K199" i="20"/>
  <c r="K198" i="20"/>
  <c r="K193" i="20"/>
  <c r="K192" i="20"/>
  <c r="K191" i="20"/>
  <c r="K189" i="20"/>
  <c r="K185" i="20"/>
  <c r="K184" i="20"/>
  <c r="K178" i="20"/>
  <c r="K174" i="20"/>
  <c r="K171" i="20"/>
  <c r="K167" i="20"/>
  <c r="K165" i="20"/>
  <c r="K163" i="20"/>
  <c r="K159" i="20"/>
  <c r="K157" i="20"/>
  <c r="K156" i="20"/>
  <c r="K155" i="20"/>
  <c r="K153" i="20"/>
  <c r="K150" i="20"/>
  <c r="K149" i="20"/>
  <c r="K140" i="20"/>
  <c r="K138" i="20"/>
  <c r="K135" i="20"/>
  <c r="K134" i="20"/>
  <c r="K133" i="20"/>
  <c r="K131" i="20"/>
  <c r="K130" i="20"/>
  <c r="K127" i="20"/>
  <c r="K122" i="20"/>
  <c r="K121" i="20"/>
  <c r="K120" i="20"/>
  <c r="K118" i="20"/>
  <c r="K112" i="20"/>
  <c r="K110" i="20"/>
  <c r="K108" i="20"/>
  <c r="K107" i="20"/>
  <c r="K103" i="20"/>
  <c r="K102" i="20"/>
  <c r="K98" i="20"/>
  <c r="K97" i="20"/>
  <c r="K96" i="20"/>
  <c r="K95" i="20"/>
  <c r="K93" i="20"/>
  <c r="K92" i="20"/>
  <c r="H239" i="20"/>
  <c r="H84" i="20"/>
  <c r="H83" i="20"/>
  <c r="H82" i="20"/>
  <c r="K76" i="20"/>
  <c r="H46" i="20"/>
  <c r="H45" i="20"/>
  <c r="H43" i="20"/>
  <c r="H42" i="20"/>
  <c r="H41" i="20"/>
  <c r="H40" i="20"/>
  <c r="H39" i="20"/>
  <c r="H38" i="20"/>
  <c r="H31" i="20"/>
  <c r="H30" i="20"/>
  <c r="H29" i="20"/>
  <c r="H28" i="20"/>
  <c r="H27" i="20"/>
  <c r="H22" i="20"/>
  <c r="H21" i="20"/>
  <c r="H20" i="20"/>
  <c r="H19" i="20"/>
  <c r="H18" i="20"/>
  <c r="H17" i="20"/>
  <c r="H16" i="20"/>
  <c r="H14" i="20"/>
  <c r="H13" i="20"/>
  <c r="H11" i="20"/>
  <c r="H10" i="20"/>
  <c r="H9" i="20"/>
  <c r="H8" i="20"/>
  <c r="H6" i="20"/>
  <c r="H5" i="20"/>
  <c r="H4" i="20"/>
  <c r="H3" i="20"/>
  <c r="R36" i="20"/>
  <c r="R78" i="20"/>
  <c r="R2" i="20"/>
  <c r="R42" i="20"/>
  <c r="R24" i="20"/>
  <c r="R39" i="20"/>
  <c r="R15" i="20"/>
  <c r="R9" i="20"/>
  <c r="R34" i="20"/>
  <c r="R28" i="20"/>
  <c r="R25" i="20"/>
  <c r="R35" i="20"/>
  <c r="R12" i="20"/>
  <c r="R10" i="20"/>
  <c r="R13" i="20"/>
  <c r="R32" i="20"/>
  <c r="R38" i="20"/>
  <c r="R77" i="20"/>
  <c r="R14" i="20"/>
  <c r="R44" i="20"/>
  <c r="R40" i="20"/>
  <c r="R27" i="20"/>
  <c r="R37" i="20"/>
  <c r="R61" i="20"/>
  <c r="R3" i="20"/>
  <c r="R7" i="20"/>
  <c r="R11" i="20"/>
  <c r="R76" i="20"/>
  <c r="R79" i="20"/>
  <c r="R23" i="20"/>
  <c r="R26" i="20"/>
  <c r="R74" i="20"/>
  <c r="R8" i="20"/>
  <c r="R5" i="20"/>
  <c r="R33" i="20"/>
  <c r="R41" i="20"/>
  <c r="R80" i="20"/>
  <c r="D34" i="12" l="1"/>
  <c r="D23" i="12"/>
  <c r="D7" i="12"/>
  <c r="D22" i="12"/>
  <c r="D6" i="12"/>
  <c r="D33" i="12"/>
  <c r="D32" i="12"/>
  <c r="D29" i="12"/>
  <c r="D21" i="12"/>
  <c r="D31" i="12"/>
  <c r="D30" i="12"/>
  <c r="D5" i="12"/>
  <c r="D4" i="12"/>
  <c r="D28" i="12"/>
  <c r="D27" i="12"/>
  <c r="D26" i="12"/>
  <c r="D25" i="12"/>
  <c r="D24" i="12"/>
  <c r="D20" i="12"/>
  <c r="D3" i="12"/>
  <c r="D10" i="12"/>
  <c r="D19" i="12"/>
  <c r="D2" i="12"/>
  <c r="D17" i="12"/>
  <c r="D18" i="12"/>
  <c r="D16" i="12"/>
  <c r="D15" i="12"/>
  <c r="D14" i="12"/>
  <c r="D13" i="12"/>
  <c r="D12" i="12"/>
  <c r="D11" i="12"/>
  <c r="K143" i="12" l="1"/>
  <c r="K132" i="12" l="1"/>
  <c r="K131" i="12" l="1"/>
  <c r="K127" i="12" l="1"/>
  <c r="K122" i="12"/>
  <c r="K123" i="12"/>
  <c r="K124" i="12"/>
  <c r="K126" i="12"/>
  <c r="K121" i="12" l="1"/>
  <c r="K119" i="12"/>
  <c r="K117" i="12" l="1"/>
  <c r="K114" i="12" l="1"/>
  <c r="K110" i="12" l="1"/>
  <c r="K106" i="12" l="1"/>
  <c r="K103" i="12" l="1"/>
  <c r="K95" i="12" l="1"/>
  <c r="K91" i="12" l="1"/>
  <c r="K76" i="12" l="1"/>
  <c r="K67" i="12" l="1"/>
  <c r="K66" i="12" l="1"/>
  <c r="K59" i="12" l="1"/>
  <c r="K54" i="12" l="1"/>
  <c r="K46" i="12" l="1"/>
  <c r="K40" i="12" l="1"/>
  <c r="K37" i="12" l="1"/>
</calcChain>
</file>

<file path=xl/sharedStrings.xml><?xml version="1.0" encoding="utf-8"?>
<sst xmlns="http://schemas.openxmlformats.org/spreadsheetml/2006/main" count="8010" uniqueCount="1747">
  <si>
    <t>Type</t>
  </si>
  <si>
    <t>CustomerShortName</t>
  </si>
  <si>
    <t>CustomerFullName</t>
  </si>
  <si>
    <t>TradeID</t>
  </si>
  <si>
    <t>OptionType</t>
  </si>
  <si>
    <t>TX</t>
  </si>
  <si>
    <t>isnotes</t>
  </si>
  <si>
    <t>Position</t>
  </si>
  <si>
    <t>call_put</t>
  </si>
  <si>
    <t>Margin</t>
  </si>
  <si>
    <t>Startdate</t>
  </si>
  <si>
    <t>Enddate</t>
  </si>
  <si>
    <t>NotionalPrincipal</t>
  </si>
  <si>
    <t>Underlying</t>
  </si>
  <si>
    <t>Code</t>
  </si>
  <si>
    <t>ObFreq</t>
  </si>
  <si>
    <t>InitialPrice</t>
  </si>
  <si>
    <t>Strike1</t>
  </si>
  <si>
    <t>Strike2</t>
  </si>
  <si>
    <t>BarrierType</t>
  </si>
  <si>
    <t>Barrier1</t>
  </si>
  <si>
    <t>Barrier2</t>
  </si>
  <si>
    <t>Maxloss</t>
  </si>
  <si>
    <t>KOlevel</t>
  </si>
  <si>
    <t>KIlevel</t>
  </si>
  <si>
    <t>KIlevel2</t>
  </si>
  <si>
    <t>KIlevel2StartDate</t>
  </si>
  <si>
    <t>Coupon</t>
  </si>
  <si>
    <t>BonusCoupon</t>
  </si>
  <si>
    <t>Fixedrate_Annual</t>
  </si>
  <si>
    <t>Fixedrate_abs</t>
  </si>
  <si>
    <t>Rebate</t>
  </si>
  <si>
    <t>PR</t>
  </si>
  <si>
    <t>KIPR</t>
  </si>
  <si>
    <t>Premium_Percent</t>
  </si>
  <si>
    <t>Premium</t>
  </si>
  <si>
    <t>Payed</t>
  </si>
  <si>
    <t>Annualized</t>
  </si>
  <si>
    <t>KOdate</t>
  </si>
  <si>
    <t>MailAddress</t>
  </si>
  <si>
    <t>SendFreq</t>
  </si>
  <si>
    <t>场外期权</t>
  </si>
  <si>
    <t>SnowBall</t>
  </si>
  <si>
    <t>否</t>
  </si>
  <si>
    <t>Sell</t>
  </si>
  <si>
    <t>call</t>
  </si>
  <si>
    <t>中证500</t>
  </si>
  <si>
    <t>000905.SH</t>
  </si>
  <si>
    <t>每月观察</t>
  </si>
  <si>
    <t>1,1,1,1,1,1,1,1,1,1,1,1,1,1,1,1,1,1,1</t>
  </si>
  <si>
    <t>N</t>
  </si>
  <si>
    <t>Y</t>
  </si>
  <si>
    <t>Buy</t>
  </si>
  <si>
    <t>收益凭证</t>
  </si>
  <si>
    <t>是</t>
  </si>
  <si>
    <t>海通证券股份有限公司</t>
  </si>
  <si>
    <t>1,1,1,1,1,1,1,1,1,1,1,1,1,1,1,1,1,1,1,1,1,1</t>
  </si>
  <si>
    <t>FA_Non-stndMangGrp@cmfchina.com</t>
  </si>
  <si>
    <t>浙商证券股份有限公司</t>
  </si>
  <si>
    <t>1,0.996,0.992,0.988,0.984,0.98,0.976,0.972,0.968,0.964,0.96,0.956,0.952,0.948,0.944,0.94,0.936,0.932,0.928,0.924,0.92,0.916</t>
  </si>
  <si>
    <t>1.03,1.03,1.03,1.03,1.03,1.03,1.03,1.03,1.03,1.03,1.03,1.03,1.03,1.03,1.03,1.03,1.03,1.03,1.03,1.03,1.03,1.03,1.03,1.03</t>
  </si>
  <si>
    <t>daily</t>
  </si>
  <si>
    <t>1,0.995,0.99,0.985,0.98,0.975,0.97,0.965,0.96,0.955,0.95,0.945,0.94,0.935,0.93,0.925,0.92,0.915,0.91,0.905,0.90,0.895</t>
  </si>
  <si>
    <t>1,1,1,1,1,1,1,1,1,1,1,1,1,1,1,1,1,1,1,1,1,1,1,1</t>
  </si>
  <si>
    <t>qianhaoguzhi@zritc.com,sunxiaolin@zritc.com,miaoyutong@cmbchina.com,qssj.list@zritc.com</t>
  </si>
  <si>
    <t>中航国际股权投资（深圳）有限公司</t>
  </si>
  <si>
    <t>中航国际</t>
  </si>
  <si>
    <t>恒德远征添利2号私募证券投资基金</t>
  </si>
  <si>
    <t>北京恒昌弘德资产管理有限公司（代“恒德远征添利2号私募证券投资基金”）</t>
  </si>
  <si>
    <t>liuguisong@cmbchina.com,zhaoxichen@hdamc.cn,chenglisi@hdamc.cn,gjdfqs@gjdf.com.cn</t>
  </si>
  <si>
    <t>华泰证券股份有限公司</t>
  </si>
  <si>
    <t>华泰证券</t>
  </si>
  <si>
    <t>1,0.997,0.994,0.991,0.988,0.985,0.982,0.979,0.976,0.973,0.97,0.967,0.964,0.961,0.958,0.955,0.952,0.949,0.946,0.943,0.94,0.937</t>
  </si>
  <si>
    <t>tgzxdz@swhysc.com,huangyi1@swhysc.com,qiuxiaoping@swhysc.com,liuwenbo@swhysc.com</t>
  </si>
  <si>
    <t>中信建投雪球增利贵宾5号集合资产管理计划</t>
  </si>
  <si>
    <t>中信建投证券股份有限公司（代“中信建投雪球增利贵宾5号集合资产管理计划”）</t>
  </si>
  <si>
    <t>SUB555</t>
  </si>
  <si>
    <t>兴尚六十号</t>
  </si>
  <si>
    <t>20220407,20220509,20220607,20220706,20220808,20220905,20221010,20221107,20221207,20230109,20230207,20230307,20230407,20230508,20230607,20230707,20230807,20230907,20231009,20231107,20231207,20240108</t>
  </si>
  <si>
    <t>zhangfeng@csc.com.cn,xuexiangqiu@csc.com,wangxiaolongbj@csc.com.cn,yangjw_ty@bj.icbc.com.cn</t>
  </si>
  <si>
    <t>xyzq2021120101-00002</t>
  </si>
  <si>
    <t>中粮祈德丰（北京）商贸有限公司</t>
  </si>
  <si>
    <t>xyzq2021101101-00001</t>
  </si>
  <si>
    <t>20220406,20220505,20220606,20220704,20220803,20220905,20221010,20221103,20221205,20230103,20230203,20230303,20230406,20230504,20230605,20230703,20230803,20230904,20231009,20231103,20231204,20240103</t>
  </si>
  <si>
    <t>申万宏源淳丰雪球尊享5号集合资产管理计划</t>
  </si>
  <si>
    <t>xyzq2021122001-00002</t>
  </si>
  <si>
    <t>桭源鑫汇13号私募证券投资基金</t>
  </si>
  <si>
    <t>杭州桭源资产管理有限公司（代“桭源鑫汇13号私募证券投资基金”）</t>
  </si>
  <si>
    <t>xyzq2021042201-00006</t>
  </si>
  <si>
    <t>wbgzz@htsc.com,tggzz@htsc.com,phl@hzcycn.com,wbgz@htsc.com</t>
  </si>
  <si>
    <t>中国国际金融股份有限公司</t>
  </si>
  <si>
    <t>Spread</t>
  </si>
  <si>
    <t>put</t>
  </si>
  <si>
    <t>到期观察</t>
  </si>
  <si>
    <t>Vanilla</t>
  </si>
  <si>
    <t>蔷薇控股股份有限公司</t>
  </si>
  <si>
    <t>中融-乾灏16号集合资金信托计划（第3期</t>
  </si>
  <si>
    <t>中融国际信托有限公司（代“中融-乾灏16号集合资金信托计划（第3期）”）</t>
  </si>
  <si>
    <t>SUG378</t>
  </si>
  <si>
    <t>兴尚六十二号</t>
  </si>
  <si>
    <t>20220414,20220516,20220614,20220714,20220815,20220914,20221014,20221114,20221214,20230116,20230214,20230314,20230414,20230515,20230614,20230714,20230814,20230914,20231016,20231114,20231214,20240115</t>
  </si>
  <si>
    <t>招商财富-多元挂钩-招利56号单一资产管理计划</t>
  </si>
  <si>
    <t>招商财富资产管理有限公司（作为管理人代表“招商财富-多元挂钩-招利56号单一资产管理计划”）</t>
  </si>
  <si>
    <t>xyzq2021031901-00028</t>
  </si>
  <si>
    <t>1,0.995,0.99,0.985,0.98,0.975,0.97,0.965,0.96,0.955,0.95,0.945,0.94,0.935,0.93,0.925,0.92,0.915,0.91,0.905,0.9,0.895</t>
  </si>
  <si>
    <t>20220414,20220513,20220614,20220714,20220815,20220914,20221014,20221114,20221215,20230116,20230214,20230314,20230414,20230515,20230614,20230714,20230814,20230914,20231013,20231114,20231214,20240115</t>
  </si>
  <si>
    <t>HTSC-0116-XYZQ-0001-220117-1</t>
  </si>
  <si>
    <t>思喆二十五号私募投资基金</t>
  </si>
  <si>
    <t>上海思勰投资管理有限公司（代“思喆二十五号私募投资基金”）</t>
  </si>
  <si>
    <t>xyzq2021081601-00006</t>
  </si>
  <si>
    <t>20220420,20220520,20220620,20220720,20220822,20220920,20221020,20221121,20221220,20230120,20230220,20230320,20230420,20230522,20230620,20230720,20230821,20230920,20231020,20231120,20231220,20240122</t>
  </si>
  <si>
    <t>cwysp@tg.gtja.com,sxcpjz@sixiecapital.com</t>
  </si>
  <si>
    <t>宽投天王星13号私募证券投资基金</t>
  </si>
  <si>
    <t>上海宽投资产管理有限公司（作为管理人代表“宽投天王星13号私募证券投资基金”）</t>
  </si>
  <si>
    <t>data@quantinv.com,xzyyfw@xyzq.com.cn,xztgfw@xyzq.com.cn</t>
  </si>
  <si>
    <t>恒德远征世诚1号私募证券投资基金</t>
  </si>
  <si>
    <t>北京恒昌弘德资产管理有限公司（代表“恒德远征世诚1号私募证券投资基金”）</t>
  </si>
  <si>
    <t>xyzq2021102702-00004</t>
  </si>
  <si>
    <t>20220425,20220525,20220627,20220725,20220825,20220926,20221025,20221125,20221226,20230130,20230227,20230327,20230425,20230525,20230626,20230725,20230825,20230925,20231025,20231127,20231225,20240125</t>
  </si>
  <si>
    <t>chenglisi@hdamc.cn,zhouding@hdamc.cn,qiumeilin@hdamc.cn,gjdfqs@gjdf.com.cn,hongli18@cmbchina.com</t>
  </si>
  <si>
    <t>光信·光禄·乐享雪球6号集合资金信托计划（第4期）</t>
  </si>
  <si>
    <t>光大兴陇信托有限责任公司（代“光信•光禄•乐享雪球6号集合资金信托计划（第4期）”）</t>
  </si>
  <si>
    <t>SUK621</t>
  </si>
  <si>
    <t>兴尚六十九号</t>
  </si>
  <si>
    <t>20220427,20220527,20220627,20220727,20220829,20220927,20221027,20221128,20221227,20230130,20230227,20230327,20230427,20230529,20230627,20230727,20230828,20230927,20231027,20231127,20231227,20240129</t>
  </si>
  <si>
    <t>xycqtg@cib.com.cn,ebfa@ebtrust.com,suweiyue@ebtrust.com,tangyuyang@ebtrust.com</t>
  </si>
  <si>
    <t>1,0.99524,0.99048,0.98572,0.98096,0.97620,0.97144,0.96668,0.96192,0.95716,0.95240,0.94764,0.94288,0.93812,0.93336,0.92860,0.92384,0.91908,0.91432,0.90956,0.90480,0.9</t>
  </si>
  <si>
    <t>兴证风险管理有限公司</t>
  </si>
  <si>
    <t>兴证风险</t>
  </si>
  <si>
    <t>xyzq2020051401-00008</t>
  </si>
  <si>
    <t>20220427,20220527,20220627,20220727,20220829,20220927,20221027,20221128,20221227,20230130,20230227,20230327,20230427,20230529,20230627,20230727,20230828,20230927,20231027,20231127,20231227,20240126</t>
  </si>
  <si>
    <t>东方证券股份有限公司</t>
  </si>
  <si>
    <t>东方证券</t>
  </si>
  <si>
    <t>XYZQ-O20220127001</t>
  </si>
  <si>
    <t>中融-乾灏16号集合资金信托计划（第4期）</t>
  </si>
  <si>
    <t>中融国际信托有限公司（代“中融-乾灏16号集合资金信托计划（第4期）”）</t>
  </si>
  <si>
    <t>SUG738</t>
  </si>
  <si>
    <t>兴尚六十六号</t>
  </si>
  <si>
    <t>20220428,20220530,20220628,20220728,20220829,20220928,20221028,20221128,20221228,20230130,20230228,20230328,20230428,20230529,20230628,20230728,20230828,20230928,20231030,20231128,20231228,20240129</t>
  </si>
  <si>
    <t>烜鼎指挥官10号私募证券投资基金</t>
  </si>
  <si>
    <t>上海烜鼎资产管理有限公司（代“烜鼎指挥官10号私募证券投资基金”）</t>
  </si>
  <si>
    <t>xyzq2021091301-00003</t>
  </si>
  <si>
    <t>沪深300指数</t>
  </si>
  <si>
    <t>000300.SH</t>
  </si>
  <si>
    <t>20220309,20220411,20220509,20220609,20220711,20220809,20220909,20221010,20221109,20221209,20230109,20230209,20230309,20230410,20230509,20230609,20230710,20230809,20230911,20231009,20231109,20231211,20240109,20240216</t>
  </si>
  <si>
    <t>shxd.yspb@qq.com,wbgzz@htsc.com,tggzz@htsc.com</t>
  </si>
  <si>
    <t>量道宏观对冲1号私募证券投资基金</t>
  </si>
  <si>
    <t>深圳量道投资管理有限公司作为管理人代表“量道宏观对冲1号私募证券投资基金</t>
  </si>
  <si>
    <t>xyzq2022011701-00001</t>
  </si>
  <si>
    <t>1.03,1.03,1.03,1.03,1.03,1.03,1.03,1.03,1.03,1.03,1.03,1.03,1.03,1.03,1.03,1.03,1.03,1.03,1.03,1.03,1.03,1.03</t>
  </si>
  <si>
    <t>20220516,20220614,20220714,20220815,20220914,20221014,20221114,20221214,20230116,20230214,20230314,20230414,20230515,20230614,20230714,20230814,20230914,20231016,20231114,20231214,20240115,20240216</t>
  </si>
  <si>
    <t>xzyyfw@xyzq.com.cn,xztgfw@xyzq.com.cn,data@liangdao8.com,chendc@liangdao8.com,wangqx@liangdao8.com</t>
  </si>
  <si>
    <t>xyzq2021091301-00005</t>
  </si>
  <si>
    <t>20220314,20220414,20220516,20220614,20220714,20220815,20220914,20221014,20221114,20221214,20230116,20230214,20230314,20230414,20230515,20230614,20230714,20230814,20230914,20231016,20231114,20231214,20240115,20240216</t>
  </si>
  <si>
    <t>厦门荣锦贸易有限公司</t>
  </si>
  <si>
    <t>xyzq2022020901-00001</t>
  </si>
  <si>
    <t>20220516,20220615,20220715,20220815,20220915,20221017,20221115,20221215,20230116,20230215,20230315,20230417,20230515,20230615,20230717,20230815,20230915,20231016,20231115,20231215,20240115,20240216</t>
  </si>
  <si>
    <t>512145675@qq.com</t>
  </si>
  <si>
    <t>厦门市中鹭达进出口有限公司</t>
  </si>
  <si>
    <t>xyzq2022012401-00001</t>
  </si>
  <si>
    <t>2675311058@qq.com</t>
  </si>
  <si>
    <r>
      <rPr>
        <sz val="11"/>
        <color theme="1"/>
        <rFont val="等线"/>
        <family val="3"/>
        <charset val="134"/>
        <scheme val="minor"/>
      </rPr>
      <t>xyzq2022012401-0000</t>
    </r>
    <r>
      <rPr>
        <sz val="11"/>
        <color theme="1"/>
        <rFont val="等线"/>
        <family val="3"/>
        <charset val="134"/>
        <scheme val="minor"/>
      </rPr>
      <t>2</t>
    </r>
  </si>
  <si>
    <t>20220517,20220617,20220718,20220817,20220919,20221017,20221117,20221219,20230117,20230217,20230317,20230417,20230517,20230619,20230717,20230817,20230918,20231017,20231117,20231218,20240117,20240219</t>
  </si>
  <si>
    <t>xyzq2022012401-00003</t>
  </si>
  <si>
    <t>20220518,20220620,20220718,20220818,20220919,20221018,20221118,20221219,20230118,20230220,20230320,20230418,20230518,20230619,20230718,20230818,20230918,20231018,20231120,20231218,20240118,20240219</t>
  </si>
  <si>
    <t>光信·光禄·乐享雪球6号集合资金信托计划（第6期）</t>
  </si>
  <si>
    <t>光大兴陇信托有限责任公司（代“光信•光禄•乐享雪球6号集合资金信托计划（第6期）”）</t>
  </si>
  <si>
    <t>SUM782</t>
  </si>
  <si>
    <t>兴尚七十五号</t>
  </si>
  <si>
    <t>1.03,1.02381,1.01762,1.01143,1.00524,0.99905,0.99286,0.98667,0.98048,0.97429,0.9681,0.96191,0.95572,0.94953,0.94334,0.93715,0.93096,0.92447,0.91858,0.91239,0.9062,0.9</t>
  </si>
  <si>
    <t>tangyuyang@ebtrust.com,suweiyue@ebtrust.com,ebfa@ebtrust.com,xycqtg@cib.com.cn</t>
  </si>
  <si>
    <t>光信·光禄·乐享雪球6号集合资金信托计划（第5期）</t>
  </si>
  <si>
    <t>光大兴陇信托有限责任公司（代“光信•光禄•乐享雪球6号集合资金信托计划（第5期）”）</t>
  </si>
  <si>
    <t>SUM781</t>
  </si>
  <si>
    <t>兴尚七十三号</t>
  </si>
  <si>
    <t>光信·光禄·复兴之路安心型雪球3号集合资金信托计划</t>
  </si>
  <si>
    <t>光大兴陇信托有限责任公司（代“光信·光禄·复兴之路安心型雪球3号集合资金信托计划”）</t>
  </si>
  <si>
    <t>SUM756</t>
  </si>
  <si>
    <t>兴尚七十一号</t>
  </si>
  <si>
    <t>hongtao@ebtrust.com,ebfa@ebtrust.com,xycqtg@cib.com.cn,dcy_sh@cib.com.cn</t>
  </si>
  <si>
    <t>SUM757</t>
  </si>
  <si>
    <t>兴尚七十二号</t>
  </si>
  <si>
    <t>招商财富星云添利53号集合资产管理计划</t>
  </si>
  <si>
    <t>招商财富资产管理有限公司（作为管理人代表“招商财富星云添利53号集合资产管理计划”）</t>
  </si>
  <si>
    <t>xyzq2021031901-00031</t>
  </si>
  <si>
    <t>20220518,20220620,20220718,20220818,20220919,20221018,20221118,20221219,20230116,20230220,20230320,20230418,20230518,20230619,20230717,20230818,20230918,20231018,20231120,20231218,20240116,20240220</t>
  </si>
  <si>
    <t>国金证券股份有限公司</t>
  </si>
  <si>
    <t>GJZQ-XYZQ-20220218-001</t>
  </si>
  <si>
    <t>厦门嘉联恒进出口有限公司</t>
  </si>
  <si>
    <t>嘉联恒</t>
  </si>
  <si>
    <t>xyzq2022021001-00001</t>
  </si>
  <si>
    <t>xyzq2021091401-00007</t>
  </si>
  <si>
    <t>20220523,20220621,20220721,20220822,20220921,20221021,20221121,20221221,20230130,20230221,20230321,20230421,20230522,20230621,20230721,20230821,20230921,20231023,20231121,20231221,20240122,20240221</t>
  </si>
  <si>
    <t>xyzq2022021001-00002</t>
  </si>
  <si>
    <t>20220523,20220622,20220722,20220822,20220922,20221024,20221122,20221222,20230130,20230222,20230322,20230424,20230522,20230626,20230724,20230822,20230922,20231023,20231122,20231222,20240122,20240222</t>
  </si>
  <si>
    <t>中信建投雪球增利贵宾11号集合资产管理计划</t>
  </si>
  <si>
    <t>中信建投证券股份有限公司（代“中信建投雪球增利贵宾11号集合资产管理计划”）</t>
  </si>
  <si>
    <t>SUG893</t>
  </si>
  <si>
    <t>兴尚六十七号</t>
  </si>
  <si>
    <t>20220523,20220623,20220725,20220823,20220923,20221024,20221123,20221223,20230130,20230223,20230323,20230424,20230523,20230626,20230724,20230823,20230925,20231023,20231123,20231225,20240123,20240222</t>
  </si>
  <si>
    <t>yangjw_ty@bj.icbc.com.cn,zhangchenguang@csc.com.cn,xuexiangqiu@csc.com.cn</t>
  </si>
  <si>
    <t>中信建投雪球增利贵宾16号单一资产管理计划</t>
  </si>
  <si>
    <t>中信建投证券股份有限公司（代“中信建投雪球增利贵宾16号单一资产管理计划”）</t>
  </si>
  <si>
    <t>SUN756</t>
  </si>
  <si>
    <t>兴尚七十七号</t>
  </si>
  <si>
    <t>20220523,20220623,20220725,20220823,20220923,20221024,20221123,20221223,20230130,20230223,20230323,20230424,20230523,20230626,20230724,20230823,20230925,20231023,20231123,20231225,20240123,20240223</t>
  </si>
  <si>
    <t>jiangyalin1227@cib.com.cn,wangxiaolongbj@csc.com.cn,xuexiangqiu@csc.com.cn,xiuziyun@csc.com.cn,caozhenyubj@csc.com.cn,zhuruimei@csc.com.cn</t>
  </si>
  <si>
    <t>季度观察</t>
  </si>
  <si>
    <t>光信·光禄·乐享雪球6号集合资金信托计划（第8期）</t>
  </si>
  <si>
    <t>光大兴陇信托有限责任公司（代“光信•光禄•乐享雪球6号集合资金信托计划（第8期）”）</t>
  </si>
  <si>
    <t>SUP025</t>
  </si>
  <si>
    <t>兴尚八十一号</t>
  </si>
  <si>
    <t>20220525,20220627,20220725,20220825,20220926,20221025,20221125,20221226,20230130,20230227,20230327,20230425,20230525,20230626,20230725,20230825,20230925,20231025,20231127,20231225,20240125,20240226</t>
  </si>
  <si>
    <t>光信·光禄·乐享雪球6号集合资金信托计划（第7期）</t>
  </si>
  <si>
    <t>光大兴陇信托有限责任公司（代“光信•光禄•乐享雪球6号集合资金信托计划（第7期）”）</t>
  </si>
  <si>
    <t>SUP023</t>
  </si>
  <si>
    <t>兴尚八十号</t>
  </si>
  <si>
    <t>SUP016</t>
  </si>
  <si>
    <t>兴尚七十八号</t>
  </si>
  <si>
    <t>SUP017</t>
  </si>
  <si>
    <t>兴尚七十九号</t>
  </si>
  <si>
    <t>申万宏源淳丰雪球尊享7号集合资产管理计划</t>
  </si>
  <si>
    <t>xyzq2021122001-00003</t>
  </si>
  <si>
    <t>1,0.998,0.996,0.994,0.992,0.99,0.988,0.986,0.984,0.982,0.98,0.978,0.976,0.974,0.972,0.97,0.968,0.966,0.964,0.962,0.96,0.958</t>
  </si>
  <si>
    <t>20220531,20220630,20220801,20220831,20220930,20221031,20221130,20221205,20230131,20230228,20230331,20230504,20230531,20230630,20230731,20230831,20231009,20231031,20231130,20240102,20240131,20240229</t>
  </si>
  <si>
    <t>XYZQ-O20220228801</t>
  </si>
  <si>
    <t>恒德长兴一期私募证券投资基金</t>
  </si>
  <si>
    <t>北京恒昌弘德资产管理有限公司（代“恒德长兴一期私募证券投资基金”）</t>
  </si>
  <si>
    <t>xyzq2021102702-00007</t>
  </si>
  <si>
    <t>1,0.995,0.99,0.985,0.98,0.975,0.97,0.965,0.96,0.955,0.95,0.945,0.94,0.935,0.93,0.925,0.92,0.915,0.91</t>
  </si>
  <si>
    <t>20220829,20220929,20221028,20221129,20221229,20230120,20230228,20230329,20230428,20230529,20230629,20230728,20230829,20230928,20231027,20231129,20231229,20240129,20240229</t>
  </si>
  <si>
    <t>wj@hdamc.cn,chenglisi@hdamc.cn,zhouding@hdamc.cn,xzyyfw@xyzq.com.cn,xztgfw@xyzq.com.cn</t>
  </si>
  <si>
    <t>一村金衍18号私募证券投资基金</t>
  </si>
  <si>
    <t>上海一村投资管理有限公司作为金融产品管理人代表其管理的一村金衍18号私募证券投资基金</t>
  </si>
  <si>
    <t>xyzq2021092701-00010</t>
  </si>
  <si>
    <t>1.01,1.01,1.01,1.01,1.01,1.01,1.01,1.01,1.01,1.01,1.01,1.01,1.01,1.01,1.01,1.01,1.01,1.01,1.01,1.01,1.01,1.01</t>
  </si>
  <si>
    <t>20220606,20220704,20220802,20220902,20221010,20221102,20221202,20230103,20230202,20230302,20230403,20230504,20230602,20230703,20230802,20230904,20231009,20231102,20231204,20240102,20240202,20240304</t>
  </si>
  <si>
    <t>yywb@cmschina.com.cn,ycyy@v-invest.cn</t>
  </si>
  <si>
    <t>华润信托·卓实远见3号集合资金信托计划</t>
  </si>
  <si>
    <t>华润深国投信托有限公司（代“华润信托·卓实远见3号集合资金信托计划”）</t>
  </si>
  <si>
    <t>machen722@cmbchina.com,crthq01@crctrust.com,yss-liml@crctrust.com,liujx1@crctrust.com,wenly@crctrust.com,xiaomj@crctrust.com</t>
  </si>
  <si>
    <t>每天观察</t>
  </si>
  <si>
    <t>东吴证券盈雪添益1号集合资产管理计划</t>
  </si>
  <si>
    <t>东吴证券股份有限公司作为金融产品管理人代表“东吴证券盈雪添益1号集合资产管理计划”</t>
  </si>
  <si>
    <t>xyzq2022030301-00001</t>
  </si>
  <si>
    <t>20220606,20220704,20220803,20220905,20221010,20221103,20221205,20230103,20230203,20230303,20230403,20230508,20230605,20230703,20230803,20230904,20231009,20231103,20231204,20240103,20240205,20240304</t>
  </si>
  <si>
    <t>dwzggz@dwzq.com.cn,gzz02_czy@163.com,zhanglingling0724@cmbchina.com</t>
  </si>
  <si>
    <t>阿巴马寅嘉汇胖虎天翊私募证券投资基金</t>
  </si>
  <si>
    <t>珠海阿巴马资产管理有限公司（代表“阿巴马寅嘉汇胖虎天翊私募证券投资基金”）</t>
  </si>
  <si>
    <t>xyzq2021120901-00001</t>
  </si>
  <si>
    <t>20220606,20220704,20220804,20220905,20221010,20221104,20221205,20230104,20230206,20230306,20230404,20230504,20230605,20230704,20230804,20230904,20231009,20231106,20231204,20240104,20240205,20240304</t>
  </si>
  <si>
    <t>yywb@cmschina.com.cn,data@abmzcgl.com,otc@abmzcgl.com</t>
  </si>
  <si>
    <t>中信建投雪球增利贵宾17号集合资产管理计划</t>
  </si>
  <si>
    <t>中信建投证券股份有限公司（代“中信建投雪球增利贵宾17号集合资产管理计划”）</t>
  </si>
  <si>
    <t>SUQ260</t>
  </si>
  <si>
    <t>兴尚八十二号</t>
  </si>
  <si>
    <t>20220606,20220704,20220803,20220905,20221010,20221103,20221205,20230103,20230203,20230303,20230403,20230504,20230605,20230703,20230803,20230904,20231009,20231103,20231204,20240103,20240205,20240304</t>
  </si>
  <si>
    <t>yangjw_ty@bj.icbc.com.cn,zhangchenguang@csc.com.cn,wangxiaolongbj@csc.com.cn,xuexiangqiu@csc.com.cn</t>
  </si>
  <si>
    <t>厦门西海控股有限公司</t>
  </si>
  <si>
    <t>xyzq2022022401-00001</t>
  </si>
  <si>
    <t>20220607,20220707,20220808,20220907,20221010,20221107,20221207,20230109,20230207,20230307,20230407,20230508,20230607,20230707,20230807,20230907,20231009,20231107,20231207,20240108,20240206,20240307</t>
  </si>
  <si>
    <t>185907751@qq.com</t>
  </si>
  <si>
    <t>xyzq2021120901-00002</t>
  </si>
  <si>
    <t>20220607,20220707,20220808,20220907,20221010,20221107,20221207,20230109,20230207,20230307,20230407,20230508,20230607,20230707,20230807,20230907,20231009,20231107,20231207,20240108,20240207,20240307</t>
  </si>
  <si>
    <t>DCCSP29160003-20220408-01</t>
  </si>
  <si>
    <t>光弘科技</t>
  </si>
  <si>
    <t>300735.SZ</t>
  </si>
  <si>
    <t>DCCSP29160003-20220408-02</t>
  </si>
  <si>
    <t>DCCSP29160003-20220408-03</t>
  </si>
  <si>
    <t>xyzq2021122704-00003-01</t>
  </si>
  <si>
    <t>xyzq2021122704-00003-02</t>
  </si>
  <si>
    <t>xyzq2021122704-00003-03</t>
  </si>
  <si>
    <t>DCCSP29160004-20220420-01</t>
  </si>
  <si>
    <t>深科技</t>
  </si>
  <si>
    <t>000021.SZ</t>
  </si>
  <si>
    <t>DCCSP29160004-20220420-02</t>
  </si>
  <si>
    <t>DCCSP29160004-20220420-03</t>
  </si>
  <si>
    <t>xyzq2021122704-00004-01</t>
  </si>
  <si>
    <t>xyzq2021122704-00005-02</t>
  </si>
  <si>
    <t>xyzq2021122704-00006-03</t>
  </si>
  <si>
    <t>启元私享2号私募证券投资基金</t>
  </si>
  <si>
    <t>xyzq2021061002-00003</t>
  </si>
  <si>
    <t>1.0981057388,1.0981057388,1.0981057388,1.0981057388,1.0981057388,1.0981057388,1.0981057388,1.0981057388,1.0981057388,1.0981057388,1.0981057388,1.0981057388,1.0981057388,1.0981057388,1.0981057388,1.0981057388,1.0981057388,1.0981057388,1.0981057388</t>
  </si>
  <si>
    <t>20221028,20221128,20221228,20230130,20230228,20230328,20230428,20230529,20230628,20230728,20230828,20230928,20231030,20231128,20231228,20240129,20240228,20240328,20240429</t>
  </si>
  <si>
    <t>option@yuancapital.com,wbgzz@htsc.com,tggzz@htsc.com</t>
  </si>
  <si>
    <t>中融-享玉5号集合资金信托计划</t>
  </si>
  <si>
    <t>中融国际信托有限公司（代表“中融-享玉5号集合资金信托计划”）</t>
  </si>
  <si>
    <t>烜鼎指挥官17号私募证券投资基金</t>
  </si>
  <si>
    <t>50513276@qq.com,shxd.yspb@qq.com,yywb@cmschina.com.cn</t>
  </si>
  <si>
    <t>恒昌格物三号私募证券投资基金</t>
  </si>
  <si>
    <t>福建恒昌资产管理有限公司作为管理人代表恒昌格物三号私募证券投资基金</t>
  </si>
  <si>
    <t>xyzq2022042901-00001</t>
  </si>
  <si>
    <t>20220720,20220822,20220920,20221020,20221121,20221220,20230120,20230220,20230320,20230420,20230522,20230620,20230720,20230821,20230920,20231020,20231120,20231220,20240122,20240220,20240320,20240422,20240520,20240620</t>
  </si>
  <si>
    <t>03359@guosen.com.cn,08201@guosen.com.cn,03370@guosen.com.cn,03368@guosen.com.cn,hengczb@163.com</t>
  </si>
  <si>
    <t>爱丽生（厦门）健康科技有限公司</t>
  </si>
  <si>
    <t>xyzq2022061401-00001</t>
  </si>
  <si>
    <t>20220930,20221031,20221130,20221230,20230130,20230302,20230330,20230504,20230530,20230630,20230731,20230830,20231009,20231030,20231130,20240102,20240130,20240301,20240401,20240430,20240530,20240701</t>
  </si>
  <si>
    <t>北大荒中垦（深圳）投资有限公司</t>
  </si>
  <si>
    <t>xyzq2022061402-00001</t>
  </si>
  <si>
    <t>20220801,20220830,20220930,20221031,20221130,20221230,20230130,20230302,20230330,20230504,20230530,20230630,20230731,20230830,20231009,20231030,20231130,20240102,20240130,20240301,20240401,20240430,20240530,20240701</t>
  </si>
  <si>
    <t>xyzq2022061402-00002</t>
  </si>
  <si>
    <t>20220805,20220905,20221010,20221107,20221205,20230105,20230206,20230306,20230406,20230505,20230605,20230705,20230807,20230905,20231009,20231106,20231205,20240105,20240205,20240305,20240408,20240506,20240605,20240705</t>
  </si>
  <si>
    <t>1,1,1,1,1,1,1</t>
  </si>
  <si>
    <t>20221010,20221107,20221207,20230109,20230207,20230307,20230407,20230508,20230607,20230707,20230807,20230907,20231009,20231107,20231207,20240108,20240207,20240307,20240408,20240507,20240607,20240708</t>
  </si>
  <si>
    <t>xyzq2020051401-00013</t>
  </si>
  <si>
    <t>20220930,20221104,20221205,20230105,20230203,20230303,20230404,20230505,20230605,20230705,20230804,20230905,20230928,20231103,20231205,20240105,20240205,20240305,20240403,20240430,20240605,20240705</t>
  </si>
  <si>
    <t>量道兴世家承未来1号私募证券投资基金</t>
  </si>
  <si>
    <t>深圳量道投资管理有限公司作为管理人代表量道兴世家承未来1号私募证券投资基金</t>
  </si>
  <si>
    <t>xyzq2022011701-00002</t>
  </si>
  <si>
    <t>xzyyfw@xyzq.com.cn,xztgfw@xyzq.com.cn,data@liangdao8.com,chendc@liangdao8.com</t>
  </si>
  <si>
    <t>金圆资本管理（厦门）有限公司</t>
  </si>
  <si>
    <t>huangsy@xmjyjt.com</t>
  </si>
  <si>
    <t>cibchanpin@cib.com.cn,cdtggd01@cib.com.cn,tangjunling@cib.com.cn,zhangyajie@cib.com.cn</t>
  </si>
  <si>
    <t>中创资本（深圳）有限公司</t>
  </si>
  <si>
    <t>xyzq2022071401-00001</t>
  </si>
  <si>
    <t>20221014,20221114,20221214,20230116,20230214,20230314,20230414,20230515,20230614,20230714,20230814,20230914,20231016,20231114,20231214,20240115,20240216,20240314,20240415,20240514,20240614,20240715</t>
  </si>
  <si>
    <t>xyzq2022042901-00002</t>
  </si>
  <si>
    <t>沪深300</t>
  </si>
  <si>
    <t>20220815,20220914,20221014,20221114,20221214,20230116,20230214,20230314,20230414,20230515,20230614,20230714,20230814,20230914,20231016,20231114,20231214,20240115,20240216,20240314,20240415,20240514,20240614,20240715</t>
  </si>
  <si>
    <t>xyzq2022061401-00003</t>
  </si>
  <si>
    <t>xyzq2021102702-00011</t>
  </si>
  <si>
    <t>20221019,20221121,20221219,20230119,20230220,20230320,20230419,20230519,20230619,20230719,20230821,20230919,20231019,20231120,20231219,20240119,20240219,20240319,20240419,20240520,20240619,20240719</t>
  </si>
  <si>
    <t>20220826,20220926,20221026,20221128,20221226,20230130,20230227,20230327,20230426,20230526,20230626,20230726,20230828,20230926,20231026,20231127,20231226,20240126,20240226,20240326,20240426,20240527,20240626,20240726</t>
  </si>
  <si>
    <t>xyzq2022042901-00003</t>
  </si>
  <si>
    <t>中证1000</t>
  </si>
  <si>
    <t>000852.SH</t>
  </si>
  <si>
    <t>淡水润泽一号私募证券投资基金</t>
  </si>
  <si>
    <t>天津淡水静湍投资管理有限公司（代表“淡水润泽一号私募证券投资基金”）</t>
  </si>
  <si>
    <t>xyzq2022041102-00001</t>
  </si>
  <si>
    <t>wbgzz@htsc.com, tggzz@htsc.com,2431032674@qq.com</t>
  </si>
  <si>
    <t>圆石复兴科技10号私募证券投资基金</t>
  </si>
  <si>
    <t>广州市圆石投资管理有限公司作为管理人代表圆石复兴科技10号私募证券投资基金</t>
  </si>
  <si>
    <t>1.03,1.02,1.01,1,0.99,0.98,0.97,0.96,0.95,0.94,0.93,0.92,0.91,0.9,0.89,0.88,0.87,0.86,0.85,0.84,0.83,0.82,0.81,0.8</t>
  </si>
  <si>
    <t>wbgzz@htsc.com,tggzz@htsc.com,ystz8866@163.com</t>
  </si>
  <si>
    <t>mstgbpo-07@cmbc.com.cn,mstgqingsuan@cmbc.com.cn,liuwen15@cmbc.com.cn,mstghesuan@cmbc.com.cn,zhaoyang2008@cmbchina.com,xuwenbing@cmbchina.com,jjwb@cmbchina.com,linguanhong@xmbankonline.com,liangwq@xmbankonline.com,xiaorj@xmbankonline.com,mstgbpo-21@cmbc.com.cn</t>
  </si>
  <si>
    <t>浙江南华资本管理有限公司</t>
  </si>
  <si>
    <t>xyzq2021051001-00001</t>
  </si>
  <si>
    <t>0.9875,0.9875,0.9875,0.9875,0.9875,0.9875,0.9875,0.9875,0.9875,0.9875,0.9875,0.9875,0.9875,0.9875,0.9875,0.9875,0.9875,0.9875,0.9875,0.9875,0.9875,0.9875,0.9875,0.9875</t>
  </si>
  <si>
    <t>绍兴必润贸易有限公司</t>
  </si>
  <si>
    <t>xyzq2022052702-00001</t>
  </si>
  <si>
    <t>20221031,20221129,20221229,20230130,20230228,20230329,20230428,20230529,20230629,20230731,20230829,20230928,20231030,20231129,20231229,20240129,20240229,20240329,20240429,20240529,20240628,20240729</t>
  </si>
  <si>
    <t>金恒宇飞驰复合多策略私募证券投资基金</t>
  </si>
  <si>
    <t>厦门金恒宇投资管理有限公司代金恒宇飞驰复合多策略私募证券投资基金</t>
  </si>
  <si>
    <t>xyzq2021090301-00001</t>
  </si>
  <si>
    <t>1.05,1.05,1.05,1.05,1.05,1.05,1.05,1.05,1.05,1.05,1.05,1.05,1.05,1.05,1.05,1.05,1.05,1.05,1.05,1.05,1.05,1.05</t>
  </si>
  <si>
    <t>missbnb@126.com,3200511@qq.com,tggzz@htsc.com,wbgzz@htsc.com</t>
  </si>
  <si>
    <t xml:space="preserve"> 每月观察 </t>
  </si>
  <si>
    <t>上海烜鼎资产管理有限公司作为管理人代表烜鼎指挥官17号私募证券投资基金</t>
  </si>
  <si>
    <t>xyzq2022071401-00003</t>
  </si>
  <si>
    <t>20220908,20221010,20221108,20221208,20230109,20230208,20230308,20230410,20230508,20230608,20230710,20230808,20230908,20231009,20231108,20231208,20240108,20240208,20240308,20240408,20240508,20240611,20240708,20240808</t>
  </si>
  <si>
    <t>申万宏源淳丰尊享23号集合资产管理计划</t>
  </si>
  <si>
    <t>申万宏源证券有限公司作为管理人代表申万宏源淳丰尊享23号集合资产管理计划</t>
  </si>
  <si>
    <t>xyzq2021122001-00006</t>
  </si>
  <si>
    <t>0.213,0.213,0.213,0.213,0.213,0.213,0.213,0.213,0.213,0.213,0.136,0.136,0.136,0.136,0.136,0.136,0.136,0.136,0.136,0.136,0.136,0.136</t>
  </si>
  <si>
    <t>20221108,20221208,20230109,20230208,20230308,20230410,20230508,20230608,20230710,20230808,20230908,20231009,20231108,20231208,20240108,20240208,20240308,20240408,20240508,20240611,20240708,20240808</t>
  </si>
  <si>
    <t>华软新动力丰年1号私募证券投资基金</t>
  </si>
  <si>
    <t>杭州华软新动力资产管理有限公司作为管理人代表华软新动力丰年1号私募证券投资基金</t>
  </si>
  <si>
    <t>xyzq2021040101-00002</t>
  </si>
  <si>
    <t>20220909,20221010,20221109,20221209,20230109,20230209,20230309,20230410,20230509,20230609,20230710,20230809,20230911,20231009,20231109,20231211,20240109,20240208,20240311,20240409,20240509,20240611,20240709,20240809</t>
  </si>
  <si>
    <t>tgbjjwb@chinastock.com.cn,yhzq_tggz@chinastock.com.cn,report@newmomentum.cn</t>
  </si>
  <si>
    <t>招商财富-多元挂钩-招利82号集合资产管理计划</t>
  </si>
  <si>
    <t>招商财富资产管理有限公司作为管理人代表招商财富-多元挂钩-招利82号集合资产管理计划</t>
  </si>
  <si>
    <t>xyzq2021031901-00051</t>
  </si>
  <si>
    <t>20221109,20221209,20230109,20230209,20230309,20230410,20230509,20230609,20230710,20230809,20230911,20231009,20231109,20231211,20240109,20240216,20240311,20240409,20240509,20240612,20240709,20240809</t>
  </si>
  <si>
    <t>ZSZQ-X-2022081123</t>
  </si>
  <si>
    <t>20221111,20221212,20230111,20230213,20230313,20230411,20230511,20230612,20230711,20230811,20230911,20231011,20231113,20231211,20240111,20240216,20240311,20240411,20240513,20240611,20240711,20240812</t>
  </si>
  <si>
    <t>西南证券股份有限公司</t>
  </si>
  <si>
    <t>xyzq2022040601-00006</t>
  </si>
  <si>
    <t>20230216,20230316,20230417,20230516,20230616,20230717,20230816,20230918,20231016,20231116,20231218,20240116,20240216,20240318,20240416,20240516,20240617,20240716,20240816</t>
  </si>
  <si>
    <t>寿宁海韵26号私募证券投资基金</t>
  </si>
  <si>
    <t>寿宁投资管理（上海）有限公司作为管理人代表寿宁海韵26号私募证券投资基金</t>
  </si>
  <si>
    <t>xyzq2022022402-00001</t>
  </si>
  <si>
    <t>1.03,1.025,1.02,1.015,1.01,1.005,1,0.995,0.99,0.985,0.98,0.975,0.97,0.965,0.96,0.955,0.95,0.945,0.94,0.935,0.93,0.925</t>
  </si>
  <si>
    <t>20221117,20221219,20230117,20230217,20230317,20230417,20230517,20230619,20230717,20230817,20230918,20231017,20231117,20231218,20240117,20240219,20240318,20240417,20240517,20240617,20240717,20240819</t>
  </si>
  <si>
    <t>fanhao@simu100.cn,zhuchenxia@simu100.cn,tggzz@htsc.com,wbgzz@htsc.com,qiuqinwei123@aliyun.com,xian.tang@hotmail.com</t>
  </si>
  <si>
    <t>朴石金衍20号私募证券投资基金</t>
  </si>
  <si>
    <t>上海朴石投资管理合伙企业(有限合伙)作为管理人代表朴石金衍20号私募证券投资基金</t>
  </si>
  <si>
    <t>xyzq2022081701-00001</t>
  </si>
  <si>
    <t>yywb@cmschina.com.cn</t>
  </si>
  <si>
    <t>盎泽大衍三号私募证券投资基金</t>
  </si>
  <si>
    <t>上海盎泽私募基金管理有限公司作为管理人代表盎泽大衍三号私募证券投资基金</t>
  </si>
  <si>
    <t>xyzq2022080101-00001</t>
  </si>
  <si>
    <t>20220919,20221018,20221118,20221219,20230118,20230220,20230320,20230418,20230518,20230619,20230718,20230818,20230918,20231018,20231120,20231218,20240118,20240219,20240318,20240418,20240520,20240618,20240718,20240819</t>
  </si>
  <si>
    <t>cwysp@tg.gtja.com</t>
  </si>
  <si>
    <t>xyzq2021120901-00004</t>
  </si>
  <si>
    <t>1.02,1.02,1.02,1.02,1.02,1.02,1.02,1.02,1.02,1.02,1.02,1.02,1.02,1.02,1.02,1.02,1.02,1.02,1.02,1.02,1.02,1.02,1.02,1.02</t>
  </si>
  <si>
    <t>朗实进取2号私募证券投资基金</t>
  </si>
  <si>
    <t>上海朗实投资管理中心（有限合伙）作为管理人代表朗实进取2号私募证券投资基金</t>
  </si>
  <si>
    <t>xyzq2021121402-00001</t>
  </si>
  <si>
    <t>20221121,20221219,20230119,20230220,20230320,20230419,20230519,20230619,20230719,20230821,20230919,20231019,20231120,20231219,20240119,20240219,20240319,20240419,20240520,20240619,20240719,20240819</t>
  </si>
  <si>
    <t>tgywyx@swhysc.com,wbfwyx@swhysc.com,94072439@qq.com,173909892@qq.com,1105878789@qq.com</t>
  </si>
  <si>
    <t>银河德睿资本管理有限公司</t>
  </si>
  <si>
    <t>xyzq2021070501-00001</t>
  </si>
  <si>
    <t>1.03,1.03,1.03,1.03,1.03,1.03,1.03,1.03,1.03,1.03,1.03,1.03,1.03,1.03,1.03,1.03,1.03,1.03,1.03,1.03,1.03,1.03,1.03,1.03,1.03,1.03,1.03,1.03,1.03,1.03,1.03,1.03,1.03,1.03,1.03,1.03</t>
  </si>
  <si>
    <t>20220922,20221024,20221122,20221222,20230130,20230222,20230322,20230424,20230522,20230626,20230724,20230822,20230922,20231023,20231122,20231222,20240122,20240222,20240322,20240422,20240522,20240624,20240722,20240822,20240923,20241022,20241122,20241223,20250122,20250224,20250324,20250422,20250522,20250623,20250722,20250822</t>
  </si>
  <si>
    <t>朴石金衍21号私募证券投资基金</t>
  </si>
  <si>
    <t>上海朴石投资管理合伙企业(有限合伙)作为管理人代表朴石金衍21号私募证券投资基金</t>
  </si>
  <si>
    <t>xyzq2022081701-00002</t>
  </si>
  <si>
    <t>1.01,1.005,1,0.995,0.99,0.985,0.98,0.975,0.97,0.965,0.96,0.955,0.95,0.945,0.94,0.935,0.93,0.925,0.92,0.915,0.91,0.905</t>
  </si>
  <si>
    <t>20221123,20221223,20230130,20230223,20230323,20230424,20230523,20230626,20230724,20230823,20230925,20231023,20231123,20231225,20240123,20240223,20240325,20240423,20240523,20240624,20240723,20240823</t>
  </si>
  <si>
    <t>中融-享玉7号集合资金信托计划</t>
  </si>
  <si>
    <t>中融国际信托有限公司（代表“中融-享玉7号集合资金信托计划”）</t>
  </si>
  <si>
    <t>20220926,20221025,20221125,20221226,20230130,20230227,20230327,20230425,20230525,20230626,20230725,20230825,20230925,20231025,20231127,20231225,20240125,20240226,20240325,20240425,20240527,20240625,20240725,20240826,20240925,20241025,20241125,20241225,20250127,20250225,20250325,20250425,20250526,20250625,20250725,20250825</t>
  </si>
  <si>
    <t>20221201,20230103,20230201,20230301,20230403,20230504,20230601,20230703,20230801,20230901,20231009,20231101,20231201,20240102,20240201,20240301,20240401,20240506,20240603,20240701,20240801,20240902</t>
  </si>
  <si>
    <t>hgy1@cib.com.cn,fuzhoutggy@cib.com.cn,brgz@brxt.net,brxtrx@brxt.net,xiaoyang3.jiang@cicc.com.cn,FI_PD_PF@cicc.com.cn,FI_OP_PD@cicc.com.cn</t>
  </si>
  <si>
    <t>xyzq2022041102-00003</t>
  </si>
  <si>
    <t>1.03,1.025,1.02,1.015,1.01,1.005,1,0.995,0.99,0.985,0.98,0.975,0.97,0.965,0.96,0.955,0.95,0.945,0.94,0.935,0.93,0.925,0.92,0.915,0.91,0.905,0.90,0.895,0.89,0.885,0.88,0.875,0.87,0.865</t>
  </si>
  <si>
    <t>中兵资产万泰2号私募证券投资基金</t>
  </si>
  <si>
    <t>1.03,1.024,1.018,1.012,1.006,1,0.994,0.988,0.982,0.976,0.97,0.964,0.958,0.952,0.946,0.94,0.934,0.928,0.922,0.916,0.91,0.904</t>
  </si>
  <si>
    <t>平安理财新安鑫灵活策略一年定开1号固收类理财产品</t>
  </si>
  <si>
    <t>SYL840</t>
  </si>
  <si>
    <t>收益凭证兴尚自动赎回24号</t>
  </si>
  <si>
    <t>0.086,0.081,0.076,0.071,0.066,0.061,0.056</t>
  </si>
  <si>
    <t>20230710,20230810,20230911,20231010,20231110,20231211,20240108</t>
  </si>
  <si>
    <t>SnowBall</t>
    <phoneticPr fontId="12" type="noConversion"/>
  </si>
  <si>
    <r>
      <t>d</t>
    </r>
    <r>
      <rPr>
        <sz val="11"/>
        <color theme="1"/>
        <rFont val="等线"/>
        <family val="3"/>
        <charset val="134"/>
        <scheme val="minor"/>
      </rPr>
      <t>aily</t>
    </r>
    <phoneticPr fontId="12" type="noConversion"/>
  </si>
  <si>
    <t>AutoDigital</t>
    <phoneticPr fontId="12" type="noConversion"/>
  </si>
  <si>
    <t>是</t>
    <phoneticPr fontId="12" type="noConversion"/>
  </si>
  <si>
    <t>否</t>
    <phoneticPr fontId="12" type="noConversion"/>
  </si>
  <si>
    <t>20220207,20220303,20220331,20220505,20220531,20220701,20220801,20220831,20221010,20221031,20221201,20230103,20230131,20230303,20230331,20230504,20230531,20230703,20230731,20230831,20231009,20231031,20231201,20240102</t>
    <phoneticPr fontId="12" type="noConversion"/>
  </si>
  <si>
    <t>20220406,20220506,20220606,20220706,20220808,20220906,20221010,20221107,20221206,20230106,20230206,20230306,20230406,20230508,20230606,20230706,20230807,20230906,20231009,20231106,20231206,20240108</t>
    <phoneticPr fontId="12" type="noConversion"/>
  </si>
  <si>
    <t>upout</t>
    <phoneticPr fontId="12" type="noConversion"/>
  </si>
  <si>
    <t>SNB10764_0009_20230208</t>
  </si>
  <si>
    <t>SNB10764_0010_20230208</t>
  </si>
  <si>
    <t>512170.SH</t>
  </si>
  <si>
    <t>516160.SH</t>
  </si>
  <si>
    <t>医疗ETF</t>
  </si>
  <si>
    <t>新能源</t>
  </si>
  <si>
    <t>20230308,20230410,20230508,20230608,20230710,20230808,20230908,20231009,20231108,20231208,20240108,20240208,20240308,20240408,20240508,20240611,20240708,20240808,20240909,20241008,20241108,20241209,20250108,20250210</t>
  </si>
  <si>
    <r>
      <t>1</t>
    </r>
    <r>
      <rPr>
        <sz val="11"/>
        <color theme="1"/>
        <rFont val="等线"/>
        <family val="3"/>
        <charset val="134"/>
        <scheme val="minor"/>
      </rPr>
      <t>.01,1.01,1.01,1.01,1.01,1.01,1.01,1.01,1.01,1.01,1.01,1.01,1.01,1.01,1.01,1.01,1.01,1.01,1.01,1.01,1.01,1.01,1.01,1.01</t>
    </r>
    <phoneticPr fontId="12" type="noConversion"/>
  </si>
  <si>
    <t>SYT637</t>
  </si>
  <si>
    <t>1,1,1,1,1,1,1,1,1,1,1,1,1,1,1,1,1,1,1,1,1</t>
    <phoneticPr fontId="12" type="noConversion"/>
  </si>
  <si>
    <r>
      <t>0</t>
    </r>
    <r>
      <rPr>
        <sz val="11"/>
        <color theme="1"/>
        <rFont val="等线"/>
        <family val="3"/>
        <charset val="134"/>
        <scheme val="minor"/>
      </rPr>
      <t>.147,0.147,0.147,0.147,0.147,0.147,0.147,0.147,0.147,0.147,0.147,0.147,0.147,0.147,0.147,0.08,0.08,0.08,0.08,0.08,0.08</t>
    </r>
    <phoneticPr fontId="12" type="noConversion"/>
  </si>
  <si>
    <r>
      <t>2</t>
    </r>
    <r>
      <rPr>
        <sz val="11"/>
        <color theme="1"/>
        <rFont val="等线"/>
        <family val="3"/>
        <charset val="134"/>
        <scheme val="minor"/>
      </rPr>
      <t>0230609,20230710,20230809,20230911,20231009,20231109,20231211,20240109,20240216,20240311,20240409,20240509,20240611,20240709,20240809,20241009,20241111,20241209,20250109,20250210</t>
    </r>
    <phoneticPr fontId="12" type="noConversion"/>
  </si>
  <si>
    <t>收益凭证兴动自动赎回241期</t>
  </si>
  <si>
    <t>SYT638</t>
  </si>
  <si>
    <t>SYU093</t>
  </si>
  <si>
    <t>招商财富-鑫隆161号单一资产管理计划</t>
  </si>
  <si>
    <t>招商财富资产管理有限公司作为管理人代表招商财富-鑫隆161号单一资产管理计划</t>
    <phoneticPr fontId="12" type="noConversion"/>
  </si>
  <si>
    <r>
      <t>1</t>
    </r>
    <r>
      <rPr>
        <sz val="11"/>
        <color theme="1"/>
        <rFont val="等线"/>
        <family val="3"/>
        <charset val="134"/>
        <scheme val="minor"/>
      </rPr>
      <t>,1,1,1,1,1,1,1,1,1,1,1</t>
    </r>
    <phoneticPr fontId="12" type="noConversion"/>
  </si>
  <si>
    <r>
      <t>2</t>
    </r>
    <r>
      <rPr>
        <sz val="11"/>
        <color theme="1"/>
        <rFont val="等线"/>
        <family val="3"/>
        <charset val="134"/>
        <scheme val="minor"/>
      </rPr>
      <t>0230313,20230410,20230510,20230612,20230710,20230809,20230911,20231010,20231113,20231211,20240110,20240205</t>
    </r>
    <phoneticPr fontId="12" type="noConversion"/>
  </si>
  <si>
    <t>SingleBarrier</t>
    <phoneticPr fontId="12" type="noConversion"/>
  </si>
  <si>
    <r>
      <t>1</t>
    </r>
    <r>
      <rPr>
        <sz val="11"/>
        <color theme="1"/>
        <rFont val="等线"/>
        <family val="3"/>
        <charset val="134"/>
        <scheme val="minor"/>
      </rPr>
      <t>,1,1,1,1,1,1,1,1,1,1,1,1,1,1,1,1,1,1,1,1</t>
    </r>
    <phoneticPr fontId="12" type="noConversion"/>
  </si>
  <si>
    <r>
      <t>2</t>
    </r>
    <r>
      <rPr>
        <sz val="11"/>
        <color theme="1"/>
        <rFont val="等线"/>
        <family val="3"/>
        <charset val="134"/>
        <scheme val="minor"/>
      </rPr>
      <t>0230612,20230710,20230810,20230911,20231010,20231110,20231211,20240110,20240216,20240311,20240410,20240510,20240611,20240710,20240812,20240910,20241010,20241111,20241210,20250110,20250210</t>
    </r>
    <phoneticPr fontId="12" type="noConversion"/>
  </si>
  <si>
    <t>中邮永安召南8号私募证券投资基金</t>
  </si>
  <si>
    <t>玖鹏中证1000星云1号私募证券投资基金</t>
  </si>
  <si>
    <t>SNB11145_0001_20230208</t>
  </si>
  <si>
    <t>SNB11153_0001_20230210</t>
  </si>
  <si>
    <t>1.03,1.025,1.02,1.015,1.01,1.005,1,0.995,0.99,0.985,0.98,0.975,0.97,0.965,0.96,0.955,0.95,0.945,0.94,0.935,0.93,0.925,0.92,0.915,0.91,0.905,0.90,0.895,0.89,0.885,0.88,0.875,0.87,0.865,0.86</t>
    <phoneticPr fontId="12" type="noConversion"/>
  </si>
  <si>
    <t>20230410,20230508,20230608,20230710,20230808,20230908,20231009,20231108,20231208,20240108,20240205,20240308,20240408,20240508,20240611,20240708,20240808,20240909,20241008,20241108,20241209,20250108,20250210,20250310,20250408,20250508,20250609,20250708,20250808,20250908,20251009,20251110,20251208,20260108,20260209</t>
  </si>
  <si>
    <r>
      <t>1</t>
    </r>
    <r>
      <rPr>
        <sz val="11"/>
        <color theme="1"/>
        <rFont val="等线"/>
        <family val="3"/>
        <charset val="134"/>
        <scheme val="minor"/>
      </rPr>
      <t>,1,1,1,1,1,1,1,1,1,1,1,1,1,1,1,1,1,1,1,1,1</t>
    </r>
    <phoneticPr fontId="12" type="noConversion"/>
  </si>
  <si>
    <r>
      <t>0</t>
    </r>
    <r>
      <rPr>
        <sz val="11"/>
        <color theme="1"/>
        <rFont val="等线"/>
        <family val="3"/>
        <charset val="134"/>
        <scheme val="minor"/>
      </rPr>
      <t>.215,0.215,0.215,0.215,0.215,0.215,0.215,0.215,0.215,0.215,0.08,0.08,0.08,0.08,0.08,0.08,0.08,0.08,0.08,0.08,0.08,0.08</t>
    </r>
    <phoneticPr fontId="12" type="noConversion"/>
  </si>
  <si>
    <t>20230510,20230612,20230710,20230810,20230911,20231010,20231110,20231211,20240110,20240216,20240311,20240410,20240510,20240611,20240710,20240812,20240910,20241010,20241111,20241210,20250110,20250210</t>
  </si>
  <si>
    <t>xzyyfw@xyzq.com.cn,xztgfw@xyzq.com.cn,data@jiupengfund.cn</t>
    <phoneticPr fontId="12" type="noConversion"/>
  </si>
  <si>
    <t>yhzq_tggz@chinastock.com.cn,tgbjjwb@chinastock.com.cn,cuijiawen@zyyaam.com</t>
    <phoneticPr fontId="12" type="noConversion"/>
  </si>
  <si>
    <t>daily</t>
    <phoneticPr fontId="12" type="noConversion"/>
  </si>
  <si>
    <t>博孚利木兰春涨私募证券投资基金</t>
  </si>
  <si>
    <t>SNB10682_0005_20230213</t>
  </si>
  <si>
    <t>1.03,1.03,1.03,1.03,1.03,1.03,1.03,1.03,1.03,1.03,1.03,1.03,1.03,1.03,1.03,1.03,1.03,1.03,1.03,1.03,1.03,1.03</t>
    <phoneticPr fontId="12" type="noConversion"/>
  </si>
  <si>
    <t>0.103,0.103,0.103,0.103,0.103,0.103,0.103,0.103,0.103,0.103,0.04,0.04,0.04,0.04,0.04,0.04,0.04,0.04,0.04,0.04,0.04,0.04</t>
    <phoneticPr fontId="12" type="noConversion"/>
  </si>
  <si>
    <t>20230515,20230613,20230713,20230814,20230913,20231013,20231113,20231213,20240115,20240216,20240313,20240415,20240513,20240613,20240715,20240813,20240913,20241014,20241113,20241213,20250113,20250213</t>
  </si>
  <si>
    <t>cwysp@tg.gtja.com,data@xmpfl.com,zhangyw@xmpfl.com</t>
    <phoneticPr fontId="12" type="noConversion"/>
  </si>
  <si>
    <t>恒德丰年1号私募证券投资基金</t>
  </si>
  <si>
    <t>SNB11154_0001_20230210</t>
  </si>
  <si>
    <r>
      <t>1</t>
    </r>
    <r>
      <rPr>
        <sz val="11"/>
        <color theme="1"/>
        <rFont val="等线"/>
        <family val="3"/>
        <charset val="134"/>
        <scheme val="minor"/>
      </rPr>
      <t>.03,1.03,1.03,1.03,1.03,1.03,1.03,1.03,1.03,1.03,1.03,1.03,1.03,1.03,1.03,1.03,1.03,1.03,1.03,1.03,1.03,1.03</t>
    </r>
    <phoneticPr fontId="12" type="noConversion"/>
  </si>
  <si>
    <r>
      <t>0</t>
    </r>
    <r>
      <rPr>
        <sz val="11"/>
        <color theme="1"/>
        <rFont val="等线"/>
        <family val="3"/>
        <charset val="134"/>
        <scheme val="minor"/>
      </rPr>
      <t>.165,0.165,0.165,0.165,0.165,0.165,0.165,0.165,0.165,0.165,0.08,0.08,0.08,0.08,0.08,0.08,0.08,0.08,0.08,0.08,0.08,0.08</t>
    </r>
    <phoneticPr fontId="12" type="noConversion"/>
  </si>
  <si>
    <t>zctggz@gjzq.com.cn,gjdfqs@gjdf.com.cn,lkz@hdamc.cn,chenglisi@hdamc.cn,qiumeilin@hdamc.cn</t>
    <phoneticPr fontId="12" type="noConversion"/>
  </si>
  <si>
    <t>SNB10609_0005_20230217</t>
  </si>
  <si>
    <t>20230517,20230619,20230717,20230817,20230918,20231017,20231117,20231218,20240117,20240219,20240318,20240417,20240517,20240617,20240717,20240819,20240918,20241017,20241118,20241217,20250117,20250217</t>
  </si>
  <si>
    <t>收益凭证兴动自动赎回244期</t>
  </si>
  <si>
    <t>SYU769</t>
  </si>
  <si>
    <t>百瑞恒赢6号集合资金信托计划</t>
  </si>
  <si>
    <t>1.03,1.03,1.03,1.03,1.03,1.03,1.03,1.03,1.03,1.03,1.03,1.03</t>
    <phoneticPr fontId="12" type="noConversion"/>
  </si>
  <si>
    <r>
      <t>2</t>
    </r>
    <r>
      <rPr>
        <sz val="11"/>
        <color theme="1"/>
        <rFont val="等线"/>
        <family val="3"/>
        <charset val="134"/>
        <scheme val="minor"/>
      </rPr>
      <t>0230314,20230412,20230515,20230614,20230712,20230814,20230913,20231016,20231114,20231213,20240115,20240206</t>
    </r>
    <phoneticPr fontId="12" type="noConversion"/>
  </si>
  <si>
    <t>百瑞信托有限责任公司作为管理人代表百瑞恒赢6号集合资金信托计划</t>
    <phoneticPr fontId="12" type="noConversion"/>
  </si>
  <si>
    <t>一村金衍35号私募证券投资基金</t>
  </si>
  <si>
    <t>朴石金衍11号私募证券投资基金</t>
  </si>
  <si>
    <t>阿巴马东方一号私募证券投资基金</t>
  </si>
  <si>
    <t>盈立方乐享9号私募证券投资基金</t>
  </si>
  <si>
    <t>中阅润祥2号私募证券投资基金</t>
  </si>
  <si>
    <t>SNB10858_0003_20230215</t>
  </si>
  <si>
    <t>SNB10934_0003_20230215</t>
  </si>
  <si>
    <t>SNB11064_0001_20230217</t>
  </si>
  <si>
    <t>SNB11177_0001_20230217</t>
  </si>
  <si>
    <t>SNB10896_0002_20230217</t>
  </si>
  <si>
    <r>
      <t>0</t>
    </r>
    <r>
      <rPr>
        <sz val="11"/>
        <color theme="1"/>
        <rFont val="等线"/>
        <family val="3"/>
        <charset val="134"/>
        <scheme val="minor"/>
      </rPr>
      <t>.159,0.159,0.159,0.159,0.159,0.159,0.159,0.159,0.159,0.159,0.05,0.05,0.05,0.05,0.05,0.05,0.05,0.05,0.05,0.05,0.05,0.05</t>
    </r>
    <phoneticPr fontId="12" type="noConversion"/>
  </si>
  <si>
    <t>20230515,20230615,20230717,20230815,20230915,20231016,20231115,20231215,20240115,20240216,20240315,20240415,20240515,20240617,20240715,20240815,20240918,20241015,20241115,20241216,20250115,20250217</t>
  </si>
  <si>
    <r>
      <t>0</t>
    </r>
    <r>
      <rPr>
        <sz val="11"/>
        <color theme="1"/>
        <rFont val="等线"/>
        <family val="3"/>
        <charset val="134"/>
        <scheme val="minor"/>
      </rPr>
      <t>.18,0.18,0.18,0.18,0.18,0.18,0.18,0.18,0.18,0.18,0.05,0.05,0.05,0.05,0.05,0.05,0.05,0.05,0.05,0.05,0.05,0.05</t>
    </r>
    <phoneticPr fontId="12" type="noConversion"/>
  </si>
  <si>
    <t>1.01,1.01,1.01,1.01,1.01,1.01,1.01,1.01,1.01,1.01,1.01,1.01,1.01,1.01,1.01,1.01,1.01,1.01,1.01,1.01,1.01,1.01</t>
    <phoneticPr fontId="12" type="noConversion"/>
  </si>
  <si>
    <t>0.146,0.146,0.146,0.146,0.146,0.146,0.146,0.146,0.146,0.146,0.07,0.07,0.07,0.07,0.07,0.07,0.07,0.07,0.07,0.07,0.07,0.07</t>
    <phoneticPr fontId="12" type="noConversion"/>
  </si>
  <si>
    <t>1.03,1.02524,1.02048,1.01572,1.01096,1.0062,1.00144,0.99668,0.99192,0.98716,0.9824,0.97764,0.97288,0.96812,0.96336,0.9586,0.95384,0.94908,0.94432,0.93956,0.9348,0.93</t>
    <phoneticPr fontId="12" type="noConversion"/>
  </si>
  <si>
    <r>
      <t>0</t>
    </r>
    <r>
      <rPr>
        <sz val="11"/>
        <color theme="1"/>
        <rFont val="等线"/>
        <family val="3"/>
        <charset val="134"/>
        <scheme val="minor"/>
      </rPr>
      <t>.179,0.179,0.179,0.179,0.179,0.179,0.179,0.179,0.179,0.179,0.08,0.08,0.08,0.08,0.08,0.08,0.08,0.08,0.08,0.08,0.08,0.08</t>
    </r>
    <phoneticPr fontId="12" type="noConversion"/>
  </si>
  <si>
    <t>0.132,0.132,0.132,0.132,0.132,0.132,0.132,0.132,0.132,0.132,0.07,0.07,0.07,0.07,0.07,0.07,0.07,0.07,0.07,0.07,0.07,0.07</t>
    <phoneticPr fontId="12" type="noConversion"/>
  </si>
  <si>
    <t>waibaoshuju@csc.com.cn,tgguzhi@csc.com.cn,yinglifangtouzi@163.com</t>
    <phoneticPr fontId="12" type="noConversion"/>
  </si>
  <si>
    <t xml:space="preserve">zctggz@gjzq.com.cn,gjdfqs@gjdf.com.cn,product01@cnvcap.com </t>
    <phoneticPr fontId="12" type="noConversion"/>
  </si>
  <si>
    <t>wbgzsj@cgws.com,tggzsj@cgws.com,otc@abmzcgl.com,otct@abmzcgl.com,jianghw@abmzcgl.com</t>
    <phoneticPr fontId="12" type="noConversion"/>
  </si>
  <si>
    <t>yywb@cmschina.com.cn</t>
    <phoneticPr fontId="12" type="noConversion"/>
  </si>
  <si>
    <t>朴石金衍55号私募证券投资基金</t>
  </si>
  <si>
    <t>朴石金衍10号私募证券投资基金</t>
  </si>
  <si>
    <t>招商财富-多元挂钩-宸利2号集合资产管理计划</t>
  </si>
  <si>
    <t>SNB11151_0001_20230209</t>
  </si>
  <si>
    <t>SNB10881_0003_20230210</t>
  </si>
  <si>
    <t>SNB11165_0001_20230215</t>
  </si>
  <si>
    <t>0.16,0.16,0.16,0.16,0.16,0.16,0.16,0.16,0.16,0.16,0.05,0.05,0.05,0.05,0.05,0.05,0.05,0.05,0.05,0.05,0.05,0.05</t>
    <phoneticPr fontId="12" type="noConversion"/>
  </si>
  <si>
    <t>20230509,20230609,20230710,20230809,20230911,20231009,20231109,20231211,20240109,20240216,20240311,20240409,20240509,20240611,20240709,20240809,20240909,20241009,20241111,20241209,20250109,20250210</t>
  </si>
  <si>
    <t>20230517,20230619,20230717,20230817,20230918,20231017,20231117,20231218,20240117,20240219,20240318,20240417,20240517,20240617,20240717,20240819,20240919,20241017,20241118,20241217,20250117,20250217</t>
  </si>
  <si>
    <t>兴银理财丰利兴动瑞雪私享开放式6号衍生品类理财产品</t>
  </si>
  <si>
    <t>SNB11172_0001_20230216</t>
  </si>
  <si>
    <t>20230516,20230616,20230717,20230816,20230918,20231016,20231116,20231218,20240116,20240216,20240318,20240416,20240516,20240617,20240716,20240816,20240918,20241016,20241118,20241216,20250116,20250217</t>
  </si>
  <si>
    <t>场外期权</t>
    <phoneticPr fontId="12" type="noConversion"/>
  </si>
  <si>
    <t>N</t>
    <phoneticPr fontId="12" type="noConversion"/>
  </si>
  <si>
    <t>Vanilla</t>
    <phoneticPr fontId="12" type="noConversion"/>
  </si>
  <si>
    <t>一村金衍30号私募证券投资基金</t>
  </si>
  <si>
    <t>中邮永安子衿9号私募证券投资基金</t>
  </si>
  <si>
    <t>SNB10841_0003_20230210</t>
  </si>
  <si>
    <t>SNB11189_0001_20230221</t>
  </si>
  <si>
    <t>20230421,20230522,20230621,20230721,20230821,20230921,20231023,20231121,20231221,20240122,20240221,20240321,20240422,20240521,20240621,20240722,20240821,20240923,20241021,20241121,20241223,20250121,20250221,20250321,20250421,20250521,20250623,20250721,20250821,20250922,20251021,20251121,20251222,20260121,20260223</t>
  </si>
  <si>
    <t>yywb@cmschina.com.cn,pengchen@v-invest.cn,ycyy@v-invest.cn</t>
    <phoneticPr fontId="12" type="noConversion"/>
  </si>
  <si>
    <t>收益凭证兴尚自动赎回29号</t>
  </si>
  <si>
    <t>厦门银行正鑫创赢31号（财富尊享）净值型理财产品</t>
  </si>
  <si>
    <t>0.165,0.165,0.165,0.165,0.165,0.165,0.165,0.165,0.165,0.165,0.081,0.081,0.081,0.081,0.081,0.081,0.081,0.081,0.081,0.081,0.081,0.081</t>
    <phoneticPr fontId="12" type="noConversion"/>
  </si>
  <si>
    <t>厦门银行股份有限公司（代“厦门银行正鑫创赢31号（财富尊享）净值型理财产品”）</t>
    <phoneticPr fontId="12" type="noConversion"/>
  </si>
  <si>
    <t>SYV459</t>
  </si>
  <si>
    <t>收益凭证兴尚自动赎回30号</t>
  </si>
  <si>
    <t>SYW097</t>
  </si>
  <si>
    <t>平安理财新安鑫72号触盈封闭混合类理财产品</t>
  </si>
  <si>
    <r>
      <t>1</t>
    </r>
    <r>
      <rPr>
        <sz val="11"/>
        <color theme="1"/>
        <rFont val="等线"/>
        <family val="3"/>
        <charset val="134"/>
        <scheme val="minor"/>
      </rPr>
      <t>,1,1,1,1,1</t>
    </r>
    <phoneticPr fontId="12" type="noConversion"/>
  </si>
  <si>
    <r>
      <t>2</t>
    </r>
    <r>
      <rPr>
        <sz val="11"/>
        <color theme="1"/>
        <rFont val="等线"/>
        <family val="3"/>
        <charset val="134"/>
        <scheme val="minor"/>
      </rPr>
      <t>0230529,20230828,20231120,20240229,2024052020240819</t>
    </r>
    <phoneticPr fontId="12" type="noConversion"/>
  </si>
  <si>
    <t>招商财富-兴灵-雪利6号集合资产管理计划</t>
  </si>
  <si>
    <t>恒德智信29号私募证券投资基金</t>
  </si>
  <si>
    <t>一村金衍21号私募证券投资基金</t>
  </si>
  <si>
    <t>朴石金衍31号私募证券投资基金</t>
  </si>
  <si>
    <t>SNB11179_0001_20230220</t>
  </si>
  <si>
    <t>SNB11200_0001_20230223</t>
  </si>
  <si>
    <t>SNB11203_0001_20230224</t>
  </si>
  <si>
    <t>SNB11000_0003_20230224</t>
  </si>
  <si>
    <t>20230523,20230626,20230724,20230823,20230925,20231023,20231123,20231225,20240123,20240223,20240325,20240423,20240523,20240624,20240723,20240823,20240923,20241023,20241125,20241223,20250123,20250224</t>
  </si>
  <si>
    <t>20230524,20230626,20230724,20230824,20230925,20231024,20231124,20231225,20240124,20240226,20240325,20240424,20240524,20240624,20240724,20240826,20240924,20241024,20241125,20241224,20250124,20250224</t>
  </si>
  <si>
    <r>
      <t>0</t>
    </r>
    <r>
      <rPr>
        <sz val="11"/>
        <color theme="1"/>
        <rFont val="等线"/>
        <family val="3"/>
        <charset val="134"/>
        <scheme val="minor"/>
      </rPr>
      <t>.166,0.166,0.166,0.166,0.166,0.166,0.166,0.166,0.166,0.166,0.06,0.06,0.06,0.06,0.06,0.06,0.06,0.06,0.06,0.06,0.06,0.06</t>
    </r>
    <phoneticPr fontId="12" type="noConversion"/>
  </si>
  <si>
    <t>中邮永安淇奥2号私募证券投资基金</t>
  </si>
  <si>
    <t>申万宏源沪甄优选3号集合资产管理计划</t>
  </si>
  <si>
    <t>申万宏源粤熹优选2号集合资产管理计划</t>
  </si>
  <si>
    <t>SNB10958_0003_20230227</t>
  </si>
  <si>
    <t>ATCD11206_0001_20230227</t>
  </si>
  <si>
    <t>ATCD11208_0001_20230228</t>
  </si>
  <si>
    <t>1.02,1.015,1.01,1.005,1,0.995,0.99,0.985,0.98,0.975,0.97,0.965,0.96,0.955,0.95,0.945,0.94,0.935,0.93,0.925,0.92,0.915,0.91,0.905,0.90,0.895,0.89,0.885,0.88,0.875,0.87,0.865,0.86,0.855,0.85</t>
    <phoneticPr fontId="12" type="noConversion"/>
  </si>
  <si>
    <t>20230425,20230529,20230627,20230727,20230828,20230925,20231027,20231127,20231227,20240129,20240227,20240327,20240425,20240527,20240627,20240729,20240827,20240924,20241028,20241127,20241227,20250122,20250227,20250327,20250424,20250527,20250627,20250728,20250827,20250925,20251027,20251127,20251229,20260127,20260227</t>
  </si>
  <si>
    <r>
      <t>1</t>
    </r>
    <r>
      <rPr>
        <sz val="11"/>
        <color theme="1"/>
        <rFont val="等线"/>
        <family val="3"/>
        <charset val="134"/>
        <scheme val="minor"/>
      </rPr>
      <t>,1,1,1,1,1,1,1,1,1</t>
    </r>
    <phoneticPr fontId="12" type="noConversion"/>
  </si>
  <si>
    <t>20230526,20230626,20230726,20230828,20230926,20231026,20231127,20231226,20240126,20240226</t>
  </si>
  <si>
    <t>1,1,1,1,1,1,1,1,1,1</t>
    <phoneticPr fontId="12" type="noConversion"/>
  </si>
  <si>
    <t>20230529,20230627,20230727,20230828,20230927,20231027,20231127,20231227,20240129,20240227</t>
  </si>
  <si>
    <t>tgzxdz@swhysc.com,huangyi1@swhysc.com</t>
    <phoneticPr fontId="12" type="noConversion"/>
  </si>
  <si>
    <t>恒德星云2号私募证券投资基金</t>
  </si>
  <si>
    <t>SNB11212_0001_20230301</t>
  </si>
  <si>
    <r>
      <t>1.03,1.025,1.02,1.015,1.01,1.005,1,0.995,0.99,0.985,0.98,0.975,0.97,0.965,0.96,0.955,0.95,0.945,0.94,0.935,0.93,0.925</t>
    </r>
    <r>
      <rPr>
        <sz val="11"/>
        <color theme="1"/>
        <rFont val="等线"/>
        <family val="3"/>
        <charset val="134"/>
        <scheme val="minor"/>
      </rPr>
      <t>,0.92,0.915</t>
    </r>
    <phoneticPr fontId="12" type="noConversion"/>
  </si>
  <si>
    <t>20230403,20230504,20230601,20230703,20230801,20230901,20231009,20231101,20231201,20240102,20240201,20240301,20240401,20240506,20240603,20240701,20240801,20240902,20241008,20241101,20241202,20250102,20250204,20250303</t>
  </si>
  <si>
    <t>yywb@cmschina.com.cn,lkz@hdamc.cn,chenglisi@hdamc.cn,qiumeilin@hdamc.cn</t>
    <phoneticPr fontId="12" type="noConversion"/>
  </si>
  <si>
    <t>丹金众慧和达8号私募证券投资基金</t>
  </si>
  <si>
    <t>1.03,1.03,1.03,1.03,1.03,1.03,1.03,1.03,1.03,1.03,1.03,1.03,1.03,1.03,1.03,1.03,1.03,1.03,1.03,1.03,1.03,1.03,1.03,1.03,1.03,1.03,1.03,1.03,1.03,1.03,1.03,1.03,1.03,1.03</t>
    <phoneticPr fontId="12" type="noConversion"/>
  </si>
  <si>
    <t>xzyyfw@xyzq.com.cn,xztgfw@xyzq.com.cn,2776777657@qq.com</t>
    <phoneticPr fontId="12" type="noConversion"/>
  </si>
  <si>
    <t>SNB10609_0006_20230303</t>
  </si>
  <si>
    <t>1.03,1.025,1.02,1.015,1.01,1.005,1,0.995,0.99,0.985,0.98,0.975,0.97,0.965,0.96,0.955,0.95,0.945,0.94,0.935,0.93,0.925</t>
    <phoneticPr fontId="12" type="noConversion"/>
  </si>
  <si>
    <t>20230605,20230703,20230803,20230904,20231009,20231103,20231204,20240103,20240205,20240304,20240403,20240506,20240603,20240703,20240805,20240903,20241008,20241104,20241203,20250103,20250204,20250303</t>
  </si>
  <si>
    <t>收益凭证兴尚自动赎回32号</t>
  </si>
  <si>
    <t>收益凭证兴尚BOOSTER10号</t>
  </si>
  <si>
    <t>中信建投睿雪2号集合资产管理计划</t>
  </si>
  <si>
    <t>1,0.9965,0.993,0.9895,0.9860,0.9825,0.979,0.9755,0.972,0.9685,0.965,0.9615,0.958,0.9545,0.951,0.9475,0.944,0.9405,0.937,0.9335,0.93,0.9265</t>
    <phoneticPr fontId="12" type="noConversion"/>
  </si>
  <si>
    <t>20230602,20230703,20230802,20230904,20231009,20231102,20231204,20240102,20240202,20240304,20240402,20240506,20240603,20240702,20240802,20240902,20241008,20241104,20241202,20250102,20250204,20250303</t>
  </si>
  <si>
    <t>Booster</t>
    <phoneticPr fontId="12" type="noConversion"/>
  </si>
  <si>
    <t>1.03,1.03,1.03,1.03,1.03,1.03,1.03,1.03,1.03,1.03</t>
    <phoneticPr fontId="12" type="noConversion"/>
  </si>
  <si>
    <t>20230605,20230703,20230803,20230904,20231009,20231103,20231204,20240103,20240205,20240304</t>
  </si>
  <si>
    <t>xzyyfw@xyzq.com.cn,xztgfw@xyzq.com.cn,lkz@hdamc.cn,chenglisi@hdamc.cn,qiumeilin@hdamc.cn</t>
    <phoneticPr fontId="12" type="noConversion"/>
  </si>
  <si>
    <t>wangxiaolongbj@csc.com.cn,xiuziyun@csc.com.cn,chenruibo@csc.com.cn,xuexiangqiu@csc.com.cn,csc_zgb_derivative@163.com,hanweizgs@csc.com.cn,hxtgtj@126.com</t>
    <phoneticPr fontId="12" type="noConversion"/>
  </si>
  <si>
    <t>圆石长虹积极3号私募证券投资基金</t>
  </si>
  <si>
    <t>512880.SH</t>
  </si>
  <si>
    <t>证券ETF</t>
  </si>
  <si>
    <t>Y</t>
    <phoneticPr fontId="12" type="noConversion"/>
  </si>
  <si>
    <t>gfzctgb@gf.com.cn,gfdata@gf.com.cn,ystz8866@163.com</t>
    <phoneticPr fontId="12" type="noConversion"/>
  </si>
  <si>
    <t>yywb@cmschina.com.cn,ycyy@v-invest.cn,pengchen@v-invest.cn</t>
    <phoneticPr fontId="12" type="noConversion"/>
  </si>
  <si>
    <t>千惠春晓6号私募证券投资基金</t>
  </si>
  <si>
    <t>SNB10610_0001_20230303</t>
  </si>
  <si>
    <r>
      <t>1,</t>
    </r>
    <r>
      <rPr>
        <sz val="11"/>
        <color theme="1"/>
        <rFont val="等线"/>
        <family val="3"/>
        <charset val="134"/>
        <scheme val="minor"/>
      </rPr>
      <t>0.993,0.986,0.979,0.972,0.965,0.958,0.951,0.944,0.937,0.93,0.923,0.916,0.909,0.902,0.895,0.888,0.881,0.874,0.867,0.86,0.853</t>
    </r>
    <phoneticPr fontId="12" type="noConversion"/>
  </si>
  <si>
    <t>0396-OPT024</t>
  </si>
  <si>
    <r>
      <t>c</t>
    </r>
    <r>
      <rPr>
        <sz val="11"/>
        <color theme="1"/>
        <rFont val="等线"/>
        <family val="3"/>
        <charset val="134"/>
        <scheme val="minor"/>
      </rPr>
      <t>all</t>
    </r>
    <phoneticPr fontId="12" type="noConversion"/>
  </si>
  <si>
    <t>20230524,20230626,20230724,20230824,20230920,20231024,20231124,20231222,20240124,20240226,20240325,20240423,20240524,20240624,20240724,20240826,20240920,20241024,20241125,20241224,20250117,20250224</t>
  </si>
  <si>
    <t>derivatives@haitong.com</t>
  </si>
  <si>
    <t>0.135,0.135,0.135,0.135,0.135,0.08,0.08,0.08,0.08,0.08,0.05,0.05,0.05,0.05,0.05,0.05,0.05,0.05,0.05,0.05,0.05,0.05</t>
    <phoneticPr fontId="12" type="noConversion"/>
  </si>
  <si>
    <t>VAN11186_0021_20230307</t>
  </si>
  <si>
    <t>致远怡宁七号私募证券投资基金</t>
  </si>
  <si>
    <t>SNB10880_0002_20230309</t>
  </si>
  <si>
    <t>20230609,20230710,20230809,20230911,20231009,20231109,20231211,20240109,20240216,20240311,20240409,20240509,20240611,20240709,20240809,20240909,20241009,20241111,20241209,20250109,20250210,20250310</t>
  </si>
  <si>
    <t>1,1,1,1,1,1,1,1,1,1,1,1,1,1,1,1,1,1,1,1,1,1</t>
    <phoneticPr fontId="12" type="noConversion"/>
  </si>
  <si>
    <t>君弘九溪五号私募证券投资基金</t>
  </si>
  <si>
    <t>SNB10878_0008_20230308</t>
  </si>
  <si>
    <t>20230410,20230508,20230608,20230710,20230808,20230908,20231009,20231108,20231208,20240108,20240208,20240308,20240408,20240508,20240611,20240708,20240808,20240909,20241008,20241108,20241209,20250108,20250210,20250310</t>
  </si>
  <si>
    <t>1.03,1.03,1.03,1.03,1.03,1.03,1.03,1.03,1.03,1.03,1.03,1.03,1.03,1.03,1.03,1.03,1.03,1.03,1.03,1.03,1.03,1.03,1.03,1.03</t>
    <phoneticPr fontId="12" type="noConversion"/>
  </si>
  <si>
    <t>cwysp@tg.gtja.com,sophie@jhongcapital.com,ysq@jhongcapital.com</t>
    <phoneticPr fontId="12" type="noConversion"/>
  </si>
  <si>
    <t>zhiyuanasset@163.com,gjdfqs@gjdf.com.cn,tgb@hfzq.com.cn</t>
    <phoneticPr fontId="12" type="noConversion"/>
  </si>
  <si>
    <t>和正白露6号私募证券投资基金</t>
  </si>
  <si>
    <t>天算顺势2号私募基金</t>
  </si>
  <si>
    <t>恒德星云3号私募证券投资基金</t>
  </si>
  <si>
    <t>SNB11229_0001_20230308</t>
  </si>
  <si>
    <t>SNB11235_0001_20230308</t>
  </si>
  <si>
    <t>SNB11236_0001_20230309</t>
  </si>
  <si>
    <t>20230508,20230608,20230710,20230808,20230908,20231009,20231108,20231208,20240108,20240205,20240308,20240408,20240508,20240611,20240708,20240808,20240909,20241008,20241108,20241209,20250108,20250210,20250310,20250408,20250508,20250609,20250708,20250808,20250908,20251009,20251110,20251208,20260108,20260209,20260309</t>
  </si>
  <si>
    <t>guzhi@hezhengam.com,yhzq_tggz@chinastock.com.cn,tgbjjwb@chinastock.com.cn</t>
    <phoneticPr fontId="12" type="noConversion"/>
  </si>
  <si>
    <t>1.01,1.01,1.01,1.01,1.01,1.01,1.01,1.01,1.01,1.01,1.01,1.01,1.01,1.01,1.01,1.01,1.01,1.01,1.01,1.01,1.01,1.01,1.01,1.01,1.01,1.01,1.01,1.01,1.01,1.01,1.01,1.01,1.01,1.01</t>
    <phoneticPr fontId="12" type="noConversion"/>
  </si>
  <si>
    <t>0.191,0.191,0.191,0.191,0.191,0.191,0.191,0.191,0.191,0.191,0.07,0.07,0.07,0.07,0.07,0.07,0.07,0.07,0.07,0.07,0.07,0.07,0.07,0.07,0.07,0.07,0.07,0.07,0.07,0.07,0.07,0.07,0.07,0.07</t>
    <phoneticPr fontId="12" type="noConversion"/>
  </si>
  <si>
    <t>20230608,20230710,20230808,20230908,20231009,20231108,20231208,20240108,20240208,20240308,20240408,20240508,20240611,20240708,20240808,20240909,20241008,20241108,20241209,20250108,20250210,20250310,20250408,20250508,20250609,20250708,20250808,20250908,20251009,20251110,20251208,20260108,20260209,20260309</t>
  </si>
  <si>
    <t>yywb@cmschina.com.cn,operation@techsharpe.cn,dj@techsharpe.cn,ztx@techsharpe.cn,hty@techsharpe.cn,ljz@techsharpe.cn</t>
    <phoneticPr fontId="12" type="noConversion"/>
  </si>
  <si>
    <t>0.1845,0.1845,0.1845,0.1845,0.1845,0.1845,0.1845,0.1845,0.1845,0.1845,0.08,0.08,0.08,0.08,0.08,0.08,0.08,0.08,0.08,0.08,0.08,0.08</t>
    <phoneticPr fontId="12" type="noConversion"/>
  </si>
  <si>
    <t>收益凭证兴动自动赎回255期</t>
  </si>
  <si>
    <t>S2A593</t>
  </si>
  <si>
    <t>1.05,1.05,1.05,1.05,1.05,1.05,1.05,1.05,1.05,1.05,1.05,1.05</t>
    <phoneticPr fontId="12" type="noConversion"/>
  </si>
  <si>
    <t>20230410,20230508,20230607,20230710,20230808,20230911,20231009,20231108,20231211,20240108,20240206,20240308</t>
    <phoneticPr fontId="12" type="noConversion"/>
  </si>
  <si>
    <t>VAN11186_0039_20230310</t>
  </si>
  <si>
    <t>Sell</t>
    <phoneticPr fontId="12" type="noConversion"/>
  </si>
  <si>
    <t>朴石金衍27号私募证券投资基金</t>
  </si>
  <si>
    <t>Buy</t>
    <phoneticPr fontId="12" type="noConversion"/>
  </si>
  <si>
    <t>SNB10923_0003_20230228</t>
    <phoneticPr fontId="12" type="noConversion"/>
  </si>
  <si>
    <r>
      <t>0</t>
    </r>
    <r>
      <rPr>
        <sz val="11"/>
        <color theme="1"/>
        <rFont val="等线"/>
        <family val="3"/>
        <charset val="134"/>
        <scheme val="minor"/>
      </rPr>
      <t>.102,0.102,0.102,0.102,0.102,0.102,0.102,0.102,0.102,0.102,0.05,0.05,0.05,0.05,0.05,0.05,0.05,0.05,0.05,0.05,0.05,0.05</t>
    </r>
    <phoneticPr fontId="12" type="noConversion"/>
  </si>
  <si>
    <t>20230529,20230628,20230728,20230828,20230928,20231030,20231128,20231228,20240129,20240228,20240328,20240429,20240528,20240628,20240729,20240828,20240930,20241028,20241128,20241230,20250204,20250228</t>
  </si>
  <si>
    <t>华软新动力朔雪5号私募证券投资基金</t>
  </si>
  <si>
    <t>SNB11011_0003_20230313</t>
  </si>
  <si>
    <t>20230515,20230613,20230713,20230814,20230913,20231013,20231113,20231213,20240115,20240216,20240313,20240415,20240513,20240613,20240715,20240813,20240909,20241014,20241113,20241213,20250113,20250213,20250313,20250414,20250513,20250613,20250714,20250813,20250915,20251013,20251113,20251215,20260113,20260209,20260313</t>
  </si>
  <si>
    <t>tgbjjwb@chinastock.com.cn,yhzq_tggz@chinastock.com.cn,report@newmomentum.cn</t>
    <phoneticPr fontId="12" type="noConversion"/>
  </si>
  <si>
    <t>收益凭证</t>
    <phoneticPr fontId="12" type="noConversion"/>
  </si>
  <si>
    <t>玖鹏大鹏精选6号私募证券投资基金</t>
  </si>
  <si>
    <t>玖鹏玖增13号私募证券投资基金</t>
  </si>
  <si>
    <t>SNB11104_0001_20230314</t>
  </si>
  <si>
    <t>SNB10884_0005_20230314</t>
  </si>
  <si>
    <r>
      <t>0</t>
    </r>
    <r>
      <rPr>
        <sz val="11"/>
        <color theme="1"/>
        <rFont val="等线"/>
        <family val="3"/>
        <charset val="134"/>
        <scheme val="minor"/>
      </rPr>
      <t>.145,0.145,0.145,0.145,0.145,0.145,0.145,0.145,0.145,0.145,0.05,0.05,0.05,0.05,0.05,0.05,0.05,0.05,0.05,0.05,0.05,0.05,0.03,0.03,0.03,0.03,0.03,0.03,0.03,0.03,0.03,0.03,0.03,0.03</t>
    </r>
    <phoneticPr fontId="12" type="noConversion"/>
  </si>
  <si>
    <t>20230614,20230714,20230814,20230914,20231016,20231114,20231214,20240115,20240216,20240314,20240415,20240514,20240614,20240715,20240814,20240918,20241014,20241114,20241216,20250114,20250214,20250314,20250414,20250514,20250616,20250714,20250814,20250915,20251014,20251114,20251215,20260114,20260223,20260316</t>
  </si>
  <si>
    <t>xzyyfw@xyzq.com.cn,xztgfw@xyzq.com.cn,JPOTC@jiupengfund.cn,data@jiupengfund.cn</t>
    <phoneticPr fontId="12" type="noConversion"/>
  </si>
  <si>
    <r>
      <t>0</t>
    </r>
    <r>
      <rPr>
        <sz val="11"/>
        <color theme="1"/>
        <rFont val="等线"/>
        <family val="3"/>
        <charset val="134"/>
        <scheme val="minor"/>
      </rPr>
      <t>.226,0.226,0.226,0.226,0.226,0.226,0.226,0.226,0.226,0.226,0.06,0.06,0.06,0.06,0.06,0.06,0.06,0.06,0.06,0.06,0.06,0.06</t>
    </r>
    <phoneticPr fontId="12" type="noConversion"/>
  </si>
  <si>
    <t>20230614,20230714,20230814,20230914,20231016,20231114,20231214,20240115,20240216,20240314,20240415,20240514,20240614,20240715,20240814,20240918,20241014,20241114,20241216,20250114,20250214,20250314</t>
  </si>
  <si>
    <t>wbgz@zts.com.cn,tggz@zts.com.cn,data@jiupengfund.cn</t>
    <phoneticPr fontId="12" type="noConversion"/>
  </si>
  <si>
    <t>SNB10723_0011_20230310</t>
  </si>
  <si>
    <t>20230410,20230510,20230612,20230710,20230810,20230911,20231010,20231110,20231211,20240110,20240216,20240311,20240410,20240510,20240611,20240710,20240812,20240910,20241010,20241111,20241210,20250110,20250210,20250310</t>
  </si>
  <si>
    <t>JPOTC@jiupengfund.cn,data@jiupengfund.cn,xzyyfw@xyzq.com.cn,xztgfw@xyzq.com.cn</t>
    <phoneticPr fontId="12" type="noConversion"/>
  </si>
  <si>
    <t>收益凭证兴尚自动赎回33号</t>
  </si>
  <si>
    <t>厦门银行融鑫创信12个月定开1号净值型理财产品</t>
  </si>
  <si>
    <t>S2A948</t>
  </si>
  <si>
    <r>
      <t>1</t>
    </r>
    <r>
      <rPr>
        <sz val="11"/>
        <color theme="1"/>
        <rFont val="等线"/>
        <family val="3"/>
        <charset val="134"/>
        <scheme val="minor"/>
      </rPr>
      <t>,0.995,0.99,0.985,0.98,0.975,0.97,0.965,0.96,0.955</t>
    </r>
    <phoneticPr fontId="12" type="noConversion"/>
  </si>
  <si>
    <t>0.082,0.082,0.082,0.082,0.05,0.05,0.05,0.05,0.05,0.05</t>
    <phoneticPr fontId="12" type="noConversion"/>
  </si>
  <si>
    <r>
      <t>2</t>
    </r>
    <r>
      <rPr>
        <sz val="11"/>
        <color theme="1"/>
        <rFont val="等线"/>
        <family val="3"/>
        <charset val="134"/>
        <scheme val="minor"/>
      </rPr>
      <t>0230619,20230717,20230817,20230918,20231017,20231117,20231218,20240117,20240219,20240305</t>
    </r>
    <phoneticPr fontId="12" type="noConversion"/>
  </si>
  <si>
    <t>ZHUXIAOTIAN713@pingan.com.cn,LICHUAN947@pingan.com.cn,LIZIXIN496@pingan.com.cn,BICHENG511@pingan.com.cn,FANGLI683@pingan.com.cn,CHENGYI037@pingan.com.cn,CHENGJIAN195@pingan.com.cn,GUANCHANGYING405@pingan.com.cn</t>
    <phoneticPr fontId="12" type="noConversion"/>
  </si>
  <si>
    <t>zhaoyang2008@cmbchina.com,xuwenbing@cmbchina.com,jjwb@cmbchina.com,linguanhong@xmbankonline.com,liangwq@xmbankonline.com,xiaorj@xmbankonline.com,wangchong20@cmbchina.com,zhangyuzhe001@cmbchina.com,tjtgxm@cmbchina.com</t>
    <phoneticPr fontId="12" type="noConversion"/>
  </si>
  <si>
    <t>华夏资本-中证500龙腾宁惠23号集合资产管理计划</t>
  </si>
  <si>
    <t>SNB11225_0001_20230306</t>
  </si>
  <si>
    <t>20230605,20230705,20230804,20230905,20230928,20231103,20231205,20240105,20240205,20240305,20240405,20240430,20240605,20240705,20240805,20240905,20240930,20241105,20241205,20250103,20250127,20250306</t>
  </si>
  <si>
    <t>wb_fa@chinaamc.com,custodydata@nbcb.cn,hxzbt@chinaamc.com,hxzbyz@chinaamc.com</t>
    <phoneticPr fontId="12" type="noConversion"/>
  </si>
  <si>
    <t>一村金衍70号私募证券投资基金</t>
  </si>
  <si>
    <t>一村金衍41号私募证券投资基金</t>
  </si>
  <si>
    <t>SNB11224_0001_20230306</t>
  </si>
  <si>
    <t>SNB11234_0001_20230308</t>
  </si>
  <si>
    <t>20230606,20230706,20230807,20230906,20231009,20231106,20231206,20240108,20240206,20240306,20240408,20240506,20240606,20240708,20240806,20240906,20241008,20241106,20241206,20250106,20250206,20250306</t>
  </si>
  <si>
    <r>
      <t>1</t>
    </r>
    <r>
      <rPr>
        <sz val="11"/>
        <color theme="1"/>
        <rFont val="等线"/>
        <family val="3"/>
        <charset val="134"/>
        <scheme val="minor"/>
      </rPr>
      <t>.01,1.01,1.01,1.01,1.01,1.01,1.01,1.01,1.01,1.01,1.01,1.01,1.01,1.01,1.01,1.01,1.01,1.01,1.01,1.01,1.01,1.01</t>
    </r>
    <phoneticPr fontId="12" type="noConversion"/>
  </si>
  <si>
    <t>20230608,20230710,20230808,20230908,20231009,20231108,20231208,20240108,20240208,20240308,20240408,20240508,20240611,20240708,20240808,20240909,20241008,20241108,20241209,20250108,20250210,20250310</t>
  </si>
  <si>
    <t>SNB10723_0012_20230321</t>
  </si>
  <si>
    <t>1.03,1.03,1.03,1.03,1.03,1.03,1.03,1.03,1.03,1.03,1.03,1.03,1.03,1.03,1.03,1.03,1.03,1.03,1.03,1.03,1.03,1.03,1.03,1.03,1.03,1.03,1.03,1.03,1.03,1.03,1.03,1.03,1.03,1.03,1.03,0.8</t>
    <phoneticPr fontId="12" type="noConversion"/>
  </si>
  <si>
    <t>20230421,20230522,20230621,20230721,20230821,20230921,20231023,20231121,20231221,20240122,20240221,20240321,20240422,20240521,20240621,20240722,20240821,20240923,20241021,20241121,20241223,20250121,20250221,20250321,20250421,20250521,20250623,20250721,20250821,20250922,20251021,20251121,20251222,20260121,20260223,20260323</t>
  </si>
  <si>
    <t>中阅昊天一号私募证券投资基金</t>
  </si>
  <si>
    <t>天算专享13号私募证券投资基金</t>
  </si>
  <si>
    <t>SNB11278_0001_20230322</t>
  </si>
  <si>
    <t>SNB11045_0003_20230322</t>
  </si>
  <si>
    <t>20230626,20230724,20230822,20230922,20231023,20231122,20231222,20240122,20240222,20240322,20240422,20240522,20240624,20240722,20240822,20240923,20241022,20241122,20241223,20250122,20250224,20250324</t>
  </si>
  <si>
    <t>custodiandata@citics.comm,pifvaluation@citics.com,fadata@citics.com,operation@techsharpe.cn,dj@techsharpe.cn,ztx@techsharpe.cn,hty@techsharpe.cn,ljz@techsharpe.cn</t>
    <phoneticPr fontId="12" type="noConversion"/>
  </si>
  <si>
    <t>1.02,1.015,1.01,1.005,1,0.995,0.99,0.985,0.98,0.975,0.97,0.965,0.96,0.955,0.95,0.945,0.94,0.935,0.93,0.925,0.92,0.915</t>
    <phoneticPr fontId="12" type="noConversion"/>
  </si>
  <si>
    <t>0.169,0.169,0.169,0.169,0.169,0.169,0.1,0.1,0.1,0.1,0.1,0.1,0.1,0.1,0.07,0.07,0.07,0.07,0.07,0.07,0.07,0.07</t>
    <phoneticPr fontId="12" type="noConversion"/>
  </si>
  <si>
    <t>doubleKISnowBall</t>
    <phoneticPr fontId="12" type="noConversion"/>
  </si>
  <si>
    <t>凯双昆仑17号私募证券投资基金</t>
  </si>
  <si>
    <t>霁泽苹果1号私募证券投资基金</t>
  </si>
  <si>
    <t>中略万新25号私募证券投资基金</t>
  </si>
  <si>
    <t>SNB11302_0001_20230323</t>
  </si>
  <si>
    <t>VAN10579_0001_20230323</t>
  </si>
  <si>
    <t>SNB11221_0001_20230323</t>
  </si>
  <si>
    <t>1.05,1.05,1.05,1.05,1.05,1.05,1.05,1.05,1.05,1.05,1.05,1.05,1.05,1.05,1.05,1.05,1.05,1.05,1.05,1.05,1.05,1.05</t>
    <phoneticPr fontId="12" type="noConversion"/>
  </si>
  <si>
    <t>0.24,0.24,0.24,0.24,0.24,0.24,0.24,0.24,0.24,0.24,0.08,0.08,0.08,0.08,0.08,0.08,0.08,0.08,0.08,0.08,0.08,0.08</t>
    <phoneticPr fontId="12" type="noConversion"/>
  </si>
  <si>
    <t>20230626,20230724,20230823,20230925,20231023,20231123,20231225,20240123,20240223,20240325,20240423,20240523,20240624,20240723,20240823,20240923,20241023,20241125,20241223,20250123,20250224,20250324</t>
  </si>
  <si>
    <t>0.216,0.216,0.216,0.216,0.216,0.216,0.216,0.216,0.216,0.216,0.03,0.03,0.03,0.03,0.03,0.03,0.03,0.03,0.03,0.03,0.03,0.03</t>
    <phoneticPr fontId="12" type="noConversion"/>
  </si>
  <si>
    <t>nbjztz@163.com,yywb@cmschina.com.cn</t>
    <phoneticPr fontId="12" type="noConversion"/>
  </si>
  <si>
    <t>kaishuangtouzi@163.com,kaishuangtouzi@ksquant.com.cn,wbgzz@htsc.com,tggzz@htsc.com</t>
    <phoneticPr fontId="12" type="noConversion"/>
  </si>
  <si>
    <t>xzyyfw@xyzq.com.cn,xztgfw@xyzq.com.cn,zltzwx@126.com,zltzcyqq@163.com</t>
    <phoneticPr fontId="12" type="noConversion"/>
  </si>
  <si>
    <t>和正问道1号私募证券投资基金</t>
  </si>
  <si>
    <t>SNB10994_0003_20230323</t>
  </si>
  <si>
    <t>20230523,20230626,20230724,20230823,20230925,20231023,20231123,20231225,20240123,20240223,20240325,20240423,20240523,20240624,20240723,20240823,20240923,20241023,20241125,20241223,20250120,20250224,20250324,20250423,20250523,20250623,20250723,20250825,20250923,20251023,20251124,20251223,20260123,20260223,20260323</t>
  </si>
  <si>
    <t>玖鹏星云3号私募证券投资基金</t>
  </si>
  <si>
    <t>SNB11303_0001_20230323</t>
  </si>
  <si>
    <t>1.03,1.025,1.02,1.015,1.01,1.005,1,0.995,0.99,0.985,0.98,0.975,0.97,0.965,0.96,0.955,0.95,0.945,0.94,0.935,0.93,0.925,0.92,0.915</t>
    <phoneticPr fontId="12" type="noConversion"/>
  </si>
  <si>
    <t>20230424,20230523,20230626,20230724,20230823,20230925,20231023,20231123,20231225,20240123,20240223,20240325,20240423,20240523,20240624,20240723,20240823,20240923,20241023,20241125,20241223,20250123,20250224,20250324</t>
  </si>
  <si>
    <t>0.17,0.17,0.17,0.17,0.17,0.17,0.17,0.17,0.17,0.17,0.17,0.17,0.055,0.055,0.055,0.055,0.055,0.055,0.055,0.055,0.055,0.055,0.055,0.055</t>
    <phoneticPr fontId="12" type="noConversion"/>
  </si>
  <si>
    <t>VAN10579_0002_20230324</t>
  </si>
  <si>
    <t>收益凭证兴动自动赎回256期</t>
  </si>
  <si>
    <t>S2B847</t>
  </si>
  <si>
    <r>
      <t>1</t>
    </r>
    <r>
      <rPr>
        <sz val="11"/>
        <color theme="1"/>
        <rFont val="等线"/>
        <family val="3"/>
        <charset val="134"/>
        <scheme val="minor"/>
      </rPr>
      <t>.03,1.03,1.03,1.03,1.03,1.03,1.03,1.03,1.03,1.03,1.03,1.03</t>
    </r>
    <phoneticPr fontId="12" type="noConversion"/>
  </si>
  <si>
    <r>
      <t>2</t>
    </r>
    <r>
      <rPr>
        <sz val="11"/>
        <color theme="1"/>
        <rFont val="等线"/>
        <family val="3"/>
        <charset val="134"/>
        <scheme val="minor"/>
      </rPr>
      <t>0230424,20230522,20230626,20230724,20230821,20230920,20231023,20231121,20231220,20240122,20240221,20240320</t>
    </r>
    <phoneticPr fontId="12" type="noConversion"/>
  </si>
  <si>
    <t>0.1268,0.1268,0.1268,0.1268,0.1268,0.1268,0.1268,0.1268,0.1268,0.1268,0.1268,0.0835,0.0835,0.0835,0.0835,0.0835,0.0835,0.0835,0.0835,0.0835,0.0835,0.0835,0.0835,0.0524,0.0524,0.0524,0.0524,0.0524,0.0524,0.0524,0.0524,0.0524,0.0524,0.0524,0.0524</t>
    <phoneticPr fontId="12" type="noConversion"/>
  </si>
  <si>
    <t>沪深300</t>
    <phoneticPr fontId="12" type="noConversion"/>
  </si>
  <si>
    <t>000300.SH</t>
    <phoneticPr fontId="12" type="noConversion"/>
  </si>
  <si>
    <t>588000.SH</t>
  </si>
  <si>
    <t>科创50ETF</t>
    <phoneticPr fontId="12" type="noConversion"/>
  </si>
  <si>
    <t>SNB11221_0002_20230329</t>
  </si>
  <si>
    <r>
      <t>0</t>
    </r>
    <r>
      <rPr>
        <sz val="11"/>
        <color theme="1"/>
        <rFont val="等线"/>
        <family val="3"/>
        <charset val="134"/>
        <scheme val="minor"/>
      </rPr>
      <t>.216,0.216,0.216,0.216,0.216,0.216,0.216,0.216,0.216,0.216,0.03,0.03,0.03,0.03,0.03,0.03,0.03,0.03,0.03,0.03,0.03,0.03</t>
    </r>
    <phoneticPr fontId="12" type="noConversion"/>
  </si>
  <si>
    <t>20230629,20230731,20230829,20231009,20231030,20231129,20231229,20240129,20240229,20240329,20240429,20240529,20240701,20240729,20240829,20240930,20241029,20241129,20241230,20250204,20250303,20250331</t>
  </si>
  <si>
    <t>收益凭证兴尚自动赎回34号</t>
  </si>
  <si>
    <t>S2B546</t>
  </si>
  <si>
    <t>厦门银行正鑫创赢33号（财富尊享）净值型理财产品</t>
  </si>
  <si>
    <r>
      <t>0</t>
    </r>
    <r>
      <rPr>
        <sz val="11"/>
        <color theme="1"/>
        <rFont val="等线"/>
        <family val="3"/>
        <charset val="134"/>
        <scheme val="minor"/>
      </rPr>
      <t>.166,0.166,0.166,0.166,0.166,0.166,0.166,0.166,0.166,0.166,0.088,0.088,0.088,0.088,0.088,0.088,0.088,0.088,0.088,0.088,0.088,0.088</t>
    </r>
    <phoneticPr fontId="12" type="noConversion"/>
  </si>
  <si>
    <r>
      <t>2</t>
    </r>
    <r>
      <rPr>
        <sz val="11"/>
        <color theme="1"/>
        <rFont val="等线"/>
        <family val="3"/>
        <charset val="134"/>
        <scheme val="minor"/>
      </rPr>
      <t>0230628,20230728,20230828,20230928,20231030,20231128,20231228,20240129,20240228,20240328,20240429,20240528,20240628,20240729,20240828,20240930,20241028,20241128,20241230,20250204,20250228,20250328</t>
    </r>
    <phoneticPr fontId="12" type="noConversion"/>
  </si>
  <si>
    <t>mstgbpo-07@cmbc.com.cn,mstgqingsuan@cmbc.com.cn,liuwen15@cmbc.com.cn,mstghesuan@cmbc.com.cn,zhaoyang2008@cmbchina.com,xuwenbing@cmbchina.com,jjwb@cmbchina.com,linguanhong@xmbankonline.com,liangwq@xmbankonline.com,xiaorj@xmbankonline.com,mstgbpo-21@cmbc.co</t>
    <phoneticPr fontId="12" type="noConversion"/>
  </si>
  <si>
    <t>天算顺势13号私募证券投资基金</t>
  </si>
  <si>
    <t>SNB11307_0001_20230327</t>
  </si>
  <si>
    <r>
      <t>1</t>
    </r>
    <r>
      <rPr>
        <sz val="11"/>
        <color theme="1"/>
        <rFont val="等线"/>
        <family val="3"/>
        <charset val="134"/>
        <scheme val="minor"/>
      </rPr>
      <t>.01,1.01,1.01,1.01,1.01,1.01,1.01,1.01,1.01,1.01,1.01,1.01,1.01,1.01,1.01,1.01,1.01,1.01,1.01,1.01,1.01,1.01,1.01,1.01,1.01,1.01,1.01,1.01,1.01,1.01,1.01,1.01,1.01,1.01</t>
    </r>
    <phoneticPr fontId="12" type="noConversion"/>
  </si>
  <si>
    <r>
      <t>0</t>
    </r>
    <r>
      <rPr>
        <sz val="11"/>
        <color theme="1"/>
        <rFont val="等线"/>
        <family val="3"/>
        <charset val="134"/>
        <scheme val="minor"/>
      </rPr>
      <t>.228,0.228,0.228,0.228,0.228,0.228,0.228,0.228,0.228,0.228,0.07,0.07,0.07,0.07,0.07,0.07,0.07,0.07,0.07,0.07,0.07,0.07,0.07,0.07,0.07,0.07,0.07,0.07,0.07,0.07,0.07,0.07,0.07,0.07</t>
    </r>
    <phoneticPr fontId="12" type="noConversion"/>
  </si>
  <si>
    <t>20230627,20230727,20230828,20230927,20231027,20231127,20231227,20240129,20240227,20240327,20240429,20240527,20240627,20240729,20240827,20240927,20241028,20241127,20241227,20250127,20250227,20250327,20250428,20250527,20250627,20250728,20250827,20250929,20251027,20251127,20251229,20260127,20260227,20260327</t>
  </si>
  <si>
    <t>玖鹏星云5号私募证券投资基金</t>
  </si>
  <si>
    <t>华夏资本-中证1000龙腾宁惠28号集合资产管理计划</t>
  </si>
  <si>
    <t>天算专享19号私募证券投资基金</t>
  </si>
  <si>
    <t>SNB11318_0001_20230330</t>
  </si>
  <si>
    <t>SNB11317_0001_20230330</t>
  </si>
  <si>
    <t>SNB11073_0005_20230330</t>
  </si>
  <si>
    <t>1.03,1.03,1.03,1.03,1.03,1.03,1.03,1.03,1.03,1.03,1.03,1.03,1.025,1.02,1.015,1.01,1.005,1,0.995,0.99,0.985,0.98,0.975,0.97,0.965,0.96,0.955,0.95,0.945,0.94,0.935,0.93,0.925,0.92,0.915,0.91</t>
    <phoneticPr fontId="12" type="noConversion"/>
  </si>
  <si>
    <r>
      <t>0</t>
    </r>
    <r>
      <rPr>
        <sz val="11"/>
        <color theme="1"/>
        <rFont val="等线"/>
        <family val="3"/>
        <charset val="134"/>
        <scheme val="minor"/>
      </rPr>
      <t>.2,0.2,0.2,0.2,0.2,0.2,0.2,0.2,0.2,0.2,0.2,0.2,0.08,0.08,0.08,0.08,0.08,0.08,0.08,0.08,0.08,0.08,0.08,0.08,0.055,0.055,0.055,0.055,0.055,0.055,0.055,0.055,0.055,0.055,0.055,0.055</t>
    </r>
    <phoneticPr fontId="12" type="noConversion"/>
  </si>
  <si>
    <t>20230504,20230530,20230630,20230731,20230830,20231009,20231030,20231130,20240102,20240130,20240229,20240401,20240430,20240530,20240701,20240730,20240830,20240930,20241030,20241202,20241230,20250204,20250228,20250331,20250430,20250530,20250630,20250730,20250901,20250930,20251030,20251201,20251230,20260130,20260302,20260330</t>
  </si>
  <si>
    <t>20230629,20230728,20230829,20230928,20231027,20231129,20231229,20240129,20240229,20240329,20240429,20240529,20240628,20240729,20240829,20240927,20241029,20241129,20241227,20250127,20250228,20250331</t>
  </si>
  <si>
    <t>1.01,1.01,1.01,1.01,1.01,1.01,1.01,1.01,1.01,1.01,1.007,1.004,1.001,0.998,0.995,0.992,0.989.0.986,0.983,0.98,0.977,0.974</t>
    <phoneticPr fontId="12" type="noConversion"/>
  </si>
  <si>
    <t>0.182,0.182,0.182,0.182,0.182,0.182,0.182,0.182,0.182,0.182,0.07,0.07,0.07,0.07,0.07,0.07,0.07,0.07,0.07,0.07,0.07,0.07</t>
    <phoneticPr fontId="12" type="noConversion"/>
  </si>
  <si>
    <t>20230630,20230731,20230830,20230928,20231030,20231130,20231229,20240130,20240229,20240329,20240430,20240530,20240628,20240730,20240830,20240930,20241030,20241129,20241230,20250127,20250228,20250331</t>
  </si>
  <si>
    <t>wb_fa@chinaamc.com,hxzbt@chinaamc.com,hxzbyz@chinaamc.com,custodydata@nbcb.cn</t>
    <phoneticPr fontId="12" type="noConversion"/>
  </si>
  <si>
    <t>custodiandata@citics.com,pifvaluation@citics.com,fadata@citics.com,operation@techsharpe.cn,dj@techsharpe.cn,ztx@techsharpe.cn,hty@techsharpe.cn,ljz@techsharpe.cn</t>
    <phoneticPr fontId="12" type="noConversion"/>
  </si>
  <si>
    <t>丹金众慧和达私募证券投资基金</t>
  </si>
  <si>
    <t>fundservice@csc.com.cn,tgguzhi@csc.com.cn,waibaoshuju@csc.com.cn,2776777657@qq.com</t>
    <phoneticPr fontId="12" type="noConversion"/>
  </si>
  <si>
    <t>收益凭证兴尚BOOSTER11号</t>
  </si>
  <si>
    <t>S2D155</t>
  </si>
  <si>
    <t>1,1,1,1,1,1</t>
    <phoneticPr fontId="12" type="noConversion"/>
  </si>
  <si>
    <r>
      <t>2</t>
    </r>
    <r>
      <rPr>
        <sz val="11"/>
        <color theme="1"/>
        <rFont val="等线"/>
        <family val="3"/>
        <charset val="134"/>
        <scheme val="minor"/>
      </rPr>
      <t>0230630,20230731,20230831,20231009,20231031,20231130,20231229,20240131,20240229,20240401</t>
    </r>
    <phoneticPr fontId="12" type="noConversion"/>
  </si>
  <si>
    <t>SUM370</t>
  </si>
  <si>
    <t>SYV545</t>
  </si>
  <si>
    <t>寿宁夏蝉9号私募证券投资基金</t>
  </si>
  <si>
    <t>SNB10991_0003_20230331</t>
  </si>
  <si>
    <r>
      <t>1,1,1,1,1,1</t>
    </r>
    <r>
      <rPr>
        <sz val="11"/>
        <color theme="1"/>
        <rFont val="等线"/>
        <family val="3"/>
        <charset val="134"/>
        <scheme val="minor"/>
      </rPr>
      <t>,1,1,1,1,1,1,1,1,1,1,1,1,1,1,1,1</t>
    </r>
    <phoneticPr fontId="12" type="noConversion"/>
  </si>
  <si>
    <t>20230703,20230731,20230831,20231009,20231031,20231201,20240102,20240131,20240304,20240401,20240506,20240531,20240701,20240731,20240902,20241008,20241031,20241202,20241231,20250204,20250303,20250331</t>
  </si>
  <si>
    <t>yywb@cmschina.com.cn,fanhao@simu100.cn,zhuchenxia@simu100.cn,nielei@simu100.cn,chenyeer@orientsec.com.cn,chenyongqing@simu100.cn</t>
    <phoneticPr fontId="12" type="noConversion"/>
  </si>
  <si>
    <t>SNB10597_0009_20230404</t>
  </si>
  <si>
    <t>0.24,0.24,0.24,0.24,0.24,0.24,0.24,0.24,0.24,0.24,0.24,0.24,0.05,0.05,0.05,0.05,0.05,0.05,0.05,0.05,0.05,0.05,0.05,0.05</t>
    <phoneticPr fontId="12" type="noConversion"/>
  </si>
  <si>
    <t>20230504,20230605,20230704,20230804,20230904,20231009,20231106,20231204,20240104,20240205,20240304,20240408,20240506,20240604,20240704,20240805,20240904,20241008,20241104,20241204,20250106,20250204,20250304,20250407</t>
  </si>
  <si>
    <t>一村金衍82号私募证券投资基金</t>
  </si>
  <si>
    <t>一村金衍84号私募证券投资基金</t>
  </si>
  <si>
    <t>SNB11310_0001_20230328</t>
  </si>
  <si>
    <t>SNB11314_0001_20230329</t>
  </si>
  <si>
    <r>
      <t>0</t>
    </r>
    <r>
      <rPr>
        <sz val="11"/>
        <color theme="1"/>
        <rFont val="等线"/>
        <family val="3"/>
        <charset val="134"/>
        <scheme val="minor"/>
      </rPr>
      <t>.18,0.18,0.18,0.18,0.18,0.18,0.18,0.18,0.18,0.18,0.06,0.06,0.06,0.06,0.06,0.06,0.06,0.06,0.06,0.06,0.06,0.06</t>
    </r>
    <phoneticPr fontId="12" type="noConversion"/>
  </si>
  <si>
    <t>20230628,20230728,20230828,20230928,20231030,20231128,20231228,20240129,20240228,20240328,20240429,20240528,20240628,20240729,20240828,20240930,20241028,20241128,20241230,20250204,20250228,20250328</t>
  </si>
  <si>
    <t>涌津涌鑫多策略37号私募证券投资基金</t>
  </si>
  <si>
    <t>恒德丰硕1号私募证券投资基金</t>
  </si>
  <si>
    <t>SNB11335_0001_20230403</t>
  </si>
  <si>
    <t>SNB11337_0001_20230404</t>
  </si>
  <si>
    <t>0.205,0.205,0.205,0.205,0.205,0.205,0.205,0.205,0.205,0.205,0.06,0.06,0.06,0.06,0.06,0.06,0.06,0.06,0.06,0.06,0.06,0.06</t>
    <phoneticPr fontId="12" type="noConversion"/>
  </si>
  <si>
    <t>20230703,20230803,20230904,20231009,20231103,20231204,20240103,20240205,20240304,20240403,20240506,20240603,20240703,20240805,20240903,20241008,20241104,20241203,20250103,20250204,20250303,20250403</t>
  </si>
  <si>
    <r>
      <t>1</t>
    </r>
    <r>
      <rPr>
        <sz val="11"/>
        <color theme="1"/>
        <rFont val="等线"/>
        <family val="3"/>
        <charset val="134"/>
        <scheme val="minor"/>
      </rPr>
      <t>.03,1.026,1.022,1.018,1.014,1.01,1.006,1.002,0.998,0.994,0.99,0.986,0.982,0.978,0.974,0.97,0.966,0.962,0.958,0.954,0.95,0.946</t>
    </r>
    <phoneticPr fontId="12" type="noConversion"/>
  </si>
  <si>
    <t>0.16,0.16,0.16,0.16,0.16,0.16,0.16,0.16,0.16,0.16,0.084,0.084,0.084,0.084,0.084,0.084,0.084,0.084,0.084,0.084,0.084,0.084</t>
    <phoneticPr fontId="12" type="noConversion"/>
  </si>
  <si>
    <t>20230704,20230804,20230904,20231009,20231106,20231204,20240104,20240205,20240304,20240408,20240506,20240604,20240704,20240805,20240904,20241008,20241104,20241204,20250106,20250204,20250304,20250407</t>
  </si>
  <si>
    <t>yywb@cmschina.com.cn,chenglisi@hdamc.cn,zhouding@hdamc.cn</t>
    <phoneticPr fontId="12" type="noConversion"/>
  </si>
  <si>
    <t>tgbjjwb@chinastock.com.cn,yhzq_tggz@chinastock.com.cn,yhzq_tgjd@chinastock.com.cn,guzhi@yjin.com.cn,yuguzhi@yjin.com.cn,guzhi@yjin.com.cn,yuguzhi@yjin.com.cn,guzhi@yjin.com.cn,yuguzhi@yjin.com.cn,498339810@qq.com,shilingyan@yjin.com.cn</t>
    <phoneticPr fontId="12" type="noConversion"/>
  </si>
  <si>
    <t>稳博长期投资高波动系列1号私募证券投资基金</t>
  </si>
  <si>
    <t>SNB10723_0013_20230406</t>
  </si>
  <si>
    <t>SNB11311_0001_20230406</t>
  </si>
  <si>
    <r>
      <t>1</t>
    </r>
    <r>
      <rPr>
        <sz val="11"/>
        <color theme="1"/>
        <rFont val="等线"/>
        <family val="3"/>
        <charset val="134"/>
        <scheme val="minor"/>
      </rPr>
      <t>.03,</t>
    </r>
    <r>
      <rPr>
        <sz val="11"/>
        <color theme="1"/>
        <rFont val="等线"/>
        <family val="3"/>
        <charset val="134"/>
        <scheme val="minor"/>
      </rPr>
      <t>1.03,</t>
    </r>
    <r>
      <rPr>
        <sz val="11"/>
        <color theme="1"/>
        <rFont val="等线"/>
        <family val="3"/>
        <charset val="134"/>
        <scheme val="minor"/>
      </rPr>
      <t>1.03,1.03,1.03,1.03,1.03,1.03,1.03,1.03,</t>
    </r>
    <r>
      <rPr>
        <sz val="11"/>
        <color theme="1"/>
        <rFont val="等线"/>
        <family val="3"/>
        <charset val="134"/>
        <scheme val="minor"/>
      </rPr>
      <t>1.025,1.02,1.015,1.01,1.005,1,0.995,0.99,0.985,0.98,0.975,0.97,0.965,0.96,0.955,0.95,0.945,0.94,0.935,0.93,0.925</t>
    </r>
    <r>
      <rPr>
        <sz val="11"/>
        <color theme="1"/>
        <rFont val="等线"/>
        <family val="3"/>
        <charset val="134"/>
        <scheme val="minor"/>
      </rPr>
      <t>,0.92,0.915,0.8</t>
    </r>
    <phoneticPr fontId="12" type="noConversion"/>
  </si>
  <si>
    <t>20230706,20230807,20230906,20231009,20231106,20231206,20240108,20240206,20240306,20240408,20240506,20240606,20240708,20240806,20240906,20241008,20241106,20241206,20250106,20250206,20250306,20250407,20250506,20250606,20250707,20250806,20250908,20251009,20251106,20251208,20260106,20260206,20260306,20260407</t>
  </si>
  <si>
    <t>1,1,1,1,1,1,1,1,1,1,1,1</t>
    <phoneticPr fontId="12" type="noConversion"/>
  </si>
  <si>
    <t>20230508,20230606,20230706,20230807,20230906,20231009,20231106,20231206,20240108,20240206,20240306,20240408</t>
  </si>
  <si>
    <t>data@wenbofund.com,fangt@wenbofund.com,yywb@cmschina.com.cn</t>
    <phoneticPr fontId="12" type="noConversion"/>
  </si>
  <si>
    <t>xyzq2021070501-00002</t>
    <phoneticPr fontId="12" type="noConversion"/>
  </si>
  <si>
    <t>赢康丰裕私募证券投资基金</t>
  </si>
  <si>
    <t>SNB11039_0001_20230407</t>
    <phoneticPr fontId="12" type="noConversion"/>
  </si>
  <si>
    <r>
      <t>1</t>
    </r>
    <r>
      <rPr>
        <sz val="11"/>
        <color theme="1"/>
        <rFont val="等线"/>
        <family val="3"/>
        <charset val="134"/>
        <scheme val="minor"/>
      </rPr>
      <t>.03,1.03,1.03,1.03,1.03,1.03,1.03,1.03,1.03,1.03,1.03,1.03,1.03,1.03,1.03,1.03,1.03,1.03,1.03,1.03,1.03,1.03,1.03,1.03,1.03,1.03,1.03,1.03,1.03,1.03,1.03,1.03,1.03,1.03</t>
    </r>
    <phoneticPr fontId="12" type="noConversion"/>
  </si>
  <si>
    <r>
      <t>0</t>
    </r>
    <r>
      <rPr>
        <sz val="11"/>
        <color theme="1"/>
        <rFont val="等线"/>
        <family val="3"/>
        <charset val="134"/>
        <scheme val="minor"/>
      </rPr>
      <t>.245,0.245,0.245,0.245,0.245,0.245,0.245,0.245,0.245,0.245,0.245,0.245,0.245,0.245,0.245,0.245,0.08,0.08,0.08,0.08,0.08,0.08,0.08,0.08,0.08,0.08,0.08,0.08,0.08,0.08,0.08,0.08,0.08,0.08</t>
    </r>
    <phoneticPr fontId="12" type="noConversion"/>
  </si>
  <si>
    <t>20230707,20230807,20230907,20231009,20231107,20231207,20240108,20240207,20240307,20240408,20240507,20240607,20240708,20240807,20240909,20241008,20241107,20241209,20250107,20250207,20250307,20250407,20250507,20250609,20250707,20250807,20250908,20251009,20251107,20251208,20260107,20260209,20260309,20260407</t>
  </si>
  <si>
    <t>yingkangsimu@163.com,gjdfqs@gjdf.com.cn,zctggz@gjzq.com.cn</t>
    <phoneticPr fontId="12" type="noConversion"/>
  </si>
  <si>
    <t>招商财富-多元挂钩-招利109号集合资产管理计划</t>
  </si>
  <si>
    <t>SNB11328_0001_20230331</t>
  </si>
  <si>
    <r>
      <t>0</t>
    </r>
    <r>
      <rPr>
        <sz val="11"/>
        <color theme="1"/>
        <rFont val="等线"/>
        <family val="3"/>
        <charset val="134"/>
        <scheme val="minor"/>
      </rPr>
      <t>.125,0.125,0.125,0.125,0.125,0.125,0.125,0.125,0.125,0.125,0.05,0.05,0.05,0.05,0.05,0.05,0.05,0.05,0.05,0.05,0.05,0.05</t>
    </r>
    <phoneticPr fontId="12" type="noConversion"/>
  </si>
  <si>
    <t>20230629,20230731,20230829,20231012,20231030,20231129,20240105,20240129,20240229,20240329,20240506,20240529,20240701,20240729,20240829,20241008,20241029,20241129,20250107,20250204,20250228,20250331</t>
  </si>
  <si>
    <t>添益启明1号私募证券投资基金</t>
  </si>
  <si>
    <t>SNB11343_0001_20230406</t>
  </si>
  <si>
    <t>tiany@tianyfund.cn,data@tianyfund.cn,cwysp@tg.gtja.com</t>
    <phoneticPr fontId="12" type="noConversion"/>
  </si>
  <si>
    <t>天算顺势53号私募证券投资基金</t>
  </si>
  <si>
    <t>恒德丰硕2号私募证券投资基金</t>
  </si>
  <si>
    <t>SNB11348_0001_20230410</t>
  </si>
  <si>
    <t>SNB11349_0001_20230410</t>
  </si>
  <si>
    <r>
      <t>0</t>
    </r>
    <r>
      <rPr>
        <sz val="11"/>
        <color theme="1"/>
        <rFont val="等线"/>
        <family val="3"/>
        <charset val="134"/>
        <scheme val="minor"/>
      </rPr>
      <t>.238,0.238,0.238,0.238,0.1,0.1,0.1,0.1,0.1,0.1,0.07,0.07,0.07,0.07,0.07,0.07,0.07,0.07,0.07,0.07,0.07,0.07,0.07,0.07,0.07,0.07,0.07,0.07,0.07,0.07,0.07,0.07,0.07,0.07</t>
    </r>
    <phoneticPr fontId="12" type="noConversion"/>
  </si>
  <si>
    <t>20230710,20230810,20230911,20231010,20231110,20231211,20240110,20240219,20240311,20240410,20240510,20240611,20240710,20240812,20240910,20241010,20241111,20241210,20250110,20250210,20250310,20250410,20250512,20250610,20250710,20250811,20250910,20251010,20251110,20251210,20260112,20260210,20260310,20260410</t>
  </si>
  <si>
    <t>0.1586,0.1586,0.1586,0.1586,0.1586,0.1586,0.1586,0.1586,0.1586,0.1586,0.084,0.084,0.084,0.084,0.084,0.084,0.084,0.084,0.084,0.084,0.084,0.084</t>
    <phoneticPr fontId="12" type="noConversion"/>
  </si>
  <si>
    <t>20230710,20230810,20230911,20231010,20231110,20231211,20240110,20240219,20240311,20240410,20240510,20240612,20240710,20240812,20240910,20241010,20241111,20241210,20250110,20250210,20250310,20250410</t>
  </si>
  <si>
    <t>漠沙FOF1号私募证券投资基金</t>
  </si>
  <si>
    <t>SNB10794_0006_20230412</t>
  </si>
  <si>
    <t>SNB10794_0007_20230412</t>
  </si>
  <si>
    <t>159992.SZ</t>
  </si>
  <si>
    <t>512010.SH</t>
  </si>
  <si>
    <t>创新药ETF</t>
  </si>
  <si>
    <t>医药ETF</t>
  </si>
  <si>
    <t>1.01,1.01,1.01,1.01,1.01,1.01,1.01,1.01,1.01,1.01</t>
    <phoneticPr fontId="12" type="noConversion"/>
  </si>
  <si>
    <t>20230712,20230814,20230912,20231012,20231113,20231212,20240112,20240216,20240312,20240412</t>
  </si>
  <si>
    <t>cwysp@tg.gtja.com,yyb@zjmszcgl.com,tzyjb@zjmszcgl.com</t>
    <phoneticPr fontId="12" type="noConversion"/>
  </si>
  <si>
    <t>玖鹏星云6号私募证券投资基金</t>
  </si>
  <si>
    <t>SNB11514_0001_20230412</t>
  </si>
  <si>
    <t>1.01,1.01,1.01,1.01,1.01,1.01,1.01,1.01,1.01,1.01,1.01,1.01,1.01,1.01,1.01,1.01,1.01,1.01,1.01,1.01,1.01,1.01,1.01,1.01,1.01,1.01,1.01,1.01,1.01,1.01,1.01,1.01,1.01,1.01,1.01,1.01,1.01,1.01,1.01,1.01,1.01,1.01,1.01,1.01,1.01,1.01,1.01,1.01</t>
    <phoneticPr fontId="12" type="noConversion"/>
  </si>
  <si>
    <t>0.201,0.201,0.201,0.201,0.201,0.201,0.201,0.201,0.201,0.201,0.201,0.201,0.08,0.08,0.08,0.08,0.08,0.08,0.08,0.08,0.08,0.08,0.08,0.08,0.06,0.06,0.06,0.06,0.06,0.06,0.06,0.06,0.06,0.06,0.06,0.06,0.06,0.06,0.06,0.06,0.06,0.06,0.06,0.06,0.06,0.06,0.06,0.06</t>
    <phoneticPr fontId="12" type="noConversion"/>
  </si>
  <si>
    <t>20230512,20230612,20230712,20230814,20230912,20231012,20231113,20231212,20240112,20240216,20240312,20240412,20240513,20240612,20240712,20240812,20240912,20241014,20241112,20241212,20250113,20250212,20250312,20250414,20250512,20250612,20250714,20250812,20250912,20251013,20251112,20251212,20260112,20260212,20260312,20260413,20260512,20260612,20260713,20260812,20260914,20261012,20261112,20261214,20270112,20270212,20270312,20270412</t>
  </si>
  <si>
    <t>20230522,20230626,20230724,20230822,20230922,20231023,20231122,20231222,20240122,20240222,20240322,20240422,20240522,20240624,20240722,20240822,20240923,20241022,20241122,20241223,20250122,20250224</t>
    <phoneticPr fontId="12" type="noConversion"/>
  </si>
  <si>
    <t>VAN10579_0003_20230413</t>
  </si>
  <si>
    <t>SNB10597_0010_20230413</t>
  </si>
  <si>
    <t>0.22,0.22,0.22,0.22,0.22,0.22,0.22,0.22,0.22,0.22,0.22,0.22,0.05,0.05,0.05,0.05,0.05,0.05,0.05,0.05,0.05,0.05,0.05,0.05</t>
    <phoneticPr fontId="12" type="noConversion"/>
  </si>
  <si>
    <t>20230515,20230613,20230713,20230814,20230913,20231013,20231113,20231213,20240115,20240216,20240313,20240415,20240513,20240613,20240715,20240813,20240913,20241014,20241113,20241213,20250113,20250213,20250313,20250414,20230515,20230613,20230713,20230814,20230913,20231013,20231113,20231213,20240115,20240216,20240313,20240415,20240513,20240613,20240715,20240813,20240913,20241014,20241113,20241213,20250113,20250213,20250313,20250414</t>
  </si>
  <si>
    <t>恒德丰年17号私募证券投资基金</t>
  </si>
  <si>
    <t>天算专享27号私募证券投资基金</t>
  </si>
  <si>
    <t>SNB11516_0001_20230413</t>
  </si>
  <si>
    <t>SNB11517_0001_20230413</t>
  </si>
  <si>
    <t>1.02,1.02,1.02,1.02,1.02,1.02,1.02,1.02,1.02,1.02,1.02,1.02,1.02,1.02,1.02,1.02,1.02,1.02,1.02,1.02,1.02,0.88</t>
    <phoneticPr fontId="12" type="noConversion"/>
  </si>
  <si>
    <t>0.228,0.228,0.228,0.228,0.228,0.228,0.228,0.228,0.228,0.228,0.06,0.06,0.06,0.06,0.06,0.06,0.06,0.06,0.06,0.06,0.06,0.06</t>
    <phoneticPr fontId="12" type="noConversion"/>
  </si>
  <si>
    <t>20230713,20230814,20230913,20231013,20231113,20231213,20240115,20240216,20240313,20240415,20240513,20240613,20240715,20240813,20240913,20241014,20241113,20241213,20250113,20250213,20250313,20250414</t>
  </si>
  <si>
    <r>
      <t>1</t>
    </r>
    <r>
      <rPr>
        <sz val="11"/>
        <color theme="1"/>
        <rFont val="等线"/>
        <family val="3"/>
        <charset val="134"/>
        <scheme val="minor"/>
      </rPr>
      <t>.02,1.017,1.014,1.011,1.008,1.005,1.002,0.999,0.996,0.993,0.993,0.993,0.993,0.993,0.993,0.993,0.993,0.993,0.993,0.993,0.993,0.993,0.993,0.993,0.993,0.993,0.993,0.993,0.993,0.993,0.993,0.993,0.993,0.993</t>
    </r>
    <phoneticPr fontId="12" type="noConversion"/>
  </si>
  <si>
    <r>
      <t>0</t>
    </r>
    <r>
      <rPr>
        <sz val="11"/>
        <color theme="1"/>
        <rFont val="等线"/>
        <family val="3"/>
        <charset val="134"/>
        <scheme val="minor"/>
      </rPr>
      <t>.195,0.195,0.195,0.195,0.195,0.195,0.195,0.195,0.195,0.195,0.07,0.07,0.07,0.07,0.07,0.07,0.07,0.07,0.07,0.07,0.07,0.07,0.07,0.07,0.07,0.07,0.07,0.07,0.07,0.07,0.07,0.07,0.07,0.07</t>
    </r>
    <phoneticPr fontId="12" type="noConversion"/>
  </si>
  <si>
    <t>20230713,20230814,20230913,20231013,20231113,20231213,20240115,20240219,20240313,20240415,20240513,20240613,20240715,20240813,20240913,20241014,20241113,20241213,20250113,20250213,20250313,20250414,20250513,20250613,20250714,20250813,20250915,20251013,20251113,20251215,20260113,20260213,20260313,20260413</t>
  </si>
  <si>
    <t>gjdfqs@gjdf.com.cn,zctggz@gjzq.com.cn,lkz@hdamc.cn,chenglisi@hdamc.cn,qiumeilin@hdamc.cn</t>
    <phoneticPr fontId="12" type="noConversion"/>
  </si>
  <si>
    <t>cwysp@tg.gtja.com,operation@techsharpe.cn,dj@techsharpe.cn,ztx@techsharpe.cn,hty@techsharpe.cn,ljz@techsharpe.cn</t>
    <phoneticPr fontId="12" type="noConversion"/>
  </si>
  <si>
    <t>招商财富-多元挂钩-宸利3号集合资产管理计划</t>
  </si>
  <si>
    <t>国泰君安君得尊佑208号单一资产管理计划</t>
  </si>
  <si>
    <t>SNB11339_0001_20230410</t>
  </si>
  <si>
    <t>SNB11174_0001_20230414</t>
  </si>
  <si>
    <t>20230707,20230807,20230907,20231012,20231107,20231207,20240108,20240216,20240307,20240410,20240507,20240614,20240708,20240807,20240909,20241008,20241107,20241209,20250107,20250207,20250307,20250407</t>
  </si>
  <si>
    <r>
      <t>0</t>
    </r>
    <r>
      <rPr>
        <sz val="11"/>
        <color theme="1"/>
        <rFont val="等线"/>
        <family val="3"/>
        <charset val="134"/>
        <scheme val="minor"/>
      </rPr>
      <t>.1146,0.1146,0.1146,0.1146,0.1146,0.1146,0.1146,0.1146,0.1146,0.1146,0.05,0.05,0.05,0.05,0.05,0.05,0.05,0.05,0.05,0.05,0.05,0.05</t>
    </r>
    <phoneticPr fontId="12" type="noConversion"/>
  </si>
  <si>
    <t>20230714,20230814,20230914,20231016,20231114,20231214,20240115,20240219,20240314,20240415,20240514,20240614,20240715,20240814,20240918,20241014,20241114,20241216,20250114,20250214,20250314,20250414</t>
  </si>
  <si>
    <t>fulinzhao025156@gtjas.com,guoyicong020429@gtjas.com,zcglgz@gtjas.com</t>
    <phoneticPr fontId="12" type="noConversion"/>
  </si>
  <si>
    <t>SNB10597_0011_20230418</t>
  </si>
  <si>
    <r>
      <t>1</t>
    </r>
    <r>
      <rPr>
        <sz val="11"/>
        <color theme="1"/>
        <rFont val="等线"/>
        <family val="3"/>
        <charset val="134"/>
        <scheme val="minor"/>
      </rPr>
      <t>.03,1.03,1.03,1.03,1.03,1.03,1.03,1.03,1.03,1.03,1.03,1.03,1.03,1.03,1.03,1.03,1.03,1.03,1.03,1.03,1.03,1.03,1.03,1.03</t>
    </r>
    <phoneticPr fontId="12" type="noConversion"/>
  </si>
  <si>
    <r>
      <t>0</t>
    </r>
    <r>
      <rPr>
        <sz val="11"/>
        <color theme="1"/>
        <rFont val="等线"/>
        <family val="3"/>
        <charset val="134"/>
        <scheme val="minor"/>
      </rPr>
      <t>.2,0.2,0.2,0.2,0.2,0.2,0.2,0.2,0.2,0.2,0.2,0.2,0.05,0.05,0.05,0.05,0.05,0.05,0.05,0.05,0.05,0.05,0.05,0.05</t>
    </r>
    <phoneticPr fontId="12" type="noConversion"/>
  </si>
  <si>
    <t>20230518,20230619,20230718,20230818,20230918,20231018,20231120,20231218,20240118,20240219,20240318,20240418,20240520,20240618,20240718,20240819,20240918,20241018,20241118,20241218,20250120,20250218,20250318,20250418</t>
  </si>
  <si>
    <t>申万宏源星云添利60号集合资产管理计划</t>
  </si>
  <si>
    <t>SNB11345_0001_20230407</t>
  </si>
  <si>
    <r>
      <t>0</t>
    </r>
    <r>
      <rPr>
        <sz val="11"/>
        <color theme="1"/>
        <rFont val="等线"/>
        <family val="3"/>
        <charset val="134"/>
        <scheme val="minor"/>
      </rPr>
      <t>.135,0.135,0.135,0.135,0.135,0.135,0.135,0.135,0.135,0.135,0.063,0.063,0.063,0.063,0.063,0.063,0.063,0.063,0.063,0.063,0.063,0.063</t>
    </r>
    <phoneticPr fontId="12" type="noConversion"/>
  </si>
  <si>
    <t>20230706,20230807,20230906,20231009,20231106,20231206,20240108,20240206,20240306,20240408,20240506,20240606,20240708,20240806,20240906,20241008,20241106,20241206,20250106,20250206,20250306,20250407</t>
  </si>
  <si>
    <t>SNB10597_0012_20230419</t>
  </si>
  <si>
    <t>20230519,20230619,20230719,20230821,20230919,20231019,20231120,20231219,20240119,20240219,20240319,20240419,20240520,20240619,20240719,20240819,20240919,20241021,20241119,20241219,20250120,20250219,20250319,20250421</t>
  </si>
  <si>
    <t>512800.SH</t>
  </si>
  <si>
    <t>银行ETF</t>
  </si>
  <si>
    <t>恒德丰年18号私募证券投资基金</t>
  </si>
  <si>
    <t>恒德丰硕3号私募证券投资基金</t>
  </si>
  <si>
    <t>SNB11525_0001_20230419</t>
  </si>
  <si>
    <t>SNB11528_0001_20230419</t>
  </si>
  <si>
    <t>20230719,20230821,20230919,20231019,20231120,20231219,20240119,20240219,20240319,20240419,20240520,20240619,20240719,20240819,20240919,20241021,20241119,20241219,20250120,20250219,20250319,20250421</t>
  </si>
  <si>
    <r>
      <t>0</t>
    </r>
    <r>
      <rPr>
        <sz val="11"/>
        <color theme="1"/>
        <rFont val="等线"/>
        <family val="3"/>
        <charset val="134"/>
        <scheme val="minor"/>
      </rPr>
      <t>.1508,0.1508,0.1508,0.1508,0.1508,0.1508,0.1508,0.1508,0.1508,0.1508,0.084,0.084,0.084,0.084,0.084,0.084,0.084,0.084,0.084,0.084,0.084,0.084</t>
    </r>
    <phoneticPr fontId="12" type="noConversion"/>
  </si>
  <si>
    <t>明湾龙享盛世7号私募证券投资基金</t>
  </si>
  <si>
    <t>SNB11522_0001_20230419</t>
  </si>
  <si>
    <t>mingwanzcgl@163.com,zctggz@gjzq.com.cn,gjdfqs@gjdf.com.cn</t>
    <phoneticPr fontId="12" type="noConversion"/>
  </si>
  <si>
    <t>一村金衍85号私募证券投资基金</t>
  </si>
  <si>
    <t>SNB11336_0001_20230403</t>
  </si>
  <si>
    <t>yywb@cmschina.com.cn,ycyy@v-invest.cn</t>
    <phoneticPr fontId="12" type="noConversion"/>
  </si>
  <si>
    <t>tgzxdz@swhysc.com,haoxiaohua@swhysc.com,wangfeichen@swhysc.com,liangfeng@njcbtg.com,gzsj@njcbtg.com</t>
    <phoneticPr fontId="12" type="noConversion"/>
  </si>
  <si>
    <t>恒德星云5号私募证券投资基金</t>
  </si>
  <si>
    <t>招商财富佳利10号集合资产管理计划</t>
  </si>
  <si>
    <t>兴银理财丰利兴动瑞雪私享开放式19号衍生品类理财产品</t>
  </si>
  <si>
    <t>SNB11536_0001_20230421</t>
  </si>
  <si>
    <t>SNB11539_0001_20230421</t>
  </si>
  <si>
    <t>SNB11540_0001_20230421</t>
  </si>
  <si>
    <r>
      <t>0</t>
    </r>
    <r>
      <rPr>
        <sz val="11"/>
        <color theme="1"/>
        <rFont val="等线"/>
        <family val="3"/>
        <charset val="134"/>
        <scheme val="minor"/>
      </rPr>
      <t>.1902,0.1902,0.1902,0.1902,0.1902,0.1902,0.1902,0.1902,0.1902,0.1902,0.1902,0.1902,0.055,0.055,0.055,0.055,0.055,0.055,0.055,0.055,0.055,0.055,0.055,0.055</t>
    </r>
    <phoneticPr fontId="12" type="noConversion"/>
  </si>
  <si>
    <t>20230522,20230621,20230721,20230821,20230921,20231023,20231121,20231221,20240122,20240221,20240321,20240422,20240521,20240621,20240722,20240821,20240923,20241021,20241121,20241223,20250121,20250221,20250321,20250421</t>
  </si>
  <si>
    <r>
      <t>1</t>
    </r>
    <r>
      <rPr>
        <sz val="11"/>
        <color theme="1"/>
        <rFont val="等线"/>
        <family val="3"/>
        <charset val="134"/>
        <scheme val="minor"/>
      </rPr>
      <t>.05,1.045,1.04,1.035,</t>
    </r>
    <r>
      <rPr>
        <sz val="11"/>
        <color theme="1"/>
        <rFont val="等线"/>
        <family val="3"/>
        <charset val="134"/>
        <scheme val="minor"/>
      </rPr>
      <t>1.03,1.025,1.02,1.015,1.01,1.005,1,0.995,0.99,0.985,0.98,0.975,0.97,0.965,0.96,0.955,0.95,0.945</t>
    </r>
    <phoneticPr fontId="12" type="noConversion"/>
  </si>
  <si>
    <t>20230719,20230821,20230919,20231019,20231120,20231219,20240119,20240219,20240319,20240419,20240520,20240619,20240719,20240819,20240923,20241021,20241119,20241219,20250120,20250219,20250319,20250416</t>
  </si>
  <si>
    <t>nicole21@cmbchina.com,fazgskj@cmfchina.com,cmfqsjs@cmfchina.com</t>
    <phoneticPr fontId="12" type="noConversion"/>
  </si>
  <si>
    <t>20230724,20230821,20230921,20231023,20231121,20231221,20240122,20240221,20240321,20240422,20240521,20240621,20240722,20240821,20240923,20241021,20241121,20241223,20250121,20250221,20250321,20250421</t>
  </si>
  <si>
    <t>收益凭证兴动自动赎回260期</t>
  </si>
  <si>
    <t>万向信托-收益宝盈系列10号集合资金信托计划</t>
  </si>
  <si>
    <t>call</t>
    <phoneticPr fontId="12" type="noConversion"/>
  </si>
  <si>
    <t>S2E764</t>
  </si>
  <si>
    <r>
      <t>2</t>
    </r>
    <r>
      <rPr>
        <sz val="11"/>
        <color theme="1"/>
        <rFont val="等线"/>
        <family val="3"/>
        <charset val="134"/>
        <scheme val="minor"/>
      </rPr>
      <t>0230721,20230821,20230921,20231023,20231121,20231221,20240122,20240221,20240321,20240422</t>
    </r>
    <phoneticPr fontId="12" type="noConversion"/>
  </si>
  <si>
    <t>招商财富-多元挂钩-招利110号集合资产管理计划</t>
  </si>
  <si>
    <t>SNB11526_0001_20230419</t>
  </si>
  <si>
    <t>SNB11526_0002_20230419</t>
  </si>
  <si>
    <t>0.12,0.12,0.12,0.12,0.12,0.12,0.12,0.12,0.12,0.12,0.05,0.05,0.05,0.05,0.05,0.05,0.05,0.05,0.05,0.05,0.05,0.05</t>
    <phoneticPr fontId="12" type="noConversion"/>
  </si>
  <si>
    <r>
      <t>0</t>
    </r>
    <r>
      <rPr>
        <sz val="11"/>
        <color theme="1"/>
        <rFont val="等线"/>
        <family val="3"/>
        <charset val="134"/>
        <scheme val="minor"/>
      </rPr>
      <t>.118,0.118,0.118,0.118,0.118,0.118,0.118,0.118,0.118,0.118,0.05,0.05,0.05,0.05,0.05,0.05,0.05,0.05,0.05,0.05,0.05,0.05</t>
    </r>
    <phoneticPr fontId="12" type="noConversion"/>
  </si>
  <si>
    <t>西部证券股份有限公司</t>
  </si>
  <si>
    <t>VAN11003_0003_20230420</t>
  </si>
  <si>
    <t>otc_trade@xbmail.com.cn</t>
  </si>
  <si>
    <t>SNB11221_0003_20230424</t>
  </si>
  <si>
    <t>0.1348,0.1348,0.1348,0.1348,0.1348,0.1348,0.1348,0.1348,0.1348,0.1348,0.1348,0.1348,0.03,0.03,0.03,0.03,0.03,0.03,0.03,0.03,0.03,0.03,0.03,0.03</t>
    <phoneticPr fontId="12" type="noConversion"/>
  </si>
  <si>
    <t>20230524,20230626,20230724,20230824,20230925,20231024,20231124,20231225,20240124,20240226,20240325,20240424,20240524,20240624,20240724,20240826,20240924,20241024,20241125,20241224,20250124,20250224,20250324,20250424</t>
  </si>
  <si>
    <t>华软新动力秋水1号私募证券投资基金</t>
  </si>
  <si>
    <t>SNB11527_0001_20230419</t>
    <phoneticPr fontId="12" type="noConversion"/>
  </si>
  <si>
    <t>20230615,20230719,20230821,20230919,20231019,20231120,20231219,20240119,20240219,20240319,20240419,20240520,20240619,20240719,20240819,20240919,20241021,20241119,20241219,20250120,20250219,20250319,20250421,20250519,20250619,20250721,20250819,20250919,20251020,20251119,20251219,20260119,20260223,20260319,20260420</t>
  </si>
  <si>
    <t>收益凭证兴尚自动赎回36号</t>
  </si>
  <si>
    <t>中航信托·天玑聚宝增利6号集合资金信托计划</t>
  </si>
  <si>
    <t>S2F678</t>
  </si>
  <si>
    <t>20230720,20230821,20230920,20231020,20231120,20231220,20240122,20240220,20240320,20240422,20240520,20240620,20240722,20240820,20240920,20241021,20241120,20241220,20250120,20250220,20250320,20250421</t>
  </si>
  <si>
    <t>liutan@avictc.com,bchlin@avictc.com,xinchenping@avictc.com,zlqin@avictc.com,caojunnan@cmbchina.com</t>
    <phoneticPr fontId="12" type="noConversion"/>
  </si>
  <si>
    <t>SNB11221_0004_20230426</t>
  </si>
  <si>
    <t>0.19,0.19,0.19,0.19,0.19,0.19,0.19,0.19,0.19,0.19,0.03,0.03,0.03,0.03,0.03,0.03,0.03,0.03,0.03,0.03,0.03,0.03</t>
    <phoneticPr fontId="12" type="noConversion"/>
  </si>
  <si>
    <t>20230726,20230828,20230926,20231026,20231127,20231226,20240126,20240226,20240326,20240426,20240527,20240626,20240726,20240826,20240926,20241028,20241126,20241226,20250127,20250226,20250326,20250428</t>
  </si>
  <si>
    <t>和正泰合5号私募证券投资基金</t>
  </si>
  <si>
    <t>凌顶金衍2号私募证券投资基金</t>
  </si>
  <si>
    <t>中信证券信益丰1号单一资产管理计划</t>
  </si>
  <si>
    <t>阿巴马中证1000星云一期私募证券投资基金</t>
  </si>
  <si>
    <t>SNB11545_0002_20230425</t>
  </si>
  <si>
    <t>SNB11547_0001_20230425</t>
  </si>
  <si>
    <t>SNB11204_0001_20230427</t>
  </si>
  <si>
    <t>SNB11061_0003_20230427</t>
  </si>
  <si>
    <r>
      <t>0</t>
    </r>
    <r>
      <rPr>
        <sz val="11"/>
        <color theme="1"/>
        <rFont val="等线"/>
        <family val="3"/>
        <charset val="134"/>
        <scheme val="minor"/>
      </rPr>
      <t>.1644,0.1644,0.1644,0.1644,0.1644,0.1644,0.1644,0.1644,0.1644,0.1644,0.1,0.1,0.1,0.1,0.1,0.1,0.1,0.1,0.1,0.1,0.1,0.1</t>
    </r>
    <phoneticPr fontId="12" type="noConversion"/>
  </si>
  <si>
    <t>20230725,20230825,20230925,20231025,20231127,20231225,20240125,20240226,20240325,20240425,20240527,20240625,20240725,20240826,20240925,20241025,20241125,20241225,20250122,20250225,20250325,20250425</t>
  </si>
  <si>
    <t>20230725,20230825,20230925,20231025,20231127,20231225,20240125,20240226,20240325,20240425,20240527,20240625,20240725,20240826,20240925,20241025,20241125,20241225,20250127,20250225,20250325,20250425</t>
  </si>
  <si>
    <r>
      <t>0</t>
    </r>
    <r>
      <rPr>
        <sz val="11"/>
        <color theme="1"/>
        <rFont val="等线"/>
        <family val="3"/>
        <charset val="134"/>
        <scheme val="minor"/>
      </rPr>
      <t>.1623,0.1623,0.1623,0.1623,0.1623,0.1623,0.1623,0.1623,0.1623,0.1623,0.06,0.06,0.06,0.06,0.06,0.06,0.06,0.06,0.06,0.06,0.06,0.06</t>
    </r>
    <phoneticPr fontId="12" type="noConversion"/>
  </si>
  <si>
    <t>20230727,20230828,20230927,20231027,20231127,20231227,20240129,20240227,20240327,20240429,20240527,20240627,20240729,20240827,20240927,20241028,20241127,20241227,20250127,20250227,20250327,20250428</t>
  </si>
  <si>
    <t>0.18,0.18,0.18,0.18,0.18,0.18,0.18,0.18,0.18,0.18,0.18,0.18,0.055,0.055,0.055,0.055,0.055,0.055,0.055,0.055,0.055,0.055,0.055,0.055</t>
    <phoneticPr fontId="12" type="noConversion"/>
  </si>
  <si>
    <t>20230529,20230627,20230727,20230828,20230926,20231027,20231127,20231227,20240129,20240227,20240327,20240426,20240527,20240627,20240729,20240827,20240925,20241028,20241127,20241227,20250122,20250227,20250327,20250425</t>
  </si>
  <si>
    <t>xzyyfw@xyzq.com.cn,xztgfw@xyzq.com.cn,otct@abmzcgl.com,jianghw@abmzcgl.com,abama04@abmzcgl.com</t>
    <phoneticPr fontId="12" type="noConversion"/>
  </si>
  <si>
    <t>yywb@cmschina.com.cn,tgbdatal@cmschina.com.cn,tgbdata2@cmschina.com.cn,LDOTCvaluation@lingdinginc.com.cn</t>
    <phoneticPr fontId="12" type="noConversion"/>
  </si>
  <si>
    <t>cwsj@tg.gtja.com,cwysp@tg.gtja.com,guzhi@hezhengam.com</t>
    <phoneticPr fontId="12" type="noConversion"/>
  </si>
  <si>
    <t>中略万新26号私募证券投资基金</t>
  </si>
  <si>
    <t>一村投资弈鸣21号私募证券投资基金</t>
  </si>
  <si>
    <t>SNB11231_0001_20230426</t>
  </si>
  <si>
    <t>SNB10669_0004_20230426</t>
  </si>
  <si>
    <t>zltzcyqq@163.com,zltzwx@126.com,xzyyfw@xyzq.com.cn,xztgfw@xyzq.com.cn</t>
    <phoneticPr fontId="12" type="noConversion"/>
  </si>
  <si>
    <r>
      <t>1,0.995,0.99,0.985,0.98,0.975,0.97,0.965,0.96,0.955,0.95,0.945,0.94,0.935,0.93,0.925,0.92,0.915,0.91,0.905,0.90,0.895</t>
    </r>
    <r>
      <rPr>
        <sz val="11"/>
        <color theme="1"/>
        <rFont val="等线"/>
        <family val="3"/>
        <charset val="134"/>
        <scheme val="minor"/>
      </rPr>
      <t>,0.89,0.885</t>
    </r>
    <phoneticPr fontId="12" type="noConversion"/>
  </si>
  <si>
    <t>20230526,20230626,20230726,20230828,20230926,20231026,20231127,20231226,20240126,20240226,20240326,20240426,20240527,20240626,20240726,20240826,20240926,20241028,20241126,20241226,20250127,20250226,20250326,20250428</t>
  </si>
  <si>
    <t>xzyyfw@xyzq.com.cn,xztgfw@xyzq.com.cn</t>
    <phoneticPr fontId="12" type="noConversion"/>
  </si>
  <si>
    <t>圆石厚雪指数增强1期私募证券投资基金</t>
  </si>
  <si>
    <t>盈立方汇赢3号私募证券投资基金</t>
  </si>
  <si>
    <t>SNB10927_0001_20230428</t>
  </si>
  <si>
    <t>SNB11096_0003_20230428</t>
  </si>
  <si>
    <t>0.1179,0.1179,0.1179,0.1179,0.1179,0.1179,0.1179,0.1179,0.1179,0.1179,0.1,0.1,0.1,0.1,0.1,0.1,0.1,0.1,0.1,0.1,0.1,0.1,0.033,0.033,0.033,0.033,0.033,0.033,0.033,0.033,0.033,0.033,0.033,0.033</t>
    <phoneticPr fontId="12" type="noConversion"/>
  </si>
  <si>
    <t>20230728,20230828,20230928,20231030,20231128,20231228,20240129,20240228,20240328,20240429,20240528,20240628,20240729,20240828,20240930,20241028,20241128,20241230,20250204,20250228,20250328,20250428,20250528,20250630,20250728,20250828,20250929,20251028,20251128,20251229,20260128,20260302,20260330,20260428</t>
  </si>
  <si>
    <t>20230728,20230828,20230928,20231030,20231128,20231228,20240129,20240228,20240328,20240429,20240528,20240628,20240729,20240828,20240930,20241028,20241128,20241230,20250204,20250228,20250328,20250428</t>
  </si>
  <si>
    <t>收益凭证兴动自动赎回269期</t>
  </si>
  <si>
    <t>S2J096</t>
  </si>
  <si>
    <t>S2H465</t>
  </si>
  <si>
    <r>
      <t>2</t>
    </r>
    <r>
      <rPr>
        <sz val="11"/>
        <color theme="1"/>
        <rFont val="等线"/>
        <family val="3"/>
        <charset val="134"/>
        <scheme val="minor"/>
      </rPr>
      <t>0230529,20230627,20230726,20230828,20230926,20231030,20231127,20231227,20240129,20240227,20240327,20240424</t>
    </r>
    <phoneticPr fontId="12" type="noConversion"/>
  </si>
  <si>
    <t>1,1,1,1,1,1,1,1,1,1,1,1,1,1,1,1,1,1,1,1,1,1,1,1</t>
    <phoneticPr fontId="12" type="noConversion"/>
  </si>
  <si>
    <t>20230529,20230628,20230728,20230828,20230928,20231030,20231128,20231228,20240129,20240228,20240328,20240429,20240528,20240628,20240729,20240828,20240930,20241028,20241128,20241230,20250204,20250228,20250328,20250428</t>
  </si>
  <si>
    <t>华软新动力金盘1号私募证券投资基金</t>
  </si>
  <si>
    <t>天算稳健10号私募证券投资基金</t>
  </si>
  <si>
    <t>和正虞唐8号私募证券投资基金</t>
  </si>
  <si>
    <t>SNB11553_0001_20230426</t>
  </si>
  <si>
    <t>SNB11564_0001_20230428</t>
  </si>
  <si>
    <t>SNB11568_0001_20230428</t>
  </si>
  <si>
    <r>
      <t>1</t>
    </r>
    <r>
      <rPr>
        <sz val="11"/>
        <color theme="1"/>
        <rFont val="等线"/>
        <family val="3"/>
        <charset val="134"/>
        <scheme val="minor"/>
      </rPr>
      <t>.03,1.03,1.03,1.03,1.03,1.03,1.03,1.03,1.03,1.03,1.03,1.03,1.03,1.03,1.03,1.03,1.03,1.03,1.03,1.03,1.03,1.03,1.03,1.03,1.03,1.03,1.03,1.03,1.03,1.03,1.03,1.03,1.03,1.03,1.03</t>
    </r>
    <phoneticPr fontId="12" type="noConversion"/>
  </si>
  <si>
    <r>
      <t>0</t>
    </r>
    <r>
      <rPr>
        <sz val="11"/>
        <color theme="1"/>
        <rFont val="等线"/>
        <family val="3"/>
        <charset val="134"/>
        <scheme val="minor"/>
      </rPr>
      <t>.1371,0.1371,0.1371,0.1371,0.1371,0.1371,0.1371,0.1371,0.1371,0.1371,0.1371,0.0835,0.0835,0.0835,0.0835,0.0835,0.0835,0.0835,0.0835,0.0835,0.0835,0.0835,0.0835,0.0524,0.0524,0.0524,0.0524,0.0524,0.0524,0.0524,0.0524,0.0524,0.0524,0.0524,0.0524</t>
    </r>
    <phoneticPr fontId="12" type="noConversion"/>
  </si>
  <si>
    <t>20230626,20230726,20230828,20230922,20231026,20231127,20231226,20240126,20240226,20240326,20240422,20240527,20240626,20240726,20240826,20240923,20241028,20241126,20241223,20250121,20250226,20250326,20250425,20250526,20250626,20250728,20250826,20250924,20251027,20251126,20251226,20260126,20260226,20260326,20260427</t>
  </si>
  <si>
    <t>1.02,1.02,1.02,1.02,1.02,1.02,1.02,1.02,1.02,1.02,1.02,1.02,1.02,1.02,1.02,1.02,1.02,1.02,1.02,1.02,1.02,1.02,1.02,1.02,1.02,1.02,1.02,1.02,1.02,1.02,1.02,1.02,1.02,1.02</t>
    <phoneticPr fontId="12" type="noConversion"/>
  </si>
  <si>
    <r>
      <t>0</t>
    </r>
    <r>
      <rPr>
        <sz val="11"/>
        <color theme="1"/>
        <rFont val="等线"/>
        <family val="3"/>
        <charset val="134"/>
        <scheme val="minor"/>
      </rPr>
      <t>.226,0.226,0.226,0.226,0.226,0.226,0.226,0.226,0.226,0.226,0.08,0.08,0.08,0.08,0.08,0.08,0.08,0.08,0.08,0.08,0.08,0.08,0.06,0.06,0.06,0.06,0.06,0.06,0.06,0.06,0.06,0.06,0.06,0.06</t>
    </r>
    <phoneticPr fontId="12" type="noConversion"/>
  </si>
  <si>
    <t>20230728,20230828,20230928,20231030,20231128,20231228,20240129,20240228,20240328,20240429,20240528,20240628,20240729,20240828,20240930,20241028,20241128,20241230,20250127,20250228,20250328,20250428,20250528,20250630,20250728,20250828,20250929,20251028,20251128,20251229,20260128,20260227,20260330,20260428</t>
  </si>
  <si>
    <t>0.1477,0.1477,0.1477,0.1477,0.1477,0.1477,0.1477,0.1477,0.1477,0.1477,0.1477,0.0835,0.0835,0.0835,0.0835,0.0835,0.0835,0.0835,0.0835,0.0835,0.0835,0.0835,0.0835,0.0524,0.0524,0.0524,0.0524,0.0524,0.0524,0.0524,0.0524,0.0524,0.0524,0.0524,0.0524</t>
    <phoneticPr fontId="12" type="noConversion"/>
  </si>
  <si>
    <t>1.03,1.03,1.03,1.03,1.03,1.03,1.03,1.03,1.03,1.03,1.03,1.03,1.03,1.03,1.03,1.03,1.03,1.03,1.03,1.03,1.03,1.03,1.03,1.03,1.03,1.03,1.03,1.03,1.03,1.03,1.03,1.03,1.03,1.03,1.03</t>
    <phoneticPr fontId="12" type="noConversion"/>
  </si>
  <si>
    <t>20230628,20230728,20230828,20230922,20231030,20231128,20231228,20240129,20240228,20240328,20240424,20240528,20240628,20240729,20240828,20240923,20241028,20241128,20241224,20250204,20250228,20250328,20250425,20250528,20250630,20250728,20250828,20250925,20251028,20251128,20251226,20260128,20260302,20260330,20260427</t>
  </si>
  <si>
    <t>operation@techsharpe.cn,dj@techsharpe.cn,ztx@techsharpe.cn,hty@techsharpe.cn,ljz@techsharpe.cn,yywb@cmschina.com.cn</t>
    <phoneticPr fontId="12" type="noConversion"/>
  </si>
  <si>
    <t>yhzq_tggz@chinastock.com.cn,tgbjjwb@chinastock.com.cn</t>
    <phoneticPr fontId="12" type="noConversion"/>
  </si>
  <si>
    <t>收益凭证兴尚自动赎回38号</t>
  </si>
  <si>
    <t>收益凭证兴尚自动赎回40号</t>
  </si>
  <si>
    <t>收益凭证兴尚BOOSTER12号</t>
  </si>
  <si>
    <t>中信建投瑞雪增利6号集合资产管理计划</t>
  </si>
  <si>
    <t>中信建投睿雪7号集合资产管理计划</t>
  </si>
  <si>
    <t>S2G773</t>
  </si>
  <si>
    <t>S2H464</t>
  </si>
  <si>
    <t>S2G962</t>
  </si>
  <si>
    <t>0.22,0.22,0.22,0.22,0.22,0.22,0.22,0.22,0.22,0.22,0.095,0.095,0.095,0.095,0.095,0.095,0.095,0.095,0.095,0.095,0.095,0.095</t>
    <phoneticPr fontId="12" type="noConversion"/>
  </si>
  <si>
    <t>20230724,20230823,20230925,20231024,20231122,20231225,20240124,20240226,20240325,20240424,20240522,20240624,20240724,20240826,20240924,20241024,20241125,20241224,20250124,20250224,20250324,20250424</t>
  </si>
  <si>
    <t>20230727,20230828,20230925,20231027,20231127,20231226,20240129,20240227,20240327,20240425,20240527,20240627,20240729,20240827,20240925,20241028,20241127,20241226,20250127,20250227,20250327,20250425</t>
  </si>
  <si>
    <r>
      <t>1</t>
    </r>
    <r>
      <rPr>
        <sz val="11"/>
        <color theme="1"/>
        <rFont val="等线"/>
        <family val="3"/>
        <charset val="134"/>
        <scheme val="minor"/>
      </rPr>
      <t>.03,1.03,1.03,1.03,1.03,1.03,1.03,1.03,1.03,1.03</t>
    </r>
    <phoneticPr fontId="12" type="noConversion"/>
  </si>
  <si>
    <t>20230728,20230828,20230926,20231030,20231128,20231227,20240129,20240228,20240327,20240426</t>
  </si>
  <si>
    <t>wangxiaolongbj@csc.com.cn,xiuziyun@csc.com.cn,xuexiangqiu@csc.com.cn,csc_zgb_derivative@163.com,zhangchenguang@csc.com.cn,qinxingxing_tj@citicbank.com</t>
    <phoneticPr fontId="12" type="noConversion"/>
  </si>
  <si>
    <t>收益凭证兴尚自动赎回37号</t>
  </si>
  <si>
    <t>中信建投睿雪6号集合资产管理计划</t>
  </si>
  <si>
    <t>S2G178</t>
  </si>
  <si>
    <t>一村金衍56号私募证券投资基金</t>
  </si>
  <si>
    <t>SNB11524_0001_20230418</t>
  </si>
  <si>
    <t>0.1683,0.1683,0.1683,0.1683,0.1683,0.1683,0.1683,0.1683,0.1683,0.1683,0.05,0.05,0.05,0.05,0.05,0.05,0.05,0.05,0.05,0.05,0.05,0.05</t>
    <phoneticPr fontId="12" type="noConversion"/>
  </si>
  <si>
    <t>20230718,20230818,20230918,20231018,20231120,20231218,20240118,20240219,20240318,20240418,20240520,20240618,20240718,20240819,20240918,20241018,20241118,20241218,20250120,20250218,20250318,20250418</t>
  </si>
  <si>
    <t>巨石长虹五号私募证券投资基金</t>
  </si>
  <si>
    <t>SNB11258_0002_20230427</t>
  </si>
  <si>
    <t>0.181,0.181,0.181,0.181,0.181,0.181,0.181,0.181,0.181,0.181,0.03,0.03,0.03,0.03,0.03,0.03,0.03,0.03,0.03,0.03,0.03,0.03</t>
    <phoneticPr fontId="12" type="noConversion"/>
  </si>
  <si>
    <t>jushi16888@163.com,yywb@cmschina.com.cn</t>
    <phoneticPr fontId="12" type="noConversion"/>
  </si>
  <si>
    <t>收益凭证兴动自动赎回268期</t>
  </si>
  <si>
    <t>宁银理财皎月灵活稳利挂钩型封闭式理财14号</t>
  </si>
  <si>
    <t>S2J064</t>
  </si>
  <si>
    <r>
      <t>2</t>
    </r>
    <r>
      <rPr>
        <sz val="11"/>
        <color theme="1"/>
        <rFont val="等线"/>
        <family val="3"/>
        <charset val="134"/>
        <scheme val="minor"/>
      </rPr>
      <t>0230807,20230904,20231010,20231106,20231204,20240108,20240205,20240304,20240408,20240507</t>
    </r>
    <phoneticPr fontId="12" type="noConversion"/>
  </si>
  <si>
    <t>中信建投雪利宝安盈5号FOF集合资产管理计划</t>
  </si>
  <si>
    <t>SNB11538_0001_20230421</t>
  </si>
  <si>
    <t>1,1,1,1,1,1,1,1,1,1,1,1,1,1,1,1,1,1,1</t>
    <phoneticPr fontId="12" type="noConversion"/>
  </si>
  <si>
    <t>20231023,20231121,20231220,20240122,20240221,20240320,20240422,20240521,20240624,20240722,20240821,20240923,20241021,20241120,20241223,20250121,20250224,20250324,20250421</t>
  </si>
  <si>
    <t>涌津涌鑫多策略37号私募证券投资基金</t>
    <phoneticPr fontId="12" type="noConversion"/>
  </si>
  <si>
    <t>SNB11335_0002_20230427</t>
  </si>
  <si>
    <t>wangxiaolongbj@csc.com.cn,xiuziyun@csc.com.cn,xuexiangqiu@csc.com.cn,csc_zgb_derivative@163.com,zhangchenguang@csc.com.cn,lvxinyong001@pingan.com.cn</t>
    <phoneticPr fontId="12" type="noConversion"/>
  </si>
  <si>
    <t>cwsj@tg.gtja.com,cwysp@tg.gtja.com,zctggzyw@gtjas.com,ystz8866@163.com</t>
    <phoneticPr fontId="12" type="noConversion"/>
  </si>
  <si>
    <t>玖鹏东方3号私募证券投资基金</t>
  </si>
  <si>
    <t>SNB11223_0001_20230428</t>
  </si>
  <si>
    <t>1.01,1.005,1,0.995,0.99,0.985,0.98,0.975,0.97,0.965,0.96,0.955,0.95,0.945,0.94,0.935,0.93,0.925,0.92,0.915,0.91,0.905</t>
    <phoneticPr fontId="12" type="noConversion"/>
  </si>
  <si>
    <t>收益凭证兴尚自动赎回39号</t>
  </si>
  <si>
    <t>华润信托·润享收益凭证6号集合资金信托计划</t>
  </si>
  <si>
    <t>S2G774</t>
  </si>
  <si>
    <t>SNB10764_0012_20230509</t>
  </si>
  <si>
    <t>0.1179,0.1179,0.1179,0.1179,0.1179,0.1179,0.1179,0.1179,0.1179,0.1179,0.1,0.1,0.1,0.1,0.1,0.1,0.1,0.1,0.1,0.1,0.1,0.1,0.03,0.03,0.03,0.03,0.03,0.03,0.03,0.03,0.03,0.03,0.03,0.03</t>
    <phoneticPr fontId="12" type="noConversion"/>
  </si>
  <si>
    <t>20230809,20230911,20231009,20231109,20231211,20240109,20240216,20240311,20240409,20240509,20240611,20240709,20240809,20240909,20241009,20241111,20241209,20250109,20250210,20250310,20250409,20250509,20250609,20250709,20250811,20250909,20251009,20251110,20251209,20260109,20260209,20260309,20260409,20260511</t>
  </si>
  <si>
    <t>SNB10764_0013_20230510</t>
  </si>
  <si>
    <t>20230810,20230911,20231010,20231110,20231211,20240110,20240216,20240311,20240410,20240510,20240611,20240710,20240812,20240910,20241010,20241111,20241210,20250110,20250210,20250310,20250410,20250512,20250610,20250710,20250811,20250910,20251010,20251110,20251210,20260112,20260210,20260310,20260410,20260511</t>
  </si>
  <si>
    <t>收益凭证兴动自动赎回275期</t>
  </si>
  <si>
    <t>S2K975</t>
  </si>
  <si>
    <t>宁银理财皎月灵活稳利挂钩型封闭式理财39号</t>
  </si>
  <si>
    <t>1,1,1,1,1,1,1</t>
    <phoneticPr fontId="12" type="noConversion"/>
  </si>
  <si>
    <r>
      <t>2</t>
    </r>
    <r>
      <rPr>
        <sz val="11"/>
        <color theme="1"/>
        <rFont val="等线"/>
        <family val="3"/>
        <charset val="134"/>
        <scheme val="minor"/>
      </rPr>
      <t>0230814,20230913,20231011,20231113,20231212,20240115,20240219</t>
    </r>
    <phoneticPr fontId="12" type="noConversion"/>
  </si>
  <si>
    <t>招商财富-多元挂钩-招利112号集合资产管理计划</t>
  </si>
  <si>
    <t>SNB11577_0001_20230505</t>
    <phoneticPr fontId="12" type="noConversion"/>
  </si>
  <si>
    <t>1,0.995,0.99,0.985,0.98,0.975,0.97,0.965,0.96,0.955,0.95,0.945,0.94,0.935,0.93,0.925,0.92,0.915,0.91,0.905,0.90,0.895</t>
    <phoneticPr fontId="12" type="noConversion"/>
  </si>
  <si>
    <t>0.113,0.113,0.113,0.113,0.113,0.113,0.113,0.113,0.113,0.113,0.05,0.05,0.05,0.05,0.05,0.05,0.05,0.05,0.05,0.05,0.05,0.05</t>
    <phoneticPr fontId="12" type="noConversion"/>
  </si>
  <si>
    <t>20230809,20230911,20231012,20231109,20231211,20240109,20240216,20240311,20240410,20240509,20240611,20240709,20240809,20240909,20241009,20241111,20241209,20250109,20250210,20250310,20250410,20250512</t>
  </si>
  <si>
    <t>crthq01@crctrust.com,zhengbin1@bosc.cn,yss-shaomd@crctrust.com</t>
    <phoneticPr fontId="12" type="noConversion"/>
  </si>
  <si>
    <t>国信证券信欣优利1号集合资产管理计划</t>
  </si>
  <si>
    <t>ATCD11605_0001_20230518</t>
  </si>
  <si>
    <t>20230818,20230918,20231018,20231120,20231218,20240118,20240219,20240318,20240418,20240520</t>
  </si>
  <si>
    <t>中融-享玉5号集合资金信托计划</t>
    <phoneticPr fontId="12" type="noConversion"/>
  </si>
  <si>
    <t>S2K997</t>
  </si>
  <si>
    <t>20230821,20230919,20231019,20231120,20231219,20240119,20240219,20240319,20240419,20240520</t>
  </si>
  <si>
    <t>wangxiaolongbj@csc.com.cn,xiuziyun@csc.com.cn,chenruibo@csc.com.cn,xuexiangqiu@csc.com.cn,csc_zgb_derivative@163.com,zhangkezgs@csc.com.cn,hxtgtj@126.com</t>
    <phoneticPr fontId="12" type="noConversion"/>
  </si>
  <si>
    <t>恒德丰硕6号私募证券投资基金</t>
  </si>
  <si>
    <t>SNB11610_0001_20230519</t>
  </si>
  <si>
    <t>SnowBall</t>
    <phoneticPr fontId="12" type="noConversion"/>
  </si>
  <si>
    <t>20230821,20230919,20231019,20231120,20231219,20240119,20240219,20240319,20240419,20240520,20240619,20240719,20240819,20240919,20241021,20241119,20241219,20250120,20250219,20250319,20250421,20250519</t>
  </si>
  <si>
    <t>1.05,1.045,1.04,1.035,1.03,1.025,1.02,1.015,1.01,1.005,1,0.995,0.99,0.985,0.98,0.975,0.97,0.965,0.96,0.955,0.95,0.945</t>
  </si>
  <si>
    <t>0.121,0.121,0.121,0.121,0.121,0.121,0.121,0.121,0.121,0.121,0.084,0.084,0.084,0.084,0.084,0.084,0.084,0.084,0.084,0.084,0.084,0.084</t>
    <phoneticPr fontId="12" type="noConversion"/>
  </si>
  <si>
    <t>yywb@cmschina.com.cn,chenglisi@hdamc.cn,zhouding@hdamc.cn,yangsha@hdamc.cn</t>
    <phoneticPr fontId="12" type="noConversion"/>
  </si>
  <si>
    <t>daily</t>
    <phoneticPr fontId="12" type="noConversion"/>
  </si>
  <si>
    <t>qsbgz@guosen.com.cn,lchsxz@guosen.com.cn,yanghui4@guosen.com.cn,xialinyan@guosen.com.cn,zhengbj@guosen.com.cn,zxtgzz@citicbank.com</t>
    <phoneticPr fontId="12" type="noConversion"/>
  </si>
  <si>
    <t>申万宏源沪甄优选6号集合资产管理计划</t>
  </si>
  <si>
    <t>1,1,1,1,1,1,1,1,1,1</t>
    <phoneticPr fontId="12" type="noConversion"/>
  </si>
  <si>
    <t>daily</t>
    <phoneticPr fontId="12" type="noConversion"/>
  </si>
  <si>
    <t>tgzxdz@swhysc.com,huangyi1@swhysc.com,wangw_404@bankcomm.com</t>
    <phoneticPr fontId="12" type="noConversion"/>
  </si>
  <si>
    <t>ATCD11619_0001_20230524</t>
  </si>
  <si>
    <t>S2K860</t>
  </si>
  <si>
    <t>S2D868</t>
  </si>
  <si>
    <t>S2E171</t>
  </si>
  <si>
    <t>S2F534</t>
  </si>
  <si>
    <t>华润信托·鑫航触发式二元1号集合资金信托计划</t>
  </si>
  <si>
    <t>华润信托·福星中证1000自动触发A1号集合资金信托计划</t>
  </si>
  <si>
    <t>华润信托·福星中证1000自动触发A2号集合资金信托计划</t>
  </si>
  <si>
    <t>华润信托·中证500宁惠安享5号集合资金信托计划第1期</t>
  </si>
  <si>
    <t>daily</t>
    <phoneticPr fontId="12" type="noConversion"/>
  </si>
  <si>
    <t>hujw2@bosc.cn,yss-wangwt@crctrust.com,crthq01@crctrust.com</t>
    <phoneticPr fontId="12" type="noConversion"/>
  </si>
  <si>
    <t>申万宏源安欣优选3号集合资产管理计划</t>
  </si>
  <si>
    <t>ATCD11622_0001_20230524</t>
  </si>
  <si>
    <t>yss-wangwt@crctrust.com,crthq01@crctrust.com,custody_fa@nbcb.cn,ny-zhangxy@crctrust.com</t>
    <phoneticPr fontId="12" type="noConversion"/>
  </si>
  <si>
    <t>天算星云2号私募证券投资基金</t>
  </si>
  <si>
    <t>天算星云3号私募证券投资基金</t>
  </si>
  <si>
    <t>利汇铭博传奇1号私募证券投资基金</t>
  </si>
  <si>
    <t>SNB11636_0001_20230525</t>
  </si>
  <si>
    <t>ATCD10002_0001_20230525</t>
  </si>
  <si>
    <t>Y</t>
    <phoneticPr fontId="12" type="noConversion"/>
  </si>
  <si>
    <t>xztgfw@xyzq.com.cn,xzyyfw@xyzq.com.cn,operation@techsharpe.cn,dj@techsharpe.cn,ztx@techsharpe.cn,hty@techsharpe.cn,ljz@techsharpe.cn</t>
    <phoneticPr fontId="12" type="noConversion"/>
  </si>
  <si>
    <t>lihuimingbo_fund@163.com,yywb@cmschina.com.cn</t>
    <phoneticPr fontId="12" type="noConversion"/>
  </si>
  <si>
    <t>广稷头顾私募证券投资基金</t>
  </si>
  <si>
    <t>ATCD11327_0001_20230515</t>
  </si>
  <si>
    <t>sacywdj@szgjsm.com,yywb@cmschina.com.cn</t>
    <phoneticPr fontId="12" type="noConversion"/>
  </si>
  <si>
    <t>ATCD10857_0005_20230526</t>
  </si>
  <si>
    <t>20230626,20230726,20230828,20230926,20231026,20231127,20231226,20240126,20240226,20240326,20240426,20240524</t>
  </si>
  <si>
    <t>S2N061</t>
  </si>
  <si>
    <t>S2N062</t>
  </si>
  <si>
    <t>20230626,20230726,20230828,20230926,20231026,20231127,20231226,20240126,20240226,20240326,20240426,20240527,20240626,20240726,20240826,20240926,20241028,20241126,20241226,20250127,20250226,20250326,20250428,20250526</t>
  </si>
  <si>
    <t>申万宏源京甄1号集合资产管理计划</t>
  </si>
  <si>
    <t>ATCD11621_0001_20230526</t>
  </si>
  <si>
    <t>tgzxdz@swhysc.com,bjs_zctgb_njst@bankcomm.com</t>
    <phoneticPr fontId="12" type="noConversion"/>
  </si>
  <si>
    <t>国信证券信欣优利3号集合资产管理计划</t>
  </si>
  <si>
    <t>ATCD11645_0001_20230529</t>
  </si>
  <si>
    <t>AU9999.SGE</t>
  </si>
  <si>
    <t>qsbgz@guosen.com.cn,lchsxz@guosen.com.cn,yanghui4@guosen.com.cn,xialinyan@guosen.com.cn,zhengbj@guosen.com.cn,luosim@guosen.com.cn,zhaopeng_tj@citicbank.com</t>
    <phoneticPr fontId="12" type="noConversion"/>
  </si>
  <si>
    <t>申万宏源淳丰优选2号集合资产管理计划</t>
  </si>
  <si>
    <t>玖鹏星云9号私募证券投资基金</t>
  </si>
  <si>
    <t>ATCD11651_0001_20230601</t>
  </si>
  <si>
    <t>SNB11655_0001_20230601</t>
  </si>
  <si>
    <t>N</t>
    <phoneticPr fontId="12" type="noConversion"/>
  </si>
  <si>
    <t>tgzxdz@swhysc.com,huangyi1@swhysc.com</t>
    <phoneticPr fontId="12" type="noConversion"/>
  </si>
  <si>
    <t>Y</t>
    <phoneticPr fontId="12" type="noConversion"/>
  </si>
  <si>
    <t>JPOTC@jiupengfund.cn,data@jiupengfund.cn,xzyyfw@xyzq.com.cn,xztgfw@xyzq.com.cn</t>
    <phoneticPr fontId="12" type="noConversion"/>
  </si>
  <si>
    <t>daily</t>
    <phoneticPr fontId="12" type="noConversion"/>
  </si>
  <si>
    <t>浙商聚金添鑫增利3号单一资产管理计划</t>
  </si>
  <si>
    <t>SKF11653_0001_20230531</t>
  </si>
  <si>
    <t>zhouhui@stocke.com.cn,jiangchunqin@stocke.com.cn,zhangyao@stocke.com.cn,lvming@stocke.com.cn,zszgfa@stocke.com.cn</t>
    <phoneticPr fontId="12" type="noConversion"/>
  </si>
  <si>
    <t>华润信托·中证500宁惠安享8号集合资金信托计划第1期</t>
  </si>
  <si>
    <t>S2M105</t>
  </si>
  <si>
    <t>N</t>
    <phoneticPr fontId="12" type="noConversion"/>
  </si>
  <si>
    <t>Y</t>
    <phoneticPr fontId="12" type="noConversion"/>
  </si>
  <si>
    <t>yss-wangwt@crctrust.com,crthq01@crctrust.com,custody_fa@nbcb.cn</t>
    <phoneticPr fontId="12" type="noConversion"/>
  </si>
  <si>
    <t>daily</t>
    <phoneticPr fontId="12" type="noConversion"/>
  </si>
  <si>
    <t>江苏江南农村商业银行股份有限公司</t>
  </si>
  <si>
    <t>ATCD10853_0001_20230510</t>
  </si>
  <si>
    <t>ATCD10853_0004_20230524</t>
  </si>
  <si>
    <t>ATCD10853_0005_20230524</t>
  </si>
  <si>
    <t>开源证券晨瑜1号单一资产管理计划</t>
  </si>
  <si>
    <t>SNB11661_0001_20230606</t>
  </si>
  <si>
    <t>SNB11661_0002_20230606</t>
  </si>
  <si>
    <t>ATCD10857_0007_20230607</t>
  </si>
  <si>
    <t>20230707,20230807,20230907,20231009,20231107,20231207,20240108,20240207,20240307,20240408,20240507,20240606</t>
  </si>
  <si>
    <t>SNB11661_0003_20230607</t>
  </si>
  <si>
    <t>西藏高山景行投资管理有限公司</t>
  </si>
  <si>
    <t>SNB10883_0004_20230301</t>
  </si>
  <si>
    <t>513180.SH</t>
  </si>
  <si>
    <t>513060.SH</t>
  </si>
  <si>
    <t>恒指科技</t>
  </si>
  <si>
    <t>恒生医疗ETF</t>
    <phoneticPr fontId="12" type="noConversion"/>
  </si>
  <si>
    <t>1198603148@qq.com</t>
    <phoneticPr fontId="12" type="noConversion"/>
  </si>
  <si>
    <t>玖鹏星云10号私募证券投资基金</t>
  </si>
  <si>
    <t>SNB11676_0001_20230608</t>
  </si>
  <si>
    <t>VAN11003_0004_20230609</t>
  </si>
  <si>
    <t>银行ETF</t>
    <phoneticPr fontId="12" type="noConversion"/>
  </si>
  <si>
    <t>收益凭证兴动自动赎回286期</t>
  </si>
  <si>
    <t>S2Q617</t>
  </si>
  <si>
    <t>20230710,20230808,20230911,20231009,20231108,20231211,20240108,20240206,20240311,20240408,20240508,20240611</t>
  </si>
  <si>
    <t>S2Q627</t>
  </si>
  <si>
    <t>2065516451@qq.com,hxxtgz@cfitc.cn,wangguangcong@cib.com.cn</t>
    <phoneticPr fontId="12" type="noConversion"/>
  </si>
  <si>
    <t>招商财富-瑞隆3号单一资产管理计划</t>
  </si>
  <si>
    <t>华鑫信托·长赢8号集合资金信托计划</t>
  </si>
  <si>
    <t>SNB10145_0003_20230424</t>
  </si>
  <si>
    <t>1.03,1.03,1.03,1.03,1.03,1.03,1.03,1.03,1.03</t>
    <phoneticPr fontId="12" type="noConversion"/>
  </si>
  <si>
    <t>20230824,20230925,20231024,20231124,20231225,20240124,20240226,20240325,20240424</t>
  </si>
  <si>
    <t>广东仙津实业投资有限公司</t>
  </si>
  <si>
    <t>RIS11346_0001_20230510</t>
  </si>
  <si>
    <t>Risky</t>
    <phoneticPr fontId="12" type="noConversion"/>
  </si>
  <si>
    <t>N</t>
    <phoneticPr fontId="12" type="noConversion"/>
  </si>
  <si>
    <t>xtjrb@adxjsydzwwgc.onexmail.com</t>
    <phoneticPr fontId="12" type="noConversion"/>
  </si>
  <si>
    <t>daily</t>
    <phoneticPr fontId="12" type="noConversion"/>
  </si>
  <si>
    <t>ATCD10002_0002_20230613</t>
  </si>
  <si>
    <t>兴银理财丰利兴动多策略封闭式30号增强型固收类理财产品</t>
  </si>
  <si>
    <t>场外期权</t>
    <phoneticPr fontId="12" type="noConversion"/>
  </si>
  <si>
    <t>ATCD11701_0001_20230614</t>
  </si>
  <si>
    <t>否</t>
    <phoneticPr fontId="12" type="noConversion"/>
  </si>
  <si>
    <t>Buy</t>
    <phoneticPr fontId="12" type="noConversion"/>
  </si>
  <si>
    <t>call</t>
    <phoneticPr fontId="12" type="noConversion"/>
  </si>
  <si>
    <t>1,1,1,1,1,1,1,1,1,1,1,1,1,1,1,1</t>
    <phoneticPr fontId="12" type="noConversion"/>
  </si>
  <si>
    <t>N</t>
    <phoneticPr fontId="12" type="noConversion"/>
  </si>
  <si>
    <t>Y</t>
    <phoneticPr fontId="12" type="noConversion"/>
  </si>
  <si>
    <t>20230913,20231016,20231114,20231213,20240115,20240220,20240313,20240415,20240514,20240617,20240715,20240814,20240911,20241014,20241113,20241216</t>
  </si>
  <si>
    <t>恒德智信1号私募证券投资基金</t>
  </si>
  <si>
    <t>SNB11696_0001_20230614</t>
  </si>
  <si>
    <t>custodiandata@citics.com,fadata@citics.com,pifvaluation@citics.com,chenglisi@hdamc.cn,zhouding@hdamc.cn,yangsha@hdamc.cn</t>
    <phoneticPr fontId="12" type="noConversion"/>
  </si>
  <si>
    <t>daily</t>
    <phoneticPr fontId="12" type="noConversion"/>
  </si>
  <si>
    <t>daily</t>
    <phoneticPr fontId="12" type="noConversion"/>
  </si>
  <si>
    <t>国泰君安君得尊佑228号单一资产管理计划</t>
  </si>
  <si>
    <t>SNB11576_0001_20230616</t>
  </si>
  <si>
    <t>上海浦东发展银行股份有限公司</t>
  </si>
  <si>
    <t>ATCD11014_0002_20230620</t>
  </si>
  <si>
    <t>ATCD11014_0003_20230620</t>
  </si>
  <si>
    <t>ATCD11014_0004_20230620</t>
  </si>
  <si>
    <t>chenxf3@spdb.com.cn,zhul37@spdb.com.cn,chujq@spdb.com.cn,guox21@spdb.com.cn,jijy2@spdb.com.cn</t>
    <phoneticPr fontId="12" type="noConversion"/>
  </si>
  <si>
    <t>恒生科技ETF</t>
    <phoneticPr fontId="12" type="noConversion"/>
  </si>
  <si>
    <t>513130.SH</t>
  </si>
  <si>
    <t>收益凭证兴动自动赎回294期</t>
  </si>
  <si>
    <t>20230919,20231018,20231120,20231219,20240117,20240219,20240319,20240417,20240520,20240619</t>
  </si>
  <si>
    <t>xztgfw@xyzq.com.cn,xzyyfw@xyzq.com.cn,zhaoshiyi@kysec.cn,wanghui@kysec.cn,shiweijia@kysec.cn</t>
    <phoneticPr fontId="12" type="noConversion"/>
  </si>
  <si>
    <t>招商财富-鑫隆184号单一资产管理计划</t>
  </si>
  <si>
    <t>S2R774</t>
  </si>
  <si>
    <t>兴银理财丰利兴动多策略封闭式31号增强型固收类理财产品</t>
  </si>
  <si>
    <t>ATCD11720_0001_20230621</t>
  </si>
  <si>
    <t>中证1000指数</t>
    <phoneticPr fontId="12" type="noConversion"/>
  </si>
  <si>
    <t>招商财富-鑫隆185号单一资产管理计划</t>
  </si>
  <si>
    <t>S2R771</t>
  </si>
  <si>
    <t>汇迪集友稳健3号私募证券投资基金</t>
  </si>
  <si>
    <t>国泰君安君得浦诚6号单一资产管理计划</t>
  </si>
  <si>
    <t>和正明珠私募证券投资基金</t>
  </si>
  <si>
    <t>久铭星云1号私募证券投资基金</t>
  </si>
  <si>
    <t>SNB11721_0001_20230626</t>
  </si>
  <si>
    <t>SNB11731_0001_20230630</t>
  </si>
  <si>
    <t>SNB11735_0001_20230630</t>
  </si>
  <si>
    <t>512480.SH</t>
  </si>
  <si>
    <t>半导体ETF</t>
    <phoneticPr fontId="12" type="noConversion"/>
  </si>
  <si>
    <t>国泰君安君得浦诚6号单一资产管理计划</t>
    <phoneticPr fontId="12" type="noConversion"/>
  </si>
  <si>
    <t>guzhi@hezhengam.com,yywb@cmschina.com.cn</t>
    <phoneticPr fontId="12" type="noConversion"/>
  </si>
  <si>
    <t>xztgfw@xyzq.com.cn,xzyyfw@xyzq.com.cn,gzzy@jiumingfunds.com,gzbf@jiumingfunds.com,jyzy@jiumingfunds.com</t>
    <phoneticPr fontId="12" type="noConversion"/>
  </si>
  <si>
    <t>天算星云5号私募证券投资基金</t>
  </si>
  <si>
    <t>SNB11606_0003_20230703</t>
  </si>
  <si>
    <t>guoyicong020429@gtjas.com,zcglgz@gtjas.com,fulinzhao025156@gtjas.com,hyd0924@cmbchina.com</t>
    <phoneticPr fontId="12" type="noConversion"/>
  </si>
  <si>
    <t>ATCD10853_0006_20230614</t>
  </si>
  <si>
    <t>ATCD10853_0007_20230621</t>
  </si>
  <si>
    <t>国联光盈丰瑞2号单一资产管理计划</t>
  </si>
  <si>
    <t>ATCD11742_0001_20230704</t>
  </si>
  <si>
    <t>daily</t>
    <phoneticPr fontId="12" type="noConversion"/>
  </si>
  <si>
    <t>兴银理财丰利兴动多策略封闭式32号增强型固收类理财产品</t>
  </si>
  <si>
    <t>ATCD11749_0001_20230705</t>
  </si>
  <si>
    <t>SNB11231_0003_20230706</t>
  </si>
  <si>
    <t>SNB11231_0002_20230706</t>
  </si>
  <si>
    <t>20230928,20231106,20231206,20240105,20240206,20240306,20240403,20240506,20240606,20240705,20240806,20240906,20240930,20241106,20241206,20250103,20250206,20250306,20250403,20250506,20250606,20250704</t>
    <phoneticPr fontId="12" type="noConversion"/>
  </si>
  <si>
    <t>恒顺知行1号私募证券投资基金</t>
  </si>
  <si>
    <t>SNB11600_0002_20230704</t>
  </si>
  <si>
    <t>512760.SH</t>
  </si>
  <si>
    <t>芯片ETF</t>
    <phoneticPr fontId="12" type="noConversion"/>
  </si>
  <si>
    <t>yywb@cmschina.com.cn,paopaobin16@126.com,hszx@aliyun.com</t>
    <phoneticPr fontId="12" type="noConversion"/>
  </si>
  <si>
    <t>daily</t>
    <phoneticPr fontId="12" type="noConversion"/>
  </si>
  <si>
    <t>SNB11600_0001_20230703</t>
  </si>
  <si>
    <t>515790.SH</t>
  </si>
  <si>
    <t>光伏ETF</t>
    <phoneticPr fontId="12" type="noConversion"/>
  </si>
  <si>
    <t>fulinzhao025156@gtjas.com,guoyicong020429@gtjas.com,gtjazg_zhjjfa@gtjas.com,zcglgz@gtjas.com,zgzhjjfabzl@gtjas.com,duantingxuan@gtjas.com</t>
    <phoneticPr fontId="12" type="noConversion"/>
  </si>
  <si>
    <t>S2T398</t>
  </si>
  <si>
    <t>天算星云1号私募证券投资基金</t>
  </si>
  <si>
    <t>PHX11756_0001_20230710</t>
  </si>
  <si>
    <t>Phoenix</t>
    <phoneticPr fontId="12" type="noConversion"/>
  </si>
  <si>
    <t>恒生科技指数ETF</t>
    <phoneticPr fontId="12" type="noConversion"/>
  </si>
  <si>
    <t>operation@techsharpe.cn,dj@techsharpe.cn,ztx@techsharpe.cn,yihonglin@techsharpe.cn,hty@techsharpe.cn,ljz@techsharpe.cn,xztgfw@xyzq.com.cn,xzyyfw@xyzq.com.cn</t>
    <phoneticPr fontId="12" type="noConversion"/>
  </si>
  <si>
    <t>国信证券丰盈1号集合资产管理计划</t>
  </si>
  <si>
    <t>DSF11755_0001_20230710</t>
  </si>
  <si>
    <t>DoubleBarrier</t>
    <phoneticPr fontId="12" type="noConversion"/>
  </si>
  <si>
    <t>SNB11661_0005_20230712</t>
  </si>
  <si>
    <t>SNB11661_0006_20230712</t>
  </si>
  <si>
    <t>513330.SH</t>
  </si>
  <si>
    <t>医药ETF</t>
    <phoneticPr fontId="12" type="noConversion"/>
  </si>
  <si>
    <t>恒生互联网ETF</t>
    <phoneticPr fontId="12" type="noConversion"/>
  </si>
  <si>
    <t>申万宏源齐甄1号集合资产管理计划</t>
  </si>
  <si>
    <t>ATCD11762_0001_20230712</t>
  </si>
  <si>
    <t>tgzxdz@swhysc.com,wbei@bankcomm.com</t>
    <phoneticPr fontId="12" type="noConversion"/>
  </si>
  <si>
    <t>daily</t>
    <phoneticPr fontId="12" type="noConversion"/>
  </si>
  <si>
    <t>量道兴世家承未来2号私募证券投资基金</t>
  </si>
  <si>
    <t>SNB11306_0002_20230713</t>
  </si>
  <si>
    <t>SNB11306_0001_20230713</t>
  </si>
  <si>
    <t>516160.SH</t>
    <phoneticPr fontId="12" type="noConversion"/>
  </si>
  <si>
    <t>新能源ETF</t>
    <phoneticPr fontId="12" type="noConversion"/>
  </si>
  <si>
    <t>xzyyfw@xyzq.com.cn,xztgfw@xyzq.com.cn,data@liangdao8.com</t>
    <phoneticPr fontId="12" type="noConversion"/>
  </si>
  <si>
    <t>玖鹏星云2号私募证券投资基金</t>
  </si>
  <si>
    <t>SNB11271_0004_20230713</t>
  </si>
  <si>
    <t>xzyyfw@xyzq.com.cn,xztgfw@xyzq.com.cn,JPOTC@jiupengfund.cn,data@jiupengfund.cn</t>
    <phoneticPr fontId="12" type="noConversion"/>
  </si>
  <si>
    <t>S2V495</t>
  </si>
  <si>
    <t>收益凭证兴动自动赎回297期</t>
  </si>
  <si>
    <t>20230804,20230911,20231011,20231113,20231211,20240110</t>
    <phoneticPr fontId="12" type="noConversion"/>
  </si>
  <si>
    <t>圆石行远一号私募证券投资基金</t>
  </si>
  <si>
    <t>兴银理财丰利兴动优享二元看涨封闭式6号固收类理财产品</t>
  </si>
  <si>
    <t>S2W094</t>
  </si>
  <si>
    <t>yywb@cmschina.com.cn,ystz8866@163.com</t>
    <phoneticPr fontId="12" type="noConversion"/>
  </si>
  <si>
    <t>S2V496</t>
  </si>
  <si>
    <t>优策君享2号私募证券投资基金</t>
  </si>
  <si>
    <t>ATCD11088_0001_20230714</t>
  </si>
  <si>
    <t>jiaojian@youcefund.com,wangshengqi@youcefund.com,cuixiqiang@youcefund.com,zhangtianyang@youcefund.com,caiwu1@youcefund.com,yunying2@youcefund.com,waibaoshuju@csc.com.cn,tgguzhi@csc.com.cn,caiwu2@youcefund.com,yunying3@youcefund.com</t>
    <phoneticPr fontId="12" type="noConversion"/>
  </si>
  <si>
    <t>daily</t>
    <phoneticPr fontId="12" type="noConversion"/>
  </si>
  <si>
    <t>S2W111</t>
  </si>
  <si>
    <t>收益凭证兴动自动赎回299期</t>
  </si>
  <si>
    <t>20230814,20230913,20231011,20231113,20231213,20240115</t>
    <phoneticPr fontId="12" type="noConversion"/>
  </si>
  <si>
    <t>收益凭证兴动自动赎回298期</t>
  </si>
  <si>
    <t>20231016,20231114,20231218,20240115,20240219,20240318,20240415,20240514,20240617,20240715</t>
    <phoneticPr fontId="12" type="noConversion"/>
  </si>
  <si>
    <t>安信资管福星中证500鲨鱼鳍1号集合资产管理计划</t>
  </si>
  <si>
    <t>SKF11775_0001_20230717</t>
  </si>
  <si>
    <t>axgzz@essence.com.cn,zhangfengyun.sz@ccb.com,sz_jjtgfb.sz@ccb.com</t>
    <phoneticPr fontId="12" type="noConversion"/>
  </si>
  <si>
    <t>daily</t>
    <phoneticPr fontId="12" type="noConversion"/>
  </si>
  <si>
    <t>1.02,1.02,1.02,1.02,1.02,1.02,1.02,1.02,1.02,1.02,1.02,1.02,1.02,1.02,1.02,1.02,1.02,1.02,1.02,1.02,1.02,1.02</t>
    <phoneticPr fontId="12" type="noConversion"/>
  </si>
  <si>
    <t>国泰君安君得浦诚7号单一资产管理计划</t>
  </si>
  <si>
    <t>ATCD11765_0001_20230713</t>
  </si>
  <si>
    <t>fulinzhao025156@gtjas.com,guoyicong020429@gtjas.com,gtjazg_zhjjfa@gtjas.com,zcglgz@gtjas.com,zgzhjjfabzl@gtjas.com,chentianmo@cmbchina.com</t>
    <phoneticPr fontId="12" type="noConversion"/>
  </si>
  <si>
    <t>daily</t>
    <phoneticPr fontId="12" type="noConversion"/>
  </si>
  <si>
    <t>qsbgz@guosen.com.cn,lchsxz@guosen.com.cn,xialinyan@guosen.com.cn,zhengbj@guosen.com.cn,zhzctgorder@czbank.com,chenwanting_wb@czbank.com</t>
    <phoneticPr fontId="12" type="noConversion"/>
  </si>
  <si>
    <t>operation@techsharpe.cn,dj@techsharpe.cn,ztx@techsharpe.cn,yihonglin@techsharpe.cn,hty@techsharpe.cn,ljz@techsharpe.cn,xztgfw@xyzq.com.cn,xzyyfw@xyzq.com.cn</t>
    <phoneticPr fontId="13" type="noConversion"/>
  </si>
  <si>
    <t>国泰君安君得尊佑263号单一资产管理计划</t>
  </si>
  <si>
    <t>SNB11780_0001_20230718</t>
  </si>
  <si>
    <t>上证50</t>
    <phoneticPr fontId="12" type="noConversion"/>
  </si>
  <si>
    <t>000016.SH</t>
    <phoneticPr fontId="12" type="noConversion"/>
  </si>
  <si>
    <t>fulinzhao025156@gtjas.com,guoyicong020429@gtjas.com,gtjazg_zhjjfa@gtjas.com,zcglgz@gtjas.com,zgzhjjfabzl@gtjas.com</t>
    <phoneticPr fontId="12" type="noConversion"/>
  </si>
  <si>
    <t>daily</t>
    <phoneticPr fontId="12" type="noConversion"/>
  </si>
  <si>
    <t>兴银理财丰利兴动多策略封闭式34号增强型固收类理财产品</t>
  </si>
  <si>
    <t>ATCD11785_0001_20230719</t>
  </si>
  <si>
    <t>国联光盈丰瑞9号单一资产管理计划</t>
  </si>
  <si>
    <t>ATCD11778_0001_20230718</t>
  </si>
  <si>
    <t>中略万新22号私募证券投资基金</t>
  </si>
  <si>
    <t>申万宏源齐甄2号集合资产管理计划</t>
  </si>
  <si>
    <t>ATCD11220_0001_20230720</t>
  </si>
  <si>
    <t>ATCD11793_0001_20230720</t>
  </si>
  <si>
    <t>tgzxdz@swhysc.com,xuedongsheng@swhysc.com,wbei@bankcomm.com</t>
    <phoneticPr fontId="12" type="noConversion"/>
  </si>
  <si>
    <t>zltzcyqq@163.com,xzyyfw@xyzq.com.cn,xztgfw@xyzq.com.cn</t>
    <phoneticPr fontId="12" type="noConversion"/>
  </si>
  <si>
    <t>浙商聚金添鑫增利12M010号单一资产管理计划</t>
  </si>
  <si>
    <t>安信资管星云鑫享7号集合资产管理计划</t>
  </si>
  <si>
    <t>SKF11787_0001_20230719</t>
  </si>
  <si>
    <t>SKF11786_0001_20230719</t>
  </si>
  <si>
    <t>zszgfa@stocke.com.cn,zhangyao@stocke.com.cn,lvming@stocke.com.cn,zhouhui@stocke.com.cn</t>
    <phoneticPr fontId="12" type="noConversion"/>
  </si>
  <si>
    <t>axgzz@essence.com.cn,xuxg@njcbtg.com,zhouly@njcbtg.com</t>
    <phoneticPr fontId="12" type="noConversion"/>
  </si>
  <si>
    <t>兴银理财丰利兴动多策略进取封闭式3号增强型固收类理财产品</t>
  </si>
  <si>
    <t>ATCD11799_0001_20230721</t>
  </si>
  <si>
    <t>招商财富-鑫隆180号单一资产管理计划</t>
  </si>
  <si>
    <t>S2X641</t>
  </si>
  <si>
    <t>招商财富-多元挂钩-招利117号集合资产管理计划</t>
  </si>
  <si>
    <t>SNB11774_0001_20230717</t>
  </si>
  <si>
    <t>SNB10991_0006_20230725</t>
  </si>
  <si>
    <t>新能源ETF</t>
  </si>
  <si>
    <t>20231025,20231127,20231225,20240125,20240226,20240325,20240425,20240527,20240625,20240725,20240826,20240925,20241025,20241125,20241225,20250127,20250225,20250325,20250425,20250526,20250625,20250725</t>
  </si>
  <si>
    <t>tofdcjz@wxtrust.com,xzjiang@wxtrust.com,hejie11@cmbchina.com</t>
    <phoneticPr fontId="12" type="noConversion"/>
  </si>
  <si>
    <t>兴银理财丰利兴动多策略封闭式35号增强型固收类理财产品</t>
  </si>
  <si>
    <t>ATCD11810_0001_20230726</t>
  </si>
  <si>
    <t>德毅冲浪四号私募证券投资基金</t>
  </si>
  <si>
    <t>ATCD10981_0001_20230726</t>
  </si>
  <si>
    <t>gztg@ebscn.com,gzwb@ebscn.com,dy_sjjs1@dyasset.com</t>
    <phoneticPr fontId="12" type="noConversion"/>
  </si>
  <si>
    <t>daily</t>
    <phoneticPr fontId="12" type="noConversion"/>
  </si>
  <si>
    <t>阿巴马通合添翼1号私募证券投资基金</t>
  </si>
  <si>
    <t>ATCD11533_0001_20230721</t>
  </si>
  <si>
    <t>abama03@abmzcgl.com,otct@abmzcgl.com,jianghw@abmzcgl.com,TGJZWJ@haitong.com,WBJZWJ@haitong.com</t>
    <phoneticPr fontId="12" type="noConversion"/>
  </si>
  <si>
    <t>华福证券-衍福私享M3号单一资产管理计划</t>
  </si>
  <si>
    <t>SNB11809_0001_20230726</t>
  </si>
  <si>
    <t>daily</t>
    <phoneticPr fontId="12" type="noConversion"/>
  </si>
  <si>
    <t>ATCD11533_0002_20230727</t>
  </si>
  <si>
    <t>SNB11750_0002_20230725</t>
  </si>
  <si>
    <t>方略星云1号私募证券投资基金</t>
  </si>
  <si>
    <t>SNB11812_0001_20230727</t>
  </si>
  <si>
    <t>xzyyfw@xyzq.com.cn,xztgfw@xyzq.com.cn,happyqzwei@126.com</t>
    <phoneticPr fontId="12" type="noConversion"/>
  </si>
  <si>
    <t>申万宏源沪甄优选7号集合资产管理计划</t>
  </si>
  <si>
    <t>ATCD11811_0001_20230727</t>
  </si>
  <si>
    <t>tgzxdz@swhysc.com,xuedongsheng@swhysc.com,wangw_404@bankcomm.com</t>
    <phoneticPr fontId="12" type="noConversion"/>
  </si>
  <si>
    <t>SNB10991_0007_20230801</t>
  </si>
  <si>
    <t>20231101,20231201,20240102,20240201,20240301,20240401,20240506,20240603,20240701,20240801,20240902,20241008,20241101,20241202,20250102,20250204,20250303,20250401,20250506,20250603,20250701,20250801</t>
  </si>
  <si>
    <t>华润信托·中证500宁惠诚享2号集合资金信托计划</t>
  </si>
  <si>
    <t>S2W607</t>
  </si>
  <si>
    <t>yss-wangwt@crctrust.com,crthq01@crctrust.com,custody_fa@nbcb.cn,lanjingjing@nbcb.cn,crthq02@crctrust.com</t>
    <phoneticPr fontId="12" type="noConversion"/>
  </si>
  <si>
    <t>daily</t>
    <phoneticPr fontId="12" type="noConversion"/>
  </si>
  <si>
    <t>华润信托·中证1000宁惠安享1号集合资金信托计划</t>
  </si>
  <si>
    <t>S2X642</t>
  </si>
  <si>
    <t>yss-wangwt@crctrust.com,crthq01@crctrust.com,custody_fa@nbcb.cn,yangchangyue@nbcb.cn,crthq02@crctrust.com</t>
    <phoneticPr fontId="12" type="noConversion"/>
  </si>
  <si>
    <t>ATCD11600_0003_20230802</t>
  </si>
  <si>
    <t>兴银理财丰利兴动多策略封闭式36号增强型固收类理财产品</t>
  </si>
  <si>
    <t>ATCD11830_0001_20230802</t>
  </si>
  <si>
    <t>ATCD10853_0011_20230712</t>
  </si>
  <si>
    <t>ATCD10853_0012_20230719</t>
  </si>
  <si>
    <t>ATCD10853_0013_20230726</t>
  </si>
  <si>
    <t>明湾龙享盛世6号私募证券投资基金</t>
  </si>
  <si>
    <t>中信建投鑫安稳利10号集合资产管理计划</t>
  </si>
  <si>
    <t>阿巴马万象益新55号私募证券投资基金</t>
  </si>
  <si>
    <t>阿巴马万象文远私募证券投资基金</t>
  </si>
  <si>
    <t>嘉鸿稳实2号私募证券投资基金</t>
  </si>
  <si>
    <t>ATCD11821_0001_20230801</t>
  </si>
  <si>
    <t>SKF11823_0001_20230801</t>
  </si>
  <si>
    <t>ATCD10753_0001_20230803</t>
  </si>
  <si>
    <t>ATCD10981_0002_20230803</t>
  </si>
  <si>
    <t>ATCD11825_0001_20230803</t>
  </si>
  <si>
    <t>SNB11702_0001_20230803</t>
  </si>
  <si>
    <t>wangxiaolongbj@csc.com.cn,xiuziyun@csc.com.cn,chenruibo@csc.com.cn,xuexiangqiu@csc.com.cn,csc_zgb_derivative@163.com,zhangchenguang@csc.com.cn,chengsuzhe@cmbc.com.cn</t>
    <phoneticPr fontId="12" type="noConversion"/>
  </si>
  <si>
    <t>gftgsjsf@gf.com.cn,gfzctgb@gf.com.cn,jjwbgzsjjs@gf.com.cn,abama02@abmzcgl.com,jianghw@abmzcgl.com,otct@abmzcgl.com</t>
    <phoneticPr fontId="12" type="noConversion"/>
  </si>
  <si>
    <t>华润信托·中证500宁惠诚享2号集合资金信托</t>
  </si>
  <si>
    <t>华鑫信托·长赢6号集合资金信托计划</t>
  </si>
  <si>
    <t>S2Y466</t>
  </si>
  <si>
    <t>S2Z796</t>
  </si>
  <si>
    <t>S2Z794</t>
  </si>
  <si>
    <t>S2Z795</t>
  </si>
  <si>
    <t>招商财富-鑫隆187号单一资产管理计划</t>
  </si>
  <si>
    <t>S2X643</t>
  </si>
  <si>
    <t>SNB11635_0003_20230804</t>
  </si>
  <si>
    <t>2773856019@qq.com,cttgfa@ctsec.com,gfzctgb@gf.com.cn,gfdata@gf.com.cn,planyfigo@163.com</t>
    <phoneticPr fontId="12" type="noConversion"/>
  </si>
  <si>
    <t>华润信托·中证500宁惠指盈2号集合资金信托计划</t>
  </si>
  <si>
    <t>S2Y008</t>
  </si>
  <si>
    <t>申万宏源星云鑫享8号FOF集合资产管理计划</t>
  </si>
  <si>
    <t>SKF11845_0001_20230807</t>
  </si>
  <si>
    <t>tgzxdz@swhysc.com,fangjue@swhysc.com,liangfeng@njcbtg.com</t>
    <phoneticPr fontId="12" type="noConversion"/>
  </si>
  <si>
    <t>daily</t>
    <phoneticPr fontId="12" type="noConversion"/>
  </si>
  <si>
    <t>JPOTC@jiupengfund.cn,cwysp@tg.gtja.com,bpm_derivatives@163.com</t>
    <phoneticPr fontId="12" type="noConversion"/>
  </si>
  <si>
    <t>国联光盈丰瑞10号单一资产管理计划</t>
  </si>
  <si>
    <t>ATCD11856_0001_20230809</t>
  </si>
  <si>
    <t>SNB11731_0002_20230810</t>
  </si>
  <si>
    <t>515030.SH</t>
  </si>
  <si>
    <t>新能源车ETF</t>
    <phoneticPr fontId="12" type="noConversion"/>
  </si>
  <si>
    <t>平安理财新安鑫83号触盈封闭固收类理财产品</t>
  </si>
  <si>
    <t>SBA030</t>
  </si>
  <si>
    <t>平安理财新安鑫23号六个月定开混合类净值型理财产品</t>
  </si>
  <si>
    <t>SBA683</t>
  </si>
  <si>
    <t>兴银理财丰利兴动多策略进取封闭式4号增强型固收类理财产品</t>
  </si>
  <si>
    <t>ATCD11868_0001_20230811</t>
  </si>
  <si>
    <t>玖鹏星云8号私募证券投资基金</t>
  </si>
  <si>
    <t>SNB11863_0001_20230810</t>
  </si>
  <si>
    <t>恒生科技指数ETF</t>
  </si>
  <si>
    <t>JPOTC@jiupengfund.cn,data@jiupengfund.cn,xzyyfw@xyzq.com.cn,xztgfw@xyzq.com.cn</t>
    <phoneticPr fontId="12" type="noConversion"/>
  </si>
  <si>
    <t>中信建投鑫安稳利11号集合资产管理计划</t>
  </si>
  <si>
    <t>SKF11858_0001_20230809</t>
  </si>
  <si>
    <t>wangxiaolongbj@csc.com.cn,xiuziyun@csc.com.cn,chenruibo@csc.com.cn,xuexiangqiu@csc.com.cn,csc_zgb_derivative@163.com,zhangkezgs@csc.com.cn,liurui20@cmbc.com.cn</t>
    <phoneticPr fontId="12" type="noConversion"/>
  </si>
  <si>
    <t>ATCD11533_0003_20230814</t>
  </si>
  <si>
    <t>SBA031</t>
  </si>
  <si>
    <t>crthq01@crctrust.com,sectrust4@crctrust.com,yangxiaojun.sz@ccb.com,sz_jjtgfb.sz@ccb.com</t>
    <phoneticPr fontId="12" type="noConversion"/>
  </si>
  <si>
    <t>国联光盈丰瑞4号单一资产管理计划</t>
  </si>
  <si>
    <t>ATCD11881_0001_20230815</t>
  </si>
  <si>
    <t>daily</t>
    <phoneticPr fontId="12" type="noConversion"/>
  </si>
  <si>
    <t>添益明鑫1号私募证券投资基金</t>
  </si>
  <si>
    <t>SNB11570_0001_20230810</t>
  </si>
  <si>
    <t>tggzz@htsc.com,wbgzz@htsc.com,data@tianyfund.cn,TYOTC@tianyfund.cn</t>
    <phoneticPr fontId="12" type="noConversion"/>
  </si>
  <si>
    <t>daily</t>
    <phoneticPr fontId="12" type="noConversion"/>
  </si>
  <si>
    <t>华夏资本福星安鑫1号集合资产管理计划</t>
  </si>
  <si>
    <t>ATCD11880_0001_20230814</t>
  </si>
  <si>
    <t>tubinjing.sz@ccb.com,sz_jjtgfb.sz@ccb.com,wb_fa@chinaamc.com,hxzbt@chinaamc.com,hxzbyz@chinaamc.com</t>
    <phoneticPr fontId="12" type="noConversion"/>
  </si>
  <si>
    <t>daily</t>
    <phoneticPr fontId="12" type="noConversion"/>
  </si>
  <si>
    <t>ATCD11533_0004_20230817</t>
  </si>
  <si>
    <t>收益凭证兴动单鲨383期</t>
  </si>
  <si>
    <t>SBB949</t>
  </si>
  <si>
    <t>招商财富-鑫隆168号单一资产管理计划</t>
  </si>
  <si>
    <t>SBB093</t>
  </si>
  <si>
    <t>天算星云7号私募证券投资基金</t>
  </si>
  <si>
    <t>SNB11898_0001_20230818</t>
  </si>
  <si>
    <t>恒生科技ETF</t>
    <phoneticPr fontId="12" type="noConversion"/>
  </si>
  <si>
    <t>盈富臻享11号私募证券投资基金</t>
  </si>
  <si>
    <t>xzyyfw@xyzq.com.cn,xztgfw@xyzq.com.cn,yflh@higgsfund.com.cn,OD@yfhz.fund</t>
  </si>
  <si>
    <t>君弘九溪十一期私募证券投资基金</t>
  </si>
  <si>
    <t>ATCD11098_0001_20230817</t>
  </si>
  <si>
    <t>daily</t>
    <phoneticPr fontId="12" type="noConversion"/>
  </si>
  <si>
    <t>cwysp@tg.gtja.com,sophie@jhongcapital.com,ysq@jhongcapital.com</t>
    <phoneticPr fontId="12" type="noConversion"/>
  </si>
  <si>
    <t>云量增强6号私募证券投资基金</t>
  </si>
  <si>
    <t>华夏资本福星安鑫2号（家族专享）集合资产管理计划</t>
  </si>
  <si>
    <t>ATCD11084_0003_20230823</t>
  </si>
  <si>
    <t>ATCD11905_0001_20230823</t>
  </si>
  <si>
    <t>SNB11084_0004_20230823</t>
  </si>
  <si>
    <t>xzyyfw@xyzq.com.cn,tgb@hfzq.com.cn,xztgfw@xyzq.com.cn,xzyyfw@xyzq.com.cn,hszctrade@163.com,yunltrade@163.com</t>
  </si>
  <si>
    <t>寿宁海韵60号私募证券投资基金</t>
  </si>
  <si>
    <t>ATCD11534_0001_20230824</t>
  </si>
  <si>
    <t>tggzz@htsc.com,wbgzz@htsc.com,fanhao@simu100.cn</t>
    <phoneticPr fontId="12" type="noConversion"/>
  </si>
  <si>
    <t>daily</t>
    <phoneticPr fontId="12" type="noConversion"/>
  </si>
  <si>
    <t>中略万新28号私募证券投资基金</t>
  </si>
  <si>
    <t>AirBag</t>
    <phoneticPr fontId="12" type="noConversion"/>
  </si>
  <si>
    <t>601566.SH</t>
    <phoneticPr fontId="12" type="noConversion"/>
  </si>
  <si>
    <t>九牧王</t>
    <phoneticPr fontId="12" type="noConversion"/>
  </si>
  <si>
    <t>zltzcyqq@163.com,xzyyfw@xyzq.com.cn,xztgfw@xyzq.com.cn</t>
    <phoneticPr fontId="12" type="noConversion"/>
  </si>
  <si>
    <t>ABG11232_0001_20230825</t>
    <phoneticPr fontId="12" type="noConversion"/>
  </si>
  <si>
    <t>秉昊隽嘉1号私募证券投资基金</t>
  </si>
  <si>
    <t>PHX11927_0001_20230825</t>
  </si>
  <si>
    <t>bhzc188@163.com,xzyyfw@xyzq.com.cn,xztgfw@xyzq.com.cn</t>
    <phoneticPr fontId="12" type="noConversion"/>
  </si>
  <si>
    <t>中信建投鑫安稳利13号集合资产管理计划</t>
  </si>
  <si>
    <t>SKF11914_0001_20230824</t>
  </si>
  <si>
    <t>wangxiaolongbj@csc.com.cn,xiuziyun@csc.com.cn,chenruibo@csc.com.cn,xuexiangqiu@csc.com.cn,csc_zgb_derivative@163.com,zhangkezgs@csc.com.cn,sunyao3@cmbc.com.cn</t>
    <phoneticPr fontId="12" type="noConversion"/>
  </si>
  <si>
    <t>SNB11819_0004_20230828</t>
  </si>
  <si>
    <t>512690.SH</t>
  </si>
  <si>
    <t>酒ETF</t>
    <phoneticPr fontId="12" type="noConversion"/>
  </si>
  <si>
    <t>ABG11232_0005_20230829</t>
  </si>
  <si>
    <t>zxzgyy@citics.com,lirong@citics.com,qsbzgjs@citics.com,dingjixi_sh@citicbank.com,jingying_sh@citicbank.com,xietian_sh@citicbank.com,gzxx_sh@citibank.com,yanzhexiang@citics.com,chen_yixiao@citics.com,liuziniu@citics.com</t>
    <phoneticPr fontId="12" type="noConversion"/>
  </si>
  <si>
    <t>ABG11232_0007_20230830</t>
  </si>
  <si>
    <t>ABG11232_0009_20230831</t>
  </si>
  <si>
    <t>tgzxdz@swhysc.com,renxinnan@swhysc.com,huangyi1@swhysc.com,xuedongsheng@swhysc.com</t>
    <phoneticPr fontId="12" type="noConversion"/>
  </si>
  <si>
    <t>兴银理财丰利兴动瑞雪私享开放式19号衍生品类理财产品</t>
    <phoneticPr fontId="12" type="noConversion"/>
  </si>
  <si>
    <t>ABG11232_0011_20230901</t>
  </si>
  <si>
    <t>tubinjing.sz@ccb.com,sz_jjtgfb.sz@ccb.com,wb_fa@chinaamc.com,hxzbt@chinaamc.com,hxzbyz@chinaamc.com,huxiaoling1.sz@ccb.com</t>
    <phoneticPr fontId="12" type="noConversion"/>
  </si>
  <si>
    <t>外贸信托-稳进慧盈B款2期集合资金信托计划</t>
  </si>
  <si>
    <t>SBC986</t>
  </si>
  <si>
    <t>tuoghs_bj@bank-of-china.com,fotic_settlement03@sinochem.com,fotic_settlement05@sinochem.com,v-chenhong1@sinochem.com</t>
    <phoneticPr fontId="12" type="noConversion"/>
  </si>
  <si>
    <t>ATCD10853_0014_20230802</t>
  </si>
  <si>
    <t>ATCD10853_0015_20230809</t>
  </si>
  <si>
    <t>国泰君安君得浦诚9号单一资产管理计划</t>
  </si>
  <si>
    <t>SKF11946_0001_20230901</t>
  </si>
  <si>
    <t>lisasa@cmbchina.com,zcglgz@gtjas.com,fulinzhao025156@gtjas.com,guoyicong020429@gtjas.com</t>
    <phoneticPr fontId="12" type="noConversion"/>
  </si>
  <si>
    <t>ABG11232_0013_20230904</t>
  </si>
  <si>
    <t>ABG11232_0015_20230905</t>
  </si>
  <si>
    <t>ABG11232_0017_20230906</t>
  </si>
  <si>
    <t>ABG11232_0019_20230907</t>
  </si>
  <si>
    <t>殷实如意6号私募证券投资基金</t>
  </si>
  <si>
    <t>SNB11955_0001_20230904</t>
  </si>
  <si>
    <t>yywb@cmschina.com.cn,yinshisimujijin@163.com</t>
    <phoneticPr fontId="12" type="noConversion"/>
  </si>
  <si>
    <t>秉昊行履1号私募证券投资基金</t>
  </si>
  <si>
    <t>SNB11963_0001_20230907</t>
  </si>
  <si>
    <t>SNB11955_0002_20230908</t>
  </si>
  <si>
    <t>ABG11232_0021_20230908</t>
  </si>
  <si>
    <t>招商财富-鑫隆197号单一资产管理计划</t>
  </si>
  <si>
    <t>SBD894</t>
  </si>
  <si>
    <t>daily</t>
    <phoneticPr fontId="12" type="noConversion"/>
  </si>
  <si>
    <t>华福证券-衍福私享M3号单一资产管理计划</t>
    <phoneticPr fontId="12" type="noConversion"/>
  </si>
  <si>
    <t>SBE996</t>
  </si>
  <si>
    <t>option@keywayfund.com,kfcl@tg.gtja.com,zctggzyw@tg.gtja.com,cwysp@tg.gtja.com,chunxiao@keywayfund.com</t>
    <phoneticPr fontId="12" type="noConversion"/>
  </si>
  <si>
    <t>ABG11232_0023_20230911</t>
  </si>
  <si>
    <t>ABG11232_0025_20230912</t>
  </si>
  <si>
    <t>玖鹏卓越1号私募证券投资基金</t>
  </si>
  <si>
    <t>SNB11640_0001_20230912</t>
  </si>
  <si>
    <t>JPOTC@jiupengfund.cn,data@jiupengfund.cn,xzyyfw@xyzq.com.cn,xztgfw@xyzq.com.cn</t>
    <phoneticPr fontId="12" type="noConversion"/>
  </si>
  <si>
    <t>ABG11232_0027_20230913</t>
  </si>
  <si>
    <t>申万宏源宁甄1号集合资产管理计划</t>
  </si>
  <si>
    <t>ATCD11975_0001_20230913</t>
  </si>
  <si>
    <t>wbei@bankcomm.com,tgzxdz@swhysc.com</t>
    <phoneticPr fontId="12" type="noConversion"/>
  </si>
  <si>
    <t>ABG11232_0029_20230914</t>
  </si>
  <si>
    <t>ABG11232_0031_20230915</t>
  </si>
  <si>
    <t>caitian@zritc.com,yaoxiaoxu@zritc.com,QSSJ.list@zritc.com,heqingliang@zritc.com,wanghuan01@zritc.com,ranran@zritc.com,miaoyutong@cmbchina.com,zhangsiwen@zritc.com</t>
  </si>
  <si>
    <t>caitian@zritc.com,yaoxiaoxu@zritc.com,QSSJ.list@zritc.com,heqingliang@zritc.com,wanghuan01@zritc.com,ranran@zritc.com,miaoyutong@cmbchina.com,zhangsiwen@zritc.com</t>
    <phoneticPr fontId="12" type="noConversion"/>
  </si>
  <si>
    <t>caitian@zritc.com,yaoxiaoxu@zritc.com,QSSJ.list@zritc.com,heqingliang@zritc.com,wanghuan01@zritc.com,ranran@zritc.com,miaoyutong@cmbchina.com,zhaowanying@zritc.com,xyshtg@cib.com.cn</t>
    <phoneticPr fontId="12" type="noConversion"/>
  </si>
  <si>
    <t>华夏资本福星安鑫3号（家族专享）集合资产管理计划</t>
  </si>
  <si>
    <t>ATCD11987_0001_20230918</t>
  </si>
  <si>
    <t>tubinjing.sz@ccb.com,sz_jjtgfb.sz@ccb.com,wb_fa@chinaamc.com,hxzbt@chinaamc.com,hxzbyz@chinaamc.com</t>
    <phoneticPr fontId="12" type="noConversion"/>
  </si>
  <si>
    <t>烜鼎新纪元2号私募证券投资基金</t>
  </si>
  <si>
    <t>ATCD10356_0002_20230920</t>
  </si>
  <si>
    <t>恒邦得宝贰号私募证券投资基金</t>
  </si>
  <si>
    <t>PHX11995_0001_20230921</t>
  </si>
  <si>
    <t>xztgfw@xyzq.com.cn,xzyyfw@xyzq.com.cn,2181787770@qq.com</t>
    <phoneticPr fontId="12" type="noConversion"/>
  </si>
  <si>
    <t>ProductName</t>
    <phoneticPr fontId="12" type="noConversion"/>
  </si>
  <si>
    <t>收益凭证兴尚BOOSTER13号</t>
  </si>
  <si>
    <t>广发资管添添宝8号单一资产管理计划</t>
  </si>
  <si>
    <t>SNB11992_0001_20230920</t>
  </si>
  <si>
    <t>SNB11992_0002_20230920</t>
  </si>
  <si>
    <t>SNB11992_0003_20230921</t>
  </si>
  <si>
    <t>恒生互联网ETF</t>
    <phoneticPr fontId="12" type="noConversion"/>
  </si>
  <si>
    <t>shxd.yspb@qq.com,yywb@cmschina.com.cn</t>
    <phoneticPr fontId="12" type="noConversion"/>
  </si>
  <si>
    <t>zcgllltzb@gf.com.cn,linxiaohan@gf.com.cn,gfzgcw@gf.com.cn,zhengyiming@xyzq.com.cn,xztgfw@xyzq.com.cn</t>
    <phoneticPr fontId="12" type="noConversion"/>
  </si>
  <si>
    <t>ProductName</t>
  </si>
  <si>
    <t>申万宏源享利优选1号集合资产管理计划</t>
  </si>
  <si>
    <t>ATCD12000_0001_20230925</t>
  </si>
  <si>
    <t>tgzxdz@swhysc.com,huangyi1@swhysc.com</t>
    <phoneticPr fontId="12" type="noConversion"/>
  </si>
  <si>
    <t>daily</t>
    <phoneticPr fontId="12" type="noConversion"/>
  </si>
  <si>
    <t>daily</t>
    <phoneticPr fontId="12" type="noConversion"/>
  </si>
  <si>
    <t>SNB11992_0004_20230925</t>
  </si>
  <si>
    <t>收益凭证</t>
    <phoneticPr fontId="12" type="noConversion"/>
  </si>
  <si>
    <t>Y</t>
    <phoneticPr fontId="12" type="noConversion"/>
  </si>
  <si>
    <t>STEP10853_0016_20230906</t>
  </si>
  <si>
    <t>STEP10853_0017_20230919</t>
  </si>
  <si>
    <t>SGE黄金9999</t>
    <phoneticPr fontId="12" type="noConversion"/>
  </si>
  <si>
    <t>yinjun@jnbank.com.cn,youxiaohong@jnbank.com.cn,jiachaolong@jnbank.com.cn</t>
  </si>
  <si>
    <t>yinjun@jnbank.com.cn,youxiaohong@jnbank.com.cn,jiachaolong@jnbank.com.cn</t>
    <phoneticPr fontId="12" type="noConversion"/>
  </si>
  <si>
    <t>Y</t>
    <phoneticPr fontId="12" type="noConversion"/>
  </si>
  <si>
    <t>yss-wangwt@crctrust.com,crthq01@crctrust.com,crthq02@crctrust.com,lanjingjing@nbcb.cn,custody_fa@nbcb.cn</t>
    <phoneticPr fontId="12" type="noConversion"/>
  </si>
  <si>
    <t>国联信远固收乐享2号集合资产管理计划</t>
  </si>
  <si>
    <t>ATCD12017_0001_20230928</t>
  </si>
  <si>
    <t>gzxx_sh@citicbank.com,chenjie@glsc.com.cn,yg-cpfw@glsc.com.cn</t>
    <phoneticPr fontId="12" type="noConversion"/>
  </si>
  <si>
    <t>daily</t>
    <phoneticPr fontId="12" type="noConversion"/>
  </si>
  <si>
    <t>ATCD10356_0003_20231011</t>
  </si>
  <si>
    <t>ATCD10356_0004_20231011</t>
  </si>
  <si>
    <t>custodiandata@citics.com,pifvaluation@citics.com,fadata@citics.com,hd@hdinvesting.cn,linyw1010@163.com</t>
    <phoneticPr fontId="12" type="noConversion"/>
  </si>
  <si>
    <t>兴银理财丰利兴动多策略封闭式43号增强型固收类理财产品</t>
  </si>
  <si>
    <t>场外期权</t>
    <phoneticPr fontId="12" type="noConversion"/>
  </si>
  <si>
    <t>ATCD12030_0001_20231012</t>
  </si>
  <si>
    <t>N</t>
    <phoneticPr fontId="12" type="noConversion"/>
  </si>
  <si>
    <t>Y</t>
    <phoneticPr fontId="12" type="noConversion"/>
  </si>
  <si>
    <t>中略万新23号私募证券投资基金</t>
  </si>
  <si>
    <t>SNB11205_0002_20231013</t>
  </si>
  <si>
    <t>zltzwx@126.com,zltzcyqq@163.com,xzyyfw@xyzq.com.cn,xztgfw@xyzq.com.cn</t>
    <phoneticPr fontId="12" type="noConversion"/>
  </si>
  <si>
    <t>昆辰春风1号私募证券投资基金</t>
  </si>
  <si>
    <t>ATCD11594_0001_20231013</t>
  </si>
  <si>
    <t>kcassets@163.com,kc13070272760@163.com,custodiandata@citics.com,pifvaluation@citics.com,fadata@citics.com</t>
    <phoneticPr fontId="12" type="noConversion"/>
  </si>
  <si>
    <t>ATCD10356_0006_20231016</t>
  </si>
  <si>
    <t>前锋泰安私募证券投资基金</t>
  </si>
  <si>
    <t>VAN11917_0001_20231016</t>
  </si>
  <si>
    <t>Y</t>
    <phoneticPr fontId="12" type="noConversion"/>
  </si>
  <si>
    <t>wbgzz@htsc.com,tggzz@htsc.com,liudd@szqhqf.com</t>
    <phoneticPr fontId="12" type="noConversion"/>
  </si>
  <si>
    <t>daily</t>
    <phoneticPr fontId="12" type="noConversion"/>
  </si>
  <si>
    <t>SNB11992_0007_20231017</t>
  </si>
  <si>
    <t>SNB11992_0005_20231017</t>
  </si>
  <si>
    <t>SNB11992_0008_20231017</t>
  </si>
  <si>
    <t>SNB11992_0009_20231017</t>
  </si>
  <si>
    <t>SNB11992_0006_20231017</t>
  </si>
  <si>
    <t>创新药ETF</t>
    <phoneticPr fontId="12" type="noConversion"/>
  </si>
  <si>
    <t>光伏ETF</t>
    <phoneticPr fontId="12" type="noConversion"/>
  </si>
  <si>
    <t>新能源ETF</t>
    <phoneticPr fontId="12" type="noConversion"/>
  </si>
  <si>
    <t>SNB11992_0011_20231018</t>
  </si>
  <si>
    <t>SNB11992_0010_20231018</t>
  </si>
  <si>
    <t>医药ETF</t>
    <phoneticPr fontId="12" type="noConversion"/>
  </si>
  <si>
    <t>亚豪凯撒3号多策略混合型证券私募投资基金</t>
  </si>
  <si>
    <t>ATCD12005_0002_20231012</t>
  </si>
  <si>
    <t>Y</t>
    <phoneticPr fontId="12" type="noConversion"/>
  </si>
  <si>
    <t>cwysp@tg.gtja.com,liuyejs@zyxq.com.cn</t>
    <phoneticPr fontId="12" type="noConversion"/>
  </si>
  <si>
    <t>光信·光禄·复兴之路安心型雪球3号集合资金信托计划</t>
    <phoneticPr fontId="12" type="noConversion"/>
  </si>
  <si>
    <t>daily</t>
    <phoneticPr fontId="12" type="noConversion"/>
  </si>
  <si>
    <t>tofdcjz@wxtrust.com,xzjiang@wxtrust.com,hejie11@cmbchina.com,daiqiuway1018@cmbchina.com</t>
    <phoneticPr fontId="12" type="noConversion"/>
  </si>
  <si>
    <t>外贸信托-稳进慧盈B款3期集合资金信托计划</t>
  </si>
  <si>
    <t>SBL762</t>
  </si>
  <si>
    <t>fotic_settlementos@sinochem.com,fotic_settlement03@sinochem.com,fotic_settlement05@sinochem.com,v-chenhong1@sinochem.com,tuoghs_bj@bank-of-china.com</t>
    <phoneticPr fontId="12" type="noConversion"/>
  </si>
  <si>
    <t>国联信远固收乐享3号集合资产管理计划</t>
  </si>
  <si>
    <t>ATCD12069_0001_20231027</t>
  </si>
  <si>
    <t>收益凭证兴动单鲨395期</t>
  </si>
  <si>
    <t>SNB11819_0005_20231030</t>
  </si>
  <si>
    <t>恒生互联网ETF</t>
  </si>
  <si>
    <t>兴银理财丰利兴动多策略封闭式44号增强型固收类理财产品</t>
  </si>
  <si>
    <t>ATCD12090_0001_20231101</t>
  </si>
  <si>
    <t>安信资管长兴1号集合资产管理计划</t>
  </si>
  <si>
    <t>ATCD12089_0001_20231101</t>
    <phoneticPr fontId="12" type="noConversion"/>
  </si>
  <si>
    <t>wanghan1@cib.com.cn,cdtggd01@cib.com.cn,axgzz@essence.com.cn</t>
    <phoneticPr fontId="12" type="noConversion"/>
  </si>
  <si>
    <t>daily</t>
    <phoneticPr fontId="12" type="noConversion"/>
  </si>
  <si>
    <t>中信建投瑞雪增利23号集合资产管理计划</t>
  </si>
  <si>
    <t>杭州陆享瑞云私募证券投资基金</t>
  </si>
  <si>
    <t>收益凭证兴尚自动赎回51号</t>
  </si>
  <si>
    <t>收益凭证兴动单鲨397期</t>
  </si>
  <si>
    <t>SBG460</t>
  </si>
  <si>
    <t>SBL788</t>
  </si>
  <si>
    <t>yywb@cmschina.com.cn,zhaohua@lupuamc.com</t>
    <phoneticPr fontId="12" type="noConversion"/>
  </si>
  <si>
    <t>wangxiaolongbj@csc.com.cn,xiuziyun@csc.com.cn,xuexiangqiu@csc.com.cn,csc_zgb_derivative@163.com,hanweizgs@csc.com.cn,zxtgqs_zz@citicbank.com</t>
    <phoneticPr fontId="12" type="noConversion"/>
  </si>
  <si>
    <t>SNB11955_0003_20231106</t>
  </si>
  <si>
    <t>ATCD10853_0018_20231101</t>
  </si>
  <si>
    <t>安信资管景盈1号集合资产管理计划</t>
  </si>
  <si>
    <t>ATCD12094_0001_20231106</t>
  </si>
  <si>
    <t>wuh35@spdb.com.cn,axgzz@essence.com.cn</t>
    <phoneticPr fontId="12" type="noConversion"/>
  </si>
  <si>
    <t>金辇星河1号私募证券投资基金</t>
  </si>
  <si>
    <t>VAN12097_0001_20231107</t>
  </si>
  <si>
    <t>JMAB392E Index.BBG1</t>
  </si>
  <si>
    <t>摩根大通定制392E指数</t>
    <phoneticPr fontId="12" type="noConversion"/>
  </si>
  <si>
    <t>jia.xu@jninvestment.com,yi.yu@jninvestment.com,xzyyfw@xyzq.com.cn,xztgfw@xyzq.com.cn</t>
    <phoneticPr fontId="12" type="noConversion"/>
  </si>
  <si>
    <t>安信资管福星中证1000二元看涨4号（家族专享）集合资产管理计划</t>
  </si>
  <si>
    <t>ATCD12099_0001_20231108</t>
  </si>
  <si>
    <t>zhangfengyun.sz@ccb.com,tgzl.zh@vip.ccb.com,axgzz@essence.com.cn</t>
    <phoneticPr fontId="12" type="noConversion"/>
  </si>
  <si>
    <t>daily</t>
    <phoneticPr fontId="12" type="noConversion"/>
  </si>
  <si>
    <t>阿巴马细水汇银18号私募证券投资基金</t>
  </si>
  <si>
    <t>SNB12101_0001_20231109</t>
  </si>
  <si>
    <t>fadata@citics.com,custodiandata@citics.com,otct@abmzcgl.com,abama01@abmzcgl.com</t>
    <phoneticPr fontId="12" type="noConversion"/>
  </si>
  <si>
    <t>SNB11576_0003_20231110</t>
  </si>
  <si>
    <t>512070.SH</t>
  </si>
  <si>
    <t>证券保险ETF</t>
    <phoneticPr fontId="12" type="noConversion"/>
  </si>
  <si>
    <t>恒德智信28号私募证券投资基金</t>
  </si>
  <si>
    <t>SNB12104_0001_20231110</t>
  </si>
  <si>
    <t>yywb@cmschina.com.cn,jixuan@hdamc.cn,qiumeilin@hdamc.cn</t>
    <phoneticPr fontId="12" type="noConversion"/>
  </si>
  <si>
    <t>daily</t>
    <phoneticPr fontId="12" type="noConversion"/>
  </si>
  <si>
    <t>ATCG11534_0002_20231113</t>
  </si>
  <si>
    <t>方正证券股份有限公司</t>
  </si>
  <si>
    <t>BST10026_0010_20231113</t>
  </si>
  <si>
    <t>Booster</t>
    <phoneticPr fontId="12" type="noConversion"/>
  </si>
  <si>
    <t>derivatives@foundersc.com</t>
    <phoneticPr fontId="12" type="noConversion"/>
  </si>
  <si>
    <t>daily</t>
    <phoneticPr fontId="12" type="noConversion"/>
  </si>
  <si>
    <t>汇升稳进多策略三号私募投资基金</t>
  </si>
  <si>
    <t>SNB11941_0001_20231110</t>
  </si>
  <si>
    <t>安信资管汉甄1号集合资产管理计划</t>
  </si>
  <si>
    <t>ATCD12112_0001_20231114</t>
  </si>
  <si>
    <t>ATCD12005_0004_20231114</t>
  </si>
  <si>
    <t>安信资管福星中证1000二元看涨3号集合资产管理计划</t>
  </si>
  <si>
    <t>ATCD12115_0001_20231115</t>
  </si>
  <si>
    <t>zhangfengyun.sz@ccb.com,tgzl.zh@vip.ccb.com,axgzz@essence.com.cn</t>
    <phoneticPr fontId="12" type="noConversion"/>
  </si>
  <si>
    <t>广银理财幸福理财幸福联动3M定开挂钩中证500理财计划第1期</t>
  </si>
  <si>
    <t>SBP368</t>
  </si>
  <si>
    <t>收益凭证兴动单鲨400期</t>
  </si>
  <si>
    <t>mayingfei@bankcomm.com,axgzz@essence.com.cn,sz_tgbzjsj@bankcomm.com</t>
    <phoneticPr fontId="12" type="noConversion"/>
  </si>
  <si>
    <t>sunxh_garden@cibwm.com.cn,liumiao@cib.com.cn,xwj014040@cib.com.cn,tangjunling@cib.com.cn,guanwei@cib.com.cn,chenli01@cib.com.cn,zengyan@cib.com.cn,cibchanpin@cib.com.cn,wh016255@cib.com.cn,chenlei018213@cib.com.cn,cdtggd01@cib.com.cn,zhangyajie@cibwm.com.cn</t>
    <phoneticPr fontId="12" type="noConversion"/>
  </si>
  <si>
    <t>bjlimengmeng@bj.cebbank.com,wanglibj@bj.cebbank.com,chenjie@glsc.com.cn,yg-cpfw@glsc.com.cn,bjtggzhs@bj.cebbank.com</t>
    <phoneticPr fontId="12" type="noConversion"/>
  </si>
  <si>
    <t>bjtggzhs@bj.cebbank.com,jinge@bj.cebbank.com,chenjie@glsc.com.cn,yg-cpfw@glsc.com.cn,gongzw@bj.cebbank.com</t>
    <phoneticPr fontId="12" type="noConversion"/>
  </si>
  <si>
    <t>yg-cpfw@glsc.com.cn,chenjie@glsc.com.cn,bjtggzhs@bj.cebbank.com,gongzw@bj.cebbank.com,liangyayi@bj.cebbank.com,bjlimengmeng@bj.cebbank.com,bjtggzhs@bj.cebbank.com</t>
    <phoneticPr fontId="12" type="noConversion"/>
  </si>
  <si>
    <t>bjtggzhs@bj.cebbank.com,jinge@bj.cebbank.com,chenjie@glsc.com.cn,yg-cpfw@glsc.com.cn,gongzw@bj.cebbank.com,wanglibj@bj.cebbank.com</t>
    <phoneticPr fontId="12" type="noConversion"/>
  </si>
  <si>
    <t>cwysp@tg.gtja.com,cwjz@tg.gtja.com,cwsj@tg.gtja.com,zctgsjjs@gtjas.com,data@highhope.com,weikang@highhope.com,gaowenhui@highhope.com</t>
    <phoneticPr fontId="12" type="noConversion"/>
  </si>
  <si>
    <t>SNB11941_0002_20231117</t>
  </si>
  <si>
    <t>华夏资本-中证1000龙腾宁惠安享1号集合资产管理计划</t>
  </si>
  <si>
    <t>ATCD12126_0001_20231116</t>
  </si>
  <si>
    <t>wb_fa@chinaamc.com,hxzbt@chinaamc.com,hxzbyz@chinaamc.com,custodydata@nbcb.cn</t>
    <phoneticPr fontId="12" type="noConversion"/>
  </si>
  <si>
    <t>招商财富-多元挂钩-招利127号集合资产管理计划</t>
  </si>
  <si>
    <t>SNB12113_0001_20231114</t>
  </si>
  <si>
    <t>汇升稳进多策略三号私募投资基金</t>
    <phoneticPr fontId="12" type="noConversion"/>
  </si>
  <si>
    <t>宏翼红林家族1号私募证券投资基金</t>
  </si>
  <si>
    <t>Straddle</t>
    <phoneticPr fontId="12" type="noConversion"/>
  </si>
  <si>
    <t>LH2403.DCE</t>
    <phoneticPr fontId="12" type="noConversion"/>
  </si>
  <si>
    <t>生猪2403</t>
    <phoneticPr fontId="12" type="noConversion"/>
  </si>
  <si>
    <t>STD11773_0001_20231121</t>
    <phoneticPr fontId="12" type="noConversion"/>
  </si>
  <si>
    <t>cwjz@tg.gtja.com,cwysp@tg.gtja.com,995474566@qq.com,917578524@qq.com,540347468@qq.com</t>
    <phoneticPr fontId="12" type="noConversion"/>
  </si>
  <si>
    <t>daily</t>
    <phoneticPr fontId="12" type="noConversion"/>
  </si>
  <si>
    <t>中阅被动管理2号私募证券投资基金</t>
  </si>
  <si>
    <t>SNB12038_0001_20231123</t>
  </si>
  <si>
    <t>zctggz@gjzq.com.cn,product01@cnvcap.com,zszqwbfw@stocke.com.cn</t>
    <phoneticPr fontId="12" type="noConversion"/>
  </si>
  <si>
    <t>ATCG11534_0003_20231124</t>
  </si>
  <si>
    <t>ATCD12005_0005_20231128</t>
  </si>
  <si>
    <t>ATCD11819_0006_20231130</t>
  </si>
  <si>
    <t>ATCD11819_0007_20231130</t>
  </si>
  <si>
    <t>金辇云海私募证券投资基金</t>
  </si>
  <si>
    <t>SNB12148_0001_20231130</t>
  </si>
  <si>
    <t>金辇云海私募证券投资基金</t>
    <phoneticPr fontId="12" type="noConversion"/>
  </si>
  <si>
    <t>cibchanpin@cib.com.cn,cdtggd01@cib.com.cn,tangjunling@cib.com.cn,zhangyajie@cib.com.cn,cibcs@cib.com.cn</t>
    <phoneticPr fontId="12" type="noConversion"/>
  </si>
  <si>
    <t>中信建投鑫安稳利22号集合资产管理计划</t>
  </si>
  <si>
    <t>SKF12134_0001_20231123</t>
  </si>
  <si>
    <t>宁银理财皎月灵活稳利挂钩型封闭式理财51号</t>
  </si>
  <si>
    <t>SBS398</t>
  </si>
  <si>
    <t>gfzctgb@gf.com.cn,jjwbgzsjjs@gf.com.cn,gftgsjsf@gf.com.cn,wangduoxuan@bqzbtz.com,liubiqing@xyzq.com.cn,gfdata@gf.com.cn</t>
    <phoneticPr fontId="12" type="noConversion"/>
  </si>
  <si>
    <t>SNB11819_0008_20231206</t>
  </si>
  <si>
    <t>wangxiaolongbj@csc.com.cn,xiuziyun@csc.com.cn,xuexiangqiu@csc.com.cn,csc_zgb_derivative@163.com,hanweizgs@csc.com.cn,chengsuzhe@cmbc.com.cn</t>
    <phoneticPr fontId="12" type="noConversion"/>
  </si>
  <si>
    <t>陆家嘴国际信托有限公司</t>
  </si>
  <si>
    <t>SBU932</t>
  </si>
  <si>
    <t>Booster</t>
    <phoneticPr fontId="12" type="noConversion"/>
  </si>
  <si>
    <t>ykc875@ljzitc.com.cn,sjz885@ljzitc.com.cn</t>
    <phoneticPr fontId="12" type="noConversion"/>
  </si>
  <si>
    <t>申万宏源湘甄2号集合资产管理计划</t>
  </si>
  <si>
    <t>ATCD12185_0001_20231213</t>
  </si>
  <si>
    <t>daily</t>
    <phoneticPr fontId="12" type="noConversion"/>
  </si>
  <si>
    <t>广银理财幸福理财幸福联动3M定开挂钩中证500理财计划第2期</t>
  </si>
  <si>
    <t>收益凭证兴动单鲨407期</t>
    <phoneticPr fontId="12" type="noConversion"/>
  </si>
  <si>
    <t>SBT989</t>
  </si>
  <si>
    <t>广银理财幸福理财幸福联动3M定开挂钩中证500理财计划第2期</t>
    <phoneticPr fontId="12" type="noConversion"/>
  </si>
  <si>
    <t>dinghuixin@cgbchina.com.cn,wangjing-lc@cgbchina.com.cn,jiling@cgbchina.com.cn,hejiajia02@cgbchina.com.cn,lixiaofei1@cgbchina.com.cn,zhzctgbqszy2@cgbchina.com.cn,zhzctgbywyxc@cgbchina.com.cn,shiyizhong@cgbchina.com.cn,huangmihan@cgbchina.com.cn,huangyating-lc@cgbchina.com.cn,shiqilc@cgbchina.com.cn,caojianing@cgbchina.com.cn,gylcyyzcbhtdzzyyx@cgbchina.com.cn,jinyuan@cgbchina.com.cn,yuxiaolei01@cgbchina.com.cn,yezhiwei@cgbchina.com.cn,zhangchangbin01@cgbchina.com.cn</t>
    <phoneticPr fontId="12" type="noConversion"/>
  </si>
  <si>
    <t>lei.zm@bankcomm.com,sz_tgbzjsj@bankcomm.com,tgzxdz@swhysc.com,fangjue@swhysc.com</t>
    <phoneticPr fontId="12" type="noConversion"/>
  </si>
  <si>
    <t>兴银理财丰利兴动多策略封闭式50号增强型固收类理财产品</t>
  </si>
  <si>
    <t>ATCD12188_0001_20231213</t>
  </si>
  <si>
    <t>xzt1476@hfzq.com.cn,liweimin@cib.com.cn,cdtggd01@cib.com.cn,hfzqygbdz@hfzq.com.cn</t>
    <phoneticPr fontId="12" type="noConversion"/>
  </si>
  <si>
    <t>秉昊隽嘉2号私募证券投资基金</t>
  </si>
  <si>
    <t>SNB12077_0003_20231214</t>
  </si>
  <si>
    <t>bhzc188@163.com,xzyyfw@xyzq.com.cn,xztgfw@xyzq.com.cn</t>
  </si>
  <si>
    <t>SNB10350_0003_20231218</t>
  </si>
  <si>
    <t>SNB11231_0004_20231218</t>
  </si>
  <si>
    <t>恒德智祺1号私募证券投资基金</t>
  </si>
  <si>
    <t>SNB12192_0001_20231214</t>
  </si>
  <si>
    <t>custodiandata@citics.com,fadata@citics.com,pifvaluation@citics.com,chenglisi@hdamc.cn,jixuan@hdamc.cn,yangsha@hdamc.cn,hdzbgz@163.com</t>
    <phoneticPr fontId="12" type="noConversion"/>
  </si>
  <si>
    <t>ATCD10356_0007_20231220</t>
  </si>
  <si>
    <t>宁银理财皎月灵活稳利挂钩型封闭式理财52号</t>
  </si>
  <si>
    <t>SBW875</t>
  </si>
  <si>
    <t>收益凭证兴动自动赎回310期</t>
  </si>
  <si>
    <t>SNB10991_0005_20230718</t>
  </si>
  <si>
    <t>SNB10723_0014_20231222</t>
  </si>
  <si>
    <t>SKF10582_0008_20231222</t>
  </si>
  <si>
    <t>chengxinjienb@xyzq.com.cn,yangyangnb@xyzq.com.cn,zhanghanxiaonb@xyzq.com.cn,chenqingernb@xyzq.com.cn</t>
    <phoneticPr fontId="12" type="noConversion"/>
  </si>
  <si>
    <t>中略万新24号私募证券投资基金</t>
  </si>
  <si>
    <t>SNB11230_0001_20231226</t>
  </si>
  <si>
    <t>zltzcyqq@163.com,xzyyfw@xyzq.com.cn,xztgfw@xyzq.com.cn</t>
    <phoneticPr fontId="12" type="noConversion"/>
  </si>
  <si>
    <t>嘉实资本稳进慧盈7号集合资产管理计划</t>
  </si>
  <si>
    <t>收益凭证兴动双鲨96期</t>
  </si>
  <si>
    <t>SBW990</t>
  </si>
  <si>
    <t>opsnav@jsfund.cn,opspv@jsfund.cn,hfm-llgzz@jsfund.cn,lizj01@harvestcm.com,wujy01@harvestcm.com,zhangzl02@harvestcm.com</t>
    <phoneticPr fontId="12" type="noConversion"/>
  </si>
  <si>
    <t>SNB11140_0004_20231228</t>
  </si>
  <si>
    <t>SNB11140_0005_20231228</t>
  </si>
  <si>
    <t>SNB11140_0006_20231228</t>
  </si>
  <si>
    <t>SNB11312_0002_20231228</t>
  </si>
  <si>
    <t>daily</t>
    <phoneticPr fontId="12" type="noConversion"/>
  </si>
  <si>
    <t>嘉实资本稳进慧盈1号集合资产管理计划</t>
  </si>
  <si>
    <t>嘉实资本稳进慧盈3号集合资产管理计划</t>
  </si>
  <si>
    <t>嘉实资本稳进慧盈5号集合资产管理计划</t>
  </si>
  <si>
    <t>嘉实资本稳进慧盈8号集合资产管理计划</t>
  </si>
  <si>
    <t>嘉实资本稳进慧盈6号集合资产管理计划</t>
  </si>
  <si>
    <t>嘉实资本稳进慧盈9号集合资产管理计划</t>
  </si>
  <si>
    <t>嘉实资本稳进慧盈11号集合资产管理计划</t>
  </si>
  <si>
    <t>嘉实资本稳进慧盈12号集合资产管理计划</t>
  </si>
  <si>
    <t>SBP774</t>
  </si>
  <si>
    <t>SBT315</t>
  </si>
  <si>
    <t>SBV096</t>
  </si>
  <si>
    <t>SBV993</t>
  </si>
  <si>
    <t>SBW232</t>
  </si>
  <si>
    <t>SBX625</t>
  </si>
  <si>
    <t>SBX628</t>
  </si>
  <si>
    <t>SBX629</t>
  </si>
  <si>
    <t>收益凭证兴动单鲨401期</t>
  </si>
  <si>
    <t>收益凭证兴动单鲨404期</t>
  </si>
  <si>
    <t>收益凭证兴动单鲨408期</t>
  </si>
  <si>
    <t>收益凭证兴动单鲨409期</t>
  </si>
  <si>
    <t>收益凭证兴动单鲨411期</t>
  </si>
  <si>
    <t>收益凭证兴动双鲨97期</t>
  </si>
  <si>
    <t>收益凭证兴动双鲨98期</t>
  </si>
  <si>
    <t>收益凭证兴动双鲨99期</t>
  </si>
  <si>
    <t>兴银理财丰利兴动多策略封闭式53号增强型固收类理财产品</t>
  </si>
  <si>
    <t>ATCD12274_0001_20240110</t>
  </si>
  <si>
    <t>1.03,1.03,1.03,1.03,1.03,1.03,1.03,1.03,1.03,1.03,1.03,1.03,1.03,1.03,1.03,1.03,1.03,1.03,1.03,1.03,1.03,1.03,1.03,1.03,1.03,1.03,1.03,1.03,1.03,1.03,1.03,1.03,1.03,1.03</t>
    <phoneticPr fontId="12" type="noConversion"/>
  </si>
  <si>
    <t>0.2097,0.2097,0.2097,0.2097,0.2097,0.2097,0.2097,0.2097,0.2097,0.2097,0.05,0.05,0.05,0.05,0.05,0.05,0.05,0.05,0.05,0.05,0.05,0.05,0.05,0.05,0.05,0.05,0.05,0.05,0.05,0.05,0.05,0.05,0.05,0.05</t>
    <phoneticPr fontId="12" type="noConversion"/>
  </si>
  <si>
    <t>20240208,20240311,20240409,20240509,20240611,20240709,20240809,20240909,20241009,20241111,20241209,20250109,20250210,20250310,20250409,20250509,20250609,20250709,20250811,20250909,20251009,20251110,20251209,20260109,20260209,20260309,20260409,20260511,20260609,20260709,20260810,20260909,20261009,20261109</t>
  </si>
  <si>
    <t>CustomerName</t>
    <phoneticPr fontId="12" type="noConversion"/>
  </si>
  <si>
    <t>ModifyType</t>
    <phoneticPr fontId="12" type="noConversion"/>
  </si>
  <si>
    <t>Premium_Percentage</t>
    <phoneticPr fontId="12" type="noConversion"/>
  </si>
  <si>
    <t>宁银理财有限责任公司</t>
    <phoneticPr fontId="12" type="noConversion"/>
  </si>
  <si>
    <t>ATCD88888_0001_20240522</t>
    <phoneticPr fontId="12" type="noConversion"/>
  </si>
  <si>
    <t>是</t>
    <phoneticPr fontId="12" type="noConversion"/>
  </si>
  <si>
    <t>沪深300指数</t>
    <phoneticPr fontId="12" type="noConversion"/>
  </si>
  <si>
    <t>000300.SH</t>
    <phoneticPr fontId="12" type="noConversion"/>
  </si>
  <si>
    <t>upout</t>
    <phoneticPr fontId="12" type="noConversion"/>
  </si>
  <si>
    <t>bjtggzhs@bj.cebbank.com,lchen@bj.cebbank.com,gzwb@ebscn.com,liujl@ebfcn.com.cn,shaorx@ebfcn.com.cn,zcglsj@ebfcn.com.cn,xionglei@ebfcn.com.cn,wangjun1@ebfcn.com.cn</t>
    <phoneticPr fontId="12" type="noConversion"/>
  </si>
  <si>
    <t>收益凭证</t>
    <phoneticPr fontId="12" type="noConversion"/>
  </si>
  <si>
    <t>华润信托·龙福悦享3号集合资金信托计划</t>
    <phoneticPr fontId="12" type="noConversion"/>
  </si>
  <si>
    <t>SRRX98</t>
  </si>
  <si>
    <t>crthq01@crctrust.com,crthq02@crctrust.com,luhl@crctrust.com,cpgl1@crctrust.com,limingzhu41@crctrust.com,zhtgxt@cmbchina.com,sjbs@cmbchina.com</t>
    <phoneticPr fontId="12" type="noConversion"/>
  </si>
  <si>
    <t>光大期货光芒4号集合资产管理计划</t>
    <phoneticPr fontId="12" type="noConversion"/>
  </si>
  <si>
    <t>ATCD12697_0001_20250103</t>
    <phoneticPr fontId="12" type="noConversion"/>
  </si>
  <si>
    <t>华润信托·龙福悦享6号集合资金信托计划</t>
    <phoneticPr fontId="12" type="noConversion"/>
  </si>
  <si>
    <t>SRUR93</t>
    <phoneticPr fontId="12" type="noConversion"/>
  </si>
  <si>
    <t>国联光盈多策略5号集合资产管理计划</t>
    <phoneticPr fontId="12" type="noConversion"/>
  </si>
  <si>
    <t>ATCD12430_0005_20250317</t>
  </si>
  <si>
    <t>yg-cpfw@glsc.com.cn,chenjie@glsc.com.cn,bjtggzhs@bj.cebbank.com,gongzw@bj.cebbank.com,maxiaoqing@bj.cebbank.com</t>
    <phoneticPr fontId="12" type="noConversion"/>
  </si>
  <si>
    <t>华润信托·龙福悦享7号集合资金信托计划</t>
    <phoneticPr fontId="12" type="noConversion"/>
  </si>
  <si>
    <t>SRVA54</t>
    <phoneticPr fontId="12" type="noConversion"/>
  </si>
  <si>
    <t>中信证券资管信鑫鼎益13号单一资产管理计划</t>
  </si>
  <si>
    <t>中信证券资管信鑫鼎益25号单一资产管理计划</t>
  </si>
  <si>
    <t>SRUN28</t>
  </si>
  <si>
    <t>SRUS59</t>
  </si>
  <si>
    <t>chenshuai@njcb.com.cn,gzsj@njcb.com.cm,lirong@citics.com,yushikai@citics.com,liudonghua@citics.com,wangchao16@citics.com,zxzgyy@citics.com,qsbzgjs@citics.com,yanzhexiang@citics.com,optionrpagz@citics.com,liuziniu@citics.com,liuzixuan@citics.com</t>
    <phoneticPr fontId="12" type="noConversion"/>
  </si>
  <si>
    <t>gztgzh@cmbchina.com,chenxu817@cmbchina.com,lirong@citics.com,yushikai@citics.com,liudonghua@citics.com,wangchao16@citics.com,zxzgyy@citics.com,qsbzgjs@citics.com,yanzhexiang@citics.com,optionrpagz@citics.com,liuziniu@citics.com,liuzixuan@citics.com</t>
    <phoneticPr fontId="12" type="noConversion"/>
  </si>
  <si>
    <t>国联光盈多策略9号集合资产管理计划</t>
    <phoneticPr fontId="12" type="noConversion"/>
  </si>
  <si>
    <t>ATCD12592_0002_20250425</t>
  </si>
  <si>
    <t>yg-cpfw@glsc.com.cn,chenjie@glsc.com.cn,gongzw@bj.cebbank.com,bjtggzhs@bj.cebbank.com</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</si>
</sst>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0.00_ "/>
    <numFmt numFmtId="177" formatCode="0.00_);[Red]\(0.00\)"/>
    <numFmt numFmtId="178" formatCode="0.000_ "/>
    <numFmt numFmtId="179" formatCode="0.0%"/>
    <numFmt numFmtId="180" formatCode="0_ "/>
    <numFmt numFmtId="181" formatCode="###,###,##0.00"/>
  </numFmts>
  <fonts count="15" x14ac:knownFonts="1">
    <font>
      <sz val="11"/>
      <color theme="1"/>
      <name val="等线"/>
      <charset val="134"/>
      <scheme val="minor"/>
    </font>
    <font>
      <b/>
      <sz val="11"/>
      <color theme="1"/>
      <name val="等线"/>
      <family val="3"/>
      <charset val="134"/>
      <scheme val="minor"/>
    </font>
    <font>
      <sz val="11"/>
      <name val="等线"/>
      <family val="3"/>
      <charset val="134"/>
      <scheme val="minor"/>
    </font>
    <font>
      <u/>
      <sz val="11"/>
      <color theme="10"/>
      <name val="等线"/>
      <family val="3"/>
      <charset val="134"/>
      <scheme val="minor"/>
    </font>
    <font>
      <sz val="11"/>
      <color theme="1"/>
      <name val="等线"/>
      <family val="3"/>
      <charset val="134"/>
      <scheme val="minor"/>
    </font>
    <font>
      <sz val="11"/>
      <color rgb="FFFF0000"/>
      <name val="等线"/>
      <family val="3"/>
      <charset val="134"/>
      <scheme val="minor"/>
    </font>
    <font>
      <sz val="11"/>
      <color theme="1"/>
      <name val="宋体"/>
      <family val="3"/>
      <charset val="134"/>
    </font>
    <font>
      <sz val="11"/>
      <name val="等线"/>
      <family val="3"/>
      <charset val="134"/>
      <scheme val="minor"/>
    </font>
    <font>
      <sz val="11"/>
      <name val="黑体"/>
      <family val="3"/>
      <charset val="134"/>
    </font>
    <font>
      <sz val="12"/>
      <name val="宋体"/>
      <family val="3"/>
      <charset val="134"/>
    </font>
    <font>
      <sz val="11"/>
      <color indexed="8"/>
      <name val="等线"/>
      <family val="3"/>
      <charset val="134"/>
      <scheme val="minor"/>
    </font>
    <font>
      <sz val="10"/>
      <name val="Arial"/>
      <family val="2"/>
    </font>
    <font>
      <sz val="9"/>
      <name val="等线"/>
      <family val="3"/>
      <charset val="134"/>
      <scheme val="minor"/>
    </font>
    <font>
      <sz val="9"/>
      <name val="等线"/>
      <family val="3"/>
      <charset val="134"/>
    </font>
    <font>
      <sz val="11"/>
      <color theme="1"/>
      <name val="黑体"/>
      <family val="3"/>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29">
    <xf numFmtId="0" fontId="0" fillId="0" borderId="0"/>
    <xf numFmtId="43" fontId="9" fillId="0" borderId="0" applyFont="0" applyFill="0" applyBorder="0" applyAlignment="0" applyProtection="0">
      <alignment vertical="center"/>
    </xf>
    <xf numFmtId="43" fontId="10" fillId="0" borderId="0" applyFont="0" applyFill="0" applyBorder="0" applyAlignment="0" applyProtection="0">
      <alignment vertical="center"/>
    </xf>
    <xf numFmtId="43" fontId="9" fillId="0" borderId="0" applyFont="0" applyFill="0" applyBorder="0" applyAlignment="0" applyProtection="0">
      <alignment vertical="center"/>
    </xf>
    <xf numFmtId="0" fontId="3" fillId="0" borderId="0" applyNumberFormat="0" applyFill="0" applyBorder="0" applyAlignment="0" applyProtection="0"/>
    <xf numFmtId="9" fontId="10" fillId="0" borderId="0" applyFont="0" applyFill="0" applyBorder="0" applyAlignment="0" applyProtection="0">
      <alignment vertical="center"/>
    </xf>
    <xf numFmtId="9" fontId="4" fillId="0" borderId="0" applyFont="0" applyFill="0" applyBorder="0" applyAlignment="0" applyProtection="0">
      <alignment vertical="center"/>
    </xf>
    <xf numFmtId="43" fontId="9" fillId="0" borderId="0" applyFont="0" applyFill="0" applyBorder="0" applyAlignment="0" applyProtection="0">
      <alignment vertical="center"/>
    </xf>
    <xf numFmtId="43" fontId="9" fillId="0" borderId="0" applyFont="0" applyFill="0" applyBorder="0" applyAlignment="0" applyProtection="0">
      <alignment vertical="center"/>
    </xf>
    <xf numFmtId="9" fontId="11" fillId="0" borderId="0" applyFont="0" applyFill="0" applyBorder="0" applyAlignment="0" applyProtection="0"/>
    <xf numFmtId="0" fontId="4" fillId="0" borderId="0">
      <alignment vertical="center"/>
    </xf>
    <xf numFmtId="0" fontId="11" fillId="0" borderId="0"/>
    <xf numFmtId="43" fontId="10" fillId="0" borderId="0" applyFont="0" applyFill="0" applyBorder="0" applyAlignment="0" applyProtection="0">
      <alignment vertical="center"/>
    </xf>
    <xf numFmtId="0" fontId="4" fillId="0" borderId="0"/>
    <xf numFmtId="43" fontId="9" fillId="0" borderId="0" applyFont="0" applyFill="0" applyBorder="0" applyAlignment="0" applyProtection="0">
      <alignment vertical="center"/>
    </xf>
    <xf numFmtId="43" fontId="9" fillId="0" borderId="0" applyFont="0" applyFill="0" applyBorder="0" applyAlignment="0" applyProtection="0">
      <alignment vertical="center"/>
    </xf>
    <xf numFmtId="43" fontId="9"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 fillId="0" borderId="0" applyFont="0" applyFill="0" applyBorder="0" applyAlignment="0" applyProtection="0">
      <alignment vertical="center"/>
    </xf>
    <xf numFmtId="0" fontId="4" fillId="0" borderId="0">
      <alignment vertical="center"/>
    </xf>
  </cellStyleXfs>
  <cellXfs count="103">
    <xf numFmtId="0" fontId="0" fillId="0" borderId="0" xfId="0"/>
    <xf numFmtId="0" fontId="1" fillId="0" borderId="1" xfId="0" applyFont="1" applyBorder="1" applyAlignment="1">
      <alignment horizontal="center"/>
    </xf>
    <xf numFmtId="3" fontId="0" fillId="0" borderId="0" xfId="0" applyNumberFormat="1"/>
    <xf numFmtId="14" fontId="0" fillId="0" borderId="0" xfId="0" applyNumberFormat="1"/>
    <xf numFmtId="4" fontId="0" fillId="0" borderId="0" xfId="0" applyNumberFormat="1"/>
    <xf numFmtId="176" fontId="2" fillId="0" borderId="1" xfId="0" applyNumberFormat="1" applyFont="1" applyBorder="1"/>
    <xf numFmtId="9" fontId="0" fillId="0" borderId="0" xfId="0" applyNumberFormat="1"/>
    <xf numFmtId="14" fontId="1" fillId="0" borderId="1" xfId="0" applyNumberFormat="1" applyFont="1" applyBorder="1" applyAlignment="1">
      <alignment horizontal="center"/>
    </xf>
    <xf numFmtId="10" fontId="0" fillId="0" borderId="0" xfId="0" applyNumberFormat="1"/>
    <xf numFmtId="177" fontId="1" fillId="0" borderId="1" xfId="0" applyNumberFormat="1" applyFont="1" applyBorder="1" applyAlignment="1">
      <alignment horizontal="center"/>
    </xf>
    <xf numFmtId="177" fontId="1" fillId="0" borderId="0" xfId="0" applyNumberFormat="1" applyFont="1" applyAlignment="1">
      <alignment horizontal="center"/>
    </xf>
    <xf numFmtId="177" fontId="1" fillId="0" borderId="2" xfId="0" applyNumberFormat="1" applyFont="1" applyBorder="1" applyAlignment="1">
      <alignment horizontal="center"/>
    </xf>
    <xf numFmtId="177" fontId="0" fillId="0" borderId="0" xfId="0" applyNumberFormat="1"/>
    <xf numFmtId="177" fontId="0" fillId="0" borderId="1" xfId="0" applyNumberFormat="1" applyBorder="1"/>
    <xf numFmtId="177" fontId="3" fillId="0" borderId="0" xfId="4" applyNumberFormat="1"/>
    <xf numFmtId="0" fontId="4" fillId="0" borderId="0" xfId="0" applyFont="1"/>
    <xf numFmtId="0" fontId="0" fillId="0" borderId="3" xfId="0" applyBorder="1"/>
    <xf numFmtId="9" fontId="0" fillId="0" borderId="1" xfId="0" applyNumberFormat="1" applyBorder="1"/>
    <xf numFmtId="49" fontId="0" fillId="0" borderId="0" xfId="0" applyNumberFormat="1"/>
    <xf numFmtId="177" fontId="3" fillId="0" borderId="0" xfId="4" applyNumberFormat="1" applyFill="1" applyBorder="1"/>
    <xf numFmtId="0" fontId="0" fillId="0" borderId="1" xfId="0" applyBorder="1"/>
    <xf numFmtId="0" fontId="0" fillId="0" borderId="4" xfId="0" applyBorder="1"/>
    <xf numFmtId="0" fontId="5" fillId="0" borderId="1" xfId="0" applyFont="1" applyBorder="1"/>
    <xf numFmtId="0" fontId="5" fillId="0" borderId="0" xfId="0" applyFont="1"/>
    <xf numFmtId="0" fontId="0" fillId="0" borderId="5" xfId="0" applyBorder="1"/>
    <xf numFmtId="0" fontId="0" fillId="2" borderId="1" xfId="0" applyFill="1" applyBorder="1"/>
    <xf numFmtId="0" fontId="0" fillId="2" borderId="0" xfId="0" applyFill="1"/>
    <xf numFmtId="0" fontId="6" fillId="0" borderId="1" xfId="0" applyFont="1" applyBorder="1" applyAlignment="1">
      <alignment horizontal="center"/>
    </xf>
    <xf numFmtId="0" fontId="4" fillId="0" borderId="1" xfId="0" applyFont="1" applyBorder="1"/>
    <xf numFmtId="0" fontId="6" fillId="0" borderId="1" xfId="0" applyFont="1" applyBorder="1" applyAlignment="1">
      <alignment horizontal="center" vertical="center"/>
    </xf>
    <xf numFmtId="4" fontId="0" fillId="0" borderId="1" xfId="0" applyNumberFormat="1" applyBorder="1"/>
    <xf numFmtId="14" fontId="0" fillId="0" borderId="1" xfId="0" applyNumberFormat="1" applyBorder="1"/>
    <xf numFmtId="14" fontId="6" fillId="0" borderId="1" xfId="0" applyNumberFormat="1" applyFont="1" applyBorder="1" applyAlignment="1">
      <alignment horizontal="center"/>
    </xf>
    <xf numFmtId="14" fontId="5" fillId="0" borderId="1" xfId="0" applyNumberFormat="1" applyFont="1" applyBorder="1"/>
    <xf numFmtId="176" fontId="0" fillId="0" borderId="1" xfId="0" applyNumberFormat="1" applyBorder="1"/>
    <xf numFmtId="178" fontId="0" fillId="0" borderId="1" xfId="0" applyNumberFormat="1" applyBorder="1"/>
    <xf numFmtId="10" fontId="0" fillId="0" borderId="1" xfId="0" applyNumberFormat="1" applyBorder="1"/>
    <xf numFmtId="176" fontId="5" fillId="0" borderId="1" xfId="0" applyNumberFormat="1" applyFont="1" applyBorder="1"/>
    <xf numFmtId="9" fontId="5" fillId="0" borderId="1" xfId="0" applyNumberFormat="1" applyFont="1" applyBorder="1"/>
    <xf numFmtId="49" fontId="0" fillId="0" borderId="1" xfId="0" applyNumberFormat="1" applyBorder="1"/>
    <xf numFmtId="49" fontId="5" fillId="0" borderId="1" xfId="0" applyNumberFormat="1" applyFont="1" applyBorder="1"/>
    <xf numFmtId="10" fontId="5" fillId="0" borderId="1" xfId="0" applyNumberFormat="1" applyFont="1" applyBorder="1"/>
    <xf numFmtId="49" fontId="4" fillId="0" borderId="1" xfId="0" applyNumberFormat="1" applyFont="1" applyBorder="1"/>
    <xf numFmtId="0" fontId="3" fillId="0" borderId="1" xfId="4" applyFill="1" applyBorder="1"/>
    <xf numFmtId="0" fontId="0" fillId="0" borderId="6" xfId="0" applyBorder="1"/>
    <xf numFmtId="0" fontId="5" fillId="0" borderId="6" xfId="0" applyFont="1" applyBorder="1"/>
    <xf numFmtId="0" fontId="6" fillId="3" borderId="1" xfId="0" applyFont="1" applyFill="1" applyBorder="1" applyAlignment="1">
      <alignment horizontal="center"/>
    </xf>
    <xf numFmtId="0" fontId="6" fillId="0" borderId="0" xfId="0" applyFont="1" applyAlignment="1">
      <alignment horizontal="center"/>
    </xf>
    <xf numFmtId="176" fontId="7" fillId="0" borderId="1" xfId="0" applyNumberFormat="1" applyFont="1" applyBorder="1"/>
    <xf numFmtId="176" fontId="2" fillId="0" borderId="0" xfId="0" applyNumberFormat="1" applyFont="1"/>
    <xf numFmtId="178" fontId="0" fillId="0" borderId="0" xfId="0" applyNumberFormat="1"/>
    <xf numFmtId="176" fontId="0" fillId="0" borderId="0" xfId="0" applyNumberFormat="1"/>
    <xf numFmtId="178" fontId="0" fillId="0" borderId="3" xfId="0" applyNumberFormat="1" applyBorder="1"/>
    <xf numFmtId="9" fontId="0" fillId="2" borderId="0" xfId="0" applyNumberFormat="1" applyFill="1"/>
    <xf numFmtId="179" fontId="0" fillId="0" borderId="1" xfId="0" applyNumberFormat="1" applyBorder="1"/>
    <xf numFmtId="49" fontId="4" fillId="0" borderId="0" xfId="0" applyNumberFormat="1" applyFont="1"/>
    <xf numFmtId="0" fontId="4" fillId="0" borderId="3" xfId="0" applyFont="1" applyBorder="1"/>
    <xf numFmtId="176" fontId="2" fillId="2" borderId="1" xfId="0" applyNumberFormat="1" applyFont="1" applyFill="1" applyBorder="1"/>
    <xf numFmtId="0" fontId="3" fillId="0" borderId="1" xfId="4" applyBorder="1"/>
    <xf numFmtId="0" fontId="3" fillId="0" borderId="0" xfId="4" applyFill="1" applyBorder="1"/>
    <xf numFmtId="0" fontId="3" fillId="0" borderId="0" xfId="4" applyBorder="1"/>
    <xf numFmtId="0" fontId="3" fillId="0" borderId="0" xfId="4"/>
    <xf numFmtId="0" fontId="3" fillId="2" borderId="0" xfId="4" applyFill="1" applyBorder="1"/>
    <xf numFmtId="177" fontId="0" fillId="0" borderId="6" xfId="0" applyNumberFormat="1" applyBorder="1"/>
    <xf numFmtId="0" fontId="8" fillId="0" borderId="0" xfId="0" applyFont="1" applyAlignment="1">
      <alignment horizontal="center" vertical="center"/>
    </xf>
    <xf numFmtId="9" fontId="4" fillId="2" borderId="0" xfId="0" applyNumberFormat="1" applyFont="1" applyFill="1"/>
    <xf numFmtId="177" fontId="4" fillId="0" borderId="0" xfId="0" applyNumberFormat="1" applyFont="1"/>
    <xf numFmtId="177" fontId="4" fillId="0" borderId="1" xfId="0" applyNumberFormat="1" applyFont="1" applyBorder="1"/>
    <xf numFmtId="10" fontId="4" fillId="0" borderId="0" xfId="0" applyNumberFormat="1" applyFont="1"/>
    <xf numFmtId="9" fontId="4" fillId="0" borderId="1" xfId="0" applyNumberFormat="1" applyFont="1" applyBorder="1"/>
    <xf numFmtId="9" fontId="4" fillId="0" borderId="0" xfId="0" applyNumberFormat="1" applyFont="1"/>
    <xf numFmtId="9" fontId="0" fillId="2" borderId="1" xfId="0" applyNumberFormat="1" applyFill="1" applyBorder="1"/>
    <xf numFmtId="0" fontId="4" fillId="2" borderId="0" xfId="0" applyFont="1" applyFill="1"/>
    <xf numFmtId="0" fontId="6" fillId="0" borderId="0" xfId="0" applyFont="1" applyAlignment="1">
      <alignment horizontal="center" vertical="center"/>
    </xf>
    <xf numFmtId="176" fontId="7" fillId="0" borderId="0" xfId="0" applyNumberFormat="1" applyFont="1"/>
    <xf numFmtId="177" fontId="3" fillId="0" borderId="1" xfId="4" applyNumberFormat="1" applyBorder="1"/>
    <xf numFmtId="0" fontId="4" fillId="0" borderId="0" xfId="0" applyFont="1" applyFill="1" applyBorder="1"/>
    <xf numFmtId="180" fontId="0" fillId="0" borderId="0" xfId="0" applyNumberFormat="1"/>
    <xf numFmtId="177" fontId="0" fillId="0" borderId="0" xfId="0" applyNumberFormat="1" applyFont="1"/>
    <xf numFmtId="180" fontId="0" fillId="0" borderId="0" xfId="0" applyNumberFormat="1" applyFill="1" applyBorder="1"/>
    <xf numFmtId="0" fontId="0" fillId="0" borderId="0" xfId="0" applyBorder="1"/>
    <xf numFmtId="0" fontId="4" fillId="0" borderId="5" xfId="0" applyFont="1" applyBorder="1"/>
    <xf numFmtId="0" fontId="4" fillId="0" borderId="0" xfId="0" applyFont="1" applyBorder="1"/>
    <xf numFmtId="14" fontId="0" fillId="0" borderId="0" xfId="0" applyNumberFormat="1" applyBorder="1"/>
    <xf numFmtId="9" fontId="0" fillId="0" borderId="0" xfId="0" applyNumberFormat="1" applyBorder="1"/>
    <xf numFmtId="10" fontId="0" fillId="0" borderId="0" xfId="0" applyNumberFormat="1" applyBorder="1"/>
    <xf numFmtId="49" fontId="0" fillId="0" borderId="0" xfId="0" applyNumberFormat="1" applyBorder="1"/>
    <xf numFmtId="0" fontId="4" fillId="0" borderId="6" xfId="0" applyFont="1" applyBorder="1"/>
    <xf numFmtId="181" fontId="8"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177" fontId="3" fillId="0" borderId="0" xfId="4" applyNumberFormat="1" applyFill="1" applyBorder="1" applyAlignment="1"/>
    <xf numFmtId="0" fontId="6" fillId="0" borderId="0" xfId="0" applyFont="1" applyBorder="1" applyAlignment="1">
      <alignment horizontal="center" vertical="center"/>
    </xf>
    <xf numFmtId="9" fontId="4" fillId="2" borderId="0" xfId="0" applyNumberFormat="1" applyFont="1" applyFill="1" applyBorder="1"/>
    <xf numFmtId="177" fontId="0" fillId="0" borderId="0" xfId="0" applyNumberFormat="1" applyBorder="1"/>
    <xf numFmtId="177" fontId="4" fillId="0" borderId="0" xfId="0" applyNumberFormat="1" applyFont="1" applyBorder="1"/>
    <xf numFmtId="177" fontId="3" fillId="0" borderId="0" xfId="4" applyNumberFormat="1" applyBorder="1"/>
    <xf numFmtId="177" fontId="1" fillId="0" borderId="1" xfId="0" applyNumberFormat="1" applyFont="1" applyFill="1" applyBorder="1" applyAlignment="1">
      <alignment horizontal="center"/>
    </xf>
    <xf numFmtId="0" fontId="0" fillId="0" borderId="3" xfId="0" applyFill="1" applyBorder="1"/>
    <xf numFmtId="180" fontId="0" fillId="0" borderId="3" xfId="0" applyNumberFormat="1" applyFill="1" applyBorder="1"/>
    <xf numFmtId="0" fontId="3" fillId="0" borderId="0" xfId="4" applyNumberFormat="1" applyFill="1" applyBorder="1" applyAlignment="1" applyProtection="1"/>
    <xf numFmtId="0" fontId="0" fillId="0" borderId="3" xfId="0" applyFont="1" applyFill="1" applyBorder="1"/>
    <xf numFmtId="10" fontId="0" fillId="0" borderId="3" xfId="0" applyNumberFormat="1" applyFill="1" applyBorder="1"/>
    <xf numFmtId="0" fontId="3" fillId="0" borderId="0" xfId="4" applyBorder="1" applyAlignment="1">
      <alignment horizontal="center"/>
    </xf>
  </cellXfs>
  <cellStyles count="29">
    <cellStyle name="百分比 2" xfId="5" xr:uid="{00000000-0005-0000-0000-000010000000}"/>
    <cellStyle name="百分比 3" xfId="9" xr:uid="{00000000-0005-0000-0000-000038000000}"/>
    <cellStyle name="百分比 4" xfId="6" xr:uid="{00000000-0005-0000-0000-000018000000}"/>
    <cellStyle name="常规" xfId="0" builtinId="0"/>
    <cellStyle name="常规 2" xfId="10" xr:uid="{00000000-0005-0000-0000-000039000000}"/>
    <cellStyle name="常规 3" xfId="11" xr:uid="{00000000-0005-0000-0000-00003A000000}"/>
    <cellStyle name="常规 4" xfId="13" xr:uid="{00000000-0005-0000-0000-00003C000000}"/>
    <cellStyle name="常规 5" xfId="28" xr:uid="{E0DC2B69-3084-4BA4-9A5C-48DB24AA5F33}"/>
    <cellStyle name="超链接" xfId="4" builtinId="8"/>
    <cellStyle name="千位分隔 19" xfId="1" xr:uid="{00000000-0005-0000-0000-000002000000}"/>
    <cellStyle name="千位分隔 19 2" xfId="14" xr:uid="{00000000-0005-0000-0000-00003D000000}"/>
    <cellStyle name="千位分隔 19 2 2" xfId="3" xr:uid="{00000000-0005-0000-0000-00000B000000}"/>
    <cellStyle name="千位分隔 19 2 3" xfId="7" xr:uid="{00000000-0005-0000-0000-00001C000000}"/>
    <cellStyle name="千位分隔 19 3" xfId="8" xr:uid="{00000000-0005-0000-0000-000026000000}"/>
    <cellStyle name="千位分隔 19 4" xfId="15" xr:uid="{00000000-0005-0000-0000-00003E000000}"/>
    <cellStyle name="千位分隔 19 5" xfId="16" xr:uid="{00000000-0005-0000-0000-00003F000000}"/>
    <cellStyle name="千位分隔 2" xfId="12" xr:uid="{00000000-0005-0000-0000-00003B000000}"/>
    <cellStyle name="千位分隔 2 2" xfId="17" xr:uid="{00000000-0005-0000-0000-000040000000}"/>
    <cellStyle name="千位分隔 2 2 2" xfId="19" xr:uid="{00000000-0005-0000-0000-000042000000}"/>
    <cellStyle name="千位分隔 2 2 3" xfId="21" xr:uid="{00000000-0005-0000-0000-000044000000}"/>
    <cellStyle name="千位分隔 2 3" xfId="22" xr:uid="{00000000-0005-0000-0000-000045000000}"/>
    <cellStyle name="千位分隔 2 4" xfId="18" xr:uid="{00000000-0005-0000-0000-000041000000}"/>
    <cellStyle name="千位分隔 2 5" xfId="20" xr:uid="{00000000-0005-0000-0000-000043000000}"/>
    <cellStyle name="千位分隔 2 6" xfId="2" xr:uid="{00000000-0005-0000-0000-000006000000}"/>
    <cellStyle name="千位分隔 3" xfId="23" xr:uid="{00000000-0005-0000-0000-000046000000}"/>
    <cellStyle name="千位分隔 3 2" xfId="24" xr:uid="{00000000-0005-0000-0000-000047000000}"/>
    <cellStyle name="千位分隔 3 3" xfId="25" xr:uid="{00000000-0005-0000-0000-000048000000}"/>
    <cellStyle name="千位分隔 3 4" xfId="26" xr:uid="{00000000-0005-0000-0000-000049000000}"/>
    <cellStyle name="千位分隔 4" xfId="27" xr:uid="{00000000-0005-0000-0000-00004A000000}"/>
  </cellStyles>
  <dxfs count="1">
    <dxf>
      <font>
        <b val="0"/>
        <i val="0"/>
        <strike val="0"/>
        <u val="none"/>
        <sz val="11"/>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yzq\ownCloud%20-%20lvjiawei@10.20.98.55\TPS\0-TPS-&#22806;&#37096;\2-&#36816;&#33829;&#20849;&#20139;\1-&#20132;&#26131;&#21488;&#36134;\3-&#25968;&#20540;&#29256;&#21488;&#36134;\20230921&#25910;&#30410;&#20973;&#35777;&#21488;&#36134;_&#25968;&#20540;&#2925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已发行产品"/>
      <sheetName val="结构类型说明"/>
    </sheetNames>
    <sheetDataSet>
      <sheetData sheetId="0">
        <row r="3">
          <cell r="A3" t="str">
            <v>SFY903</v>
          </cell>
          <cell r="B3" t="str">
            <v>到期</v>
          </cell>
          <cell r="C3" t="str">
            <v>兴尚一号</v>
          </cell>
        </row>
        <row r="4">
          <cell r="A4" t="str">
            <v>SHM459</v>
          </cell>
          <cell r="B4" t="str">
            <v>到期</v>
          </cell>
          <cell r="C4" t="str">
            <v>兴尚二号</v>
          </cell>
        </row>
        <row r="5">
          <cell r="A5" t="str">
            <v>SHP571</v>
          </cell>
          <cell r="B5" t="str">
            <v>到期</v>
          </cell>
          <cell r="C5" t="str">
            <v>兴动一号</v>
          </cell>
        </row>
        <row r="6">
          <cell r="A6" t="str">
            <v>SHX425</v>
          </cell>
          <cell r="B6" t="str">
            <v>到期</v>
          </cell>
          <cell r="C6" t="str">
            <v>兴动二号</v>
          </cell>
        </row>
        <row r="7">
          <cell r="A7" t="str">
            <v>SHY594</v>
          </cell>
          <cell r="B7" t="str">
            <v>到期</v>
          </cell>
          <cell r="C7" t="str">
            <v>兴动双鲨1期（中证500）</v>
          </cell>
        </row>
        <row r="8">
          <cell r="A8" t="str">
            <v>SHY635</v>
          </cell>
          <cell r="B8" t="str">
            <v>到期</v>
          </cell>
          <cell r="C8" t="str">
            <v>兴动双鲨2期（中证500）</v>
          </cell>
        </row>
        <row r="9">
          <cell r="A9" t="str">
            <v>SKA857</v>
          </cell>
          <cell r="B9" t="str">
            <v>到期</v>
          </cell>
          <cell r="C9" t="str">
            <v>兴动二元1期（中证500看涨）</v>
          </cell>
        </row>
        <row r="10">
          <cell r="A10" t="str">
            <v>SKE089</v>
          </cell>
          <cell r="B10" t="str">
            <v>到期</v>
          </cell>
          <cell r="C10" t="str">
            <v>兴动价差1期（中证500看涨）</v>
          </cell>
        </row>
        <row r="11">
          <cell r="A11" t="str">
            <v>SKF129</v>
          </cell>
          <cell r="B11" t="str">
            <v>到期</v>
          </cell>
          <cell r="C11" t="str">
            <v>兴动价差2期（中证500看涨）</v>
          </cell>
        </row>
        <row r="12">
          <cell r="A12" t="str">
            <v>SKL132</v>
          </cell>
          <cell r="B12" t="str">
            <v>到期</v>
          </cell>
          <cell r="C12" t="str">
            <v>兴动单鲨1期（800ETF看涨）</v>
          </cell>
        </row>
        <row r="13">
          <cell r="A13" t="str">
            <v>SKM555</v>
          </cell>
          <cell r="B13" t="str">
            <v>到期</v>
          </cell>
          <cell r="C13" t="str">
            <v>兴动单鲨2期（中证500看涨）</v>
          </cell>
        </row>
        <row r="14">
          <cell r="A14" t="str">
            <v>SKA941</v>
          </cell>
          <cell r="B14" t="str">
            <v>到期</v>
          </cell>
          <cell r="C14" t="str">
            <v>兴动单鲨3期（中证500看涨）</v>
          </cell>
        </row>
        <row r="15">
          <cell r="A15" t="str">
            <v>SKR191</v>
          </cell>
          <cell r="B15" t="str">
            <v>到期</v>
          </cell>
          <cell r="C15" t="str">
            <v>兴动二元2期（中证500看涨）</v>
          </cell>
        </row>
        <row r="16">
          <cell r="A16" t="str">
            <v>SKR702</v>
          </cell>
          <cell r="B16" t="str">
            <v>到期</v>
          </cell>
          <cell r="C16" t="str">
            <v>兴动价差3期（沪深300看涨）</v>
          </cell>
        </row>
        <row r="17">
          <cell r="A17" t="str">
            <v>SKR770</v>
          </cell>
          <cell r="B17" t="str">
            <v>到期</v>
          </cell>
          <cell r="C17" t="str">
            <v>兴动自动赎回1期</v>
          </cell>
        </row>
        <row r="18">
          <cell r="A18" t="str">
            <v>SKQ187</v>
          </cell>
          <cell r="B18" t="str">
            <v>到期</v>
          </cell>
          <cell r="C18" t="str">
            <v>兴动自动赎回2期</v>
          </cell>
        </row>
        <row r="19">
          <cell r="A19" t="str">
            <v>SKS403</v>
          </cell>
          <cell r="B19" t="str">
            <v>到期</v>
          </cell>
          <cell r="C19" t="str">
            <v>兴动单鲨5期（中证500看涨）</v>
          </cell>
        </row>
        <row r="20">
          <cell r="A20" t="str">
            <v>SKS405</v>
          </cell>
          <cell r="B20" t="str">
            <v>到期</v>
          </cell>
          <cell r="C20" t="str">
            <v>兴动单鲨7期（中证500看涨）</v>
          </cell>
        </row>
        <row r="21">
          <cell r="A21" t="str">
            <v>SKS404</v>
          </cell>
          <cell r="B21" t="str">
            <v>到期</v>
          </cell>
          <cell r="C21" t="str">
            <v>兴动单鲨6期（中证500看涨）</v>
          </cell>
        </row>
        <row r="22">
          <cell r="A22" t="str">
            <v>SKS955</v>
          </cell>
          <cell r="B22" t="str">
            <v>到期</v>
          </cell>
          <cell r="C22" t="str">
            <v>兴动自动赎回3期（中证500看涨）</v>
          </cell>
        </row>
        <row r="23">
          <cell r="A23" t="str">
            <v>SKJ487</v>
          </cell>
          <cell r="B23" t="str">
            <v>到期</v>
          </cell>
          <cell r="C23" t="str">
            <v>兴动双鲨3期（中证500）</v>
          </cell>
        </row>
        <row r="24">
          <cell r="A24" t="str">
            <v>SKU992</v>
          </cell>
          <cell r="B24" t="str">
            <v>到期</v>
          </cell>
          <cell r="C24" t="str">
            <v>兴动自动赎回5期（中证500看涨）</v>
          </cell>
        </row>
        <row r="25">
          <cell r="A25" t="str">
            <v>SKV489</v>
          </cell>
          <cell r="B25" t="str">
            <v>到期</v>
          </cell>
          <cell r="C25" t="str">
            <v>兴动单鲨8期（中证500看涨）</v>
          </cell>
        </row>
        <row r="26">
          <cell r="A26" t="str">
            <v>SKV999</v>
          </cell>
          <cell r="B26" t="str">
            <v>到期</v>
          </cell>
          <cell r="C26" t="str">
            <v>兴动单鲨9期（中证500看涨）</v>
          </cell>
        </row>
        <row r="27">
          <cell r="A27" t="str">
            <v>SKW804</v>
          </cell>
          <cell r="B27" t="str">
            <v>到期</v>
          </cell>
          <cell r="C27" t="str">
            <v>兴动自动赎回6期（中证500看涨）</v>
          </cell>
        </row>
        <row r="28">
          <cell r="A28" t="str">
            <v>SKX751</v>
          </cell>
          <cell r="B28" t="str">
            <v>到期</v>
          </cell>
          <cell r="C28" t="str">
            <v>兴动单鲨11期（中证500看涨）</v>
          </cell>
        </row>
        <row r="29">
          <cell r="A29" t="str">
            <v>SKX244</v>
          </cell>
          <cell r="B29" t="str">
            <v>到期</v>
          </cell>
          <cell r="C29" t="str">
            <v>兴动单鲨10期（沪深300看涨）</v>
          </cell>
        </row>
        <row r="30">
          <cell r="A30" t="str">
            <v>SKW805</v>
          </cell>
          <cell r="B30" t="str">
            <v>到期</v>
          </cell>
          <cell r="C30" t="str">
            <v>兴动自动赎回7期（中证500看涨）</v>
          </cell>
        </row>
        <row r="31">
          <cell r="A31" t="str">
            <v>SKX752</v>
          </cell>
          <cell r="B31" t="str">
            <v>到期</v>
          </cell>
          <cell r="C31" t="str">
            <v>兴动单鲨12期（中证500看涨）</v>
          </cell>
        </row>
        <row r="32">
          <cell r="A32" t="str">
            <v>SKX785</v>
          </cell>
          <cell r="B32" t="str">
            <v>到期</v>
          </cell>
          <cell r="C32" t="str">
            <v>兴动单鲨15期（中证500看涨）</v>
          </cell>
        </row>
        <row r="33">
          <cell r="A33" t="str">
            <v>SKW806</v>
          </cell>
          <cell r="B33" t="str">
            <v>到期</v>
          </cell>
          <cell r="C33" t="str">
            <v>兴动自动赎回8期（中证500看涨）</v>
          </cell>
        </row>
        <row r="34">
          <cell r="A34" t="str">
            <v>SKX860</v>
          </cell>
          <cell r="B34" t="str">
            <v>到期</v>
          </cell>
          <cell r="C34" t="str">
            <v>兴动自动赎回9期（中证500看涨）</v>
          </cell>
        </row>
        <row r="35">
          <cell r="A35" t="str">
            <v>SKY511</v>
          </cell>
          <cell r="B35" t="str">
            <v>到期</v>
          </cell>
          <cell r="C35" t="str">
            <v>兴动二元3期（中证500看涨）</v>
          </cell>
        </row>
        <row r="36">
          <cell r="A36" t="str">
            <v>SKY677</v>
          </cell>
          <cell r="B36" t="str">
            <v>到期</v>
          </cell>
          <cell r="C36" t="str">
            <v>兴动单鲨17期（中证500看涨）</v>
          </cell>
        </row>
        <row r="37">
          <cell r="A37" t="str">
            <v>SKY512</v>
          </cell>
          <cell r="B37" t="str">
            <v>到期</v>
          </cell>
          <cell r="C37" t="str">
            <v>兴动单鲨16期（中证500看涨）</v>
          </cell>
        </row>
        <row r="38">
          <cell r="A38" t="str">
            <v>SKY828</v>
          </cell>
          <cell r="B38" t="str">
            <v>到期</v>
          </cell>
          <cell r="C38" t="str">
            <v>兴动自动赎回10期（中证500看涨）</v>
          </cell>
        </row>
        <row r="39">
          <cell r="A39" t="str">
            <v>SKZ529</v>
          </cell>
          <cell r="B39" t="str">
            <v>到期</v>
          </cell>
          <cell r="C39" t="str">
            <v>兴动单鲨18期（中证500看涨）</v>
          </cell>
        </row>
        <row r="40">
          <cell r="A40" t="str">
            <v>SKZ897</v>
          </cell>
          <cell r="B40" t="str">
            <v>到期</v>
          </cell>
          <cell r="C40" t="str">
            <v>兴动单鲨19期（中证500看涨）</v>
          </cell>
        </row>
        <row r="41">
          <cell r="A41" t="str">
            <v>SKZ898</v>
          </cell>
          <cell r="B41" t="str">
            <v>到期</v>
          </cell>
          <cell r="C41" t="str">
            <v>兴动单鲨20期（中证500看涨）</v>
          </cell>
        </row>
        <row r="42">
          <cell r="A42" t="str">
            <v>SMA840</v>
          </cell>
          <cell r="B42" t="str">
            <v>到期</v>
          </cell>
          <cell r="C42" t="str">
            <v>兴动双鲨5期（中证500）</v>
          </cell>
        </row>
        <row r="43">
          <cell r="A43" t="str">
            <v>SMC032</v>
          </cell>
          <cell r="B43" t="str">
            <v>到期</v>
          </cell>
          <cell r="C43" t="str">
            <v>兴动双鲨6期（中证500）</v>
          </cell>
        </row>
        <row r="44">
          <cell r="A44" t="str">
            <v>SMB276</v>
          </cell>
          <cell r="B44" t="str">
            <v>到期</v>
          </cell>
          <cell r="C44" t="str">
            <v>兴动自动赎回12期（中证500看涨）</v>
          </cell>
        </row>
        <row r="45">
          <cell r="A45" t="str">
            <v>SMC581</v>
          </cell>
          <cell r="B45" t="str">
            <v>到期</v>
          </cell>
          <cell r="C45" t="str">
            <v>兴动单鲨22期（中证500看涨）</v>
          </cell>
        </row>
        <row r="46">
          <cell r="A46" t="str">
            <v>SMC677</v>
          </cell>
          <cell r="B46" t="str">
            <v>到期</v>
          </cell>
          <cell r="C46" t="str">
            <v>兴动单鲨23期（中证500看涨）</v>
          </cell>
        </row>
        <row r="47">
          <cell r="A47" t="str">
            <v>SME541</v>
          </cell>
          <cell r="B47" t="str">
            <v>到期</v>
          </cell>
          <cell r="C47" t="str">
            <v>兴动单鲨25期（中证500看涨）</v>
          </cell>
        </row>
        <row r="48">
          <cell r="A48" t="str">
            <v>SME882</v>
          </cell>
          <cell r="B48" t="str">
            <v>到期</v>
          </cell>
          <cell r="C48" t="str">
            <v>兴动自动赎回15期（中证500看涨）</v>
          </cell>
        </row>
        <row r="49">
          <cell r="A49" t="str">
            <v>SMD506</v>
          </cell>
          <cell r="B49" t="str">
            <v>到期</v>
          </cell>
          <cell r="C49" t="str">
            <v>兴动二元6期（中证500看涨）</v>
          </cell>
        </row>
        <row r="50">
          <cell r="A50" t="str">
            <v>SMF397</v>
          </cell>
          <cell r="B50" t="str">
            <v>到期</v>
          </cell>
          <cell r="C50" t="str">
            <v>兴动单鲨26期（中证500看涨）</v>
          </cell>
        </row>
        <row r="51">
          <cell r="A51" t="str">
            <v>SMF337</v>
          </cell>
          <cell r="B51" t="str">
            <v>到期</v>
          </cell>
          <cell r="C51" t="str">
            <v>兴动双鲨8期（中证500）</v>
          </cell>
        </row>
        <row r="52">
          <cell r="A52" t="str">
            <v>SMF410</v>
          </cell>
          <cell r="B52" t="str">
            <v>到期</v>
          </cell>
          <cell r="C52" t="str">
            <v>兴动单鲨27期（中证500看涨）</v>
          </cell>
        </row>
        <row r="53">
          <cell r="A53" t="str">
            <v>SME883</v>
          </cell>
          <cell r="B53" t="str">
            <v>到期</v>
          </cell>
          <cell r="C53" t="str">
            <v>兴动二元9期（中证500看涨）</v>
          </cell>
        </row>
        <row r="54">
          <cell r="A54" t="str">
            <v>SMH000</v>
          </cell>
          <cell r="B54" t="str">
            <v>到期</v>
          </cell>
          <cell r="C54" t="str">
            <v>兴动二元11期（中证500看涨）</v>
          </cell>
        </row>
        <row r="55">
          <cell r="A55" t="str">
            <v>SMH024</v>
          </cell>
          <cell r="B55" t="str">
            <v>到期</v>
          </cell>
          <cell r="C55" t="str">
            <v>兴动二元12期（上证50看跌）</v>
          </cell>
        </row>
        <row r="56">
          <cell r="A56" t="str">
            <v>SMG553</v>
          </cell>
          <cell r="B56" t="str">
            <v>到期</v>
          </cell>
          <cell r="C56" t="str">
            <v>兴动单鲨28期（中证500看涨）</v>
          </cell>
        </row>
        <row r="57">
          <cell r="A57" t="str">
            <v>SMG554</v>
          </cell>
          <cell r="B57" t="str">
            <v>到期</v>
          </cell>
          <cell r="C57" t="str">
            <v>兴动双鲨9期（中证500）</v>
          </cell>
        </row>
        <row r="58">
          <cell r="A58" t="str">
            <v>SMH078</v>
          </cell>
          <cell r="B58" t="str">
            <v>到期</v>
          </cell>
          <cell r="C58" t="str">
            <v>兴动双鲨10期（中证500）</v>
          </cell>
        </row>
        <row r="59">
          <cell r="A59" t="str">
            <v>SMH419</v>
          </cell>
          <cell r="B59" t="str">
            <v>到期</v>
          </cell>
          <cell r="C59" t="str">
            <v>兴动单鲨29期（中证500看涨）</v>
          </cell>
        </row>
        <row r="60">
          <cell r="A60" t="str">
            <v>SKK010</v>
          </cell>
          <cell r="B60" t="str">
            <v>到期</v>
          </cell>
          <cell r="C60" t="str">
            <v>兴动二元15期（中证500看涨）</v>
          </cell>
        </row>
        <row r="61">
          <cell r="A61" t="str">
            <v>SMF347</v>
          </cell>
          <cell r="B61" t="str">
            <v>到期</v>
          </cell>
          <cell r="C61" t="str">
            <v>兴动双鲨11期（中证500）</v>
          </cell>
        </row>
        <row r="62">
          <cell r="A62" t="str">
            <v>SMF348</v>
          </cell>
          <cell r="B62" t="str">
            <v>到期</v>
          </cell>
          <cell r="C62" t="str">
            <v>兴动单鲨31期（中证500看涨）</v>
          </cell>
        </row>
        <row r="63">
          <cell r="A63" t="str">
            <v>SMK145</v>
          </cell>
          <cell r="B63" t="str">
            <v>到期</v>
          </cell>
          <cell r="C63" t="str">
            <v>兴动二元16期（中证500看涨）</v>
          </cell>
        </row>
        <row r="64">
          <cell r="A64" t="str">
            <v>SMK108</v>
          </cell>
          <cell r="B64" t="str">
            <v>到期</v>
          </cell>
          <cell r="C64" t="str">
            <v>兴动双鲨12期（中证500）</v>
          </cell>
        </row>
        <row r="65">
          <cell r="A65" t="str">
            <v>SML313</v>
          </cell>
          <cell r="B65" t="str">
            <v>到期</v>
          </cell>
          <cell r="C65" t="str">
            <v>兴尚雪球1期</v>
          </cell>
        </row>
        <row r="66">
          <cell r="A66" t="str">
            <v>SML246</v>
          </cell>
          <cell r="B66" t="str">
            <v>到期</v>
          </cell>
          <cell r="C66" t="str">
            <v>兴动单鲨32期（中证500看涨）</v>
          </cell>
        </row>
        <row r="67">
          <cell r="A67" t="str">
            <v>SML406</v>
          </cell>
          <cell r="B67" t="str">
            <v>到期</v>
          </cell>
          <cell r="C67" t="str">
            <v>兴动二元17期（中证500看涨）</v>
          </cell>
        </row>
        <row r="68">
          <cell r="A68" t="str">
            <v>SML245</v>
          </cell>
          <cell r="B68" t="str">
            <v>到期</v>
          </cell>
          <cell r="C68" t="str">
            <v>兴动双鲨15期（中证500）</v>
          </cell>
        </row>
        <row r="69">
          <cell r="A69" t="str">
            <v>SML886</v>
          </cell>
          <cell r="B69" t="str">
            <v>到期</v>
          </cell>
          <cell r="C69" t="str">
            <v>兴动单鲨33期（中证500看涨）</v>
          </cell>
        </row>
        <row r="70">
          <cell r="A70" t="str">
            <v>SML880</v>
          </cell>
          <cell r="B70" t="str">
            <v>到期</v>
          </cell>
          <cell r="C70" t="str">
            <v>兴动单鲨34期（中证500看涨）</v>
          </cell>
        </row>
        <row r="71">
          <cell r="A71" t="str">
            <v>SMN190</v>
          </cell>
          <cell r="B71" t="str">
            <v>到期</v>
          </cell>
          <cell r="C71" t="str">
            <v>兴动双鲨16期（中证500）</v>
          </cell>
        </row>
        <row r="72">
          <cell r="A72" t="str">
            <v>SMN353</v>
          </cell>
          <cell r="B72" t="str">
            <v>到期</v>
          </cell>
          <cell r="C72" t="str">
            <v>兴动二元19期（中证500看涨）</v>
          </cell>
        </row>
        <row r="73">
          <cell r="A73" t="str">
            <v>SMH413</v>
          </cell>
          <cell r="B73" t="str">
            <v>到期</v>
          </cell>
          <cell r="C73" t="str">
            <v>兴动二元18期（中证500看涨）</v>
          </cell>
        </row>
        <row r="74">
          <cell r="A74" t="str">
            <v>SMN244</v>
          </cell>
          <cell r="B74" t="str">
            <v>到期</v>
          </cell>
          <cell r="C74" t="str">
            <v>兴动自动赎回16期（中证500看涨）</v>
          </cell>
        </row>
        <row r="75">
          <cell r="A75" t="str">
            <v>SMN224</v>
          </cell>
          <cell r="B75" t="str">
            <v>到期</v>
          </cell>
          <cell r="C75" t="str">
            <v>兴动单鲨35期（中证500看涨）</v>
          </cell>
        </row>
        <row r="76">
          <cell r="A76" t="str">
            <v>SMN995</v>
          </cell>
          <cell r="B76" t="str">
            <v>到期</v>
          </cell>
          <cell r="C76" t="str">
            <v>兴动单鲨36期（中证500看涨）</v>
          </cell>
        </row>
        <row r="77">
          <cell r="A77" t="str">
            <v>SMN996</v>
          </cell>
          <cell r="B77" t="str">
            <v>到期</v>
          </cell>
          <cell r="C77" t="str">
            <v>兴动二元20期（中证500看涨）</v>
          </cell>
        </row>
        <row r="78">
          <cell r="A78" t="str">
            <v>SMP860</v>
          </cell>
          <cell r="B78" t="str">
            <v>到期</v>
          </cell>
          <cell r="C78" t="str">
            <v>兴动二元21期（中证500看涨）</v>
          </cell>
        </row>
        <row r="79">
          <cell r="A79" t="str">
            <v>SMP861</v>
          </cell>
          <cell r="B79" t="str">
            <v>到期</v>
          </cell>
          <cell r="C79" t="str">
            <v>兴动单鲨37期（中证500看涨）</v>
          </cell>
        </row>
        <row r="80">
          <cell r="A80" t="str">
            <v>SMQ203</v>
          </cell>
          <cell r="B80" t="str">
            <v>到期</v>
          </cell>
          <cell r="C80" t="str">
            <v>兴动单鲨38期（中证500看涨）</v>
          </cell>
        </row>
        <row r="81">
          <cell r="A81" t="str">
            <v>SMQ982</v>
          </cell>
          <cell r="B81" t="str">
            <v>到期</v>
          </cell>
          <cell r="C81" t="str">
            <v>兴动单鲨39期（中证500看涨）</v>
          </cell>
        </row>
        <row r="82">
          <cell r="A82" t="str">
            <v>SMQ984</v>
          </cell>
          <cell r="B82" t="str">
            <v>到期</v>
          </cell>
          <cell r="C82" t="str">
            <v>兴动二元22期（中证500看涨）</v>
          </cell>
        </row>
        <row r="83">
          <cell r="A83" t="str">
            <v>SMS016</v>
          </cell>
          <cell r="B83" t="str">
            <v>到期</v>
          </cell>
          <cell r="C83" t="str">
            <v>兴动单鲨40期（中证500看涨）</v>
          </cell>
        </row>
        <row r="84">
          <cell r="A84" t="str">
            <v>SMS017</v>
          </cell>
          <cell r="B84" t="str">
            <v>到期</v>
          </cell>
          <cell r="C84" t="str">
            <v>兴动单鲨41期（中证500看涨）</v>
          </cell>
        </row>
        <row r="85">
          <cell r="A85" t="str">
            <v>SMT184</v>
          </cell>
          <cell r="B85" t="str">
            <v>到期</v>
          </cell>
          <cell r="C85" t="str">
            <v>兴动单鲨42期（中证500看涨）</v>
          </cell>
        </row>
        <row r="86">
          <cell r="A86" t="str">
            <v>SMT503</v>
          </cell>
          <cell r="B86" t="str">
            <v>到期</v>
          </cell>
          <cell r="C86" t="str">
            <v>兴动二元23期（中证500看涨）</v>
          </cell>
        </row>
        <row r="87">
          <cell r="A87" t="str">
            <v>SMT994</v>
          </cell>
          <cell r="B87" t="str">
            <v>到期</v>
          </cell>
          <cell r="C87" t="str">
            <v>兴动单鲨43期（中证500看涨）</v>
          </cell>
        </row>
        <row r="88">
          <cell r="A88" t="str">
            <v>SMT995</v>
          </cell>
          <cell r="B88" t="str">
            <v>到期</v>
          </cell>
          <cell r="C88" t="str">
            <v>兴动单鲨45期（中证500看涨）</v>
          </cell>
        </row>
        <row r="89">
          <cell r="A89" t="str">
            <v>SMU984</v>
          </cell>
          <cell r="B89" t="str">
            <v>到期</v>
          </cell>
          <cell r="C89" t="str">
            <v>兴动单鲨46期（中证500看涨）</v>
          </cell>
        </row>
        <row r="90">
          <cell r="A90" t="str">
            <v>SMV001</v>
          </cell>
          <cell r="B90" t="str">
            <v>到期</v>
          </cell>
          <cell r="C90" t="str">
            <v>兴动单鲨47期（中证500看涨）</v>
          </cell>
        </row>
        <row r="91">
          <cell r="A91" t="str">
            <v>SMV002</v>
          </cell>
          <cell r="B91" t="str">
            <v>到期</v>
          </cell>
          <cell r="C91" t="str">
            <v>兴动单鲨48期（中证500看涨）</v>
          </cell>
        </row>
        <row r="92">
          <cell r="A92" t="str">
            <v>SMV873</v>
          </cell>
          <cell r="B92" t="str">
            <v>到期</v>
          </cell>
          <cell r="C92" t="str">
            <v>兴动单鲨49期（中证500看涨）</v>
          </cell>
        </row>
        <row r="93">
          <cell r="A93" t="str">
            <v>SMV874</v>
          </cell>
          <cell r="B93" t="str">
            <v>到期</v>
          </cell>
          <cell r="C93" t="str">
            <v>兴动单鲨50期（中证500看涨）</v>
          </cell>
        </row>
        <row r="94">
          <cell r="A94" t="str">
            <v>SMV972</v>
          </cell>
          <cell r="B94" t="str">
            <v>到期</v>
          </cell>
          <cell r="C94" t="str">
            <v>兴动单鲨52期（宁德）（中证500看涨）</v>
          </cell>
        </row>
        <row r="95">
          <cell r="A95" t="str">
            <v>SMV884</v>
          </cell>
          <cell r="B95" t="str">
            <v>到期</v>
          </cell>
          <cell r="C95" t="str">
            <v>兴动单鲨51期（中证500看涨）</v>
          </cell>
        </row>
        <row r="96">
          <cell r="A96" t="str">
            <v>SMW094</v>
          </cell>
          <cell r="B96" t="str">
            <v>到期</v>
          </cell>
          <cell r="C96" t="str">
            <v>兴动单鲨53期（宁德）（中证500看涨）</v>
          </cell>
        </row>
        <row r="97">
          <cell r="A97" t="str">
            <v>SMW951</v>
          </cell>
          <cell r="B97" t="str">
            <v>到期</v>
          </cell>
          <cell r="C97" t="str">
            <v>兴动单鲨55期（中证500看涨）</v>
          </cell>
        </row>
        <row r="98">
          <cell r="A98" t="str">
            <v>SMW952</v>
          </cell>
          <cell r="B98" t="str">
            <v>到期</v>
          </cell>
          <cell r="C98" t="str">
            <v>兴动单鲨56期（中证500看涨）</v>
          </cell>
        </row>
        <row r="99">
          <cell r="A99" t="str">
            <v>SMW953</v>
          </cell>
          <cell r="B99" t="str">
            <v>到期</v>
          </cell>
          <cell r="C99" t="str">
            <v>兴动单鲨57期（中证500看涨）</v>
          </cell>
        </row>
        <row r="100">
          <cell r="A100" t="str">
            <v>SMW954</v>
          </cell>
          <cell r="B100" t="str">
            <v>到期</v>
          </cell>
          <cell r="C100" t="str">
            <v>兴动单鲨58期（湖北）（中证500看涨）</v>
          </cell>
        </row>
        <row r="101">
          <cell r="A101" t="str">
            <v>SMW975</v>
          </cell>
          <cell r="B101" t="str">
            <v>到期</v>
          </cell>
          <cell r="C101" t="str">
            <v>兴动单鲨59期（安徽）（中证500看涨）</v>
          </cell>
        </row>
        <row r="102">
          <cell r="A102" t="str">
            <v>SMX105</v>
          </cell>
          <cell r="B102" t="str">
            <v>到期</v>
          </cell>
          <cell r="C102" t="str">
            <v>兴动单鲨60期（四川）（中证500看涨）</v>
          </cell>
        </row>
        <row r="103">
          <cell r="A103" t="str">
            <v>SMX107</v>
          </cell>
          <cell r="B103" t="str">
            <v>到期</v>
          </cell>
          <cell r="C103" t="str">
            <v>兴动单鲨61期（宁德）（中证500看涨）</v>
          </cell>
        </row>
        <row r="104">
          <cell r="A104" t="str">
            <v>SMX332</v>
          </cell>
          <cell r="B104" t="str">
            <v>到期</v>
          </cell>
          <cell r="C104" t="str">
            <v>兴动单鲨62期（江苏）（中证500看涨）</v>
          </cell>
        </row>
        <row r="105">
          <cell r="A105" t="str">
            <v>SMX333</v>
          </cell>
          <cell r="B105" t="str">
            <v>到期</v>
          </cell>
          <cell r="C105" t="str">
            <v>兴动单鲨63期（湖南）（中证500看涨）</v>
          </cell>
        </row>
        <row r="106">
          <cell r="A106" t="str">
            <v>SMX334</v>
          </cell>
          <cell r="B106" t="str">
            <v>到期</v>
          </cell>
          <cell r="C106" t="str">
            <v>兴动单鲨65期（中证500看涨）</v>
          </cell>
        </row>
        <row r="107">
          <cell r="A107" t="str">
            <v>SMX335</v>
          </cell>
          <cell r="B107" t="str">
            <v>到期</v>
          </cell>
          <cell r="C107" t="str">
            <v>兴动单鲨66期（中证500看涨）</v>
          </cell>
        </row>
        <row r="108">
          <cell r="A108" t="str">
            <v>SMX336</v>
          </cell>
          <cell r="B108" t="str">
            <v>到期</v>
          </cell>
          <cell r="C108" t="str">
            <v>兴动单鲨67期（中证500看涨）</v>
          </cell>
        </row>
        <row r="109">
          <cell r="A109" t="str">
            <v>SMY434</v>
          </cell>
          <cell r="B109" t="str">
            <v>到期</v>
          </cell>
          <cell r="C109" t="str">
            <v>兴动单鲨68期（河南）（中证500看涨）</v>
          </cell>
        </row>
        <row r="110">
          <cell r="A110" t="str">
            <v>SMY735</v>
          </cell>
          <cell r="B110" t="str">
            <v>到期</v>
          </cell>
          <cell r="C110" t="str">
            <v>兴动单鲨69期（中证500看涨）</v>
          </cell>
        </row>
        <row r="111">
          <cell r="A111" t="str">
            <v>SMY736</v>
          </cell>
          <cell r="B111" t="str">
            <v>到期</v>
          </cell>
          <cell r="C111" t="str">
            <v>兴动单鲨70期（中证500看涨）</v>
          </cell>
        </row>
        <row r="112">
          <cell r="A112" t="str">
            <v>SMY741</v>
          </cell>
          <cell r="B112" t="str">
            <v>到期</v>
          </cell>
          <cell r="C112" t="str">
            <v>兴动单鲨71期（中证500看涨）</v>
          </cell>
        </row>
        <row r="113">
          <cell r="A113" t="str">
            <v>SMZ309</v>
          </cell>
          <cell r="B113" t="str">
            <v>到期</v>
          </cell>
          <cell r="C113" t="str">
            <v>兴动单鲨72期（黑龙江）（中证500看涨）</v>
          </cell>
        </row>
        <row r="114">
          <cell r="A114" t="str">
            <v>SPA037</v>
          </cell>
          <cell r="B114" t="str">
            <v>到期</v>
          </cell>
          <cell r="C114" t="str">
            <v>兴动单鲨73期（湖南）（沪深300看涨）</v>
          </cell>
        </row>
        <row r="115">
          <cell r="A115" t="str">
            <v>SPB141</v>
          </cell>
          <cell r="B115" t="str">
            <v>到期</v>
          </cell>
          <cell r="C115" t="str">
            <v>兴动双鲨17期（中证500）</v>
          </cell>
        </row>
        <row r="116">
          <cell r="A116" t="str">
            <v>SMU747</v>
          </cell>
          <cell r="B116" t="str">
            <v>到期</v>
          </cell>
          <cell r="C116" t="str">
            <v>兴动单鲨75期（宁德）（中证500看涨）</v>
          </cell>
        </row>
        <row r="117">
          <cell r="A117" t="str">
            <v>SPC979</v>
          </cell>
          <cell r="B117" t="str">
            <v>到期</v>
          </cell>
          <cell r="C117" t="str">
            <v>兴动双鲨18期（中证500）</v>
          </cell>
        </row>
        <row r="118">
          <cell r="A118" t="str">
            <v>SPD453</v>
          </cell>
          <cell r="B118" t="str">
            <v>到期</v>
          </cell>
          <cell r="C118" t="str">
            <v>兴动双鲨19期(福州）（中证500）</v>
          </cell>
        </row>
        <row r="119">
          <cell r="A119" t="str">
            <v>SPE584</v>
          </cell>
          <cell r="B119" t="str">
            <v>到期</v>
          </cell>
          <cell r="C119" t="str">
            <v>兴动双鲨21期（山东）（沪深300）</v>
          </cell>
        </row>
        <row r="120">
          <cell r="A120" t="str">
            <v>SPE386</v>
          </cell>
          <cell r="B120" t="str">
            <v>到期</v>
          </cell>
          <cell r="C120" t="str">
            <v>兴动单鲨76期（宁德）（中证500看涨）</v>
          </cell>
        </row>
        <row r="121">
          <cell r="A121" t="str">
            <v>SPE385</v>
          </cell>
          <cell r="B121" t="str">
            <v>到期</v>
          </cell>
          <cell r="C121" t="str">
            <v>兴动双鲨20期（中证500）</v>
          </cell>
        </row>
        <row r="122">
          <cell r="A122" t="str">
            <v>SPF916</v>
          </cell>
          <cell r="B122" t="str">
            <v>到期</v>
          </cell>
          <cell r="C122" t="str">
            <v>兴动自动赎回19期（江苏）（中证500看涨）</v>
          </cell>
        </row>
        <row r="123">
          <cell r="A123" t="str">
            <v>SPF915</v>
          </cell>
          <cell r="B123" t="str">
            <v>到期</v>
          </cell>
          <cell r="C123" t="str">
            <v>兴动双鲨22期（中证500）</v>
          </cell>
        </row>
        <row r="124">
          <cell r="A124" t="str">
            <v>SPH502</v>
          </cell>
          <cell r="B124" t="str">
            <v>到期</v>
          </cell>
          <cell r="C124" t="str">
            <v>兴动双鲨23期（陕西）（中证500）</v>
          </cell>
        </row>
        <row r="125">
          <cell r="A125" t="str">
            <v>SPJ446</v>
          </cell>
          <cell r="B125" t="str">
            <v>到期</v>
          </cell>
          <cell r="C125" t="str">
            <v>兴动双鲨25期（吉林）（中证500）</v>
          </cell>
        </row>
        <row r="126">
          <cell r="A126" t="str">
            <v>SPL188</v>
          </cell>
          <cell r="B126" t="str">
            <v>到期</v>
          </cell>
          <cell r="C126" t="str">
            <v>兴尚五号</v>
          </cell>
        </row>
        <row r="127">
          <cell r="A127" t="str">
            <v>SPL428</v>
          </cell>
          <cell r="B127" t="str">
            <v>到期</v>
          </cell>
          <cell r="C127" t="str">
            <v>兴动双鲨26期（黑龙江）（中证500）</v>
          </cell>
        </row>
        <row r="128">
          <cell r="A128" t="str">
            <v>SPL189</v>
          </cell>
          <cell r="B128" t="str">
            <v>到期</v>
          </cell>
          <cell r="C128" t="str">
            <v>兴尚六号</v>
          </cell>
        </row>
        <row r="129">
          <cell r="A129" t="str">
            <v>SPL262</v>
          </cell>
          <cell r="B129" t="str">
            <v>到期</v>
          </cell>
          <cell r="C129" t="str">
            <v>兴尚八号</v>
          </cell>
        </row>
        <row r="130">
          <cell r="A130" t="str">
            <v>SPL190</v>
          </cell>
          <cell r="B130" t="str">
            <v>到期</v>
          </cell>
          <cell r="C130" t="str">
            <v>兴尚七号</v>
          </cell>
        </row>
        <row r="131">
          <cell r="A131" t="str">
            <v>SPL689</v>
          </cell>
          <cell r="B131" t="str">
            <v>到期</v>
          </cell>
          <cell r="C131" t="str">
            <v>兴动双鲨27期（江苏）（中证500）</v>
          </cell>
        </row>
        <row r="132">
          <cell r="A132" t="str">
            <v>SPL690</v>
          </cell>
          <cell r="B132" t="str">
            <v>到期</v>
          </cell>
          <cell r="C132" t="str">
            <v>兴动双鲨28期（湖南）（中证500）</v>
          </cell>
        </row>
        <row r="133">
          <cell r="A133" t="str">
            <v>SPL263</v>
          </cell>
          <cell r="B133" t="str">
            <v>到期</v>
          </cell>
          <cell r="C133" t="str">
            <v>兴尚九号</v>
          </cell>
        </row>
        <row r="134">
          <cell r="A134" t="str">
            <v>SPL264</v>
          </cell>
          <cell r="B134" t="str">
            <v>到期</v>
          </cell>
          <cell r="C134" t="str">
            <v>兴尚十号</v>
          </cell>
        </row>
        <row r="135">
          <cell r="A135" t="str">
            <v>SPL429</v>
          </cell>
          <cell r="B135" t="str">
            <v>到期</v>
          </cell>
          <cell r="C135" t="str">
            <v>兴尚十一号</v>
          </cell>
        </row>
        <row r="136">
          <cell r="A136" t="str">
            <v>SPN676</v>
          </cell>
          <cell r="B136" t="str">
            <v>到期</v>
          </cell>
          <cell r="C136" t="str">
            <v>兴动双鲨29期（江苏）（中证500）</v>
          </cell>
        </row>
        <row r="137">
          <cell r="A137" t="str">
            <v>SPN776</v>
          </cell>
          <cell r="B137" t="str">
            <v>到期</v>
          </cell>
          <cell r="C137" t="str">
            <v>兴尚十二号</v>
          </cell>
        </row>
        <row r="138">
          <cell r="A138" t="str">
            <v>SPR304</v>
          </cell>
          <cell r="B138" t="str">
            <v>到期</v>
          </cell>
          <cell r="C138" t="str">
            <v>兴动单鲨77期（宁波）（中证500看涨）</v>
          </cell>
        </row>
        <row r="139">
          <cell r="A139" t="str">
            <v>SPR549</v>
          </cell>
          <cell r="B139" t="str">
            <v>到期</v>
          </cell>
          <cell r="C139" t="str">
            <v>兴动单鲨78期（北京）（中证500看涨）</v>
          </cell>
        </row>
        <row r="140">
          <cell r="A140" t="str">
            <v>SPR550</v>
          </cell>
          <cell r="B140" t="str">
            <v>到期</v>
          </cell>
          <cell r="C140" t="str">
            <v>兴动双鲨30期（北京）（中证500）</v>
          </cell>
        </row>
        <row r="141">
          <cell r="A141" t="str">
            <v>SPR675</v>
          </cell>
          <cell r="B141" t="str">
            <v>到期</v>
          </cell>
          <cell r="C141" t="str">
            <v>兴动二元23期（北京）（中证500看涨）</v>
          </cell>
        </row>
        <row r="142">
          <cell r="A142" t="str">
            <v>SPS972</v>
          </cell>
          <cell r="B142" t="str">
            <v>到期</v>
          </cell>
          <cell r="C142" t="str">
            <v>兴尚十七号</v>
          </cell>
        </row>
        <row r="143">
          <cell r="A143" t="str">
            <v>SPS757</v>
          </cell>
          <cell r="B143" t="str">
            <v>到期</v>
          </cell>
          <cell r="C143" t="str">
            <v>兴动单鲨79期（湖南）（中证500看涨）</v>
          </cell>
        </row>
        <row r="144">
          <cell r="A144" t="str">
            <v>SPT548</v>
          </cell>
          <cell r="B144" t="str">
            <v>到期</v>
          </cell>
          <cell r="C144" t="str">
            <v>兴动双鲨31期（江苏）（中证500）</v>
          </cell>
        </row>
        <row r="145">
          <cell r="A145" t="str">
            <v>SPU313</v>
          </cell>
          <cell r="B145" t="str">
            <v>到期</v>
          </cell>
          <cell r="C145" t="str">
            <v>兴动双鲨32期（黑龙江）（中证500）</v>
          </cell>
        </row>
        <row r="146">
          <cell r="A146" t="str">
            <v>SPT549</v>
          </cell>
          <cell r="B146" t="str">
            <v>到期</v>
          </cell>
          <cell r="C146" t="str">
            <v>兴动香草1期（中证500看涨）</v>
          </cell>
        </row>
        <row r="147">
          <cell r="A147" t="str">
            <v>SPT792</v>
          </cell>
          <cell r="B147" t="str">
            <v>到期</v>
          </cell>
          <cell r="C147" t="str">
            <v>兴尚十八号</v>
          </cell>
        </row>
        <row r="148">
          <cell r="A148" t="str">
            <v>SPV241</v>
          </cell>
          <cell r="B148" t="str">
            <v>到期</v>
          </cell>
          <cell r="C148" t="str">
            <v>兴动双鲨33期（陕西）（中证500）</v>
          </cell>
        </row>
        <row r="149">
          <cell r="A149" t="str">
            <v>SPR582</v>
          </cell>
          <cell r="B149" t="str">
            <v>到期</v>
          </cell>
          <cell r="C149" t="str">
            <v>兴动价差5期（济宁）（中证500看涨）</v>
          </cell>
        </row>
        <row r="150">
          <cell r="A150" t="str">
            <v>SPU261</v>
          </cell>
          <cell r="B150" t="str">
            <v>到期</v>
          </cell>
          <cell r="C150" t="str">
            <v>兴尚十九号</v>
          </cell>
        </row>
        <row r="151">
          <cell r="A151" t="str">
            <v>SPV441</v>
          </cell>
          <cell r="B151" t="str">
            <v>到期</v>
          </cell>
          <cell r="C151" t="str">
            <v>兴动单鲨80期（宁波）（中证500看涨）</v>
          </cell>
        </row>
        <row r="152">
          <cell r="A152" t="str">
            <v>SPW270</v>
          </cell>
          <cell r="B152" t="str">
            <v>到期</v>
          </cell>
          <cell r="C152" t="str">
            <v>兴动二元26期（北京）（中证500看涨）</v>
          </cell>
        </row>
        <row r="153">
          <cell r="A153" t="str">
            <v>SPW268</v>
          </cell>
          <cell r="B153" t="str">
            <v>到期</v>
          </cell>
          <cell r="C153" t="str">
            <v>兴动单鲨81期（北京）（中证500看涨）</v>
          </cell>
        </row>
        <row r="154">
          <cell r="A154" t="str">
            <v>SPW269</v>
          </cell>
          <cell r="B154" t="str">
            <v>到期</v>
          </cell>
          <cell r="C154" t="str">
            <v>兴动双鲨34期（北京）（中证500）</v>
          </cell>
        </row>
        <row r="155">
          <cell r="A155" t="str">
            <v>SPX795</v>
          </cell>
          <cell r="B155" t="str">
            <v>到期</v>
          </cell>
          <cell r="C155" t="str">
            <v>兴尚二十一号</v>
          </cell>
        </row>
        <row r="156">
          <cell r="A156" t="str">
            <v>SPY025</v>
          </cell>
          <cell r="B156" t="str">
            <v>到期</v>
          </cell>
          <cell r="C156" t="str">
            <v>兴动单鲨82期（上海）（中证500看涨）</v>
          </cell>
        </row>
        <row r="157">
          <cell r="A157" t="str">
            <v>SPX587</v>
          </cell>
          <cell r="B157" t="str">
            <v>到期</v>
          </cell>
          <cell r="C157" t="str">
            <v>兴动自动赎回20期（中证500看涨）</v>
          </cell>
        </row>
        <row r="158">
          <cell r="A158" t="str">
            <v>SPX737</v>
          </cell>
          <cell r="B158" t="str">
            <v>到期</v>
          </cell>
          <cell r="C158" t="str">
            <v>兴业证券兴尚二十号非保本浮动收益凭证</v>
          </cell>
        </row>
        <row r="159">
          <cell r="A159" t="str">
            <v>SPY092</v>
          </cell>
          <cell r="B159" t="str">
            <v>到期</v>
          </cell>
          <cell r="C159" t="str">
            <v>兴尚二十二号</v>
          </cell>
        </row>
        <row r="160">
          <cell r="A160" t="str">
            <v>SPY325</v>
          </cell>
          <cell r="B160" t="str">
            <v>到期</v>
          </cell>
          <cell r="C160" t="str">
            <v>兴动单鲨84期（广东）（中证500看涨）</v>
          </cell>
        </row>
        <row r="161">
          <cell r="A161" t="str">
            <v>SPZ209</v>
          </cell>
          <cell r="B161" t="str">
            <v>到期</v>
          </cell>
          <cell r="C161" t="str">
            <v>兴动单鲨85期（北京）（沪深300看涨）</v>
          </cell>
        </row>
        <row r="162">
          <cell r="A162" t="str">
            <v>SPZ587</v>
          </cell>
          <cell r="B162" t="str">
            <v>到期</v>
          </cell>
          <cell r="C162" t="str">
            <v>兴动单鲨86期（宁波）（中证500看涨）</v>
          </cell>
        </row>
        <row r="163">
          <cell r="A163" t="str">
            <v>SRA400</v>
          </cell>
          <cell r="B163" t="str">
            <v>到期</v>
          </cell>
          <cell r="C163" t="str">
            <v>兴动单鲨87期（宁波）（中证500看涨）</v>
          </cell>
        </row>
        <row r="164">
          <cell r="A164" t="str">
            <v>SRA724</v>
          </cell>
          <cell r="B164" t="str">
            <v>到期</v>
          </cell>
          <cell r="C164" t="str">
            <v>兴动单鲨88期（北京）（中证500看涨）</v>
          </cell>
        </row>
        <row r="165">
          <cell r="A165" t="str">
            <v>SRA728</v>
          </cell>
          <cell r="B165" t="str">
            <v>到期</v>
          </cell>
          <cell r="C165" t="str">
            <v>兴动双鲨35期（北京）（中证500）</v>
          </cell>
        </row>
        <row r="166">
          <cell r="A166" t="str">
            <v>SRA729</v>
          </cell>
          <cell r="B166" t="str">
            <v>到期</v>
          </cell>
          <cell r="C166" t="str">
            <v>兴动二元27期（北京）（中证500看涨）</v>
          </cell>
        </row>
        <row r="167">
          <cell r="A167" t="str">
            <v>SPT554</v>
          </cell>
          <cell r="B167" t="str">
            <v>到期</v>
          </cell>
          <cell r="C167" t="str">
            <v>兴动香草2期（中证500看涨）</v>
          </cell>
        </row>
        <row r="168">
          <cell r="A168" t="str">
            <v>SRC053</v>
          </cell>
          <cell r="B168" t="str">
            <v>到期</v>
          </cell>
          <cell r="C168" t="str">
            <v>兴动双鲨36期（黑龙江）（中证500）</v>
          </cell>
        </row>
        <row r="169">
          <cell r="A169" t="str">
            <v>SRD347</v>
          </cell>
          <cell r="B169" t="str">
            <v>到期</v>
          </cell>
          <cell r="C169" t="str">
            <v>兴尚二十三号</v>
          </cell>
        </row>
        <row r="170">
          <cell r="A170" t="str">
            <v>SRD348</v>
          </cell>
          <cell r="B170" t="str">
            <v>到期</v>
          </cell>
          <cell r="C170" t="str">
            <v>兴尚二十五号</v>
          </cell>
        </row>
        <row r="171">
          <cell r="A171" t="str">
            <v>SRD349</v>
          </cell>
          <cell r="B171" t="str">
            <v>到期</v>
          </cell>
          <cell r="C171" t="str">
            <v>兴尚二十六号</v>
          </cell>
        </row>
        <row r="172">
          <cell r="A172" t="str">
            <v>SRE091</v>
          </cell>
          <cell r="B172" t="str">
            <v>到期</v>
          </cell>
          <cell r="C172" t="str">
            <v>兴动自动赎回21期（中证500看涨）</v>
          </cell>
        </row>
        <row r="173">
          <cell r="A173" t="str">
            <v>SRF346</v>
          </cell>
          <cell r="B173" t="str">
            <v>到期</v>
          </cell>
          <cell r="C173" t="str">
            <v>兴动二元28期（浙江）（中证500看涨）</v>
          </cell>
        </row>
        <row r="174">
          <cell r="A174" t="str">
            <v>SRG473</v>
          </cell>
          <cell r="B174" t="str">
            <v>到期</v>
          </cell>
          <cell r="C174" t="str">
            <v>兴尚三十一号</v>
          </cell>
        </row>
        <row r="175">
          <cell r="A175" t="str">
            <v>SRG155</v>
          </cell>
          <cell r="B175" t="str">
            <v>到期</v>
          </cell>
          <cell r="C175" t="str">
            <v>兴动单鲨90期（宁波）（中证500看涨）</v>
          </cell>
        </row>
        <row r="176">
          <cell r="A176" t="str">
            <v>SRF382</v>
          </cell>
          <cell r="B176" t="str">
            <v>到期</v>
          </cell>
          <cell r="C176" t="str">
            <v>兴尚二十八号</v>
          </cell>
        </row>
        <row r="177">
          <cell r="A177" t="str">
            <v>SRE485</v>
          </cell>
          <cell r="B177" t="str">
            <v>到期</v>
          </cell>
          <cell r="C177" t="str">
            <v>兴尚二十七号</v>
          </cell>
        </row>
        <row r="178">
          <cell r="A178" t="str">
            <v>SRF383</v>
          </cell>
          <cell r="B178" t="str">
            <v>到期</v>
          </cell>
          <cell r="C178" t="str">
            <v>兴尚二十九号</v>
          </cell>
        </row>
        <row r="179">
          <cell r="A179" t="str">
            <v>SRF800</v>
          </cell>
          <cell r="B179" t="str">
            <v>到期</v>
          </cell>
          <cell r="C179" t="str">
            <v>兴尚三十号</v>
          </cell>
        </row>
        <row r="180">
          <cell r="A180" t="str">
            <v>SRH113</v>
          </cell>
          <cell r="B180" t="str">
            <v>到期</v>
          </cell>
          <cell r="C180" t="str">
            <v>兴动自动赎回22期（中证500看涨）</v>
          </cell>
        </row>
        <row r="181">
          <cell r="A181" t="str">
            <v>SRG827</v>
          </cell>
          <cell r="B181" t="str">
            <v>到期</v>
          </cell>
          <cell r="C181" t="str">
            <v>兴尚三十二号</v>
          </cell>
        </row>
        <row r="182">
          <cell r="A182" t="str">
            <v>SRH592</v>
          </cell>
          <cell r="B182" t="str">
            <v>到期</v>
          </cell>
          <cell r="C182" t="str">
            <v>兴动单鲨93期（北京）（中证500看涨）</v>
          </cell>
        </row>
        <row r="183">
          <cell r="A183" t="str">
            <v>SRH593</v>
          </cell>
          <cell r="B183" t="str">
            <v>到期</v>
          </cell>
          <cell r="C183" t="str">
            <v>兴动双鲨37期（北京）（中证500）</v>
          </cell>
        </row>
        <row r="184">
          <cell r="A184" t="str">
            <v>SRH596</v>
          </cell>
          <cell r="B184" t="str">
            <v>到期</v>
          </cell>
          <cell r="C184" t="str">
            <v>兴动二元29期（北京）（中证500看涨）</v>
          </cell>
        </row>
        <row r="185">
          <cell r="A185" t="str">
            <v>SRH743</v>
          </cell>
          <cell r="B185" t="str">
            <v>到期</v>
          </cell>
          <cell r="C185" t="str">
            <v>兴动单鲨95期（宁波）（中证500看涨）</v>
          </cell>
        </row>
        <row r="186">
          <cell r="A186" t="str">
            <v>SRG887</v>
          </cell>
          <cell r="B186" t="str">
            <v>到期</v>
          </cell>
          <cell r="C186" t="str">
            <v>兴动单鲨92期（湖南）（中证500看涨）</v>
          </cell>
        </row>
        <row r="187">
          <cell r="A187" t="str">
            <v>SRG836</v>
          </cell>
          <cell r="B187" t="str">
            <v>到期</v>
          </cell>
          <cell r="C187" t="str">
            <v>兴尚三十三号</v>
          </cell>
        </row>
        <row r="188">
          <cell r="A188" t="str">
            <v>SRG837</v>
          </cell>
          <cell r="B188" t="str">
            <v>到期</v>
          </cell>
          <cell r="C188" t="str">
            <v>兴尚三十五号</v>
          </cell>
        </row>
        <row r="189">
          <cell r="A189" t="str">
            <v>SRK136</v>
          </cell>
          <cell r="B189" t="str">
            <v>到期</v>
          </cell>
          <cell r="C189" t="str">
            <v>兴动双鲨38期（黑龙江）（中证500）</v>
          </cell>
        </row>
        <row r="190">
          <cell r="A190" t="str">
            <v>SRL500</v>
          </cell>
          <cell r="B190" t="str">
            <v>到期</v>
          </cell>
          <cell r="C190" t="str">
            <v>兴动自动赎回23期（中证500看涨）</v>
          </cell>
        </row>
        <row r="191">
          <cell r="A191" t="str">
            <v>SRH706</v>
          </cell>
          <cell r="B191" t="str">
            <v>到期</v>
          </cell>
          <cell r="C191" t="str">
            <v>兴尚三十六号</v>
          </cell>
        </row>
        <row r="192">
          <cell r="A192" t="str">
            <v>SRL607</v>
          </cell>
          <cell r="B192" t="str">
            <v>到期</v>
          </cell>
          <cell r="C192" t="str">
            <v>兴动双鲨39期（陕西）（中证500）</v>
          </cell>
        </row>
        <row r="193">
          <cell r="A193" t="str">
            <v>SRJ526</v>
          </cell>
          <cell r="B193" t="str">
            <v>到期</v>
          </cell>
          <cell r="C193" t="str">
            <v>兴尚三十七号</v>
          </cell>
        </row>
        <row r="194">
          <cell r="A194" t="str">
            <v>SRM416</v>
          </cell>
          <cell r="B194" t="str">
            <v>到期</v>
          </cell>
          <cell r="C194" t="str">
            <v>兴动价差6期（济宁）（中证500看涨）</v>
          </cell>
        </row>
        <row r="195">
          <cell r="A195" t="str">
            <v>SRN217</v>
          </cell>
          <cell r="B195" t="str">
            <v>到期</v>
          </cell>
          <cell r="C195" t="str">
            <v>兴动单鲨96期（中证500看涨）</v>
          </cell>
        </row>
        <row r="196">
          <cell r="A196" t="str">
            <v>SRN218</v>
          </cell>
          <cell r="B196" t="str">
            <v>到期</v>
          </cell>
          <cell r="C196" t="str">
            <v>兴动单鲨97期（中证500看涨）</v>
          </cell>
        </row>
        <row r="197">
          <cell r="A197" t="str">
            <v>SRN991</v>
          </cell>
          <cell r="B197" t="str">
            <v>到期</v>
          </cell>
          <cell r="C197" t="str">
            <v>兴动二元31期（浙江）（沪深300看涨）</v>
          </cell>
        </row>
        <row r="198">
          <cell r="A198" t="str">
            <v>SRN992</v>
          </cell>
          <cell r="B198" t="str">
            <v>到期</v>
          </cell>
          <cell r="C198" t="str">
            <v>兴动二元32期（浙江）（沪深300看涨）</v>
          </cell>
        </row>
        <row r="199">
          <cell r="A199" t="str">
            <v>SRN219</v>
          </cell>
          <cell r="B199" t="str">
            <v>到期</v>
          </cell>
          <cell r="C199" t="str">
            <v>兴动单鲨98期（北京）（中证500看涨）</v>
          </cell>
        </row>
        <row r="200">
          <cell r="A200" t="str">
            <v>SRN220</v>
          </cell>
          <cell r="B200" t="str">
            <v>到期</v>
          </cell>
          <cell r="C200" t="str">
            <v>兴动双鲨40期（北京）（中证500）</v>
          </cell>
        </row>
        <row r="201">
          <cell r="A201" t="str">
            <v>SRN221</v>
          </cell>
          <cell r="B201" t="str">
            <v>到期</v>
          </cell>
          <cell r="C201" t="str">
            <v>兴动二元30期（北京）（中证500看涨）</v>
          </cell>
        </row>
        <row r="202">
          <cell r="A202" t="str">
            <v>SRJ692</v>
          </cell>
          <cell r="B202" t="str">
            <v>到期</v>
          </cell>
          <cell r="C202" t="str">
            <v>兴尚三十八号</v>
          </cell>
        </row>
        <row r="203">
          <cell r="A203" t="str">
            <v>SRN988</v>
          </cell>
          <cell r="B203" t="str">
            <v>到期</v>
          </cell>
          <cell r="C203" t="str">
            <v>兴动双鲨41期（黑龙江）（中证500）</v>
          </cell>
        </row>
        <row r="204">
          <cell r="A204" t="str">
            <v>SRQ479</v>
          </cell>
          <cell r="B204" t="str">
            <v>存续</v>
          </cell>
          <cell r="C204" t="str">
            <v>兴尚三十九号</v>
          </cell>
        </row>
        <row r="205">
          <cell r="A205" t="str">
            <v>SRQ418</v>
          </cell>
          <cell r="B205" t="str">
            <v>到期</v>
          </cell>
          <cell r="C205" t="str">
            <v>兴动自动赎回28期（中证500看涨）</v>
          </cell>
        </row>
        <row r="206">
          <cell r="A206" t="str">
            <v>SRQ293</v>
          </cell>
          <cell r="B206" t="str">
            <v>到期</v>
          </cell>
          <cell r="C206" t="str">
            <v>兴动价差7期（陕西）（中证500看涨）</v>
          </cell>
        </row>
        <row r="207">
          <cell r="A207" t="str">
            <v>SRP862</v>
          </cell>
          <cell r="B207" t="str">
            <v>到期</v>
          </cell>
          <cell r="C207" t="str">
            <v>兴动自动赎回26期（中证500看涨）</v>
          </cell>
        </row>
        <row r="208">
          <cell r="A208" t="str">
            <v>SRP863</v>
          </cell>
          <cell r="B208" t="str">
            <v>到期</v>
          </cell>
          <cell r="C208" t="str">
            <v>兴动自动赎回27期（中证500看涨）</v>
          </cell>
        </row>
        <row r="209">
          <cell r="A209" t="str">
            <v>SRQ192</v>
          </cell>
          <cell r="B209" t="str">
            <v>到期</v>
          </cell>
          <cell r="C209" t="str">
            <v>兴福长假大金鲨壹号</v>
          </cell>
        </row>
        <row r="210">
          <cell r="A210" t="str">
            <v>SRS112</v>
          </cell>
          <cell r="B210" t="str">
            <v>到期</v>
          </cell>
          <cell r="C210" t="str">
            <v>兴动二元33期（浙江）（沪深300看涨）</v>
          </cell>
        </row>
        <row r="211">
          <cell r="A211" t="str">
            <v>SRS456</v>
          </cell>
          <cell r="B211" t="str">
            <v>到期</v>
          </cell>
          <cell r="C211" t="str">
            <v>兴动单鲨99期（中证500看涨）</v>
          </cell>
        </row>
        <row r="212">
          <cell r="A212" t="str">
            <v>SRS241</v>
          </cell>
          <cell r="B212" t="str">
            <v>到期</v>
          </cell>
          <cell r="C212" t="str">
            <v>兴动自动赎回29期（沪深300看涨）</v>
          </cell>
        </row>
        <row r="213">
          <cell r="A213" t="str">
            <v>SRS831</v>
          </cell>
          <cell r="B213" t="str">
            <v>到期</v>
          </cell>
          <cell r="C213" t="str">
            <v>兴动双鲨43期（黑龙江）（中证500）</v>
          </cell>
        </row>
        <row r="214">
          <cell r="A214" t="str">
            <v>SRS498</v>
          </cell>
          <cell r="B214" t="str">
            <v>到期</v>
          </cell>
          <cell r="C214" t="str">
            <v>兴动单鲨100期（北京）（中证500看涨）</v>
          </cell>
        </row>
        <row r="215">
          <cell r="A215" t="str">
            <v>SRS499</v>
          </cell>
          <cell r="B215" t="str">
            <v>到期</v>
          </cell>
          <cell r="C215" t="str">
            <v>兴动双鲨42期（北京）（中证500）</v>
          </cell>
        </row>
        <row r="216">
          <cell r="A216" t="str">
            <v>SRS500</v>
          </cell>
          <cell r="B216" t="str">
            <v>到期</v>
          </cell>
          <cell r="C216" t="str">
            <v>兴动二元35期（北京）（中证500看涨）</v>
          </cell>
        </row>
        <row r="217">
          <cell r="A217" t="str">
            <v>SRT416</v>
          </cell>
          <cell r="B217" t="str">
            <v>到期</v>
          </cell>
          <cell r="C217" t="str">
            <v>兴动自动赎回30期（双创50ETF看涨）</v>
          </cell>
        </row>
        <row r="218">
          <cell r="A218" t="str">
            <v>SRT480</v>
          </cell>
          <cell r="B218" t="str">
            <v>到期</v>
          </cell>
          <cell r="C218" t="str">
            <v>兴动自动赎回31期（中证500看涨）</v>
          </cell>
        </row>
        <row r="219">
          <cell r="A219" t="str">
            <v>SRT999</v>
          </cell>
          <cell r="B219" t="str">
            <v>到期</v>
          </cell>
          <cell r="C219" t="str">
            <v>兴动单鲨101期（浙江）（中证500看涨）</v>
          </cell>
        </row>
        <row r="220">
          <cell r="A220" t="str">
            <v>SRV091</v>
          </cell>
          <cell r="B220" t="str">
            <v>到期</v>
          </cell>
          <cell r="C220" t="str">
            <v>兴动自动赎回32期（中证500看涨）</v>
          </cell>
        </row>
        <row r="221">
          <cell r="A221" t="str">
            <v>SRU021</v>
          </cell>
          <cell r="B221" t="str">
            <v>到期</v>
          </cell>
          <cell r="C221" t="str">
            <v>兴尚五十一号</v>
          </cell>
        </row>
        <row r="222">
          <cell r="A222" t="str">
            <v>SRV696</v>
          </cell>
          <cell r="B222" t="str">
            <v>到期</v>
          </cell>
          <cell r="C222" t="str">
            <v>兴动自动赎回33期（中证500看涨）</v>
          </cell>
        </row>
        <row r="223">
          <cell r="A223" t="str">
            <v>SRS263</v>
          </cell>
          <cell r="B223" t="str">
            <v>存续</v>
          </cell>
          <cell r="C223" t="str">
            <v>兴尚五十号</v>
          </cell>
        </row>
        <row r="224">
          <cell r="A224" t="str">
            <v>SRV951</v>
          </cell>
          <cell r="B224" t="str">
            <v>到期</v>
          </cell>
          <cell r="C224" t="str">
            <v>兴动单鲨102期（山东）（中证500看涨）</v>
          </cell>
        </row>
        <row r="225">
          <cell r="A225" t="str">
            <v>SRV706</v>
          </cell>
          <cell r="B225" t="str">
            <v>到期</v>
          </cell>
          <cell r="C225" t="str">
            <v>兴动自动赎回35期（中证500看涨）</v>
          </cell>
        </row>
        <row r="226">
          <cell r="A226" t="str">
            <v>SRV889</v>
          </cell>
          <cell r="B226" t="str">
            <v>存续</v>
          </cell>
          <cell r="C226" t="str">
            <v>兴尚五十三号</v>
          </cell>
        </row>
        <row r="227">
          <cell r="A227" t="str">
            <v>SRU624</v>
          </cell>
          <cell r="B227" t="str">
            <v>敲出终止</v>
          </cell>
          <cell r="C227" t="str">
            <v>兴尚五十二号</v>
          </cell>
        </row>
        <row r="228">
          <cell r="A228" t="str">
            <v>SRX365</v>
          </cell>
          <cell r="B228" t="str">
            <v>到期</v>
          </cell>
          <cell r="C228" t="str">
            <v>兴动二元36期（浙江）（沪深300看涨）</v>
          </cell>
        </row>
        <row r="229">
          <cell r="A229" t="str">
            <v>SRX200</v>
          </cell>
          <cell r="B229" t="str">
            <v>到期</v>
          </cell>
          <cell r="C229" t="str">
            <v>兴动自动赎回36期（中证500看涨）</v>
          </cell>
        </row>
        <row r="230">
          <cell r="A230" t="str">
            <v>SRX718</v>
          </cell>
          <cell r="B230" t="str">
            <v>到期</v>
          </cell>
          <cell r="C230" t="str">
            <v>兴动自动赎回37期（中证500看涨）</v>
          </cell>
        </row>
        <row r="231">
          <cell r="A231" t="str">
            <v>SRX813</v>
          </cell>
          <cell r="B231" t="str">
            <v>到期</v>
          </cell>
          <cell r="C231" t="str">
            <v>兴动单鲨105期（江苏）（中证500看涨）</v>
          </cell>
        </row>
        <row r="232">
          <cell r="A232" t="str">
            <v>SRX909</v>
          </cell>
          <cell r="B232" t="str">
            <v>到期</v>
          </cell>
          <cell r="C232" t="str">
            <v>兴动单鲨103期（北京）（中证500看涨）</v>
          </cell>
        </row>
        <row r="233">
          <cell r="A233" t="str">
            <v>SRX910</v>
          </cell>
          <cell r="B233" t="str">
            <v>到期</v>
          </cell>
          <cell r="C233" t="str">
            <v>兴动双鲨45期（北京）（中证500）</v>
          </cell>
        </row>
        <row r="234">
          <cell r="A234" t="str">
            <v>SRX921</v>
          </cell>
          <cell r="B234" t="str">
            <v>到期</v>
          </cell>
          <cell r="C234" t="str">
            <v>兴动二元37期（北京）（中证500看涨）</v>
          </cell>
        </row>
        <row r="235">
          <cell r="A235" t="str">
            <v>SRY640</v>
          </cell>
          <cell r="B235" t="str">
            <v>到期</v>
          </cell>
          <cell r="C235" t="str">
            <v>兴动二元38期（甘肃）（中证500看涨）</v>
          </cell>
        </row>
        <row r="236">
          <cell r="A236" t="str">
            <v>SRY585</v>
          </cell>
          <cell r="B236" t="str">
            <v>到期</v>
          </cell>
          <cell r="C236" t="str">
            <v>兴动双鲨46期（天津）（中证500）</v>
          </cell>
        </row>
        <row r="237">
          <cell r="A237" t="str">
            <v>SRY566</v>
          </cell>
          <cell r="B237" t="str">
            <v>到期</v>
          </cell>
          <cell r="C237" t="str">
            <v>兴动自动赎回38期（中证500看涨）</v>
          </cell>
        </row>
        <row r="238">
          <cell r="A238" t="str">
            <v>SPW290</v>
          </cell>
          <cell r="B238" t="str">
            <v>到期</v>
          </cell>
          <cell r="C238" t="str">
            <v>兴动双鲨47期（黑龙江）（中证500）</v>
          </cell>
        </row>
        <row r="239">
          <cell r="A239" t="str">
            <v>SRZ039.1</v>
          </cell>
          <cell r="B239" t="str">
            <v>部分提前终止</v>
          </cell>
          <cell r="C239" t="str">
            <v>兴尚五十六号</v>
          </cell>
        </row>
        <row r="240">
          <cell r="A240" t="str">
            <v>SRZ039.2</v>
          </cell>
          <cell r="B240" t="str">
            <v>部分提前终止</v>
          </cell>
          <cell r="C240" t="str">
            <v>兴尚五十六号</v>
          </cell>
        </row>
        <row r="241">
          <cell r="A241" t="str">
            <v>SRZ039</v>
          </cell>
          <cell r="B241" t="str">
            <v>存续</v>
          </cell>
          <cell r="C241" t="str">
            <v>兴尚五十六号</v>
          </cell>
        </row>
        <row r="242">
          <cell r="A242" t="str">
            <v>SRZ763</v>
          </cell>
          <cell r="B242" t="str">
            <v>到期</v>
          </cell>
          <cell r="C242" t="str">
            <v>兴动自动赎回51期</v>
          </cell>
        </row>
        <row r="243">
          <cell r="A243" t="str">
            <v>SRZ764</v>
          </cell>
          <cell r="B243" t="str">
            <v>到期</v>
          </cell>
          <cell r="C243" t="str">
            <v>兴动自动赎回52期</v>
          </cell>
        </row>
        <row r="244">
          <cell r="A244" t="str">
            <v>SFS162</v>
          </cell>
          <cell r="B244" t="str">
            <v>存续</v>
          </cell>
          <cell r="C244" t="str">
            <v>兴动自动赎回39期（中证500看涨）</v>
          </cell>
        </row>
        <row r="245">
          <cell r="A245" t="str">
            <v>SUA389</v>
          </cell>
          <cell r="B245" t="str">
            <v>存续</v>
          </cell>
          <cell r="C245" t="str">
            <v>兴尚五十八号</v>
          </cell>
        </row>
        <row r="246">
          <cell r="A246" t="str">
            <v>SRZ957</v>
          </cell>
          <cell r="B246" t="str">
            <v>存续</v>
          </cell>
          <cell r="C246" t="str">
            <v>兴尚五十七号</v>
          </cell>
        </row>
        <row r="247">
          <cell r="A247" t="str">
            <v>SRY623</v>
          </cell>
          <cell r="B247" t="str">
            <v>存续</v>
          </cell>
          <cell r="C247" t="str">
            <v>兴尚五十五号</v>
          </cell>
        </row>
        <row r="248">
          <cell r="A248" t="str">
            <v>SUA510</v>
          </cell>
          <cell r="B248" t="str">
            <v>到期</v>
          </cell>
          <cell r="C248" t="str">
            <v>兴动自动赎回55期（中证500看涨）</v>
          </cell>
        </row>
        <row r="249">
          <cell r="A249" t="str">
            <v>SUA855</v>
          </cell>
          <cell r="B249" t="str">
            <v>到期</v>
          </cell>
          <cell r="C249" t="str">
            <v>兴动双鲨48期（天津）（中证500）</v>
          </cell>
        </row>
        <row r="250">
          <cell r="A250" t="str">
            <v>SUB236</v>
          </cell>
          <cell r="B250" t="str">
            <v>到期</v>
          </cell>
          <cell r="C250" t="str">
            <v>兴动自动赎回58期（中证500看涨）</v>
          </cell>
        </row>
        <row r="251">
          <cell r="A251" t="str">
            <v>SUB237</v>
          </cell>
          <cell r="B251" t="str">
            <v>到期</v>
          </cell>
          <cell r="C251" t="str">
            <v>兴动自动赎回59期（中证500看涨）</v>
          </cell>
        </row>
        <row r="252">
          <cell r="A252" t="str">
            <v>SUB238</v>
          </cell>
          <cell r="B252" t="str">
            <v>到期</v>
          </cell>
          <cell r="C252" t="str">
            <v>兴动自动赎回60期（中证500看涨）</v>
          </cell>
        </row>
        <row r="253">
          <cell r="A253" t="str">
            <v>SUA815</v>
          </cell>
          <cell r="B253" t="str">
            <v>存续</v>
          </cell>
          <cell r="C253" t="str">
            <v>兴尚五十九号</v>
          </cell>
        </row>
        <row r="254">
          <cell r="A254" t="str">
            <v>SUB070</v>
          </cell>
          <cell r="B254" t="str">
            <v>到期</v>
          </cell>
          <cell r="C254" t="str">
            <v>兴动自动赎回57期（沪深300看涨）</v>
          </cell>
        </row>
        <row r="255">
          <cell r="A255" t="str">
            <v>SUB687</v>
          </cell>
          <cell r="B255" t="str">
            <v>到期</v>
          </cell>
          <cell r="C255" t="str">
            <v>兴动自动赎回61期（中证500看涨）</v>
          </cell>
        </row>
        <row r="256">
          <cell r="A256" t="str">
            <v>SUB692</v>
          </cell>
          <cell r="B256" t="str">
            <v>到期</v>
          </cell>
          <cell r="C256" t="str">
            <v>兴动二元39期（浙江）（沪深300看涨）</v>
          </cell>
        </row>
        <row r="257">
          <cell r="A257" t="str">
            <v>SUC179</v>
          </cell>
          <cell r="B257" t="str">
            <v>到期</v>
          </cell>
          <cell r="C257" t="str">
            <v>兴动自动赎回62期（中证500看涨）</v>
          </cell>
        </row>
        <row r="258">
          <cell r="A258" t="str">
            <v>SUC182</v>
          </cell>
          <cell r="B258" t="str">
            <v>到期</v>
          </cell>
          <cell r="C258" t="str">
            <v>兴动自动赎回63期（中证500看涨）</v>
          </cell>
        </row>
        <row r="259">
          <cell r="A259" t="str">
            <v>SUB693</v>
          </cell>
          <cell r="B259" t="str">
            <v>到期</v>
          </cell>
          <cell r="C259" t="str">
            <v>兴动单鲨106期（四川）（中证500看涨）</v>
          </cell>
        </row>
        <row r="260">
          <cell r="A260" t="str">
            <v>SUA092</v>
          </cell>
          <cell r="B260" t="str">
            <v>到期</v>
          </cell>
          <cell r="C260" t="str">
            <v>兴动自动赎回53期（中证500看涨）</v>
          </cell>
        </row>
        <row r="261">
          <cell r="A261" t="str">
            <v>SUC341</v>
          </cell>
          <cell r="B261" t="str">
            <v>到期</v>
          </cell>
          <cell r="C261" t="str">
            <v>兴动自动赎回65期（中证500看涨）</v>
          </cell>
        </row>
        <row r="262">
          <cell r="A262" t="str">
            <v>SUC340</v>
          </cell>
          <cell r="B262" t="str">
            <v>到期</v>
          </cell>
          <cell r="C262" t="str">
            <v>兴动单鲨107期（宁波）（中证500看涨）</v>
          </cell>
        </row>
        <row r="263">
          <cell r="A263" t="str">
            <v>SUD859</v>
          </cell>
          <cell r="B263" t="str">
            <v>到期</v>
          </cell>
          <cell r="C263" t="str">
            <v>兴动二元51期（浙江）（沪深300看涨）</v>
          </cell>
        </row>
        <row r="264">
          <cell r="A264" t="str">
            <v>SUB555</v>
          </cell>
          <cell r="B264" t="str">
            <v>存续</v>
          </cell>
          <cell r="C264" t="str">
            <v>兴尚六十号</v>
          </cell>
        </row>
        <row r="265">
          <cell r="A265" t="str">
            <v>SUF938</v>
          </cell>
          <cell r="B265" t="str">
            <v>到期</v>
          </cell>
          <cell r="C265" t="str">
            <v>兴动自动赎回67期（中证500看涨）</v>
          </cell>
        </row>
        <row r="266">
          <cell r="A266" t="str">
            <v>SUF416</v>
          </cell>
          <cell r="B266" t="str">
            <v>到期</v>
          </cell>
          <cell r="C266" t="str">
            <v>兴动自动赎回66期（中证500看涨）</v>
          </cell>
        </row>
        <row r="267">
          <cell r="A267" t="str">
            <v>SUF699</v>
          </cell>
          <cell r="B267" t="str">
            <v>到期</v>
          </cell>
          <cell r="C267" t="str">
            <v>兴动双鲨49期（黑龙江）（中证500）</v>
          </cell>
        </row>
        <row r="268">
          <cell r="A268" t="str">
            <v>SUH460</v>
          </cell>
          <cell r="B268" t="str">
            <v>到期</v>
          </cell>
          <cell r="C268" t="str">
            <v>兴动自动赎回68期（中证500看涨）</v>
          </cell>
        </row>
        <row r="269">
          <cell r="A269" t="str">
            <v>SUG938</v>
          </cell>
          <cell r="B269" t="str">
            <v>到期</v>
          </cell>
          <cell r="C269" t="str">
            <v>兴动单鲨108期（北京）（中证500看涨）</v>
          </cell>
        </row>
        <row r="270">
          <cell r="A270" t="str">
            <v>SUG939</v>
          </cell>
          <cell r="B270" t="str">
            <v>到期</v>
          </cell>
          <cell r="C270" t="str">
            <v>兴动单鲨109期（北京）（沪深300看涨）</v>
          </cell>
        </row>
        <row r="271">
          <cell r="A271" t="str">
            <v>SUG940</v>
          </cell>
          <cell r="B271" t="str">
            <v>到期</v>
          </cell>
          <cell r="C271" t="str">
            <v>兴动双鲨50期（北京）（中证500）</v>
          </cell>
        </row>
        <row r="272">
          <cell r="A272" t="str">
            <v>SUG941</v>
          </cell>
          <cell r="B272" t="str">
            <v>到期</v>
          </cell>
          <cell r="C272" t="str">
            <v>兴动双鲨51期（北京）（沪深300）</v>
          </cell>
        </row>
        <row r="273">
          <cell r="A273" t="str">
            <v>SUG960</v>
          </cell>
          <cell r="B273" t="str">
            <v>到期</v>
          </cell>
          <cell r="C273" t="str">
            <v>兴动二元52期（北京）（中证500看涨）</v>
          </cell>
        </row>
        <row r="274">
          <cell r="A274" t="str">
            <v>SUG961</v>
          </cell>
          <cell r="B274" t="str">
            <v>到期</v>
          </cell>
          <cell r="C274" t="str">
            <v>兴动价差8期（山东）（中证500看涨）</v>
          </cell>
        </row>
        <row r="275">
          <cell r="A275" t="str">
            <v>SUG378</v>
          </cell>
          <cell r="B275" t="str">
            <v>存续</v>
          </cell>
          <cell r="C275" t="str">
            <v>兴尚六十二号</v>
          </cell>
        </row>
        <row r="276">
          <cell r="A276" t="str">
            <v>SUJ063</v>
          </cell>
          <cell r="B276" t="str">
            <v>到期</v>
          </cell>
          <cell r="C276" t="str">
            <v>兴动单鲨112期（中证500看涨）</v>
          </cell>
        </row>
        <row r="277">
          <cell r="A277" t="str">
            <v>SUJ062</v>
          </cell>
          <cell r="B277" t="str">
            <v>到期</v>
          </cell>
          <cell r="C277" t="str">
            <v>兴动自动赎回70期（中证500看涨）</v>
          </cell>
        </row>
        <row r="278">
          <cell r="A278" t="str">
            <v>SUG377</v>
          </cell>
          <cell r="B278" t="str">
            <v>敲出终止</v>
          </cell>
          <cell r="C278" t="str">
            <v>兴尚六十一号</v>
          </cell>
        </row>
        <row r="279">
          <cell r="A279" t="str">
            <v>SUH907</v>
          </cell>
          <cell r="B279" t="str">
            <v>到期</v>
          </cell>
          <cell r="C279" t="str">
            <v>兴动自动赎回69期（中证500看涨）</v>
          </cell>
        </row>
        <row r="280">
          <cell r="A280" t="str">
            <v>SUJ294</v>
          </cell>
          <cell r="B280" t="str">
            <v>到期</v>
          </cell>
          <cell r="C280" t="str">
            <v>兴动自动赎回71期（中证500看涨）</v>
          </cell>
        </row>
        <row r="281">
          <cell r="A281" t="str">
            <v>SUJ387</v>
          </cell>
          <cell r="B281" t="str">
            <v>到期</v>
          </cell>
          <cell r="C281" t="str">
            <v>兴动自动赎回72期（中证500看涨）</v>
          </cell>
        </row>
        <row r="282">
          <cell r="A282" t="str">
            <v>SUJ912</v>
          </cell>
          <cell r="B282" t="str">
            <v>到期</v>
          </cell>
          <cell r="C282" t="str">
            <v>兴动自动赎回73期（中证500看涨）</v>
          </cell>
        </row>
        <row r="283">
          <cell r="A283" t="str">
            <v>SUJ950</v>
          </cell>
          <cell r="B283" t="str">
            <v>到期</v>
          </cell>
          <cell r="C283" t="str">
            <v>兴动单鲨115期（山东）（中证500看涨）</v>
          </cell>
        </row>
        <row r="284">
          <cell r="A284" t="str">
            <v>SUJ271</v>
          </cell>
          <cell r="B284" t="str">
            <v>到期</v>
          </cell>
          <cell r="C284" t="str">
            <v>兴动二元53期（浙江）（沪深300看涨）</v>
          </cell>
        </row>
        <row r="285">
          <cell r="A285" t="str">
            <v>SUG733</v>
          </cell>
          <cell r="B285" t="str">
            <v>存续</v>
          </cell>
          <cell r="C285" t="str">
            <v>兴尚六十三号</v>
          </cell>
        </row>
        <row r="286">
          <cell r="A286" t="str">
            <v>SUJ850</v>
          </cell>
          <cell r="B286" t="str">
            <v>到期</v>
          </cell>
          <cell r="C286" t="str">
            <v>兴动单鲨113期（上海）（中证500看涨）</v>
          </cell>
        </row>
        <row r="287">
          <cell r="A287" t="str">
            <v>SUL191</v>
          </cell>
          <cell r="B287" t="str">
            <v>敲出终止</v>
          </cell>
          <cell r="C287" t="str">
            <v>兴动自动赎回75期（中证500看涨）</v>
          </cell>
        </row>
        <row r="288">
          <cell r="A288" t="str">
            <v>SUL347</v>
          </cell>
          <cell r="B288" t="str">
            <v>敲出终止</v>
          </cell>
          <cell r="C288" t="str">
            <v>兴动自动赎回76期（中证500看涨）</v>
          </cell>
        </row>
        <row r="289">
          <cell r="A289" t="str">
            <v>SUK621</v>
          </cell>
          <cell r="B289" t="str">
            <v>存续</v>
          </cell>
          <cell r="C289" t="str">
            <v>兴尚六十九号</v>
          </cell>
        </row>
        <row r="290">
          <cell r="A290" t="str">
            <v>SUK620</v>
          </cell>
          <cell r="B290" t="str">
            <v>敲出终止</v>
          </cell>
          <cell r="C290" t="str">
            <v>兴尚六十八号</v>
          </cell>
        </row>
        <row r="291">
          <cell r="A291" t="str">
            <v>SUG737.1</v>
          </cell>
          <cell r="B291" t="str">
            <v>部分提前终止</v>
          </cell>
          <cell r="C291" t="str">
            <v>兴尚六十五号</v>
          </cell>
        </row>
        <row r="292">
          <cell r="A292" t="str">
            <v>SUK391</v>
          </cell>
          <cell r="B292" t="str">
            <v>到期</v>
          </cell>
          <cell r="C292" t="str">
            <v>兴动单鲨117期（四川）（中证500看涨）</v>
          </cell>
        </row>
        <row r="293">
          <cell r="A293" t="str">
            <v>SUL581</v>
          </cell>
          <cell r="B293" t="str">
            <v>到期</v>
          </cell>
          <cell r="C293" t="str">
            <v>兴动单鲨119期（湖北）（中证500看涨）</v>
          </cell>
        </row>
        <row r="294">
          <cell r="A294" t="str">
            <v>SUL357</v>
          </cell>
          <cell r="B294" t="str">
            <v>敲出终止</v>
          </cell>
          <cell r="C294" t="str">
            <v>兴动自动赎回77期（中证500看涨）</v>
          </cell>
        </row>
        <row r="295">
          <cell r="A295" t="str">
            <v>SUG738</v>
          </cell>
          <cell r="B295" t="str">
            <v>存续</v>
          </cell>
          <cell r="C295" t="str">
            <v>兴尚六十六号</v>
          </cell>
        </row>
        <row r="296">
          <cell r="A296" t="str">
            <v>SUG737</v>
          </cell>
          <cell r="B296" t="str">
            <v>存续</v>
          </cell>
          <cell r="C296" t="str">
            <v>兴尚六十五号</v>
          </cell>
        </row>
        <row r="297">
          <cell r="A297" t="str">
            <v>SUL359</v>
          </cell>
          <cell r="B297" t="str">
            <v>到期</v>
          </cell>
          <cell r="C297" t="str">
            <v>兴动自动赎回78期（中证500看涨）</v>
          </cell>
        </row>
        <row r="298">
          <cell r="A298" t="str">
            <v>SUN382</v>
          </cell>
          <cell r="B298" t="str">
            <v>到期</v>
          </cell>
          <cell r="C298" t="str">
            <v>兴动自动赎回80期（中证500看涨）</v>
          </cell>
        </row>
        <row r="299">
          <cell r="A299" t="str">
            <v>SUM750</v>
          </cell>
          <cell r="B299" t="str">
            <v>到期</v>
          </cell>
          <cell r="C299" t="str">
            <v>兴动双鲨52期（黑龙江）（中证500）</v>
          </cell>
        </row>
        <row r="300">
          <cell r="A300" t="str">
            <v>SUN468</v>
          </cell>
          <cell r="B300" t="str">
            <v>到期</v>
          </cell>
          <cell r="C300" t="str">
            <v>兴动自动赎回82期（中证500看涨）</v>
          </cell>
        </row>
        <row r="301">
          <cell r="A301" t="str">
            <v>SUN182</v>
          </cell>
          <cell r="B301" t="str">
            <v>到期</v>
          </cell>
          <cell r="C301" t="str">
            <v>兴动单鲨120期（北京）（中证500看涨）</v>
          </cell>
        </row>
        <row r="302">
          <cell r="A302" t="str">
            <v>SUN183</v>
          </cell>
          <cell r="B302" t="str">
            <v>到期</v>
          </cell>
          <cell r="C302" t="str">
            <v>兴动单鲨121期（北京）（沪深300看涨）</v>
          </cell>
        </row>
        <row r="303">
          <cell r="A303" t="str">
            <v>SUN187</v>
          </cell>
          <cell r="B303" t="str">
            <v>到期</v>
          </cell>
          <cell r="C303" t="str">
            <v>兴动双鲨53期（北京）（中证500）</v>
          </cell>
        </row>
        <row r="304">
          <cell r="A304" t="str">
            <v>SUN190</v>
          </cell>
          <cell r="B304" t="str">
            <v>到期</v>
          </cell>
          <cell r="C304" t="str">
            <v>兴动双鲨55期（北京）（沪深300）</v>
          </cell>
        </row>
        <row r="305">
          <cell r="A305" t="str">
            <v>SUN191</v>
          </cell>
          <cell r="B305" t="str">
            <v>到期</v>
          </cell>
          <cell r="C305" t="str">
            <v>兴动二元55期（北京）（中证500看涨）</v>
          </cell>
        </row>
        <row r="306">
          <cell r="A306" t="str">
            <v>SUN192</v>
          </cell>
          <cell r="B306" t="str">
            <v>到期</v>
          </cell>
          <cell r="C306" t="str">
            <v>兴动二元56期（北京）（沪深300看涨）</v>
          </cell>
        </row>
        <row r="307">
          <cell r="A307" t="str">
            <v>SUN367</v>
          </cell>
          <cell r="B307" t="str">
            <v>到期</v>
          </cell>
          <cell r="C307" t="str">
            <v>兴动自动赎回79期（中证500看涨）</v>
          </cell>
        </row>
        <row r="308">
          <cell r="A308" t="str">
            <v>SUN376</v>
          </cell>
          <cell r="B308" t="str">
            <v>到期</v>
          </cell>
          <cell r="C308" t="str">
            <v>兴动单鲨122期（山东）（中证500看涨）</v>
          </cell>
        </row>
        <row r="309">
          <cell r="A309" t="str">
            <v>SUM782</v>
          </cell>
          <cell r="B309" t="str">
            <v>存续</v>
          </cell>
          <cell r="C309" t="str">
            <v>兴尚七十五号</v>
          </cell>
        </row>
        <row r="310">
          <cell r="A310" t="str">
            <v>SUM781</v>
          </cell>
          <cell r="B310" t="str">
            <v>存续</v>
          </cell>
          <cell r="C310" t="str">
            <v>兴尚七十三号</v>
          </cell>
        </row>
        <row r="311">
          <cell r="A311" t="str">
            <v>SUM756</v>
          </cell>
          <cell r="B311" t="str">
            <v>存续</v>
          </cell>
          <cell r="C311" t="str">
            <v>兴尚七十一号</v>
          </cell>
        </row>
        <row r="312">
          <cell r="A312" t="str">
            <v>SUM757</v>
          </cell>
          <cell r="B312" t="str">
            <v>存续</v>
          </cell>
          <cell r="C312" t="str">
            <v>兴尚七十二号</v>
          </cell>
        </row>
        <row r="313">
          <cell r="A313" t="str">
            <v>SUN205</v>
          </cell>
          <cell r="B313" t="str">
            <v>存续</v>
          </cell>
          <cell r="C313" t="str">
            <v>兴尚七十六号</v>
          </cell>
        </row>
        <row r="314">
          <cell r="A314" t="str">
            <v>SUN583</v>
          </cell>
          <cell r="B314" t="str">
            <v>到期</v>
          </cell>
          <cell r="C314" t="str">
            <v>兴动二元57期（浙江）（沪深300看涨）</v>
          </cell>
        </row>
        <row r="315">
          <cell r="A315" t="str">
            <v>SUN586</v>
          </cell>
          <cell r="B315" t="str">
            <v>到期</v>
          </cell>
          <cell r="C315" t="str">
            <v>兴动二元58期（浙江）（沪深300看涨）</v>
          </cell>
        </row>
        <row r="316">
          <cell r="A316" t="str">
            <v>SUN756</v>
          </cell>
          <cell r="B316" t="str">
            <v>存续</v>
          </cell>
          <cell r="C316" t="str">
            <v>兴尚七十七号</v>
          </cell>
        </row>
        <row r="317">
          <cell r="A317" t="str">
            <v>SUG893</v>
          </cell>
          <cell r="B317" t="str">
            <v>存续</v>
          </cell>
          <cell r="C317" t="str">
            <v>兴尚六十七号</v>
          </cell>
        </row>
        <row r="318">
          <cell r="A318" t="str">
            <v>SUP158</v>
          </cell>
          <cell r="B318" t="str">
            <v>到期</v>
          </cell>
          <cell r="C318" t="str">
            <v>兴动自动赎回83期（中证500看涨）</v>
          </cell>
        </row>
        <row r="319">
          <cell r="A319" t="str">
            <v>SUP025</v>
          </cell>
          <cell r="B319" t="str">
            <v>存续</v>
          </cell>
          <cell r="C319" t="str">
            <v>兴尚八十一号</v>
          </cell>
        </row>
        <row r="320">
          <cell r="A320" t="str">
            <v>SUP023</v>
          </cell>
          <cell r="B320" t="str">
            <v>存续</v>
          </cell>
          <cell r="C320" t="str">
            <v>兴尚八十号</v>
          </cell>
        </row>
        <row r="321">
          <cell r="A321" t="str">
            <v>SUP016</v>
          </cell>
          <cell r="B321" t="str">
            <v>存续</v>
          </cell>
          <cell r="C321" t="str">
            <v>兴尚七十八号</v>
          </cell>
        </row>
        <row r="322">
          <cell r="A322" t="str">
            <v>SUP017</v>
          </cell>
          <cell r="B322" t="str">
            <v>存续</v>
          </cell>
          <cell r="C322" t="str">
            <v>兴尚七十九号</v>
          </cell>
        </row>
        <row r="323">
          <cell r="A323" t="str">
            <v>SUN467</v>
          </cell>
          <cell r="B323" t="str">
            <v>到期</v>
          </cell>
          <cell r="C323" t="str">
            <v>兴动自动赎回81期（中证500看涨）</v>
          </cell>
        </row>
        <row r="324">
          <cell r="A324" t="str">
            <v>SUP683</v>
          </cell>
          <cell r="B324" t="str">
            <v>到期</v>
          </cell>
          <cell r="C324" t="str">
            <v>兴动二元59期（浙江）（沪深300看涨）</v>
          </cell>
        </row>
        <row r="325">
          <cell r="A325" t="str">
            <v>SUP688</v>
          </cell>
          <cell r="B325" t="str">
            <v>到期</v>
          </cell>
          <cell r="C325" t="str">
            <v>兴动二元60期（浙江）（沪深300看涨）</v>
          </cell>
        </row>
        <row r="326">
          <cell r="A326" t="str">
            <v>SUP670</v>
          </cell>
          <cell r="B326" t="str">
            <v>到期</v>
          </cell>
          <cell r="C326" t="str">
            <v>兴动自动赎回85期（中证500看涨）</v>
          </cell>
        </row>
        <row r="327">
          <cell r="A327" t="str">
            <v>SUQ188</v>
          </cell>
          <cell r="B327" t="str">
            <v>到期</v>
          </cell>
          <cell r="C327" t="str">
            <v>兴动单鲨125期（中证500看涨）</v>
          </cell>
        </row>
        <row r="328">
          <cell r="A328" t="str">
            <v>SUQ369</v>
          </cell>
          <cell r="B328" t="str">
            <v>到期</v>
          </cell>
          <cell r="C328" t="str">
            <v>兴动自动赎回86期（中证500看涨）</v>
          </cell>
        </row>
        <row r="329">
          <cell r="A329" t="str">
            <v>SUQ260</v>
          </cell>
          <cell r="B329" t="str">
            <v>存续</v>
          </cell>
          <cell r="C329" t="str">
            <v>兴尚八十二号</v>
          </cell>
        </row>
        <row r="330">
          <cell r="A330" t="str">
            <v>SUQ753</v>
          </cell>
          <cell r="B330" t="str">
            <v>到期</v>
          </cell>
          <cell r="C330" t="str">
            <v>兴动二元61期（中证500看涨）</v>
          </cell>
        </row>
        <row r="331">
          <cell r="A331" t="str">
            <v>SUQ520</v>
          </cell>
          <cell r="B331" t="str">
            <v>到期</v>
          </cell>
          <cell r="C331" t="str">
            <v>兴动价差9期（宁波）（中证500看涨）</v>
          </cell>
        </row>
        <row r="332">
          <cell r="A332" t="str">
            <v>SUQ097</v>
          </cell>
          <cell r="B332" t="str">
            <v>到期</v>
          </cell>
          <cell r="C332" t="str">
            <v>兴动单鲨123期（四川）（中证500看涨）</v>
          </cell>
        </row>
        <row r="333">
          <cell r="A333" t="str">
            <v>SUQ261</v>
          </cell>
          <cell r="B333" t="str">
            <v>到期</v>
          </cell>
          <cell r="C333" t="str">
            <v>兴动双鲨56期（湖北）（中证500）</v>
          </cell>
        </row>
        <row r="334">
          <cell r="A334" t="str">
            <v>SUR235</v>
          </cell>
          <cell r="B334" t="str">
            <v>到期</v>
          </cell>
          <cell r="C334" t="str">
            <v>兴动价差10期（宁波）（中证500看涨）</v>
          </cell>
        </row>
        <row r="335">
          <cell r="A335" t="str">
            <v>SUR820</v>
          </cell>
          <cell r="B335" t="str">
            <v>敲出终止</v>
          </cell>
          <cell r="C335" t="str">
            <v>兴动自动赎回87期（中证500看涨）</v>
          </cell>
        </row>
        <row r="336">
          <cell r="A336" t="str">
            <v>SUR717</v>
          </cell>
          <cell r="B336" t="str">
            <v>到期</v>
          </cell>
          <cell r="C336" t="str">
            <v>兴动单鲨127期（四川）（中证500看涨）</v>
          </cell>
        </row>
        <row r="337">
          <cell r="A337" t="str">
            <v>SUR372</v>
          </cell>
          <cell r="B337" t="str">
            <v>到期</v>
          </cell>
          <cell r="C337" t="str">
            <v>兴动单鲨126期（深圳）（中证500看涨）</v>
          </cell>
        </row>
        <row r="338">
          <cell r="A338" t="str">
            <v>SUR521</v>
          </cell>
          <cell r="B338" t="str">
            <v>存续</v>
          </cell>
          <cell r="C338" t="str">
            <v>兴尚八十四号</v>
          </cell>
        </row>
        <row r="339">
          <cell r="A339" t="str">
            <v>SUT046</v>
          </cell>
          <cell r="B339" t="str">
            <v>敲出终止</v>
          </cell>
          <cell r="C339" t="str">
            <v>兴尚八十五号</v>
          </cell>
        </row>
        <row r="340">
          <cell r="A340" t="str">
            <v>SUR991</v>
          </cell>
          <cell r="B340" t="str">
            <v>到期</v>
          </cell>
          <cell r="C340" t="str">
            <v>兴动单鲨128期（湖北）（中证500看涨）</v>
          </cell>
        </row>
        <row r="341">
          <cell r="A341" t="str">
            <v>SUT073</v>
          </cell>
          <cell r="B341" t="str">
            <v>敲出终止</v>
          </cell>
          <cell r="C341" t="str">
            <v>兴动自动赎回90期（中证500看涨）</v>
          </cell>
        </row>
        <row r="342">
          <cell r="A342" t="str">
            <v>SUQ859</v>
          </cell>
          <cell r="B342" t="str">
            <v>敲出终止</v>
          </cell>
          <cell r="C342" t="str">
            <v>兴尚八十三号</v>
          </cell>
        </row>
        <row r="343">
          <cell r="A343" t="str">
            <v>SUT072</v>
          </cell>
          <cell r="B343" t="str">
            <v>到期</v>
          </cell>
          <cell r="C343" t="str">
            <v>兴动自动赎回89期（中证500看涨）</v>
          </cell>
        </row>
        <row r="344">
          <cell r="A344" t="str">
            <v>SUT811</v>
          </cell>
          <cell r="B344" t="str">
            <v>到期</v>
          </cell>
          <cell r="C344" t="str">
            <v>兴动双鲨57期（黑龙江）（中证500）</v>
          </cell>
        </row>
        <row r="345">
          <cell r="A345" t="str">
            <v>SUT993</v>
          </cell>
          <cell r="B345" t="str">
            <v>敲出终止</v>
          </cell>
          <cell r="C345" t="str">
            <v>兴动自动赎回93期（中证500看涨）</v>
          </cell>
        </row>
        <row r="346">
          <cell r="A346" t="str">
            <v>SUU477</v>
          </cell>
          <cell r="B346" t="str">
            <v>到期</v>
          </cell>
          <cell r="C346" t="str">
            <v>兴动单鲨131期（天津）（中证500看涨）</v>
          </cell>
        </row>
        <row r="347">
          <cell r="A347" t="str">
            <v>SUU471</v>
          </cell>
          <cell r="B347" t="str">
            <v>到期</v>
          </cell>
          <cell r="C347" t="str">
            <v>兴动单鲨129期（北京）（中证500看涨）</v>
          </cell>
        </row>
        <row r="348">
          <cell r="A348" t="str">
            <v>SUU472</v>
          </cell>
          <cell r="B348" t="str">
            <v>到期</v>
          </cell>
          <cell r="C348" t="str">
            <v>兴动双鲨58期（北京）（中证500）</v>
          </cell>
        </row>
        <row r="349">
          <cell r="A349" t="str">
            <v>SUU473</v>
          </cell>
          <cell r="B349" t="str">
            <v>到期</v>
          </cell>
          <cell r="C349" t="str">
            <v>兴动二元65期（北京）（中证500看涨）</v>
          </cell>
        </row>
        <row r="350">
          <cell r="A350" t="str">
            <v>SUU474</v>
          </cell>
          <cell r="B350" t="str">
            <v>到期</v>
          </cell>
          <cell r="C350" t="str">
            <v>兴动单鲨130期（北京）（沪深300看涨）</v>
          </cell>
        </row>
        <row r="351">
          <cell r="A351" t="str">
            <v>SUU475</v>
          </cell>
          <cell r="B351" t="str">
            <v>到期</v>
          </cell>
          <cell r="C351" t="str">
            <v>兴动双鲨59期（北京）（沪深300看涨）</v>
          </cell>
        </row>
        <row r="352">
          <cell r="A352" t="str">
            <v>SUU476</v>
          </cell>
          <cell r="B352" t="str">
            <v>到期</v>
          </cell>
          <cell r="C352" t="str">
            <v>兴动二元66期（北京）（沪深300看涨）</v>
          </cell>
        </row>
        <row r="353">
          <cell r="A353" t="str">
            <v>SUT770</v>
          </cell>
          <cell r="B353" t="str">
            <v>敲出终止</v>
          </cell>
          <cell r="C353" t="str">
            <v>兴动自动赎回91期（中证500看涨）</v>
          </cell>
        </row>
        <row r="354">
          <cell r="A354" t="str">
            <v>SUV111</v>
          </cell>
          <cell r="B354" t="str">
            <v>敲出终止</v>
          </cell>
          <cell r="C354" t="str">
            <v>兴动自动赎回99期（中证500看涨）</v>
          </cell>
        </row>
        <row r="355">
          <cell r="A355" t="str">
            <v>SUT771</v>
          </cell>
          <cell r="B355" t="str">
            <v>到期</v>
          </cell>
          <cell r="C355" t="str">
            <v>兴动自动赎回92期（中证500看涨）</v>
          </cell>
        </row>
        <row r="356">
          <cell r="A356" t="str">
            <v>SUU673</v>
          </cell>
          <cell r="B356" t="str">
            <v>敲出终止</v>
          </cell>
          <cell r="C356" t="str">
            <v>兴动自动赎回97期（中证500看涨）</v>
          </cell>
        </row>
        <row r="357">
          <cell r="A357" t="str">
            <v>SUU675</v>
          </cell>
          <cell r="B357" t="str">
            <v>到期</v>
          </cell>
          <cell r="C357" t="str">
            <v>兴动单鲨132期（四川）（中证500看涨）</v>
          </cell>
        </row>
        <row r="358">
          <cell r="A358" t="str">
            <v>SUV113</v>
          </cell>
          <cell r="B358" t="str">
            <v>到期</v>
          </cell>
          <cell r="C358" t="str">
            <v>兴动自动赎回100期（中证500看涨）</v>
          </cell>
        </row>
        <row r="359">
          <cell r="A359" t="str">
            <v>SUW986</v>
          </cell>
          <cell r="B359" t="str">
            <v>敲出终止</v>
          </cell>
          <cell r="C359" t="str">
            <v>兴动自动赎回106期（中证500看涨）</v>
          </cell>
        </row>
        <row r="360">
          <cell r="A360" t="str">
            <v>SUU977</v>
          </cell>
          <cell r="B360" t="str">
            <v>提前终止</v>
          </cell>
          <cell r="C360" t="str">
            <v>兴尚八十九号</v>
          </cell>
        </row>
        <row r="361">
          <cell r="A361" t="str">
            <v>SUV799</v>
          </cell>
          <cell r="B361" t="str">
            <v>敲出终止</v>
          </cell>
          <cell r="C361" t="str">
            <v>兴尚九十号</v>
          </cell>
        </row>
        <row r="362">
          <cell r="A362" t="str">
            <v>SUT844</v>
          </cell>
          <cell r="B362" t="str">
            <v>到期</v>
          </cell>
          <cell r="C362" t="str">
            <v>兴动二元63期（浙江）（中证500看涨）</v>
          </cell>
        </row>
        <row r="363">
          <cell r="A363" t="str">
            <v>SUV756</v>
          </cell>
          <cell r="B363" t="str">
            <v>到期</v>
          </cell>
          <cell r="C363" t="str">
            <v>兴动单鲨133期（山东）（中证500看涨）</v>
          </cell>
        </row>
        <row r="364">
          <cell r="A364" t="str">
            <v>SUV757</v>
          </cell>
          <cell r="B364" t="str">
            <v>到期</v>
          </cell>
          <cell r="C364" t="str">
            <v>兴动单鲨135期（山东）（中证500看涨）</v>
          </cell>
        </row>
        <row r="365">
          <cell r="A365" t="str">
            <v>SUW769</v>
          </cell>
          <cell r="B365" t="str">
            <v>到期</v>
          </cell>
          <cell r="C365" t="str">
            <v>兴动单鲨136期（宁波）（中证500看涨）</v>
          </cell>
        </row>
        <row r="366">
          <cell r="A366" t="str">
            <v>SUW771</v>
          </cell>
          <cell r="B366" t="str">
            <v>敲出终止</v>
          </cell>
          <cell r="C366" t="str">
            <v>兴动自动赎回101期（中证500看涨）</v>
          </cell>
        </row>
        <row r="367">
          <cell r="A367" t="str">
            <v>SUU599</v>
          </cell>
          <cell r="B367" t="str">
            <v>到期</v>
          </cell>
          <cell r="C367" t="str">
            <v>兴尚八十七号</v>
          </cell>
        </row>
        <row r="368">
          <cell r="A368" t="str">
            <v>SUV099</v>
          </cell>
          <cell r="B368" t="str">
            <v>敲出终止</v>
          </cell>
          <cell r="C368" t="str">
            <v>兴动自动赎回98期（中证500看涨）</v>
          </cell>
        </row>
        <row r="369">
          <cell r="A369" t="str">
            <v>SUW905</v>
          </cell>
          <cell r="B369" t="str">
            <v>敲出终止</v>
          </cell>
          <cell r="C369" t="str">
            <v>兴动自动赎回103期（中证500看涨）</v>
          </cell>
        </row>
        <row r="370">
          <cell r="A370" t="str">
            <v>SUW927</v>
          </cell>
          <cell r="B370" t="str">
            <v>到期</v>
          </cell>
          <cell r="C370" t="str">
            <v>兴动二元67期（江苏）（中证500看涨）</v>
          </cell>
        </row>
        <row r="371">
          <cell r="A371" t="str">
            <v>SUX432</v>
          </cell>
          <cell r="B371" t="str">
            <v>敲出终止</v>
          </cell>
          <cell r="C371" t="str">
            <v>兴动自动赎回110期（中证500看涨）</v>
          </cell>
        </row>
        <row r="372">
          <cell r="A372" t="str">
            <v>SUW770</v>
          </cell>
          <cell r="B372" t="str">
            <v>到期</v>
          </cell>
          <cell r="C372" t="str">
            <v>兴动单鲨137期（四川）（中证500看涨）</v>
          </cell>
        </row>
        <row r="373">
          <cell r="A373" t="str">
            <v>SUW893</v>
          </cell>
          <cell r="B373" t="str">
            <v>敲出终止</v>
          </cell>
          <cell r="C373" t="str">
            <v>兴动自动赎回102期（中证500看涨）</v>
          </cell>
        </row>
        <row r="374">
          <cell r="A374" t="str">
            <v>SUW923</v>
          </cell>
          <cell r="B374" t="str">
            <v>敲出终止</v>
          </cell>
          <cell r="C374" t="str">
            <v>兴动自动赎回105期（中证500看涨）</v>
          </cell>
        </row>
        <row r="375">
          <cell r="A375" t="str">
            <v>SUX204</v>
          </cell>
          <cell r="B375" t="str">
            <v>敲出终止</v>
          </cell>
          <cell r="C375" t="str">
            <v>兴动自动赎回109期（中证500看涨）</v>
          </cell>
        </row>
        <row r="376">
          <cell r="A376" t="str">
            <v>SUX379</v>
          </cell>
          <cell r="B376" t="str">
            <v>到期</v>
          </cell>
          <cell r="C376" t="str">
            <v>兴动单鲨150期（中证500看涨）</v>
          </cell>
        </row>
        <row r="377">
          <cell r="A377" t="str">
            <v>SUX380</v>
          </cell>
          <cell r="B377" t="str">
            <v>到期</v>
          </cell>
          <cell r="C377" t="str">
            <v>兴动单鲨151期（中证500看涨）</v>
          </cell>
        </row>
        <row r="378">
          <cell r="A378" t="str">
            <v>SUX381</v>
          </cell>
          <cell r="B378" t="str">
            <v>到期</v>
          </cell>
          <cell r="C378" t="str">
            <v>兴动单鲨152期（中证500看涨）</v>
          </cell>
        </row>
        <row r="379">
          <cell r="A379" t="str">
            <v>SUX382</v>
          </cell>
          <cell r="B379" t="str">
            <v>到期</v>
          </cell>
          <cell r="C379" t="str">
            <v>兴动单鲨153期（中证500看涨）</v>
          </cell>
        </row>
        <row r="380">
          <cell r="A380" t="str">
            <v>SUX687</v>
          </cell>
          <cell r="B380" t="str">
            <v>敲出终止</v>
          </cell>
          <cell r="C380" t="str">
            <v>兴动自动赎回112期（中证500看涨）</v>
          </cell>
        </row>
        <row r="381">
          <cell r="A381" t="str">
            <v>SUX163</v>
          </cell>
          <cell r="B381" t="str">
            <v>敲出终止</v>
          </cell>
          <cell r="C381" t="str">
            <v>兴动自动赎回107期（中证500看涨）</v>
          </cell>
        </row>
        <row r="382">
          <cell r="A382" t="str">
            <v>SUX164</v>
          </cell>
          <cell r="B382" t="str">
            <v>敲出终止</v>
          </cell>
          <cell r="C382" t="str">
            <v>兴动自动赎回108期（中证500看涨）</v>
          </cell>
        </row>
        <row r="383">
          <cell r="A383" t="str">
            <v>SUX539</v>
          </cell>
          <cell r="B383" t="str">
            <v>敲出终止</v>
          </cell>
          <cell r="C383" t="str">
            <v>兴动自动赎回111期（中证500看涨）</v>
          </cell>
        </row>
        <row r="384">
          <cell r="A384" t="str">
            <v>SUX165</v>
          </cell>
          <cell r="B384" t="str">
            <v>到期</v>
          </cell>
          <cell r="C384" t="str">
            <v>兴动单鲨138期（江苏）（中证500看涨）</v>
          </cell>
        </row>
        <row r="385">
          <cell r="A385" t="str">
            <v>SUX166</v>
          </cell>
          <cell r="B385" t="str">
            <v>到期</v>
          </cell>
          <cell r="C385" t="str">
            <v>兴动单鲨139期（山东）（中证500看涨）</v>
          </cell>
        </row>
        <row r="386">
          <cell r="A386" t="str">
            <v>SUX427</v>
          </cell>
          <cell r="B386" t="str">
            <v>存续</v>
          </cell>
          <cell r="C386" t="str">
            <v>兴尚九十一号</v>
          </cell>
        </row>
        <row r="387">
          <cell r="A387" t="str">
            <v>SUX995</v>
          </cell>
          <cell r="B387" t="str">
            <v>敲出终止</v>
          </cell>
          <cell r="C387" t="str">
            <v>兴尚九十三号</v>
          </cell>
        </row>
        <row r="388">
          <cell r="A388" t="str">
            <v>SUY245</v>
          </cell>
          <cell r="B388" t="str">
            <v>到期</v>
          </cell>
          <cell r="C388" t="str">
            <v>兴动单鲨156期（中证500看涨）</v>
          </cell>
        </row>
        <row r="389">
          <cell r="A389" t="str">
            <v>SUY246</v>
          </cell>
          <cell r="B389" t="str">
            <v>到期</v>
          </cell>
          <cell r="C389" t="str">
            <v>兴动单鲨157期（中证500看涨）</v>
          </cell>
        </row>
        <row r="390">
          <cell r="A390" t="str">
            <v>SUY455</v>
          </cell>
          <cell r="B390" t="str">
            <v>敲出终止</v>
          </cell>
          <cell r="C390" t="str">
            <v>兴动自动赎回114期（中证500看涨）</v>
          </cell>
        </row>
        <row r="391">
          <cell r="A391" t="str">
            <v>SUY709</v>
          </cell>
          <cell r="B391" t="str">
            <v>到期</v>
          </cell>
          <cell r="C391" t="str">
            <v>兴动双鲨60期（湖北）（中证500）</v>
          </cell>
        </row>
        <row r="392">
          <cell r="A392" t="str">
            <v>SUY177</v>
          </cell>
          <cell r="B392" t="str">
            <v>敲出终止</v>
          </cell>
          <cell r="C392" t="str">
            <v>兴尚九十五号</v>
          </cell>
        </row>
        <row r="393">
          <cell r="A393" t="str">
            <v>SUX713</v>
          </cell>
          <cell r="B393" t="str">
            <v>敲出终止</v>
          </cell>
          <cell r="C393" t="str">
            <v>兴尚九十二号</v>
          </cell>
        </row>
        <row r="394">
          <cell r="A394" t="str">
            <v>SUY710</v>
          </cell>
          <cell r="B394" t="str">
            <v>到期</v>
          </cell>
          <cell r="C394" t="str">
            <v>兴动二元68期（浙江）（沪深300看涨）</v>
          </cell>
        </row>
        <row r="395">
          <cell r="A395" t="str">
            <v>SUX973</v>
          </cell>
          <cell r="B395" t="str">
            <v>到期</v>
          </cell>
          <cell r="C395" t="str">
            <v>兴动价差11期（中证500看涨）</v>
          </cell>
        </row>
        <row r="396">
          <cell r="A396" t="str">
            <v>SUY711</v>
          </cell>
          <cell r="B396" t="str">
            <v>敲出终止</v>
          </cell>
          <cell r="C396" t="str">
            <v>兴动自动赎回115期（中证500看涨）</v>
          </cell>
        </row>
        <row r="397">
          <cell r="A397" t="str">
            <v>SUZ341</v>
          </cell>
          <cell r="B397" t="str">
            <v>敲出终止</v>
          </cell>
          <cell r="C397" t="str">
            <v>兴动自动赎回116期（中证500看涨）</v>
          </cell>
        </row>
        <row r="398">
          <cell r="A398" t="str">
            <v>SUZ318</v>
          </cell>
          <cell r="B398" t="str">
            <v>到期</v>
          </cell>
          <cell r="C398" t="str">
            <v>兴动单鲨158期</v>
          </cell>
        </row>
        <row r="399">
          <cell r="A399" t="str">
            <v>SUZ319</v>
          </cell>
          <cell r="B399" t="str">
            <v>到期</v>
          </cell>
          <cell r="C399" t="str">
            <v>兴动单鲨159期</v>
          </cell>
        </row>
        <row r="400">
          <cell r="A400" t="str">
            <v>SUZ320</v>
          </cell>
          <cell r="B400" t="str">
            <v>到期</v>
          </cell>
          <cell r="C400" t="str">
            <v>兴动单鲨160期（深圳）（中证500看涨）</v>
          </cell>
        </row>
        <row r="401">
          <cell r="A401" t="str">
            <v>SUZ321</v>
          </cell>
          <cell r="B401" t="str">
            <v>到期</v>
          </cell>
          <cell r="C401" t="str">
            <v>兴动二元69期（深圳）（中证500看涨）</v>
          </cell>
        </row>
        <row r="402">
          <cell r="A402" t="str">
            <v>SUZ660</v>
          </cell>
          <cell r="B402" t="str">
            <v>到期</v>
          </cell>
          <cell r="C402" t="str">
            <v>兴动双鲨61期（黑龙江）（中证500）</v>
          </cell>
        </row>
        <row r="403">
          <cell r="A403" t="str">
            <v>SUZ647</v>
          </cell>
          <cell r="B403" t="str">
            <v>到期</v>
          </cell>
          <cell r="C403" t="str">
            <v>兴动单鲨161期（四川）（中证500看涨）</v>
          </cell>
        </row>
        <row r="404">
          <cell r="A404" t="str">
            <v>SUZ658</v>
          </cell>
          <cell r="B404" t="str">
            <v>到期</v>
          </cell>
          <cell r="C404" t="str">
            <v>兴动单鲨162期（四川）（中证500看涨）</v>
          </cell>
        </row>
        <row r="405">
          <cell r="A405" t="str">
            <v>SUZ825</v>
          </cell>
          <cell r="B405" t="str">
            <v>到期</v>
          </cell>
          <cell r="C405" t="str">
            <v>兴动单鲨163期（江苏）（中证500看涨）</v>
          </cell>
        </row>
        <row r="406">
          <cell r="A406" t="str">
            <v>SUY453</v>
          </cell>
          <cell r="B406" t="str">
            <v>敲出终止</v>
          </cell>
          <cell r="C406" t="str">
            <v>兴动自动赎回113期（中证500看涨）</v>
          </cell>
        </row>
        <row r="407">
          <cell r="A407" t="str">
            <v>SUR732</v>
          </cell>
          <cell r="B407" t="str">
            <v>到期</v>
          </cell>
          <cell r="C407" t="str">
            <v>兴动二元62期</v>
          </cell>
        </row>
        <row r="408">
          <cell r="A408" t="str">
            <v>SUZ826</v>
          </cell>
          <cell r="B408" t="str">
            <v>敲出终止</v>
          </cell>
          <cell r="C408" t="str">
            <v>兴动自动赎回117期（中证500看涨）</v>
          </cell>
        </row>
        <row r="409">
          <cell r="A409" t="str">
            <v>SWA224</v>
          </cell>
          <cell r="B409" t="str">
            <v>到期</v>
          </cell>
          <cell r="C409" t="str">
            <v>兴动单鲨165期（北京）（中证500看涨）</v>
          </cell>
        </row>
        <row r="410">
          <cell r="A410" t="str">
            <v>SWA225</v>
          </cell>
          <cell r="B410" t="str">
            <v>到期</v>
          </cell>
          <cell r="C410" t="str">
            <v>兴动单鲨166期（北京）（沪深300看涨）</v>
          </cell>
        </row>
        <row r="411">
          <cell r="A411" t="str">
            <v>SWA226</v>
          </cell>
          <cell r="B411" t="str">
            <v>到期</v>
          </cell>
          <cell r="C411" t="str">
            <v>兴动双鲨62期（北京）（中证500）</v>
          </cell>
        </row>
        <row r="412">
          <cell r="A412" t="str">
            <v>SWA227</v>
          </cell>
          <cell r="B412" t="str">
            <v>到期</v>
          </cell>
          <cell r="C412" t="str">
            <v>兴动双鲨63期（北京）（沪深300）</v>
          </cell>
        </row>
        <row r="413">
          <cell r="A413" t="str">
            <v>SWA228</v>
          </cell>
          <cell r="B413" t="str">
            <v>到期</v>
          </cell>
          <cell r="C413" t="str">
            <v>兴动二元71期（北京）（中证500看涨）</v>
          </cell>
        </row>
        <row r="414">
          <cell r="A414" t="str">
            <v>SWA229</v>
          </cell>
          <cell r="B414" t="str">
            <v>到期</v>
          </cell>
          <cell r="C414" t="str">
            <v>兴动二元72期（北京）（沪深300看涨）</v>
          </cell>
        </row>
        <row r="415">
          <cell r="A415" t="str">
            <v>SWA298</v>
          </cell>
          <cell r="B415" t="str">
            <v>到期</v>
          </cell>
          <cell r="C415" t="str">
            <v>兴动二元73期（浙江）（沪深300看涨）</v>
          </cell>
        </row>
        <row r="416">
          <cell r="A416" t="str">
            <v>SWA111</v>
          </cell>
          <cell r="B416" t="str">
            <v>敲出终止</v>
          </cell>
          <cell r="C416" t="str">
            <v>兴尚九十七号</v>
          </cell>
        </row>
        <row r="417">
          <cell r="A417" t="str">
            <v>SWA300</v>
          </cell>
          <cell r="B417" t="str">
            <v>敲出终止</v>
          </cell>
          <cell r="C417" t="str">
            <v>兴动自动赎回118期（中证500看涨）</v>
          </cell>
        </row>
        <row r="418">
          <cell r="A418" t="str">
            <v>SWA921</v>
          </cell>
          <cell r="B418" t="str">
            <v>到期</v>
          </cell>
          <cell r="C418" t="str">
            <v>兴动单鲨167期（中证500看涨）</v>
          </cell>
        </row>
        <row r="419">
          <cell r="A419" t="str">
            <v>SWB232</v>
          </cell>
          <cell r="B419" t="str">
            <v>敲出终止</v>
          </cell>
          <cell r="C419" t="str">
            <v>兴动自动赎回121期（中证500看涨）</v>
          </cell>
        </row>
        <row r="420">
          <cell r="A420" t="str">
            <v>SWA973</v>
          </cell>
          <cell r="B420" t="str">
            <v>敲出终止</v>
          </cell>
          <cell r="C420" t="str">
            <v>兴动自动赎回120期（中证500看涨）</v>
          </cell>
        </row>
        <row r="421">
          <cell r="A421" t="str">
            <v>SWB527</v>
          </cell>
          <cell r="B421" t="str">
            <v>存续</v>
          </cell>
          <cell r="C421" t="str">
            <v>兴尚一百零二号</v>
          </cell>
        </row>
        <row r="422">
          <cell r="A422" t="str">
            <v>SWA839</v>
          </cell>
          <cell r="B422" t="str">
            <v>敲出终止</v>
          </cell>
          <cell r="C422" t="str">
            <v>兴尚九十九号</v>
          </cell>
        </row>
        <row r="423">
          <cell r="A423" t="str">
            <v>SWA974</v>
          </cell>
          <cell r="B423" t="str">
            <v>到期</v>
          </cell>
          <cell r="C423" t="str">
            <v>兴动单鲨168期（四川）（中证500看涨）</v>
          </cell>
        </row>
        <row r="424">
          <cell r="A424" t="str">
            <v>SWA972</v>
          </cell>
          <cell r="B424" t="str">
            <v>敲出终止</v>
          </cell>
          <cell r="C424" t="str">
            <v>兴动自动赎回119期（中证500看涨）</v>
          </cell>
        </row>
        <row r="425">
          <cell r="A425" t="str">
            <v>SWB774</v>
          </cell>
          <cell r="B425" t="str">
            <v>到期</v>
          </cell>
          <cell r="C425" t="str">
            <v>兴动单鲨171期（中证500看涨）</v>
          </cell>
        </row>
        <row r="426">
          <cell r="A426" t="str">
            <v>SWB641</v>
          </cell>
          <cell r="B426" t="str">
            <v>到期</v>
          </cell>
          <cell r="C426" t="str">
            <v>兴动单鲨169期（广西）（中证500看涨）</v>
          </cell>
        </row>
        <row r="427">
          <cell r="A427" t="str">
            <v>SWB640</v>
          </cell>
          <cell r="B427" t="str">
            <v>到期</v>
          </cell>
          <cell r="C427" t="str">
            <v>兴动二元74期（江苏）（中证500看涨）</v>
          </cell>
        </row>
        <row r="428">
          <cell r="A428" t="str">
            <v>SWC105</v>
          </cell>
          <cell r="B428" t="str">
            <v>敲出终止</v>
          </cell>
          <cell r="C428" t="str">
            <v>兴尚一百零三号</v>
          </cell>
        </row>
        <row r="429">
          <cell r="A429" t="str">
            <v>SWC737</v>
          </cell>
          <cell r="B429" t="str">
            <v>到期</v>
          </cell>
          <cell r="C429" t="str">
            <v>收益凭证兴动单鲨173期</v>
          </cell>
        </row>
        <row r="430">
          <cell r="A430" t="str">
            <v>SWC687</v>
          </cell>
          <cell r="B430" t="str">
            <v>到期</v>
          </cell>
          <cell r="C430" t="str">
            <v>收益凭证兴动价差12期</v>
          </cell>
        </row>
        <row r="431">
          <cell r="A431" t="str">
            <v>SWC874</v>
          </cell>
          <cell r="B431" t="str">
            <v>敲出终止</v>
          </cell>
          <cell r="C431" t="str">
            <v>收益凭证兴动自动赎回123期（深圳）</v>
          </cell>
        </row>
        <row r="432">
          <cell r="A432" t="str">
            <v>SWD760</v>
          </cell>
          <cell r="B432" t="str">
            <v>敲出终止</v>
          </cell>
          <cell r="C432" t="str">
            <v>收益凭证兴动自动赎回126期</v>
          </cell>
        </row>
        <row r="433">
          <cell r="A433" t="str">
            <v>SWC684</v>
          </cell>
          <cell r="B433" t="str">
            <v>敲出终止</v>
          </cell>
          <cell r="C433" t="str">
            <v>收益凭证兴动自动赎回122期</v>
          </cell>
        </row>
        <row r="434">
          <cell r="A434" t="str">
            <v>SWC875</v>
          </cell>
          <cell r="B434" t="str">
            <v>敲出终止</v>
          </cell>
          <cell r="C434" t="str">
            <v>收益凭证兴动自动赎回124期（宁德）</v>
          </cell>
        </row>
        <row r="435">
          <cell r="A435" t="str">
            <v>SWC876</v>
          </cell>
          <cell r="B435" t="str">
            <v>到期</v>
          </cell>
          <cell r="C435" t="str">
            <v>收益凭证兴动双鲨64期（湖北）</v>
          </cell>
        </row>
        <row r="436">
          <cell r="A436" t="str">
            <v>SWC751</v>
          </cell>
          <cell r="B436" t="str">
            <v>到期</v>
          </cell>
          <cell r="C436" t="str">
            <v>收益凭证兴动单鲨175期（上海）</v>
          </cell>
        </row>
        <row r="437">
          <cell r="A437" t="str">
            <v>SWE485</v>
          </cell>
          <cell r="B437" t="str">
            <v>到期</v>
          </cell>
          <cell r="C437" t="str">
            <v>收益凭证兴动单鲨178期</v>
          </cell>
        </row>
        <row r="438">
          <cell r="A438" t="str">
            <v>SWE486</v>
          </cell>
          <cell r="B438" t="str">
            <v>到期</v>
          </cell>
          <cell r="C438" t="str">
            <v>收益凭证兴动单鲨179期</v>
          </cell>
        </row>
        <row r="439">
          <cell r="A439" t="str">
            <v>SWC948</v>
          </cell>
          <cell r="B439" t="str">
            <v>敲出终止</v>
          </cell>
          <cell r="C439" t="str">
            <v>收益凭证兴动自动赎回125期</v>
          </cell>
        </row>
        <row r="440">
          <cell r="A440" t="str">
            <v>SWE482</v>
          </cell>
          <cell r="B440" t="str">
            <v>敲出终止</v>
          </cell>
          <cell r="C440" t="str">
            <v>收益凭证兴动自动赎回127期</v>
          </cell>
        </row>
        <row r="441">
          <cell r="A441" t="str">
            <v>SWE063</v>
          </cell>
          <cell r="B441" t="str">
            <v>到期</v>
          </cell>
          <cell r="C441" t="str">
            <v>收益凭证兴动单鲨177期（辽宁）</v>
          </cell>
        </row>
        <row r="442">
          <cell r="A442" t="str">
            <v>SWE519</v>
          </cell>
          <cell r="B442" t="str">
            <v>敲出终止</v>
          </cell>
          <cell r="C442" t="str">
            <v>收益凭证兴动自动赎回128期</v>
          </cell>
        </row>
        <row r="443">
          <cell r="A443" t="str">
            <v>SWD516</v>
          </cell>
          <cell r="B443" t="str">
            <v>敲出终止</v>
          </cell>
          <cell r="C443" t="str">
            <v>收益凭证兴尚自动赎回1号</v>
          </cell>
        </row>
        <row r="444">
          <cell r="A444" t="str">
            <v>SWB458.1</v>
          </cell>
          <cell r="B444" t="str">
            <v>部分提前终止</v>
          </cell>
          <cell r="C444" t="str">
            <v>兴尚一百零一号</v>
          </cell>
        </row>
        <row r="445">
          <cell r="A445" t="str">
            <v>SWC878</v>
          </cell>
          <cell r="B445" t="str">
            <v>存续</v>
          </cell>
          <cell r="C445" t="str">
            <v>收益凭证兴尚BOOSTER1号</v>
          </cell>
        </row>
        <row r="446">
          <cell r="A446" t="str">
            <v>SWC133</v>
          </cell>
          <cell r="B446" t="str">
            <v>到期</v>
          </cell>
          <cell r="C446" t="str">
            <v>兴动单鲨172期（中证500看涨）</v>
          </cell>
        </row>
        <row r="447">
          <cell r="A447" t="str">
            <v>SWB458</v>
          </cell>
          <cell r="B447" t="str">
            <v>存续</v>
          </cell>
          <cell r="C447" t="str">
            <v>兴尚一百零一号</v>
          </cell>
        </row>
        <row r="448">
          <cell r="A448" t="str">
            <v>SWF666</v>
          </cell>
          <cell r="B448" t="str">
            <v>敲出终止</v>
          </cell>
          <cell r="C448" t="str">
            <v>收益凭证兴动自动赎回132期</v>
          </cell>
        </row>
        <row r="449">
          <cell r="A449" t="str">
            <v>SWF892</v>
          </cell>
          <cell r="B449" t="str">
            <v>到期</v>
          </cell>
          <cell r="C449" t="str">
            <v>收益凭证兴动单鲨183期</v>
          </cell>
        </row>
        <row r="450">
          <cell r="A450" t="str">
            <v>SWF986</v>
          </cell>
          <cell r="B450" t="str">
            <v>到期</v>
          </cell>
          <cell r="C450" t="str">
            <v>第1期363天-兴业证券挂钩贵金属收益凭证</v>
          </cell>
        </row>
        <row r="451">
          <cell r="A451" t="str">
            <v>SWF423</v>
          </cell>
          <cell r="B451" t="str">
            <v>到期</v>
          </cell>
          <cell r="C451" t="str">
            <v>收益凭证兴动单鲨180期（北京）</v>
          </cell>
        </row>
        <row r="452">
          <cell r="A452" t="str">
            <v>SWF424</v>
          </cell>
          <cell r="B452" t="str">
            <v>到期</v>
          </cell>
          <cell r="C452" t="str">
            <v>收益凭证兴动单鲨181期（北京）</v>
          </cell>
        </row>
        <row r="453">
          <cell r="A453" t="str">
            <v>SWF425</v>
          </cell>
          <cell r="B453" t="str">
            <v>到期</v>
          </cell>
          <cell r="C453" t="str">
            <v>收益凭证兴动双鲨65期（北京）</v>
          </cell>
        </row>
        <row r="454">
          <cell r="A454" t="str">
            <v>SWF426</v>
          </cell>
          <cell r="B454" t="str">
            <v>到期</v>
          </cell>
          <cell r="C454" t="str">
            <v>收益凭证兴动双鲨66期（北京）</v>
          </cell>
        </row>
        <row r="455">
          <cell r="A455" t="str">
            <v>SWF428</v>
          </cell>
          <cell r="B455" t="str">
            <v>到期</v>
          </cell>
          <cell r="C455" t="str">
            <v>收益凭证兴动二元76期（北京）</v>
          </cell>
        </row>
        <row r="456">
          <cell r="A456" t="str">
            <v>SWF429</v>
          </cell>
          <cell r="B456" t="str">
            <v>到期</v>
          </cell>
          <cell r="C456" t="str">
            <v>收益凭证兴动二元77期（北京）</v>
          </cell>
        </row>
        <row r="457">
          <cell r="A457" t="str">
            <v>SWF430</v>
          </cell>
          <cell r="B457" t="str">
            <v>到期</v>
          </cell>
          <cell r="C457" t="str">
            <v>收益凭证兴动单鲨182期（山东）</v>
          </cell>
        </row>
        <row r="458">
          <cell r="A458" t="str">
            <v>SWF368</v>
          </cell>
          <cell r="B458" t="str">
            <v>敲出终止</v>
          </cell>
          <cell r="C458" t="str">
            <v>收益凭证兴动自动赎回130期（漳州）</v>
          </cell>
        </row>
        <row r="459">
          <cell r="A459" t="str">
            <v>SWF661</v>
          </cell>
          <cell r="B459" t="str">
            <v>敲出终止</v>
          </cell>
          <cell r="C459" t="str">
            <v>收益凭证兴动自动赎回131期（宁波）</v>
          </cell>
        </row>
        <row r="460">
          <cell r="A460" t="str">
            <v>SWC877</v>
          </cell>
          <cell r="B460" t="str">
            <v>到期</v>
          </cell>
          <cell r="C460" t="str">
            <v>收益凭证兴动二元75期</v>
          </cell>
        </row>
        <row r="461">
          <cell r="A461" t="str">
            <v>SWF470</v>
          </cell>
          <cell r="B461" t="str">
            <v>存续</v>
          </cell>
          <cell r="C461" t="str">
            <v>收益凭证兴尚指数增强1号</v>
          </cell>
        </row>
        <row r="462">
          <cell r="A462" t="str">
            <v>SWF876</v>
          </cell>
          <cell r="B462" t="str">
            <v>存续</v>
          </cell>
          <cell r="C462" t="str">
            <v>收益凭证兴尚指数增强2号</v>
          </cell>
        </row>
        <row r="463">
          <cell r="A463" t="str">
            <v>SWF367</v>
          </cell>
          <cell r="B463" t="str">
            <v>到期</v>
          </cell>
          <cell r="C463" t="str">
            <v>收益凭证兴动自动赎回129期（厦门）</v>
          </cell>
        </row>
        <row r="464">
          <cell r="A464" t="str">
            <v>SWF899</v>
          </cell>
          <cell r="B464" t="str">
            <v>到期</v>
          </cell>
          <cell r="C464" t="str">
            <v>收益凭证兴动双鲨67期（黑龙江）</v>
          </cell>
        </row>
        <row r="465">
          <cell r="A465" t="str">
            <v>SWF897</v>
          </cell>
          <cell r="B465" t="str">
            <v>到期</v>
          </cell>
          <cell r="C465" t="str">
            <v>收益凭证兴动单鲨184期（四川）</v>
          </cell>
        </row>
        <row r="466">
          <cell r="A466" t="str">
            <v>SWF898</v>
          </cell>
          <cell r="B466" t="str">
            <v>到期</v>
          </cell>
          <cell r="C466" t="str">
            <v>收益凭证兴动单鲨185期（四川）</v>
          </cell>
        </row>
        <row r="467">
          <cell r="A467" t="str">
            <v>SWG158</v>
          </cell>
          <cell r="B467" t="str">
            <v>到期</v>
          </cell>
          <cell r="C467" t="str">
            <v>收益凭证兴动单鲨186期</v>
          </cell>
        </row>
        <row r="468">
          <cell r="A468" t="str">
            <v>SWG256</v>
          </cell>
          <cell r="B468" t="str">
            <v>到期</v>
          </cell>
          <cell r="C468" t="str">
            <v>收益凭证兴动自动赎回133期</v>
          </cell>
        </row>
        <row r="469">
          <cell r="A469" t="str">
            <v>SWG793</v>
          </cell>
          <cell r="B469" t="str">
            <v>到期</v>
          </cell>
          <cell r="C469" t="str">
            <v>收益凭证兴尚指数增强4号</v>
          </cell>
        </row>
        <row r="470">
          <cell r="A470" t="str">
            <v>SWG144</v>
          </cell>
          <cell r="B470" t="str">
            <v>敲出终止</v>
          </cell>
          <cell r="C470" t="str">
            <v>收益凭证兴动自动赎回134期（珠海）</v>
          </cell>
        </row>
        <row r="471">
          <cell r="A471" t="str">
            <v>SWG143.1</v>
          </cell>
          <cell r="B471" t="str">
            <v>部分提前终止</v>
          </cell>
          <cell r="C471" t="str">
            <v>收益凭证兴尚指数增强3号</v>
          </cell>
        </row>
        <row r="472">
          <cell r="A472" t="str">
            <v>SWG669</v>
          </cell>
          <cell r="B472" t="str">
            <v>到期</v>
          </cell>
          <cell r="C472" t="str">
            <v>收益凭证兴动单鲨187期（陕西）</v>
          </cell>
        </row>
        <row r="473">
          <cell r="A473" t="str">
            <v>SWH385</v>
          </cell>
          <cell r="B473" t="str">
            <v>到期</v>
          </cell>
          <cell r="C473" t="str">
            <v>收益凭证兴动单鲨188期</v>
          </cell>
        </row>
        <row r="474">
          <cell r="A474" t="str">
            <v>SWH387</v>
          </cell>
          <cell r="B474" t="str">
            <v>到期</v>
          </cell>
          <cell r="C474" t="str">
            <v>收益凭证兴动单鲨189期</v>
          </cell>
        </row>
        <row r="475">
          <cell r="A475" t="str">
            <v>SWG143</v>
          </cell>
          <cell r="B475" t="str">
            <v>存续</v>
          </cell>
          <cell r="C475" t="str">
            <v>收益凭证兴尚指数增强3号</v>
          </cell>
        </row>
        <row r="476">
          <cell r="A476" t="str">
            <v>SWG100</v>
          </cell>
          <cell r="B476" t="str">
            <v>存续</v>
          </cell>
          <cell r="C476" t="str">
            <v>收益凭证兴尚BOOSTER2号</v>
          </cell>
        </row>
        <row r="477">
          <cell r="A477" t="str">
            <v>SWH388</v>
          </cell>
          <cell r="B477" t="str">
            <v>到期</v>
          </cell>
          <cell r="C477" t="str">
            <v>收益凭证兴动自动赎回137期</v>
          </cell>
        </row>
        <row r="478">
          <cell r="A478" t="str">
            <v>SWH293</v>
          </cell>
          <cell r="B478" t="str">
            <v>到期</v>
          </cell>
          <cell r="C478" t="str">
            <v>收益凭证兴动自动赎回136期（湖北）</v>
          </cell>
        </row>
        <row r="479">
          <cell r="A479" t="str">
            <v>SWH294</v>
          </cell>
          <cell r="B479" t="str">
            <v>到期</v>
          </cell>
          <cell r="C479" t="str">
            <v>收益凭证兴动双鲨68期（北京）</v>
          </cell>
        </row>
        <row r="480">
          <cell r="A480" t="str">
            <v>SWH295</v>
          </cell>
          <cell r="B480" t="str">
            <v>到期</v>
          </cell>
          <cell r="C480" t="str">
            <v>收益凭证兴动双鲨69期（北京）</v>
          </cell>
        </row>
        <row r="481">
          <cell r="A481" t="str">
            <v>SWH296</v>
          </cell>
          <cell r="B481" t="str">
            <v>到期</v>
          </cell>
          <cell r="C481" t="str">
            <v>收益凭证兴动二元79期（北京）</v>
          </cell>
        </row>
        <row r="482">
          <cell r="A482" t="str">
            <v>SWH297</v>
          </cell>
          <cell r="B482" t="str">
            <v>到期</v>
          </cell>
          <cell r="C482" t="str">
            <v>收益凭证兴动二元80期（北京）</v>
          </cell>
        </row>
        <row r="483">
          <cell r="A483" t="str">
            <v>SWJ194</v>
          </cell>
          <cell r="B483" t="str">
            <v>到期</v>
          </cell>
          <cell r="C483" t="str">
            <v>收益凭证兴动自动赎回143期</v>
          </cell>
        </row>
        <row r="484">
          <cell r="A484" t="str">
            <v>SWH292</v>
          </cell>
          <cell r="B484" t="str">
            <v>到期</v>
          </cell>
          <cell r="C484" t="str">
            <v>收益凭证兴动自动赎回135期（福州）</v>
          </cell>
        </row>
        <row r="485">
          <cell r="A485" t="str">
            <v>SWH742</v>
          </cell>
          <cell r="B485" t="str">
            <v>到期</v>
          </cell>
          <cell r="C485" t="str">
            <v>收益凭证兴动自动赎回138期（陕西）</v>
          </cell>
        </row>
        <row r="486">
          <cell r="A486" t="str">
            <v>SWJ193</v>
          </cell>
          <cell r="B486" t="str">
            <v>敲出终止</v>
          </cell>
          <cell r="C486" t="str">
            <v>收益凭证兴动自动赎回139期（深圳）</v>
          </cell>
        </row>
        <row r="487">
          <cell r="A487" t="str">
            <v>SWJ640</v>
          </cell>
          <cell r="B487" t="str">
            <v>到期</v>
          </cell>
          <cell r="C487" t="str">
            <v>收益凭证兴动单鲨191期</v>
          </cell>
        </row>
        <row r="488">
          <cell r="A488" t="str">
            <v>SWH949</v>
          </cell>
          <cell r="B488" t="str">
            <v>到期</v>
          </cell>
          <cell r="C488" t="str">
            <v>收益凭证兴动二元81期（江苏）</v>
          </cell>
        </row>
        <row r="489">
          <cell r="A489" t="str">
            <v>SWJ468</v>
          </cell>
          <cell r="B489" t="str">
            <v>到期</v>
          </cell>
          <cell r="C489" t="str">
            <v>收益凭证兴动单鲨190期（陕西）</v>
          </cell>
        </row>
        <row r="490">
          <cell r="A490" t="str">
            <v>SWK197</v>
          </cell>
          <cell r="B490" t="str">
            <v>到期</v>
          </cell>
          <cell r="C490" t="str">
            <v>收益凭证兴动自动赎回147期</v>
          </cell>
        </row>
        <row r="491">
          <cell r="A491" t="str">
            <v>SWJ637</v>
          </cell>
          <cell r="B491" t="str">
            <v>到期</v>
          </cell>
          <cell r="C491" t="str">
            <v>收益凭证兴动自动赎回140期（江苏）</v>
          </cell>
        </row>
        <row r="492">
          <cell r="A492" t="str">
            <v>SWJ638</v>
          </cell>
          <cell r="B492" t="str">
            <v>到期</v>
          </cell>
          <cell r="C492" t="str">
            <v>收益凭证兴动自动赎回141期（厦门）</v>
          </cell>
        </row>
        <row r="493">
          <cell r="A493" t="str">
            <v>SWK652</v>
          </cell>
          <cell r="B493" t="str">
            <v>到期</v>
          </cell>
          <cell r="C493" t="str">
            <v>收益凭证兴动自动赎回149期</v>
          </cell>
        </row>
        <row r="494">
          <cell r="A494" t="str">
            <v>SWJ768</v>
          </cell>
          <cell r="B494" t="str">
            <v>敲出终止</v>
          </cell>
          <cell r="C494" t="str">
            <v>收益凭证兴尚自动赎回3号</v>
          </cell>
        </row>
        <row r="495">
          <cell r="A495" t="str">
            <v>SWJ639</v>
          </cell>
          <cell r="B495" t="str">
            <v>敲出终止</v>
          </cell>
          <cell r="C495" t="str">
            <v>收益凭证兴动自动赎回142期（安徽）</v>
          </cell>
        </row>
        <row r="496">
          <cell r="A496" t="str">
            <v>SWJ984</v>
          </cell>
          <cell r="B496" t="str">
            <v>到期</v>
          </cell>
          <cell r="C496" t="str">
            <v>收益凭证兴动自动赎回145期（深圳）</v>
          </cell>
        </row>
        <row r="497">
          <cell r="A497" t="str">
            <v>SWK535</v>
          </cell>
          <cell r="B497" t="str">
            <v>敲出终止</v>
          </cell>
          <cell r="C497" t="str">
            <v>收益凭证兴动自动赎回148期（湖北）</v>
          </cell>
        </row>
        <row r="498">
          <cell r="A498" t="str">
            <v>SWJ983</v>
          </cell>
          <cell r="B498" t="str">
            <v>到期</v>
          </cell>
          <cell r="C498" t="str">
            <v>收益凭证兴动价差13期（广东）</v>
          </cell>
        </row>
        <row r="499">
          <cell r="A499" t="str">
            <v>SWJ982</v>
          </cell>
          <cell r="B499" t="str">
            <v>到期</v>
          </cell>
          <cell r="C499" t="str">
            <v>收益凭证兴动单鲨193期（西藏）</v>
          </cell>
        </row>
        <row r="500">
          <cell r="A500" t="str">
            <v>SWJ985</v>
          </cell>
          <cell r="B500" t="str">
            <v>到期</v>
          </cell>
          <cell r="C500" t="str">
            <v>收益凭证兴动二元82期</v>
          </cell>
        </row>
        <row r="501">
          <cell r="A501" t="str">
            <v>SWK446</v>
          </cell>
          <cell r="B501" t="str">
            <v>到期</v>
          </cell>
          <cell r="C501" t="str">
            <v>收益凭证兴动二元83期</v>
          </cell>
        </row>
        <row r="502">
          <cell r="A502" t="str">
            <v>SWK533</v>
          </cell>
          <cell r="B502" t="str">
            <v>到期</v>
          </cell>
          <cell r="C502" t="str">
            <v>收益凭证兴动单鲨192期（四川）</v>
          </cell>
        </row>
        <row r="503">
          <cell r="A503" t="str">
            <v>SWK531</v>
          </cell>
          <cell r="B503" t="str">
            <v>到期</v>
          </cell>
          <cell r="C503" t="str">
            <v>收益凭证兴动单鲨194期（厦门）</v>
          </cell>
        </row>
        <row r="504">
          <cell r="A504" t="str">
            <v>SWK532</v>
          </cell>
          <cell r="B504" t="str">
            <v>到期</v>
          </cell>
          <cell r="C504" t="str">
            <v>收益凭证兴动单鲨195期（厦门）</v>
          </cell>
        </row>
        <row r="505">
          <cell r="A505" t="str">
            <v>SWK534</v>
          </cell>
          <cell r="B505" t="str">
            <v>敲出终止</v>
          </cell>
          <cell r="C505" t="str">
            <v>收益凭证兴动自动赎回144期（四川）</v>
          </cell>
        </row>
        <row r="506">
          <cell r="A506" t="str">
            <v>SWK740</v>
          </cell>
          <cell r="B506" t="str">
            <v>敲出终止</v>
          </cell>
          <cell r="C506" t="str">
            <v>收益凭证兴动自动赎回152期（深圳）</v>
          </cell>
        </row>
        <row r="507">
          <cell r="A507" t="str">
            <v>SWK724</v>
          </cell>
          <cell r="B507" t="str">
            <v>敲出终止</v>
          </cell>
          <cell r="C507" t="str">
            <v>收益凭证兴动自动赎回150期（湖南）</v>
          </cell>
        </row>
        <row r="508">
          <cell r="A508" t="str">
            <v>SWM270</v>
          </cell>
          <cell r="B508" t="str">
            <v>敲出终止</v>
          </cell>
          <cell r="C508" t="str">
            <v>收益凭证兴动自动赎回154期</v>
          </cell>
        </row>
        <row r="509">
          <cell r="A509" t="str">
            <v>SWM466</v>
          </cell>
          <cell r="B509" t="str">
            <v>敲出终止</v>
          </cell>
          <cell r="C509" t="str">
            <v>收益凭证兴动自动赎回156期</v>
          </cell>
        </row>
        <row r="510">
          <cell r="A510" t="str">
            <v>SWJ847</v>
          </cell>
          <cell r="B510" t="str">
            <v>敲出终止</v>
          </cell>
          <cell r="C510" t="str">
            <v>收益凭证兴动自动赎回146期</v>
          </cell>
        </row>
        <row r="511">
          <cell r="A511" t="str">
            <v>SWL453</v>
          </cell>
          <cell r="B511" t="str">
            <v>到期</v>
          </cell>
          <cell r="C511" t="str">
            <v>收益凭证兴动单鲨197期</v>
          </cell>
        </row>
        <row r="512">
          <cell r="A512" t="str">
            <v>SWL454</v>
          </cell>
          <cell r="B512" t="str">
            <v>到期</v>
          </cell>
          <cell r="C512" t="str">
            <v>收益凭证兴动单鲨198期</v>
          </cell>
        </row>
        <row r="513">
          <cell r="A513" t="str">
            <v>SWK573</v>
          </cell>
          <cell r="B513" t="str">
            <v>存续</v>
          </cell>
          <cell r="C513" t="str">
            <v>收益凭证兴尚指数增强5号</v>
          </cell>
        </row>
        <row r="514">
          <cell r="A514" t="str">
            <v>SWM197</v>
          </cell>
          <cell r="B514" t="str">
            <v>到期</v>
          </cell>
          <cell r="C514" t="str">
            <v>收益凭证兴动单鲨199期</v>
          </cell>
        </row>
        <row r="515">
          <cell r="A515" t="str">
            <v>SWM232</v>
          </cell>
          <cell r="B515" t="str">
            <v>到期</v>
          </cell>
          <cell r="C515" t="str">
            <v>第2期364天-兴业证券挂钩贵金属收益凭证</v>
          </cell>
        </row>
        <row r="516">
          <cell r="A516" t="str">
            <v>SWM598</v>
          </cell>
          <cell r="B516" t="str">
            <v>敲出终止</v>
          </cell>
          <cell r="C516" t="str">
            <v>收益凭证兴动自动赎回157期</v>
          </cell>
        </row>
        <row r="517">
          <cell r="A517" t="str">
            <v>SWM599</v>
          </cell>
          <cell r="B517" t="str">
            <v>敲出终止</v>
          </cell>
          <cell r="C517" t="str">
            <v>收益凭证兴动自动赎回158期</v>
          </cell>
        </row>
        <row r="518">
          <cell r="A518" t="str">
            <v>SWL452</v>
          </cell>
          <cell r="B518" t="str">
            <v>敲出终止</v>
          </cell>
          <cell r="C518" t="str">
            <v>收益凭证兴动自动赎回153期</v>
          </cell>
        </row>
        <row r="519">
          <cell r="A519" t="str">
            <v>SWM297</v>
          </cell>
          <cell r="B519" t="str">
            <v>到期</v>
          </cell>
          <cell r="C519" t="str">
            <v>收益凭证兴动单鲨200期（北京）</v>
          </cell>
        </row>
        <row r="520">
          <cell r="A520" t="str">
            <v>SWM298</v>
          </cell>
          <cell r="B520" t="str">
            <v>到期</v>
          </cell>
          <cell r="C520" t="str">
            <v>收益凭证兴动单鲨201期（北京）</v>
          </cell>
        </row>
        <row r="521">
          <cell r="A521" t="str">
            <v>SWM299</v>
          </cell>
          <cell r="B521" t="str">
            <v>到期</v>
          </cell>
          <cell r="C521" t="str">
            <v>收益凭证兴动双鲨71期（北京）</v>
          </cell>
        </row>
        <row r="522">
          <cell r="A522" t="str">
            <v>SWM300</v>
          </cell>
          <cell r="B522" t="str">
            <v>到期</v>
          </cell>
          <cell r="C522" t="str">
            <v>收益凭证兴动双鲨72期（北京）</v>
          </cell>
        </row>
        <row r="523">
          <cell r="A523" t="str">
            <v>SWM301</v>
          </cell>
          <cell r="B523" t="str">
            <v>到期</v>
          </cell>
          <cell r="C523" t="str">
            <v>收益凭证兴动二元84期（北京）</v>
          </cell>
        </row>
        <row r="524">
          <cell r="A524" t="str">
            <v>SWM302</v>
          </cell>
          <cell r="B524" t="str">
            <v>到期</v>
          </cell>
          <cell r="C524" t="str">
            <v>收益凭证兴动二元85期（北京）</v>
          </cell>
        </row>
        <row r="525">
          <cell r="A525" t="str">
            <v>SWM293</v>
          </cell>
          <cell r="B525" t="str">
            <v>到期</v>
          </cell>
          <cell r="C525" t="str">
            <v>收益凭证兴动双鲨70期（黑龙江）</v>
          </cell>
        </row>
        <row r="526">
          <cell r="A526" t="str">
            <v>SWK733</v>
          </cell>
          <cell r="B526" t="str">
            <v>敲出终止</v>
          </cell>
          <cell r="C526" t="str">
            <v>收益凭证兴动自动赎回151期（漳州）</v>
          </cell>
        </row>
        <row r="527">
          <cell r="A527" t="str">
            <v>SWN525</v>
          </cell>
          <cell r="B527" t="str">
            <v>到期</v>
          </cell>
          <cell r="C527" t="str">
            <v>收益凭证兴动单鲨204期</v>
          </cell>
        </row>
        <row r="528">
          <cell r="A528" t="str">
            <v>SWK257</v>
          </cell>
          <cell r="B528" t="str">
            <v>到期</v>
          </cell>
          <cell r="C528" t="str">
            <v>收益凭证兴动单鲨196期</v>
          </cell>
        </row>
        <row r="529">
          <cell r="A529" t="str">
            <v>SWM600</v>
          </cell>
          <cell r="B529" t="str">
            <v>敲出终止</v>
          </cell>
          <cell r="C529" t="str">
            <v>收益凭证兴动自动赎回159期（厦门）</v>
          </cell>
        </row>
        <row r="530">
          <cell r="A530" t="str">
            <v>SWM611</v>
          </cell>
          <cell r="B530" t="str">
            <v>到期</v>
          </cell>
          <cell r="C530" t="str">
            <v>收益凭证兴动二元86期（天津）</v>
          </cell>
        </row>
        <row r="531">
          <cell r="A531" t="str">
            <v>SWN329</v>
          </cell>
          <cell r="B531" t="str">
            <v>到期</v>
          </cell>
          <cell r="C531" t="str">
            <v>收益凭证兴动单鲨202期（四川）</v>
          </cell>
        </row>
        <row r="532">
          <cell r="A532" t="str">
            <v>SWN330</v>
          </cell>
          <cell r="B532" t="str">
            <v>到期</v>
          </cell>
          <cell r="C532" t="str">
            <v>收益凭证兴动单鲨203期（四川）</v>
          </cell>
        </row>
        <row r="533">
          <cell r="A533" t="str">
            <v>SWN717</v>
          </cell>
          <cell r="B533" t="str">
            <v>到期</v>
          </cell>
          <cell r="C533" t="str">
            <v>收益凭证兴动单鲨205期（山东）</v>
          </cell>
        </row>
        <row r="534">
          <cell r="A534" t="str">
            <v>SWN256</v>
          </cell>
          <cell r="B534" t="str">
            <v>存续</v>
          </cell>
          <cell r="C534" t="str">
            <v>收益凭证兴尚指数增强6号</v>
          </cell>
        </row>
        <row r="535">
          <cell r="A535" t="str">
            <v>SWN035</v>
          </cell>
          <cell r="B535" t="str">
            <v>敲出终止</v>
          </cell>
          <cell r="C535" t="str">
            <v>收益凭证兴尚自动赎回4号</v>
          </cell>
        </row>
        <row r="536">
          <cell r="A536" t="str">
            <v>SWN462</v>
          </cell>
          <cell r="B536" t="str">
            <v>到期</v>
          </cell>
          <cell r="C536" t="str">
            <v>收益凭证兴动自动赎回160期（北京）</v>
          </cell>
        </row>
        <row r="537">
          <cell r="A537" t="str">
            <v>SWN463</v>
          </cell>
          <cell r="B537" t="str">
            <v>到期</v>
          </cell>
          <cell r="C537" t="str">
            <v>收益凭证兴动自动赎回161期（北京）</v>
          </cell>
        </row>
        <row r="538">
          <cell r="A538" t="str">
            <v>SWP798</v>
          </cell>
          <cell r="B538" t="str">
            <v>敲出终止</v>
          </cell>
          <cell r="C538" t="str">
            <v>收益凭证兴动自动赎回167期</v>
          </cell>
        </row>
        <row r="539">
          <cell r="A539" t="str">
            <v>SWP944</v>
          </cell>
          <cell r="B539" t="str">
            <v>敲出终止</v>
          </cell>
          <cell r="C539" t="str">
            <v>收益凭证兴动自动赎回168期</v>
          </cell>
        </row>
        <row r="540">
          <cell r="A540" t="str">
            <v>SWN533</v>
          </cell>
          <cell r="B540" t="str">
            <v>到期</v>
          </cell>
          <cell r="C540" t="str">
            <v>收益凭证兴动二元87期（江苏）</v>
          </cell>
        </row>
        <row r="541">
          <cell r="A541" t="str">
            <v>SWP200</v>
          </cell>
          <cell r="B541" t="str">
            <v>敲出终止</v>
          </cell>
          <cell r="C541" t="str">
            <v>收益凭证兴动自动赎回164期（广东）</v>
          </cell>
        </row>
        <row r="542">
          <cell r="A542" t="str">
            <v>SWP497</v>
          </cell>
          <cell r="B542" t="str">
            <v>到期</v>
          </cell>
          <cell r="C542" t="str">
            <v>收益凭证兴动单鲨207期</v>
          </cell>
        </row>
        <row r="543">
          <cell r="A543" t="str">
            <v>SWN964</v>
          </cell>
          <cell r="B543" t="str">
            <v>敲出终止</v>
          </cell>
          <cell r="C543" t="str">
            <v>收益凭证兴动自动赎回162期（厦门）</v>
          </cell>
        </row>
        <row r="544">
          <cell r="A544" t="str">
            <v>SWP711</v>
          </cell>
          <cell r="B544" t="str">
            <v>敲出终止</v>
          </cell>
          <cell r="C544" t="str">
            <v>收益凭证兴动自动赎回166期（厦门）</v>
          </cell>
        </row>
        <row r="545">
          <cell r="A545" t="str">
            <v>SWP260</v>
          </cell>
          <cell r="B545" t="str">
            <v>到期</v>
          </cell>
          <cell r="C545" t="str">
            <v>收益凭证兴动单鲨206期（山东）</v>
          </cell>
        </row>
        <row r="546">
          <cell r="A546" t="str">
            <v>SWP797</v>
          </cell>
          <cell r="B546" t="str">
            <v>敲出终止</v>
          </cell>
          <cell r="C546" t="str">
            <v>收益凭证兴动自动赎回165期</v>
          </cell>
        </row>
        <row r="547">
          <cell r="A547" t="str">
            <v>SWP812</v>
          </cell>
          <cell r="B547" t="str">
            <v>到期</v>
          </cell>
          <cell r="C547" t="str">
            <v>收益凭证兴动双鲨74期（北京）</v>
          </cell>
        </row>
        <row r="548">
          <cell r="A548" t="str">
            <v>SWP825</v>
          </cell>
          <cell r="B548" t="str">
            <v>到期</v>
          </cell>
          <cell r="C548" t="str">
            <v>收益凭证兴动双鲨75期（北京）</v>
          </cell>
        </row>
        <row r="549">
          <cell r="A549" t="str">
            <v>SWP826</v>
          </cell>
          <cell r="B549" t="str">
            <v>到期</v>
          </cell>
          <cell r="C549" t="str">
            <v>收益凭证兴动二元88期（北京）</v>
          </cell>
        </row>
        <row r="550">
          <cell r="A550" t="str">
            <v>SWP827</v>
          </cell>
          <cell r="B550" t="str">
            <v>到期</v>
          </cell>
          <cell r="C550" t="str">
            <v>收益凭证兴动二元89期（北京）</v>
          </cell>
        </row>
        <row r="551">
          <cell r="A551" t="str">
            <v>SWQ327</v>
          </cell>
          <cell r="B551" t="str">
            <v>敲出终止</v>
          </cell>
          <cell r="C551" t="str">
            <v>收益凭证兴动自动赎回169期（深圳）</v>
          </cell>
        </row>
        <row r="552">
          <cell r="A552" t="str">
            <v>SWQ540</v>
          </cell>
          <cell r="B552" t="str">
            <v>到期</v>
          </cell>
          <cell r="C552" t="str">
            <v>收益凭证兴动单鲨210期</v>
          </cell>
        </row>
        <row r="553">
          <cell r="A553" t="str">
            <v>SWQ541</v>
          </cell>
          <cell r="B553" t="str">
            <v>到期</v>
          </cell>
          <cell r="C553" t="str">
            <v>收益凭证兴动单鲨211期</v>
          </cell>
        </row>
        <row r="554">
          <cell r="A554" t="str">
            <v>SWR401</v>
          </cell>
          <cell r="B554" t="str">
            <v>敲出终止</v>
          </cell>
          <cell r="C554" t="str">
            <v>收益凭证兴动自动赎回170期</v>
          </cell>
        </row>
        <row r="555">
          <cell r="A555" t="str">
            <v>SWQ909</v>
          </cell>
          <cell r="B555" t="str">
            <v>敲出终止</v>
          </cell>
          <cell r="C555" t="str">
            <v>收益凭证兴尚自动赎回7号</v>
          </cell>
        </row>
        <row r="556">
          <cell r="A556" t="str">
            <v>SWP717</v>
          </cell>
          <cell r="B556" t="str">
            <v>存续</v>
          </cell>
          <cell r="C556" t="str">
            <v>收益凭证兴尚指数增强8号</v>
          </cell>
        </row>
        <row r="557">
          <cell r="A557" t="str">
            <v>SWR486</v>
          </cell>
          <cell r="B557" t="str">
            <v>到期</v>
          </cell>
          <cell r="C557" t="str">
            <v>收益凭证兴动自动赎回171期（江苏）</v>
          </cell>
        </row>
        <row r="558">
          <cell r="A558" t="str">
            <v>SWR410</v>
          </cell>
          <cell r="B558" t="str">
            <v>存续</v>
          </cell>
          <cell r="C558" t="str">
            <v>收益凭证兴尚指数增强9号</v>
          </cell>
        </row>
        <row r="559">
          <cell r="A559" t="str">
            <v>SWR883</v>
          </cell>
          <cell r="B559" t="str">
            <v>到期</v>
          </cell>
          <cell r="C559" t="str">
            <v>收益凭证兴动二元90期</v>
          </cell>
        </row>
        <row r="560">
          <cell r="A560" t="str">
            <v>SWS046</v>
          </cell>
          <cell r="B560" t="str">
            <v>存续</v>
          </cell>
          <cell r="C560" t="str">
            <v>收益凭证兴尚指数增强10号</v>
          </cell>
        </row>
        <row r="561">
          <cell r="A561" t="str">
            <v>SWS512</v>
          </cell>
          <cell r="B561" t="str">
            <v>到期</v>
          </cell>
          <cell r="C561" t="str">
            <v>收益凭证兴动单鲨212期</v>
          </cell>
        </row>
        <row r="562">
          <cell r="A562" t="str">
            <v>SWS513</v>
          </cell>
          <cell r="B562" t="str">
            <v>到期</v>
          </cell>
          <cell r="C562" t="str">
            <v>收益凭证兴动单鲨213期</v>
          </cell>
        </row>
        <row r="563">
          <cell r="A563" t="str">
            <v>SWS560</v>
          </cell>
          <cell r="B563" t="str">
            <v>敲出终止</v>
          </cell>
          <cell r="C563" t="str">
            <v>收益凭证兴动自动赎回172期（深圳）</v>
          </cell>
        </row>
        <row r="564">
          <cell r="A564" t="str">
            <v>SWS683</v>
          </cell>
          <cell r="B564" t="str">
            <v>到期</v>
          </cell>
          <cell r="C564" t="str">
            <v>收益凭证兴动自动赎回173期（福州）</v>
          </cell>
        </row>
        <row r="565">
          <cell r="A565" t="str">
            <v>SWK713</v>
          </cell>
          <cell r="B565" t="str">
            <v>存续</v>
          </cell>
          <cell r="C565" t="str">
            <v>收益凭证兴尚BOOSTER3号</v>
          </cell>
        </row>
        <row r="566">
          <cell r="A566" t="str">
            <v>SWS764</v>
          </cell>
          <cell r="B566" t="str">
            <v>敲出终止</v>
          </cell>
          <cell r="C566" t="str">
            <v>收益凭证兴尚自动赎回9号</v>
          </cell>
        </row>
        <row r="567">
          <cell r="A567" t="str">
            <v>SWS705</v>
          </cell>
          <cell r="B567" t="str">
            <v>到期</v>
          </cell>
          <cell r="C567" t="str">
            <v>收益凭证兴动自动赎回174期（四川）</v>
          </cell>
        </row>
        <row r="568">
          <cell r="A568" t="str">
            <v>SWS994</v>
          </cell>
          <cell r="B568" t="str">
            <v>敲出终止</v>
          </cell>
          <cell r="C568" t="str">
            <v>收益凭证兴尚自动赎回11号</v>
          </cell>
        </row>
        <row r="569">
          <cell r="A569" t="str">
            <v>SWS687</v>
          </cell>
          <cell r="B569" t="str">
            <v>到期</v>
          </cell>
          <cell r="C569" t="str">
            <v>收益凭证兴动单鲨214期（北京）</v>
          </cell>
        </row>
        <row r="570">
          <cell r="A570" t="str">
            <v>SWS688</v>
          </cell>
          <cell r="B570" t="str">
            <v>到期</v>
          </cell>
          <cell r="C570" t="str">
            <v>收益凭证兴动单鲨215期（北京）</v>
          </cell>
        </row>
        <row r="571">
          <cell r="A571" t="str">
            <v>SWS689</v>
          </cell>
          <cell r="B571" t="str">
            <v>到期</v>
          </cell>
          <cell r="C571" t="str">
            <v>收益凭证兴动双鲨76期（北京）</v>
          </cell>
        </row>
        <row r="572">
          <cell r="A572" t="str">
            <v>SWS690</v>
          </cell>
          <cell r="B572" t="str">
            <v>到期</v>
          </cell>
          <cell r="C572" t="str">
            <v>收益凭证兴动双鲨77期（北京）</v>
          </cell>
        </row>
        <row r="573">
          <cell r="A573" t="str">
            <v>SWS691</v>
          </cell>
          <cell r="B573" t="str">
            <v>到期</v>
          </cell>
          <cell r="C573" t="str">
            <v>收益凭证兴动二元91期（北京）</v>
          </cell>
        </row>
        <row r="574">
          <cell r="A574" t="str">
            <v>SWS692</v>
          </cell>
          <cell r="B574" t="str">
            <v>到期</v>
          </cell>
          <cell r="C574" t="str">
            <v>收益凭证兴动二元92期（北京）</v>
          </cell>
        </row>
        <row r="575">
          <cell r="A575" t="str">
            <v>SWT709</v>
          </cell>
          <cell r="B575" t="str">
            <v>敲出终止</v>
          </cell>
          <cell r="C575" t="str">
            <v>收益凭证兴动自动赎回176期（深圳）</v>
          </cell>
        </row>
        <row r="576">
          <cell r="A576" t="str">
            <v>SWT747</v>
          </cell>
          <cell r="B576" t="str">
            <v>到期</v>
          </cell>
          <cell r="C576" t="str">
            <v>收益凭证兴动自动赎回177期</v>
          </cell>
        </row>
        <row r="577">
          <cell r="A577" t="str">
            <v>SWT749</v>
          </cell>
          <cell r="B577" t="str">
            <v>敲出终止</v>
          </cell>
          <cell r="C577" t="str">
            <v>收益凭证兴动自动赎回178期</v>
          </cell>
        </row>
        <row r="578">
          <cell r="A578" t="str">
            <v>SWS467</v>
          </cell>
          <cell r="B578" t="str">
            <v>敲出终止</v>
          </cell>
          <cell r="C578" t="str">
            <v>收益凭证兴尚自动赎回8号</v>
          </cell>
        </row>
        <row r="579">
          <cell r="A579" t="str">
            <v>SWS890</v>
          </cell>
          <cell r="B579" t="str">
            <v>到期</v>
          </cell>
          <cell r="C579" t="str">
            <v>收益凭证兴动单鲨216期</v>
          </cell>
        </row>
        <row r="580">
          <cell r="A580" t="str">
            <v>SWS926</v>
          </cell>
          <cell r="B580" t="str">
            <v>到期</v>
          </cell>
          <cell r="C580" t="str">
            <v>收益凭证兴动双鲨78期（黑龙江）</v>
          </cell>
        </row>
        <row r="581">
          <cell r="A581" t="str">
            <v>SWU236</v>
          </cell>
          <cell r="B581" t="str">
            <v>到期</v>
          </cell>
          <cell r="C581" t="str">
            <v>收益凭证兴动自动赎回181期</v>
          </cell>
        </row>
        <row r="582">
          <cell r="A582" t="str">
            <v>SWS925</v>
          </cell>
          <cell r="B582" t="str">
            <v>存续</v>
          </cell>
          <cell r="C582" t="str">
            <v>收益凭证兴尚指数增强12号</v>
          </cell>
        </row>
        <row r="583">
          <cell r="A583" t="str">
            <v>SWT274</v>
          </cell>
          <cell r="B583" t="str">
            <v>到期</v>
          </cell>
          <cell r="C583" t="str">
            <v>收益凭证兴动单鲨217期（山东）</v>
          </cell>
        </row>
        <row r="584">
          <cell r="A584" t="str">
            <v>SWU456</v>
          </cell>
          <cell r="B584" t="str">
            <v>到期</v>
          </cell>
          <cell r="C584" t="str">
            <v>收益凭证兴动价差15期</v>
          </cell>
        </row>
        <row r="585">
          <cell r="A585" t="str">
            <v>SWT278</v>
          </cell>
          <cell r="B585" t="str">
            <v>敲出终止</v>
          </cell>
          <cell r="C585" t="str">
            <v>收益凭证兴动自动赎回175期</v>
          </cell>
        </row>
        <row r="586">
          <cell r="A586" t="str">
            <v>SWT796</v>
          </cell>
          <cell r="B586" t="str">
            <v>敲出终止</v>
          </cell>
          <cell r="C586" t="str">
            <v>收益凭证兴动自动赎回179期（厦门）</v>
          </cell>
        </row>
        <row r="587">
          <cell r="A587" t="str">
            <v>SWT795</v>
          </cell>
          <cell r="B587" t="str">
            <v>到期</v>
          </cell>
          <cell r="C587" t="str">
            <v>收益凭证兴动单鲨218期（福州）</v>
          </cell>
        </row>
        <row r="588">
          <cell r="A588" t="str">
            <v>SWS992</v>
          </cell>
          <cell r="B588" t="str">
            <v>到期</v>
          </cell>
          <cell r="C588" t="str">
            <v>收益凭证兴动单鲨219期（四川）</v>
          </cell>
        </row>
        <row r="589">
          <cell r="A589" t="str">
            <v>SWU237</v>
          </cell>
          <cell r="B589" t="str">
            <v>到期</v>
          </cell>
          <cell r="C589" t="str">
            <v>收益凭证兴动单鲨220期</v>
          </cell>
        </row>
        <row r="590">
          <cell r="A590" t="str">
            <v>SWU249</v>
          </cell>
          <cell r="B590" t="str">
            <v>到期</v>
          </cell>
          <cell r="C590" t="str">
            <v>收益凭证兴动单鲨221期</v>
          </cell>
        </row>
        <row r="591">
          <cell r="A591" t="str">
            <v>SWU235</v>
          </cell>
          <cell r="B591" t="str">
            <v>敲出终止</v>
          </cell>
          <cell r="C591" t="str">
            <v>收益凭证兴动自动赎回180期（厦门）</v>
          </cell>
        </row>
        <row r="592">
          <cell r="A592" t="str">
            <v>SWU908</v>
          </cell>
          <cell r="B592" t="str">
            <v>到期</v>
          </cell>
          <cell r="C592" t="str">
            <v>收益凭证兴动价差16期</v>
          </cell>
        </row>
        <row r="593">
          <cell r="A593" t="str">
            <v>SWV059</v>
          </cell>
          <cell r="B593" t="str">
            <v>到期</v>
          </cell>
          <cell r="C593" t="str">
            <v>收益凭证兴动价差17期</v>
          </cell>
        </row>
        <row r="594">
          <cell r="A594" t="str">
            <v>SWU598</v>
          </cell>
          <cell r="B594" t="str">
            <v>到期</v>
          </cell>
          <cell r="C594" t="str">
            <v>收益凭证兴动单鲨222期（山东）</v>
          </cell>
        </row>
        <row r="595">
          <cell r="A595" t="str">
            <v>SWU782</v>
          </cell>
          <cell r="B595" t="str">
            <v>到期</v>
          </cell>
          <cell r="C595" t="str">
            <v>收益凭证兴动单鲨223期</v>
          </cell>
        </row>
        <row r="596">
          <cell r="A596" t="str">
            <v>SWV057</v>
          </cell>
          <cell r="B596" t="str">
            <v>到期</v>
          </cell>
          <cell r="C596" t="str">
            <v>收益凭证兴动单鲨224期</v>
          </cell>
        </row>
        <row r="597">
          <cell r="A597" t="str">
            <v>SWU765</v>
          </cell>
          <cell r="B597" t="str">
            <v>到期</v>
          </cell>
          <cell r="C597" t="str">
            <v>收益凭证兴动双鲨79期（北京）</v>
          </cell>
        </row>
        <row r="598">
          <cell r="A598" t="str">
            <v>SWU766</v>
          </cell>
          <cell r="B598" t="str">
            <v>到期</v>
          </cell>
          <cell r="C598" t="str">
            <v>收益凭证兴动二元93期（北京）</v>
          </cell>
        </row>
        <row r="599">
          <cell r="A599" t="str">
            <v>SWU764</v>
          </cell>
          <cell r="B599" t="str">
            <v>敲出终止</v>
          </cell>
          <cell r="C599" t="str">
            <v>收益凭证兴动自动赎回182期（厦门）</v>
          </cell>
        </row>
        <row r="600">
          <cell r="A600" t="str">
            <v>SWV058</v>
          </cell>
          <cell r="B600" t="str">
            <v>到期</v>
          </cell>
          <cell r="C600" t="str">
            <v>收益凭证兴动单鲨225期</v>
          </cell>
        </row>
        <row r="601">
          <cell r="A601" t="str">
            <v>SWV764</v>
          </cell>
          <cell r="B601" t="str">
            <v>敲出终止</v>
          </cell>
          <cell r="C601" t="str">
            <v>收益凭证兴动自动赎回185期</v>
          </cell>
        </row>
        <row r="602">
          <cell r="A602" t="str">
            <v>SWV215</v>
          </cell>
          <cell r="B602" t="str">
            <v>敲出终止</v>
          </cell>
          <cell r="C602" t="str">
            <v>收益凭证兴尚BOOSTER4号</v>
          </cell>
        </row>
        <row r="603">
          <cell r="A603" t="str">
            <v>SWV708</v>
          </cell>
          <cell r="B603" t="str">
            <v>敲出终止</v>
          </cell>
          <cell r="C603" t="str">
            <v>收益凭证兴尚自动赎回13号</v>
          </cell>
        </row>
        <row r="604">
          <cell r="A604" t="str">
            <v>SWU880</v>
          </cell>
          <cell r="B604" t="str">
            <v>敲出终止</v>
          </cell>
          <cell r="C604" t="str">
            <v>收益凭证兴尚自动赎回12号</v>
          </cell>
        </row>
        <row r="605">
          <cell r="A605" t="str">
            <v>SWV824</v>
          </cell>
          <cell r="B605" t="str">
            <v>敲出终止</v>
          </cell>
          <cell r="C605" t="str">
            <v>收益凭证兴动自动赎回186期（江苏）</v>
          </cell>
        </row>
        <row r="606">
          <cell r="A606" t="str">
            <v>SWV763</v>
          </cell>
          <cell r="B606" t="str">
            <v>敲出终止</v>
          </cell>
          <cell r="C606" t="str">
            <v>收益凭证兴动自动赎回183期</v>
          </cell>
        </row>
        <row r="607">
          <cell r="A607" t="str">
            <v>SWW871</v>
          </cell>
          <cell r="B607" t="str">
            <v>到期</v>
          </cell>
          <cell r="C607" t="str">
            <v>收益凭证兴动二元94期</v>
          </cell>
        </row>
        <row r="608">
          <cell r="A608" t="str">
            <v>SWV759</v>
          </cell>
          <cell r="B608" t="str">
            <v>存续</v>
          </cell>
          <cell r="C608" t="str">
            <v>收益凭证兴尚指数增强17号</v>
          </cell>
        </row>
        <row r="609">
          <cell r="A609" t="str">
            <v>SWV760</v>
          </cell>
          <cell r="B609" t="str">
            <v>存续</v>
          </cell>
          <cell r="C609" t="str">
            <v>收益凭证兴尚指数增强18号</v>
          </cell>
        </row>
        <row r="610">
          <cell r="A610" t="str">
            <v>SWW471</v>
          </cell>
          <cell r="B610" t="str">
            <v>敲出终止</v>
          </cell>
          <cell r="C610" t="str">
            <v>收益凭证兴动自动赎回187期（漳州）</v>
          </cell>
        </row>
        <row r="611">
          <cell r="A611" t="str">
            <v>SWW747</v>
          </cell>
          <cell r="B611" t="str">
            <v>到期</v>
          </cell>
          <cell r="C611" t="str">
            <v>收益凭证兴动单鲨226期（福州）</v>
          </cell>
        </row>
        <row r="612">
          <cell r="A612" t="str">
            <v>SWX036</v>
          </cell>
          <cell r="B612" t="str">
            <v>敲出终止</v>
          </cell>
          <cell r="C612" t="str">
            <v>收益凭证兴动自动赎回188期（深圳）</v>
          </cell>
        </row>
        <row r="613">
          <cell r="A613" t="str">
            <v>SWX037</v>
          </cell>
          <cell r="B613" t="str">
            <v>敲出终止</v>
          </cell>
          <cell r="C613" t="str">
            <v>收益凭证兴动自动赎回189期（江苏）</v>
          </cell>
        </row>
        <row r="614">
          <cell r="A614" t="str">
            <v>SWX038</v>
          </cell>
          <cell r="B614" t="str">
            <v>到期</v>
          </cell>
          <cell r="C614" t="str">
            <v>收益凭证兴动单鲨227期（厦门）</v>
          </cell>
        </row>
        <row r="615">
          <cell r="A615" t="str">
            <v>SWX100</v>
          </cell>
          <cell r="B615" t="str">
            <v>到期</v>
          </cell>
          <cell r="C615" t="str">
            <v>收益凭证兴动单鲨229期（福州）</v>
          </cell>
        </row>
        <row r="616">
          <cell r="A616" t="str">
            <v>SWX262</v>
          </cell>
          <cell r="B616" t="str">
            <v>敲出终止</v>
          </cell>
          <cell r="C616" t="str">
            <v>收益凭证兴动自动赎回190期（江苏）</v>
          </cell>
        </row>
        <row r="617">
          <cell r="A617" t="str">
            <v>SWX463</v>
          </cell>
          <cell r="B617" t="str">
            <v>到期</v>
          </cell>
          <cell r="C617" t="str">
            <v>收益凭证兴动单鲨230期</v>
          </cell>
        </row>
        <row r="618">
          <cell r="A618" t="str">
            <v>SWY029</v>
          </cell>
          <cell r="B618" t="str">
            <v>敲出终止</v>
          </cell>
          <cell r="C618" t="str">
            <v>收益凭证兴动自动赎回191期</v>
          </cell>
        </row>
        <row r="619">
          <cell r="A619" t="str">
            <v>SWY030</v>
          </cell>
          <cell r="B619" t="str">
            <v>到期</v>
          </cell>
          <cell r="C619" t="str">
            <v>收益凭证兴动自动赎回192期</v>
          </cell>
        </row>
        <row r="620">
          <cell r="A620" t="str">
            <v>SWX996</v>
          </cell>
          <cell r="B620" t="str">
            <v>敲出终止</v>
          </cell>
          <cell r="C620" t="str">
            <v>收益凭证兴尚自动赎回16号</v>
          </cell>
        </row>
        <row r="621">
          <cell r="A621" t="str">
            <v>SWV547</v>
          </cell>
          <cell r="B621" t="str">
            <v>存续</v>
          </cell>
          <cell r="C621" t="str">
            <v>收益凭证兴尚指数增强16号</v>
          </cell>
        </row>
        <row r="622">
          <cell r="A622" t="str">
            <v>SWX464</v>
          </cell>
          <cell r="B622" t="str">
            <v>到期</v>
          </cell>
          <cell r="C622" t="str">
            <v>收益凭证兴动单鲨231期</v>
          </cell>
        </row>
        <row r="623">
          <cell r="A623" t="str">
            <v>SWX039</v>
          </cell>
          <cell r="B623" t="str">
            <v>到期</v>
          </cell>
          <cell r="C623" t="str">
            <v>收益凭证兴动单鲨228期（北京）</v>
          </cell>
        </row>
        <row r="624">
          <cell r="A624" t="str">
            <v>SWX040</v>
          </cell>
          <cell r="B624" t="str">
            <v>到期</v>
          </cell>
          <cell r="C624" t="str">
            <v>收益凭证兴动双鲨80期（北京）</v>
          </cell>
        </row>
        <row r="625">
          <cell r="A625" t="str">
            <v>SWX041</v>
          </cell>
          <cell r="B625" t="str">
            <v>到期</v>
          </cell>
          <cell r="C625" t="str">
            <v>收益凭证兴动二元95期（北京）</v>
          </cell>
        </row>
        <row r="626">
          <cell r="A626" t="str">
            <v>SWX842</v>
          </cell>
          <cell r="B626" t="str">
            <v>到期</v>
          </cell>
          <cell r="C626" t="str">
            <v>收益凭证兴动单鲨232期</v>
          </cell>
        </row>
        <row r="627">
          <cell r="A627" t="str">
            <v>SWY447</v>
          </cell>
          <cell r="B627" t="str">
            <v>敲出终止</v>
          </cell>
          <cell r="C627" t="str">
            <v>收益凭证兴动自动赎回193期</v>
          </cell>
        </row>
        <row r="628">
          <cell r="A628" t="str">
            <v>SWX794</v>
          </cell>
          <cell r="B628" t="str">
            <v>提前终止</v>
          </cell>
          <cell r="C628" t="str">
            <v>收益凭证兴尚指数增强19号</v>
          </cell>
        </row>
        <row r="629">
          <cell r="A629" t="str">
            <v>SWX841</v>
          </cell>
          <cell r="B629" t="str">
            <v>到期</v>
          </cell>
          <cell r="C629" t="str">
            <v>收益凭证兴动二元96期</v>
          </cell>
        </row>
        <row r="630">
          <cell r="A630" t="str">
            <v>SWY783</v>
          </cell>
          <cell r="B630" t="str">
            <v>敲出终止</v>
          </cell>
          <cell r="C630" t="str">
            <v>收益凭证兴动自动赎回195期</v>
          </cell>
        </row>
        <row r="631">
          <cell r="A631" t="str">
            <v>SWY784</v>
          </cell>
          <cell r="B631" t="str">
            <v>到期</v>
          </cell>
          <cell r="C631" t="str">
            <v>收益凭证兴动自动赎回196期</v>
          </cell>
        </row>
        <row r="632">
          <cell r="A632" t="str">
            <v>SWY893</v>
          </cell>
          <cell r="B632" t="str">
            <v>敲出终止</v>
          </cell>
          <cell r="C632" t="str">
            <v>收益凭证兴动自动赎回197期</v>
          </cell>
        </row>
        <row r="633">
          <cell r="A633" t="str">
            <v>SWY894</v>
          </cell>
          <cell r="B633" t="str">
            <v>敲出终止</v>
          </cell>
          <cell r="C633" t="str">
            <v>收益凭证兴动自动赎回198期</v>
          </cell>
        </row>
        <row r="634">
          <cell r="A634" t="str">
            <v>SWY895</v>
          </cell>
          <cell r="B634" t="str">
            <v>敲出终止</v>
          </cell>
          <cell r="C634" t="str">
            <v>收益凭证兴动自动赎回199期</v>
          </cell>
        </row>
        <row r="635">
          <cell r="A635" t="str">
            <v>SWY107</v>
          </cell>
          <cell r="B635" t="str">
            <v>到期</v>
          </cell>
          <cell r="C635" t="str">
            <v>收益凭证兴动单鲨233期（山东）</v>
          </cell>
        </row>
        <row r="636">
          <cell r="A636" t="str">
            <v>SWY549</v>
          </cell>
          <cell r="B636" t="str">
            <v>到期</v>
          </cell>
          <cell r="C636" t="str">
            <v>收益凭证兴动单鲨234期（四川）</v>
          </cell>
        </row>
        <row r="637">
          <cell r="A637" t="str">
            <v>SWY781</v>
          </cell>
          <cell r="B637" t="str">
            <v>到期</v>
          </cell>
          <cell r="C637" t="str">
            <v>收益凭证兴动二元99期</v>
          </cell>
        </row>
        <row r="638">
          <cell r="A638" t="str">
            <v>SWY896</v>
          </cell>
          <cell r="B638" t="str">
            <v>到期</v>
          </cell>
          <cell r="C638" t="str">
            <v>收益凭证兴动价差18期</v>
          </cell>
        </row>
        <row r="639">
          <cell r="A639" t="str">
            <v>SWZ382</v>
          </cell>
          <cell r="B639" t="str">
            <v>敲出终止</v>
          </cell>
          <cell r="C639" t="str">
            <v>收益凭证兴动自动赎回201期</v>
          </cell>
        </row>
        <row r="640">
          <cell r="A640" t="str">
            <v>SWY557</v>
          </cell>
          <cell r="B640" t="str">
            <v>到期</v>
          </cell>
          <cell r="C640" t="str">
            <v>收益凭证兴动单鲨236期（江苏）</v>
          </cell>
        </row>
        <row r="641">
          <cell r="A641" t="str">
            <v>SWY558</v>
          </cell>
          <cell r="B641" t="str">
            <v>到期</v>
          </cell>
          <cell r="C641" t="str">
            <v>收益凭证兴动二元97期（江苏）</v>
          </cell>
        </row>
        <row r="642">
          <cell r="A642" t="str">
            <v>SWY782</v>
          </cell>
          <cell r="B642" t="str">
            <v>敲出终止</v>
          </cell>
          <cell r="C642" t="str">
            <v>收益凭证兴动自动赎回194期（陕西）</v>
          </cell>
        </row>
        <row r="643">
          <cell r="A643" t="str">
            <v>SWY550</v>
          </cell>
          <cell r="B643" t="str">
            <v>到期</v>
          </cell>
          <cell r="C643" t="str">
            <v>收益凭证兴动单鲨235期（宁波）</v>
          </cell>
        </row>
        <row r="644">
          <cell r="A644" t="str">
            <v>SWZ004</v>
          </cell>
          <cell r="B644" t="str">
            <v>到期</v>
          </cell>
          <cell r="C644" t="str">
            <v>收益凭证兴动单鲨240期（厦门）</v>
          </cell>
        </row>
        <row r="645">
          <cell r="A645" t="str">
            <v>SWY939</v>
          </cell>
          <cell r="B645" t="str">
            <v>到期</v>
          </cell>
          <cell r="C645" t="str">
            <v>收益凭证兴动单鲨239期（江苏）</v>
          </cell>
        </row>
        <row r="646">
          <cell r="A646" t="str">
            <v>SWZ383</v>
          </cell>
          <cell r="B646" t="str">
            <v>到期</v>
          </cell>
          <cell r="C646" t="str">
            <v>收益凭证兴动单鲨241期（北京）</v>
          </cell>
        </row>
        <row r="647">
          <cell r="A647" t="str">
            <v>SWZ394</v>
          </cell>
          <cell r="B647" t="str">
            <v>到期</v>
          </cell>
          <cell r="C647" t="str">
            <v>收益凭证兴动双鲨81期（北京）</v>
          </cell>
        </row>
        <row r="648">
          <cell r="A648" t="str">
            <v>SWZ395</v>
          </cell>
          <cell r="B648" t="str">
            <v>到期</v>
          </cell>
          <cell r="C648" t="str">
            <v>收益凭证兴动二元100期（北京）</v>
          </cell>
        </row>
        <row r="649">
          <cell r="A649" t="str">
            <v>SWY646</v>
          </cell>
          <cell r="B649" t="str">
            <v>到期</v>
          </cell>
          <cell r="C649" t="str">
            <v>收益凭证兴动二元98期</v>
          </cell>
        </row>
        <row r="650">
          <cell r="A650" t="str">
            <v>SWZ518</v>
          </cell>
          <cell r="B650" t="str">
            <v>到期</v>
          </cell>
          <cell r="C650" t="str">
            <v>收益凭证兴动二元101期</v>
          </cell>
        </row>
        <row r="651">
          <cell r="A651" t="str">
            <v>SWZ767</v>
          </cell>
          <cell r="B651" t="str">
            <v>到期</v>
          </cell>
          <cell r="C651" t="str">
            <v>收益凭证兴动单鲨242期</v>
          </cell>
        </row>
        <row r="652">
          <cell r="A652" t="str">
            <v>SWZ949</v>
          </cell>
          <cell r="B652" t="str">
            <v>到期</v>
          </cell>
          <cell r="C652" t="str">
            <v>收益凭证兴动单鲨243期</v>
          </cell>
        </row>
        <row r="653">
          <cell r="A653" t="str">
            <v>SWZ769</v>
          </cell>
          <cell r="B653" t="str">
            <v>敲出终止</v>
          </cell>
          <cell r="C653" t="str">
            <v>收益凭证兴尚自动赎回17号</v>
          </cell>
        </row>
        <row r="654">
          <cell r="A654" t="str">
            <v>SWZ945</v>
          </cell>
          <cell r="B654" t="str">
            <v>存续</v>
          </cell>
          <cell r="C654" t="str">
            <v>收益凭证兴尚指数增强20号</v>
          </cell>
        </row>
        <row r="655">
          <cell r="A655" t="str">
            <v>SWZ768</v>
          </cell>
          <cell r="B655" t="str">
            <v>敲出终止</v>
          </cell>
          <cell r="C655" t="str">
            <v>收益凭证兴动自动赎回202期（厦门）</v>
          </cell>
        </row>
        <row r="656">
          <cell r="A656" t="str">
            <v>SWZ983</v>
          </cell>
          <cell r="B656" t="str">
            <v>到期</v>
          </cell>
          <cell r="C656" t="str">
            <v>收益凭证兴动单鲨245期</v>
          </cell>
        </row>
        <row r="657">
          <cell r="A657" t="str">
            <v>SYA000</v>
          </cell>
          <cell r="B657" t="str">
            <v>敲出终止</v>
          </cell>
          <cell r="C657" t="str">
            <v>收益凭证兴动自动赎回203期</v>
          </cell>
        </row>
        <row r="658">
          <cell r="A658" t="str">
            <v>SYA016</v>
          </cell>
          <cell r="B658" t="str">
            <v>到期</v>
          </cell>
          <cell r="C658" t="str">
            <v>收益凭证兴动单鲨246期（上海）</v>
          </cell>
        </row>
        <row r="659">
          <cell r="A659" t="str">
            <v>SWY561</v>
          </cell>
          <cell r="B659" t="str">
            <v>到期</v>
          </cell>
          <cell r="C659" t="str">
            <v>收益凭证兴动单鲨237期</v>
          </cell>
        </row>
        <row r="660">
          <cell r="A660" t="str">
            <v>SYA783</v>
          </cell>
          <cell r="B660" t="str">
            <v>存续</v>
          </cell>
          <cell r="C660" t="str">
            <v>收益凭证兴尚单鲨1号</v>
          </cell>
        </row>
        <row r="661">
          <cell r="A661" t="str">
            <v>SWZ948</v>
          </cell>
          <cell r="B661" t="str">
            <v>敲出终止</v>
          </cell>
          <cell r="C661" t="str">
            <v>收益凭证兴尚自动赎回19号</v>
          </cell>
        </row>
        <row r="662">
          <cell r="A662" t="str">
            <v>SWZ950</v>
          </cell>
          <cell r="B662" t="str">
            <v>到期</v>
          </cell>
          <cell r="C662" t="str">
            <v>收益凭证兴动单鲨244期（三明）</v>
          </cell>
        </row>
        <row r="663">
          <cell r="A663" t="str">
            <v>SYA876</v>
          </cell>
          <cell r="B663" t="str">
            <v>到期</v>
          </cell>
          <cell r="C663" t="str">
            <v>收益凭证兴动单鲨248期</v>
          </cell>
        </row>
        <row r="664">
          <cell r="A664" t="str">
            <v>SYA877</v>
          </cell>
          <cell r="B664" t="str">
            <v>到期</v>
          </cell>
          <cell r="C664" t="str">
            <v>收益凭证兴动单鲨249期</v>
          </cell>
        </row>
        <row r="665">
          <cell r="A665" t="str">
            <v>SYA246</v>
          </cell>
          <cell r="B665" t="str">
            <v>敲出终止</v>
          </cell>
          <cell r="C665" t="str">
            <v>收益凭证兴动自动赎回204期</v>
          </cell>
        </row>
        <row r="666">
          <cell r="A666" t="str">
            <v>SYA782</v>
          </cell>
          <cell r="B666" t="str">
            <v>敲出终止</v>
          </cell>
          <cell r="C666" t="str">
            <v>收益凭证兴动自动赎回205期（深圳）</v>
          </cell>
        </row>
        <row r="667">
          <cell r="A667" t="str">
            <v>SWZ946</v>
          </cell>
          <cell r="B667" t="str">
            <v>存续</v>
          </cell>
          <cell r="C667" t="str">
            <v>收益凭证兴尚指数增强21号</v>
          </cell>
        </row>
        <row r="668">
          <cell r="A668" t="str">
            <v>SYA673</v>
          </cell>
          <cell r="B668" t="str">
            <v>到期</v>
          </cell>
          <cell r="C668" t="str">
            <v>收益凭证兴动单鲨247期（深圳）</v>
          </cell>
        </row>
        <row r="669">
          <cell r="A669" t="str">
            <v>SYB632</v>
          </cell>
          <cell r="B669" t="str">
            <v>敲出终止</v>
          </cell>
          <cell r="C669" t="str">
            <v>收益凭证兴动自动赎回208期</v>
          </cell>
        </row>
        <row r="670">
          <cell r="A670" t="str">
            <v>SYB411</v>
          </cell>
          <cell r="B670" t="str">
            <v>敲出终止</v>
          </cell>
          <cell r="C670" t="str">
            <v>收益凭证兴动自动赎回206期</v>
          </cell>
        </row>
        <row r="671">
          <cell r="A671" t="str">
            <v>SYB410</v>
          </cell>
          <cell r="B671" t="str">
            <v>敲出终止</v>
          </cell>
          <cell r="C671" t="str">
            <v>收益凭证兴动自动赎回209期</v>
          </cell>
        </row>
        <row r="672">
          <cell r="A672" t="str">
            <v>SYB562</v>
          </cell>
          <cell r="B672" t="str">
            <v>提前终止</v>
          </cell>
          <cell r="C672" t="str">
            <v>收益凭证兴尚指数增强24号</v>
          </cell>
        </row>
        <row r="673">
          <cell r="A673" t="str">
            <v>SYB412</v>
          </cell>
          <cell r="B673" t="str">
            <v>敲出终止</v>
          </cell>
          <cell r="C673" t="str">
            <v>收益凭证兴动自动赎回207期（陕西）</v>
          </cell>
        </row>
        <row r="674">
          <cell r="A674" t="str">
            <v>SYC507</v>
          </cell>
          <cell r="B674" t="str">
            <v>敲出终止</v>
          </cell>
          <cell r="C674" t="str">
            <v>收益凭证兴动自动赎回210期</v>
          </cell>
        </row>
        <row r="675">
          <cell r="A675" t="str">
            <v>SWZ947</v>
          </cell>
          <cell r="B675" t="str">
            <v>敲出终止</v>
          </cell>
          <cell r="C675" t="str">
            <v>收益凭证兴尚自动赎回18号</v>
          </cell>
        </row>
        <row r="676">
          <cell r="A676" t="str">
            <v>SYB452</v>
          </cell>
          <cell r="B676" t="str">
            <v>到期</v>
          </cell>
          <cell r="C676" t="str">
            <v>收益凭证兴动二元102期</v>
          </cell>
        </row>
        <row r="677">
          <cell r="A677" t="str">
            <v>SYC739</v>
          </cell>
          <cell r="B677" t="str">
            <v>到期</v>
          </cell>
          <cell r="C677" t="str">
            <v>收益凭证兴动单鲨250期</v>
          </cell>
        </row>
        <row r="678">
          <cell r="A678" t="str">
            <v>SYC546</v>
          </cell>
          <cell r="B678" t="str">
            <v>敲出终止</v>
          </cell>
          <cell r="C678" t="str">
            <v>收益凭证兴尚自动赎回20号</v>
          </cell>
        </row>
        <row r="679">
          <cell r="A679" t="str">
            <v>SYA869</v>
          </cell>
          <cell r="B679" t="str">
            <v>敲出终止</v>
          </cell>
          <cell r="C679" t="str">
            <v>收益凭证兴尚BOOSTER5号</v>
          </cell>
        </row>
        <row r="680">
          <cell r="A680" t="str">
            <v>SYA028</v>
          </cell>
          <cell r="B680" t="str">
            <v>存续</v>
          </cell>
          <cell r="C680" t="str">
            <v>收益凭证兴尚指数增强22号</v>
          </cell>
        </row>
        <row r="681">
          <cell r="A681" t="str">
            <v>SYC902</v>
          </cell>
          <cell r="B681" t="str">
            <v>存续</v>
          </cell>
          <cell r="C681" t="str">
            <v>收益凭证兴尚单鲨2号</v>
          </cell>
        </row>
        <row r="682">
          <cell r="A682" t="str">
            <v>SRS263.1</v>
          </cell>
          <cell r="B682" t="str">
            <v>部分提前终止</v>
          </cell>
          <cell r="C682" t="str">
            <v>兴尚五十号</v>
          </cell>
        </row>
        <row r="683">
          <cell r="A683" t="str">
            <v>SYD280</v>
          </cell>
          <cell r="B683" t="str">
            <v>敲出终止</v>
          </cell>
          <cell r="C683" t="str">
            <v>收益凭证兴动自动赎回211期</v>
          </cell>
        </row>
        <row r="684">
          <cell r="A684" t="str">
            <v>SYD148</v>
          </cell>
          <cell r="B684" t="str">
            <v>到期</v>
          </cell>
          <cell r="C684" t="str">
            <v>收益凭证兴动单鲨251期</v>
          </cell>
        </row>
        <row r="685">
          <cell r="A685" t="str">
            <v>SYD674</v>
          </cell>
          <cell r="B685" t="str">
            <v>存续</v>
          </cell>
          <cell r="C685" t="str">
            <v>收益凭证兴尚单鲨3号</v>
          </cell>
        </row>
        <row r="686">
          <cell r="A686" t="str">
            <v>SYD132</v>
          </cell>
          <cell r="B686" t="str">
            <v>存续</v>
          </cell>
          <cell r="C686" t="str">
            <v>收益凭证兴尚指数增强26号</v>
          </cell>
        </row>
        <row r="687">
          <cell r="A687" t="str">
            <v>SYD134</v>
          </cell>
          <cell r="B687" t="str">
            <v>存续</v>
          </cell>
          <cell r="C687" t="str">
            <v>收益凭证兴尚指数增强27号</v>
          </cell>
        </row>
        <row r="688">
          <cell r="A688" t="str">
            <v>SWP717.1</v>
          </cell>
          <cell r="B688" t="str">
            <v>部分提前终止</v>
          </cell>
          <cell r="C688" t="str">
            <v>收益凭证兴尚指数增强8号</v>
          </cell>
        </row>
        <row r="689">
          <cell r="A689" t="str">
            <v>SYD675</v>
          </cell>
          <cell r="B689" t="str">
            <v>到期</v>
          </cell>
          <cell r="C689" t="str">
            <v>收益凭证兴动单鲨252期（苏州）</v>
          </cell>
        </row>
        <row r="690">
          <cell r="A690" t="str">
            <v>SYE167</v>
          </cell>
          <cell r="B690" t="str">
            <v>敲出终止</v>
          </cell>
          <cell r="C690" t="str">
            <v>收益凭证兴动自动赎回213期</v>
          </cell>
        </row>
        <row r="691">
          <cell r="A691" t="str">
            <v>SWR410.1</v>
          </cell>
          <cell r="B691" t="str">
            <v>部分提前终止</v>
          </cell>
          <cell r="C691" t="str">
            <v>收益凭证兴尚指数增强9号</v>
          </cell>
        </row>
        <row r="692">
          <cell r="A692" t="str">
            <v>SYE070</v>
          </cell>
          <cell r="B692" t="str">
            <v>到期</v>
          </cell>
          <cell r="C692" t="str">
            <v>收益凭证兴动单鲨253期</v>
          </cell>
        </row>
        <row r="693">
          <cell r="A693" t="str">
            <v>SYD262</v>
          </cell>
          <cell r="B693" t="str">
            <v>敲出终止</v>
          </cell>
          <cell r="C693" t="str">
            <v>收益凭证兴尚BOOSTER6号</v>
          </cell>
        </row>
        <row r="694">
          <cell r="A694" t="str">
            <v>SYE380</v>
          </cell>
          <cell r="B694" t="str">
            <v>敲出终止</v>
          </cell>
          <cell r="C694" t="str">
            <v>收益凭证兴动自动赎回214期</v>
          </cell>
        </row>
        <row r="695">
          <cell r="A695" t="str">
            <v>SYE044</v>
          </cell>
          <cell r="B695" t="str">
            <v>敲出终止</v>
          </cell>
          <cell r="C695" t="str">
            <v>收益凭证兴动自动赎回212期（江苏）</v>
          </cell>
        </row>
        <row r="696">
          <cell r="A696" t="str">
            <v>SYE508</v>
          </cell>
          <cell r="B696" t="str">
            <v>到期</v>
          </cell>
          <cell r="C696" t="str">
            <v>收益凭证兴动单鲨254期</v>
          </cell>
        </row>
        <row r="697">
          <cell r="A697" t="str">
            <v>SYE622</v>
          </cell>
          <cell r="B697" t="str">
            <v>到期</v>
          </cell>
          <cell r="C697" t="str">
            <v>收益凭证兴动二元104期</v>
          </cell>
        </row>
        <row r="698">
          <cell r="A698" t="str">
            <v>SYF142</v>
          </cell>
          <cell r="B698" t="str">
            <v>敲出终止</v>
          </cell>
          <cell r="C698" t="str">
            <v>收益凭证兴动自动赎回215期</v>
          </cell>
        </row>
        <row r="699">
          <cell r="A699" t="str">
            <v>SYF199</v>
          </cell>
          <cell r="B699" t="str">
            <v>敲出终止</v>
          </cell>
          <cell r="C699" t="str">
            <v>收益凭证兴动自动赎回216期</v>
          </cell>
        </row>
        <row r="700">
          <cell r="A700" t="str">
            <v>SYF200</v>
          </cell>
          <cell r="B700" t="str">
            <v>敲出终止</v>
          </cell>
          <cell r="C700" t="str">
            <v>收益凭证兴动自动赎回217期</v>
          </cell>
        </row>
        <row r="701">
          <cell r="A701" t="str">
            <v>SYF020</v>
          </cell>
          <cell r="B701" t="str">
            <v>敲出终止</v>
          </cell>
          <cell r="C701" t="str">
            <v>收益凭证兴尚自动赎回21号</v>
          </cell>
        </row>
        <row r="702">
          <cell r="A702" t="str">
            <v>SYC894</v>
          </cell>
          <cell r="B702" t="str">
            <v>存续</v>
          </cell>
          <cell r="C702" t="str">
            <v>收益凭证兴尚指数增强25号</v>
          </cell>
        </row>
        <row r="703">
          <cell r="A703" t="str">
            <v>SYE056</v>
          </cell>
          <cell r="B703" t="str">
            <v>存续</v>
          </cell>
          <cell r="C703" t="str">
            <v>收益凭证兴尚指数增强29号</v>
          </cell>
        </row>
        <row r="704">
          <cell r="A704" t="str">
            <v>SYF496</v>
          </cell>
          <cell r="B704" t="str">
            <v>敲出终止</v>
          </cell>
          <cell r="C704" t="str">
            <v>收益凭证兴动自动赎回220期</v>
          </cell>
        </row>
        <row r="705">
          <cell r="A705" t="str">
            <v>SYF497</v>
          </cell>
          <cell r="B705" t="str">
            <v>敲出终止</v>
          </cell>
          <cell r="C705" t="str">
            <v>收益凭证兴动自动赎回221期</v>
          </cell>
        </row>
        <row r="706">
          <cell r="A706" t="str">
            <v>SYF494</v>
          </cell>
          <cell r="B706" t="str">
            <v>敲出终止</v>
          </cell>
          <cell r="C706" t="str">
            <v>收益凭证兴动自动赎回218期</v>
          </cell>
        </row>
        <row r="707">
          <cell r="A707" t="str">
            <v>SYF495</v>
          </cell>
          <cell r="B707" t="str">
            <v>到期</v>
          </cell>
          <cell r="C707" t="str">
            <v>收益凭证兴动自动赎回219期</v>
          </cell>
        </row>
        <row r="708">
          <cell r="A708" t="str">
            <v>SYF756</v>
          </cell>
          <cell r="B708" t="str">
            <v>到期</v>
          </cell>
          <cell r="C708" t="str">
            <v>收益凭证兴动单鲨258期</v>
          </cell>
        </row>
        <row r="709">
          <cell r="A709" t="str">
            <v>SYF493</v>
          </cell>
          <cell r="B709" t="str">
            <v>敲出终止</v>
          </cell>
          <cell r="C709" t="str">
            <v>收益凭证兴尚自动赎回22号</v>
          </cell>
        </row>
        <row r="710">
          <cell r="A710" t="str">
            <v>SYE746</v>
          </cell>
          <cell r="B710" t="str">
            <v>到期</v>
          </cell>
          <cell r="C710" t="str">
            <v>收益凭证兴动双鲨82期（北京）</v>
          </cell>
        </row>
        <row r="711">
          <cell r="A711" t="str">
            <v>SYE747</v>
          </cell>
          <cell r="B711" t="str">
            <v>到期</v>
          </cell>
          <cell r="C711" t="str">
            <v>收益凭证兴动二元105期（北京）</v>
          </cell>
        </row>
        <row r="712">
          <cell r="A712" t="str">
            <v>SYG277</v>
          </cell>
          <cell r="B712" t="str">
            <v>敲出终止</v>
          </cell>
          <cell r="C712" t="str">
            <v>收益凭证兴动自动赎回225期</v>
          </cell>
        </row>
        <row r="713">
          <cell r="A713" t="str">
            <v>SWS925.1</v>
          </cell>
          <cell r="B713" t="str">
            <v>部分提前终止</v>
          </cell>
          <cell r="C713" t="str">
            <v>收益凭证兴尚指数增强12号</v>
          </cell>
        </row>
        <row r="714">
          <cell r="A714" t="str">
            <v>SYF198</v>
          </cell>
          <cell r="B714" t="str">
            <v>到期</v>
          </cell>
          <cell r="C714" t="str">
            <v>收益凭证兴动单鲨257期（厦门）</v>
          </cell>
        </row>
        <row r="715">
          <cell r="A715" t="str">
            <v>SYG067</v>
          </cell>
          <cell r="B715" t="str">
            <v>到期</v>
          </cell>
          <cell r="C715" t="str">
            <v>收益凭证兴动二元106期（江苏）</v>
          </cell>
        </row>
        <row r="716">
          <cell r="A716" t="str">
            <v>SRZ039.3</v>
          </cell>
          <cell r="B716" t="str">
            <v>部分提前终止</v>
          </cell>
          <cell r="C716" t="str">
            <v>兴尚五十六号</v>
          </cell>
        </row>
        <row r="717">
          <cell r="A717" t="str">
            <v>SYG276</v>
          </cell>
          <cell r="B717" t="str">
            <v>敲出终止</v>
          </cell>
          <cell r="C717" t="str">
            <v>收益凭证兴动自动赎回224期</v>
          </cell>
        </row>
        <row r="718">
          <cell r="A718" t="str">
            <v>SWB458.2</v>
          </cell>
          <cell r="B718" t="str">
            <v>部分提前终止</v>
          </cell>
          <cell r="C718" t="str">
            <v>兴尚一百零一号</v>
          </cell>
        </row>
        <row r="719">
          <cell r="A719" t="str">
            <v>SYG786</v>
          </cell>
          <cell r="B719" t="str">
            <v>到期</v>
          </cell>
          <cell r="C719" t="str">
            <v>收益凭证兴动二元107期（江苏）</v>
          </cell>
        </row>
        <row r="720">
          <cell r="A720" t="str">
            <v>SYG275</v>
          </cell>
          <cell r="B720" t="str">
            <v>敲出终止</v>
          </cell>
          <cell r="C720" t="str">
            <v>收益凭证兴动自动赎回223期</v>
          </cell>
        </row>
        <row r="721">
          <cell r="A721" t="str">
            <v>SYE986</v>
          </cell>
          <cell r="B721" t="str">
            <v>存续</v>
          </cell>
          <cell r="C721" t="str">
            <v>收益凭证兴尚指数增强30号</v>
          </cell>
        </row>
        <row r="722">
          <cell r="A722" t="str">
            <v>SYH328</v>
          </cell>
          <cell r="B722" t="str">
            <v>到期</v>
          </cell>
          <cell r="C722" t="str">
            <v>收益凭证兴动单鲨260期</v>
          </cell>
        </row>
        <row r="723">
          <cell r="A723" t="str">
            <v>SYH285</v>
          </cell>
          <cell r="B723" t="str">
            <v>到期</v>
          </cell>
          <cell r="C723" t="str">
            <v>收益凭证兴动单鲨259期</v>
          </cell>
        </row>
        <row r="724">
          <cell r="A724" t="str">
            <v>SWF470.1</v>
          </cell>
          <cell r="B724" t="str">
            <v>部分提前终止</v>
          </cell>
          <cell r="C724" t="str">
            <v>收益凭证兴尚指数增强1号</v>
          </cell>
        </row>
        <row r="725">
          <cell r="A725" t="str">
            <v>SYJ966</v>
          </cell>
          <cell r="B725" t="str">
            <v>敲出终止</v>
          </cell>
          <cell r="C725" t="str">
            <v>收益凭证兴动自动赎回226期</v>
          </cell>
        </row>
        <row r="726">
          <cell r="A726" t="str">
            <v>SYJ779</v>
          </cell>
          <cell r="B726" t="str">
            <v>到期</v>
          </cell>
          <cell r="C726" t="str">
            <v>收益凭证兴动单鲨266期（深圳）</v>
          </cell>
        </row>
        <row r="727">
          <cell r="A727" t="str">
            <v>SYJ967</v>
          </cell>
          <cell r="B727" t="str">
            <v>到期</v>
          </cell>
          <cell r="C727" t="str">
            <v>收益凭证兴动单鲨269期</v>
          </cell>
        </row>
        <row r="728">
          <cell r="A728" t="str">
            <v>SWV759.1</v>
          </cell>
          <cell r="B728" t="str">
            <v>部分提前终止</v>
          </cell>
          <cell r="C728" t="str">
            <v>收益凭证兴尚指数增强17号</v>
          </cell>
        </row>
        <row r="729">
          <cell r="A729" t="str">
            <v>SWV760.1</v>
          </cell>
          <cell r="B729" t="str">
            <v>部分提前终止</v>
          </cell>
          <cell r="C729" t="str">
            <v>收益凭证兴尚指数增强18号</v>
          </cell>
        </row>
        <row r="730">
          <cell r="A730" t="str">
            <v>SYJ409</v>
          </cell>
          <cell r="B730" t="str">
            <v>到期</v>
          </cell>
          <cell r="C730" t="str">
            <v>收益凭证兴动单鲨261期（苏州）</v>
          </cell>
        </row>
        <row r="731">
          <cell r="A731" t="str">
            <v>SWG143.2</v>
          </cell>
          <cell r="B731" t="str">
            <v>部分提前终止</v>
          </cell>
          <cell r="C731" t="str">
            <v>收益凭证兴尚指数增强3号</v>
          </cell>
        </row>
        <row r="732">
          <cell r="A732" t="str">
            <v>SYJ773</v>
          </cell>
          <cell r="B732" t="str">
            <v>到期</v>
          </cell>
          <cell r="C732" t="str">
            <v>收益凭证兴动单鲨263期（厦门）</v>
          </cell>
        </row>
        <row r="733">
          <cell r="A733" t="str">
            <v>SYJ774</v>
          </cell>
          <cell r="B733" t="str">
            <v>到期</v>
          </cell>
          <cell r="C733" t="str">
            <v>收益凭证兴动单鲨264期（厦门）</v>
          </cell>
        </row>
        <row r="734">
          <cell r="A734" t="str">
            <v>SYJ912</v>
          </cell>
          <cell r="B734" t="str">
            <v>到期</v>
          </cell>
          <cell r="C734" t="str">
            <v>收益凭证兴动单鲨267期</v>
          </cell>
        </row>
        <row r="735">
          <cell r="A735" t="str">
            <v>SYJ913</v>
          </cell>
          <cell r="B735" t="str">
            <v>到期</v>
          </cell>
          <cell r="C735" t="str">
            <v>收益凭证兴动单鲨268期（江苏）</v>
          </cell>
        </row>
        <row r="736">
          <cell r="A736" t="str">
            <v>SYK326</v>
          </cell>
          <cell r="B736" t="str">
            <v>到期</v>
          </cell>
          <cell r="C736" t="str">
            <v>收益凭证兴动单鲨270期（四川）</v>
          </cell>
        </row>
        <row r="737">
          <cell r="A737" t="str">
            <v>SYK404</v>
          </cell>
          <cell r="B737" t="str">
            <v>到期</v>
          </cell>
          <cell r="C737" t="str">
            <v>收益凭证兴动二元108期（江苏）</v>
          </cell>
        </row>
        <row r="738">
          <cell r="A738" t="str">
            <v>SYJ410</v>
          </cell>
          <cell r="B738" t="str">
            <v>到期</v>
          </cell>
          <cell r="C738" t="str">
            <v>收益凭证兴动单鲨262期</v>
          </cell>
        </row>
        <row r="739">
          <cell r="A739" t="str">
            <v>SYL164</v>
          </cell>
          <cell r="B739" t="str">
            <v>敲出终止</v>
          </cell>
          <cell r="C739" t="str">
            <v>收益凭证兴动自动赎回227期</v>
          </cell>
        </row>
        <row r="740">
          <cell r="A740" t="str">
            <v>SYJ968</v>
          </cell>
          <cell r="B740" t="str">
            <v>敲出终止</v>
          </cell>
          <cell r="C740" t="str">
            <v>收益凭证兴尚BOOSTER8号</v>
          </cell>
        </row>
        <row r="741">
          <cell r="A741" t="str">
            <v>SYL320</v>
          </cell>
          <cell r="B741" t="str">
            <v>到期</v>
          </cell>
          <cell r="C741" t="str">
            <v>收益凭证兴动单鲨271期</v>
          </cell>
        </row>
        <row r="742">
          <cell r="A742" t="str">
            <v>SYL027</v>
          </cell>
          <cell r="B742" t="str">
            <v>敲出终止</v>
          </cell>
          <cell r="C742" t="str">
            <v>收益凭证兴尚自动赎回23号</v>
          </cell>
        </row>
        <row r="743">
          <cell r="A743" t="str">
            <v>SYJ969</v>
          </cell>
          <cell r="B743" t="str">
            <v>存续</v>
          </cell>
          <cell r="C743" t="str">
            <v>收益凭证兴尚指数增强32号</v>
          </cell>
        </row>
        <row r="744">
          <cell r="A744" t="str">
            <v>SYL421</v>
          </cell>
          <cell r="B744" t="str">
            <v>到期</v>
          </cell>
          <cell r="C744" t="str">
            <v>收益凭证兴动单鲨272期（上海）</v>
          </cell>
        </row>
        <row r="745">
          <cell r="A745" t="str">
            <v>SYL422</v>
          </cell>
          <cell r="B745" t="str">
            <v>提前终止</v>
          </cell>
          <cell r="C745" t="str">
            <v>收益凭证兴动单鲨273期（上海）</v>
          </cell>
        </row>
        <row r="746">
          <cell r="A746" t="str">
            <v>SYJ775</v>
          </cell>
          <cell r="B746" t="str">
            <v>到期</v>
          </cell>
          <cell r="C746" t="str">
            <v>收益凭证兴动单鲨265期</v>
          </cell>
        </row>
        <row r="747">
          <cell r="A747" t="str">
            <v>SYM074</v>
          </cell>
          <cell r="B747" t="str">
            <v>敲出终止</v>
          </cell>
          <cell r="C747" t="str">
            <v>收益凭证兴动自动赎回228期</v>
          </cell>
        </row>
        <row r="748">
          <cell r="A748" t="str">
            <v>SYN459</v>
          </cell>
          <cell r="B748" t="str">
            <v>敲出终止</v>
          </cell>
          <cell r="C748" t="str">
            <v>收益凭证兴动自动赎回230期</v>
          </cell>
        </row>
        <row r="749">
          <cell r="A749" t="str">
            <v>SYL840</v>
          </cell>
          <cell r="B749" t="str">
            <v>存续</v>
          </cell>
          <cell r="C749" t="str">
            <v>收益凭证兴尚自动赎回24号</v>
          </cell>
        </row>
        <row r="750">
          <cell r="A750" t="str">
            <v>SYM300</v>
          </cell>
          <cell r="B750" t="str">
            <v>提前终止</v>
          </cell>
          <cell r="C750" t="str">
            <v>收益凭证兴动单鲨275期（内蒙古）</v>
          </cell>
        </row>
        <row r="751">
          <cell r="A751" t="str">
            <v>SYM454</v>
          </cell>
          <cell r="B751" t="str">
            <v>到期</v>
          </cell>
          <cell r="C751" t="str">
            <v>收益凭证兴动单鲨277期（深圳）</v>
          </cell>
        </row>
        <row r="752">
          <cell r="A752" t="str">
            <v>SYL818</v>
          </cell>
          <cell r="B752" t="str">
            <v>到期</v>
          </cell>
          <cell r="C752" t="str">
            <v>收益凭证兴动单鲨274期</v>
          </cell>
        </row>
        <row r="753">
          <cell r="A753" t="str">
            <v>SYN597</v>
          </cell>
          <cell r="B753" t="str">
            <v>敲出终止</v>
          </cell>
          <cell r="C753" t="str">
            <v>收益凭证兴动自动赎回231期</v>
          </cell>
        </row>
        <row r="754">
          <cell r="A754" t="str">
            <v>SYN599</v>
          </cell>
          <cell r="B754" t="str">
            <v>到期</v>
          </cell>
          <cell r="C754" t="str">
            <v>收益凭证兴动单鲨278期（宁波）</v>
          </cell>
        </row>
        <row r="755">
          <cell r="A755" t="str">
            <v>SYL820</v>
          </cell>
          <cell r="B755" t="str">
            <v>到期</v>
          </cell>
          <cell r="C755" t="str">
            <v>收益凭证兴动二元109期（北京）</v>
          </cell>
        </row>
        <row r="756">
          <cell r="A756" t="str">
            <v>SYL819</v>
          </cell>
          <cell r="B756" t="str">
            <v>到期</v>
          </cell>
          <cell r="C756" t="str">
            <v>收益凭证兴动双鲨83期（北京）</v>
          </cell>
        </row>
        <row r="757">
          <cell r="A757" t="str">
            <v>SYN454</v>
          </cell>
          <cell r="B757" t="str">
            <v>敲出终止</v>
          </cell>
          <cell r="C757" t="str">
            <v>收益凭证兴动自动赎回229期（厦门）</v>
          </cell>
        </row>
        <row r="758">
          <cell r="A758" t="str">
            <v>SYP156</v>
          </cell>
          <cell r="B758" t="str">
            <v>敲出终止</v>
          </cell>
          <cell r="C758" t="str">
            <v>收益凭证兴尚自动赎回25号</v>
          </cell>
        </row>
        <row r="759">
          <cell r="A759" t="str">
            <v>SYP161</v>
          </cell>
          <cell r="B759" t="str">
            <v>敲出终止</v>
          </cell>
          <cell r="C759" t="str">
            <v>收益凭证兴动自动赎回233期（深圳）</v>
          </cell>
        </row>
        <row r="760">
          <cell r="A760" t="str">
            <v>SYN956</v>
          </cell>
          <cell r="B760" t="str">
            <v>到期</v>
          </cell>
          <cell r="C760" t="str">
            <v>收益凭证兴动单鲨279期（江苏）</v>
          </cell>
        </row>
        <row r="761">
          <cell r="A761" t="str">
            <v>SYP099</v>
          </cell>
          <cell r="B761" t="str">
            <v>到期</v>
          </cell>
          <cell r="C761" t="str">
            <v>收益凭证兴动二元111期（江苏）</v>
          </cell>
        </row>
        <row r="762">
          <cell r="A762" t="str">
            <v>SYP653</v>
          </cell>
          <cell r="B762" t="str">
            <v>存续</v>
          </cell>
          <cell r="C762" t="str">
            <v>收益凭证兴动二元112期</v>
          </cell>
        </row>
        <row r="763">
          <cell r="A763" t="str">
            <v>SYP121</v>
          </cell>
          <cell r="B763" t="str">
            <v>敲出终止</v>
          </cell>
          <cell r="C763" t="str">
            <v>收益凭证兴动自动赎回232期</v>
          </cell>
        </row>
        <row r="764">
          <cell r="A764" t="str">
            <v>SYQ076</v>
          </cell>
          <cell r="B764" t="str">
            <v>敲出终止</v>
          </cell>
          <cell r="C764" t="str">
            <v>收益凭证兴动自动赎回234期</v>
          </cell>
        </row>
        <row r="765">
          <cell r="A765" t="str">
            <v>SYQ077</v>
          </cell>
          <cell r="B765" t="str">
            <v>敲出终止</v>
          </cell>
          <cell r="C765" t="str">
            <v>收益凭证兴动自动赎回235期</v>
          </cell>
        </row>
        <row r="766">
          <cell r="A766" t="str">
            <v>SYP390</v>
          </cell>
          <cell r="B766" t="str">
            <v>到期</v>
          </cell>
          <cell r="C766" t="str">
            <v>收益凭证兴动单鲨280期（北京）</v>
          </cell>
        </row>
        <row r="767">
          <cell r="A767" t="str">
            <v>SYP391</v>
          </cell>
          <cell r="B767" t="str">
            <v>到期</v>
          </cell>
          <cell r="C767" t="str">
            <v>收益凭证兴动双鲨84期（北京）</v>
          </cell>
        </row>
        <row r="768">
          <cell r="A768" t="str">
            <v>SWF470.2</v>
          </cell>
          <cell r="B768" t="str">
            <v>部分提前终止</v>
          </cell>
          <cell r="C768" t="str">
            <v>收益凭证兴尚指数增强1号</v>
          </cell>
        </row>
        <row r="769">
          <cell r="A769" t="str">
            <v>SYP654</v>
          </cell>
          <cell r="B769" t="str">
            <v>到期</v>
          </cell>
          <cell r="C769" t="str">
            <v>收益凭证兴动单鲨281期</v>
          </cell>
        </row>
        <row r="770">
          <cell r="A770" t="str">
            <v>SYP655</v>
          </cell>
          <cell r="B770" t="str">
            <v>到期</v>
          </cell>
          <cell r="C770" t="str">
            <v>收益凭证兴动单鲨282期（上海）</v>
          </cell>
        </row>
        <row r="771">
          <cell r="A771" t="str">
            <v>SYP656</v>
          </cell>
          <cell r="B771" t="str">
            <v>到期</v>
          </cell>
          <cell r="C771" t="str">
            <v>收益凭证兴动单鲨283期（上海）</v>
          </cell>
        </row>
        <row r="772">
          <cell r="A772" t="str">
            <v>SYP659</v>
          </cell>
          <cell r="B772" t="str">
            <v>到期</v>
          </cell>
          <cell r="C772" t="str">
            <v>收益凭证海峡碳中和壹号</v>
          </cell>
        </row>
        <row r="773">
          <cell r="A773" t="str">
            <v>SYQ199</v>
          </cell>
          <cell r="B773" t="str">
            <v>存续</v>
          </cell>
          <cell r="C773" t="str">
            <v>收益凭证兴尚指数增强34号</v>
          </cell>
        </row>
        <row r="774">
          <cell r="A774" t="str">
            <v>SUG733.1</v>
          </cell>
          <cell r="B774" t="str">
            <v>部分提前终止</v>
          </cell>
          <cell r="C774" t="str">
            <v>兴尚六十三号</v>
          </cell>
        </row>
        <row r="775">
          <cell r="A775" t="str">
            <v>SUG737.2</v>
          </cell>
          <cell r="B775" t="str">
            <v>部分提前终止</v>
          </cell>
          <cell r="C775" t="str">
            <v>兴尚六十五号</v>
          </cell>
        </row>
        <row r="776">
          <cell r="A776" t="str">
            <v>SWZ946.1</v>
          </cell>
          <cell r="B776" t="str">
            <v>部分提前终止</v>
          </cell>
          <cell r="C776" t="str">
            <v>收益凭证兴尚指数增强21号</v>
          </cell>
        </row>
        <row r="777">
          <cell r="A777" t="str">
            <v>SYQ878</v>
          </cell>
          <cell r="B777" t="str">
            <v>到期</v>
          </cell>
          <cell r="C777" t="str">
            <v>收益凭证兴动单鲨287期（江苏）</v>
          </cell>
        </row>
        <row r="778">
          <cell r="A778" t="str">
            <v>SYQ609</v>
          </cell>
          <cell r="B778" t="str">
            <v>到期</v>
          </cell>
          <cell r="C778" t="str">
            <v>收益凭证兴动单鲨286期</v>
          </cell>
        </row>
        <row r="779">
          <cell r="A779" t="str">
            <v>SYT371</v>
          </cell>
          <cell r="B779" t="str">
            <v>敲出终止</v>
          </cell>
          <cell r="C779" t="str">
            <v>收益凭证兴动自动赎回237期</v>
          </cell>
        </row>
        <row r="780">
          <cell r="A780" t="str">
            <v>SYT599</v>
          </cell>
          <cell r="B780" t="str">
            <v>到期</v>
          </cell>
          <cell r="C780" t="str">
            <v>收益凭证兴动自动赎回238期</v>
          </cell>
        </row>
        <row r="781">
          <cell r="A781" t="str">
            <v>SYT163</v>
          </cell>
          <cell r="B781" t="str">
            <v>到期</v>
          </cell>
          <cell r="C781" t="str">
            <v>收益凭证兴动单鲨289期（北京）</v>
          </cell>
        </row>
        <row r="782">
          <cell r="A782" t="str">
            <v>SYT164</v>
          </cell>
          <cell r="B782" t="str">
            <v>到期</v>
          </cell>
          <cell r="C782" t="str">
            <v>收益凭证兴动双鲨85期（北京）</v>
          </cell>
        </row>
        <row r="783">
          <cell r="A783" t="str">
            <v>SYT165</v>
          </cell>
          <cell r="B783" t="str">
            <v>到期</v>
          </cell>
          <cell r="C783" t="str">
            <v>收益凭证兴动二元113期（北京）</v>
          </cell>
        </row>
        <row r="784">
          <cell r="A784" t="str">
            <v>SYT700</v>
          </cell>
          <cell r="B784" t="str">
            <v>敲出终止</v>
          </cell>
          <cell r="C784" t="str">
            <v>收益凭证兴动自动赎回239期</v>
          </cell>
        </row>
        <row r="785">
          <cell r="A785" t="str">
            <v>SYR315</v>
          </cell>
          <cell r="B785" t="str">
            <v>到期</v>
          </cell>
          <cell r="C785" t="str">
            <v>收益凭证兴动单鲨288期</v>
          </cell>
        </row>
        <row r="786">
          <cell r="A786" t="str">
            <v>SYT637</v>
          </cell>
          <cell r="B786" t="str">
            <v>存续</v>
          </cell>
          <cell r="C786" t="str">
            <v>收益凭证兴尚自动赎回26号</v>
          </cell>
        </row>
        <row r="787">
          <cell r="A787" t="str">
            <v>SYT277</v>
          </cell>
          <cell r="B787" t="str">
            <v>到期</v>
          </cell>
          <cell r="C787" t="str">
            <v>收益凭证兴动单鲨290期（厦门）</v>
          </cell>
        </row>
        <row r="788">
          <cell r="A788" t="str">
            <v>SYT638</v>
          </cell>
          <cell r="B788" t="str">
            <v>存续</v>
          </cell>
          <cell r="C788" t="str">
            <v>收益凭证兴尚自动赎回27号</v>
          </cell>
        </row>
        <row r="789">
          <cell r="A789" t="str">
            <v>SYU092</v>
          </cell>
          <cell r="B789" t="str">
            <v>敲出终止</v>
          </cell>
          <cell r="C789" t="str">
            <v>收益凭证兴动自动赎回240期</v>
          </cell>
        </row>
        <row r="790">
          <cell r="A790" t="str">
            <v>SYU093</v>
          </cell>
          <cell r="B790" t="str">
            <v>存续</v>
          </cell>
          <cell r="C790" t="str">
            <v>收益凭证兴动自动赎回241期</v>
          </cell>
        </row>
        <row r="791">
          <cell r="A791" t="str">
            <v>SRS263.2</v>
          </cell>
          <cell r="B791" t="str">
            <v>部分提前终止</v>
          </cell>
          <cell r="C791" t="str">
            <v>兴尚五十号</v>
          </cell>
        </row>
        <row r="792">
          <cell r="A792" t="str">
            <v>SYU100</v>
          </cell>
          <cell r="B792" t="str">
            <v>到期</v>
          </cell>
          <cell r="C792" t="str">
            <v>收益凭证兴动自动赎回242期</v>
          </cell>
        </row>
        <row r="793">
          <cell r="A793" t="str">
            <v>SYU334</v>
          </cell>
          <cell r="B793" t="str">
            <v>敲出终止</v>
          </cell>
          <cell r="C793" t="str">
            <v>收益凭证兴动自动赎回243期</v>
          </cell>
        </row>
        <row r="794">
          <cell r="A794" t="str">
            <v>SWP717.2</v>
          </cell>
          <cell r="B794" t="str">
            <v>部分提前终止</v>
          </cell>
          <cell r="C794" t="str">
            <v>收益凭证兴尚指数增强8号</v>
          </cell>
        </row>
        <row r="795">
          <cell r="A795" t="str">
            <v>SYU769</v>
          </cell>
          <cell r="B795" t="str">
            <v>存续</v>
          </cell>
          <cell r="C795" t="str">
            <v>收益凭证兴动自动赎回244期</v>
          </cell>
        </row>
        <row r="796">
          <cell r="A796" t="str">
            <v>SYU425</v>
          </cell>
          <cell r="B796" t="str">
            <v>到期</v>
          </cell>
          <cell r="C796" t="str">
            <v>收益凭证兴动单鲨294期（内蒙古）</v>
          </cell>
        </row>
        <row r="797">
          <cell r="A797" t="str">
            <v>SYT719</v>
          </cell>
          <cell r="B797" t="str">
            <v>到期</v>
          </cell>
          <cell r="C797" t="str">
            <v>收益凭证兴动单鲨291期</v>
          </cell>
        </row>
        <row r="798">
          <cell r="A798" t="str">
            <v>SYT761</v>
          </cell>
          <cell r="B798" t="str">
            <v>到期</v>
          </cell>
          <cell r="C798" t="str">
            <v>收益凭证兴动单鲨293期</v>
          </cell>
        </row>
        <row r="799">
          <cell r="A799" t="str">
            <v>SYT720</v>
          </cell>
          <cell r="B799" t="str">
            <v>到期</v>
          </cell>
          <cell r="C799" t="str">
            <v>收益凭证兴动单鲨292期</v>
          </cell>
        </row>
        <row r="800">
          <cell r="A800" t="str">
            <v>SYV378</v>
          </cell>
          <cell r="B800" t="str">
            <v>到期</v>
          </cell>
          <cell r="C800" t="str">
            <v>收益凭证兴动单鲨298期</v>
          </cell>
        </row>
        <row r="801">
          <cell r="A801" t="str">
            <v>SYT632</v>
          </cell>
          <cell r="B801" t="str">
            <v>存续</v>
          </cell>
          <cell r="C801" t="str">
            <v>收益凭证兴尚指数增强35号</v>
          </cell>
        </row>
        <row r="802">
          <cell r="A802" t="str">
            <v>SWZ945.1</v>
          </cell>
          <cell r="B802" t="str">
            <v>部分提前终止</v>
          </cell>
          <cell r="C802" t="str">
            <v>收益凭证兴尚指数增强20号</v>
          </cell>
        </row>
        <row r="803">
          <cell r="A803" t="str">
            <v>SYV700</v>
          </cell>
          <cell r="B803" t="str">
            <v>敲出终止</v>
          </cell>
          <cell r="C803" t="str">
            <v>收益凭证兴动自动赎回245期</v>
          </cell>
        </row>
        <row r="804">
          <cell r="A804" t="str">
            <v>SYV735</v>
          </cell>
          <cell r="B804" t="str">
            <v>敲出终止</v>
          </cell>
          <cell r="C804" t="str">
            <v>收益凭证兴动自动赎回246期</v>
          </cell>
        </row>
        <row r="805">
          <cell r="A805" t="str">
            <v>SWF470.3</v>
          </cell>
          <cell r="B805" t="str">
            <v>部分提前终止</v>
          </cell>
          <cell r="C805" t="str">
            <v>收益凭证兴尚指数增强1号</v>
          </cell>
        </row>
        <row r="806">
          <cell r="A806" t="str">
            <v>SYU771</v>
          </cell>
          <cell r="B806" t="str">
            <v>到期</v>
          </cell>
          <cell r="C806" t="str">
            <v>收益凭证兴动单鲨295期（江苏）</v>
          </cell>
        </row>
        <row r="807">
          <cell r="A807" t="str">
            <v>SYU772</v>
          </cell>
          <cell r="B807" t="str">
            <v>到期</v>
          </cell>
          <cell r="C807" t="str">
            <v>收益凭证兴动单鲨296期</v>
          </cell>
        </row>
        <row r="808">
          <cell r="A808" t="str">
            <v>SYV459</v>
          </cell>
          <cell r="B808" t="str">
            <v>存续</v>
          </cell>
          <cell r="C808" t="str">
            <v>收益凭证兴尚自动赎回29号</v>
          </cell>
        </row>
        <row r="809">
          <cell r="A809" t="str">
            <v>SYU773</v>
          </cell>
          <cell r="B809" t="str">
            <v>到期</v>
          </cell>
          <cell r="C809" t="str">
            <v>收益凭证兴动单鲨297期（北京）</v>
          </cell>
        </row>
        <row r="810">
          <cell r="A810" t="str">
            <v>SYU774</v>
          </cell>
          <cell r="B810" t="str">
            <v>到期</v>
          </cell>
          <cell r="C810" t="str">
            <v>收益凭证兴动双鲨86期（北京）</v>
          </cell>
        </row>
        <row r="811">
          <cell r="A811" t="str">
            <v>SYU831</v>
          </cell>
          <cell r="B811" t="str">
            <v>到期</v>
          </cell>
          <cell r="C811" t="str">
            <v>收益凭证兴动单鲨299期</v>
          </cell>
        </row>
        <row r="812">
          <cell r="A812" t="str">
            <v>SYW019</v>
          </cell>
          <cell r="B812" t="str">
            <v>存续</v>
          </cell>
          <cell r="C812" t="str">
            <v>收益凭证兴动自动赎回247期（厦门）</v>
          </cell>
        </row>
        <row r="813">
          <cell r="A813" t="str">
            <v>SYW783</v>
          </cell>
          <cell r="B813" t="str">
            <v>到期</v>
          </cell>
          <cell r="C813" t="str">
            <v>收益凭证兴动自动赎回249期</v>
          </cell>
        </row>
        <row r="814">
          <cell r="A814" t="str">
            <v>SYW097</v>
          </cell>
          <cell r="B814" t="str">
            <v>存续</v>
          </cell>
          <cell r="C814" t="str">
            <v>收益凭证兴尚自动赎回30号</v>
          </cell>
        </row>
        <row r="815">
          <cell r="A815" t="str">
            <v>SYW579</v>
          </cell>
          <cell r="B815" t="str">
            <v>到期</v>
          </cell>
          <cell r="C815" t="str">
            <v>收益凭证兴动单鲨301期</v>
          </cell>
        </row>
        <row r="816">
          <cell r="A816" t="str">
            <v>SYW782</v>
          </cell>
          <cell r="B816" t="str">
            <v>到期</v>
          </cell>
          <cell r="C816" t="str">
            <v>收益凭证兴动单鲨302期</v>
          </cell>
        </row>
        <row r="817">
          <cell r="A817" t="str">
            <v>SYX029</v>
          </cell>
          <cell r="B817" t="str">
            <v>到期</v>
          </cell>
          <cell r="C817" t="str">
            <v>收益凭证兴动自动赎回250期</v>
          </cell>
        </row>
        <row r="818">
          <cell r="A818" t="str">
            <v>SYW210</v>
          </cell>
          <cell r="B818" t="str">
            <v>到期</v>
          </cell>
          <cell r="C818" t="str">
            <v>收益凭证兴动单鲨300期（陕西）</v>
          </cell>
        </row>
        <row r="819">
          <cell r="A819" t="str">
            <v>SYW209</v>
          </cell>
          <cell r="B819" t="str">
            <v>存续</v>
          </cell>
          <cell r="C819" t="str">
            <v>收益凭证兴动自动赎回248期（厦门）</v>
          </cell>
        </row>
        <row r="820">
          <cell r="A820" t="str">
            <v>SYE056.1</v>
          </cell>
          <cell r="B820" t="str">
            <v>部分提前终止</v>
          </cell>
          <cell r="C820" t="str">
            <v>收益凭证兴尚指数增强29号</v>
          </cell>
        </row>
        <row r="821">
          <cell r="A821" t="str">
            <v>SWS925.2</v>
          </cell>
          <cell r="B821" t="str">
            <v>部分提前终止</v>
          </cell>
          <cell r="C821" t="str">
            <v>收益凭证兴尚指数增强12号</v>
          </cell>
        </row>
        <row r="822">
          <cell r="A822" t="str">
            <v>SYX022</v>
          </cell>
          <cell r="B822" t="str">
            <v>到期</v>
          </cell>
          <cell r="C822" t="str">
            <v>收益凭证承未来1期</v>
          </cell>
        </row>
        <row r="823">
          <cell r="A823" t="str">
            <v>SYX380</v>
          </cell>
          <cell r="B823" t="str">
            <v>到期</v>
          </cell>
          <cell r="C823" t="str">
            <v>收益凭证兴动单鲨303期</v>
          </cell>
        </row>
        <row r="824">
          <cell r="A824" t="str">
            <v>SYX674</v>
          </cell>
          <cell r="B824" t="str">
            <v>到期</v>
          </cell>
          <cell r="C824" t="str">
            <v>收益凭证兴动二元116期</v>
          </cell>
        </row>
        <row r="825">
          <cell r="A825" t="str">
            <v>SYV545</v>
          </cell>
          <cell r="B825" t="str">
            <v>存续</v>
          </cell>
          <cell r="C825" t="str">
            <v>收益凭证兴尚自动赎回32号</v>
          </cell>
        </row>
        <row r="826">
          <cell r="A826" t="str">
            <v>SUM370</v>
          </cell>
          <cell r="B826" t="str">
            <v>存续</v>
          </cell>
          <cell r="C826" t="str">
            <v>收益凭证兴尚BOOSTER10号</v>
          </cell>
        </row>
        <row r="827">
          <cell r="A827" t="str">
            <v>SRC048</v>
          </cell>
          <cell r="B827" t="str">
            <v>存续</v>
          </cell>
          <cell r="C827" t="str">
            <v>收益凭证兴尚指数增强36号</v>
          </cell>
        </row>
        <row r="828">
          <cell r="A828" t="str">
            <v>SRZ039.4</v>
          </cell>
          <cell r="B828" t="str">
            <v>部分提前终止</v>
          </cell>
          <cell r="C828" t="str">
            <v>兴尚五十六号</v>
          </cell>
        </row>
        <row r="829">
          <cell r="A829" t="str">
            <v>SUG733.2</v>
          </cell>
          <cell r="B829" t="str">
            <v>部分提前终止</v>
          </cell>
          <cell r="C829" t="str">
            <v>兴尚六十三号</v>
          </cell>
        </row>
        <row r="830">
          <cell r="A830" t="str">
            <v>SUN205.1</v>
          </cell>
          <cell r="B830" t="str">
            <v>部分提前终止</v>
          </cell>
          <cell r="C830" t="str">
            <v>兴尚七十六号</v>
          </cell>
        </row>
        <row r="831">
          <cell r="A831" t="str">
            <v>S2A225</v>
          </cell>
          <cell r="B831" t="str">
            <v>敲出终止</v>
          </cell>
          <cell r="C831" t="str">
            <v>收益凭证兴动自动赎回251期</v>
          </cell>
        </row>
        <row r="832">
          <cell r="A832" t="str">
            <v>S2A226</v>
          </cell>
          <cell r="B832" t="str">
            <v>到期</v>
          </cell>
          <cell r="C832" t="str">
            <v>收益凭证兴动自动赎回252期</v>
          </cell>
        </row>
        <row r="833">
          <cell r="A833" t="str">
            <v>SYX384</v>
          </cell>
          <cell r="B833" t="str">
            <v>到期</v>
          </cell>
          <cell r="C833" t="str">
            <v>收益凭证兴动单鲨304期</v>
          </cell>
        </row>
        <row r="834">
          <cell r="A834" t="str">
            <v>S2A592</v>
          </cell>
          <cell r="B834" t="str">
            <v>到期</v>
          </cell>
          <cell r="C834" t="str">
            <v>收益凭证兴动自动赎回254期</v>
          </cell>
        </row>
        <row r="835">
          <cell r="A835" t="str">
            <v>S2A593</v>
          </cell>
          <cell r="B835" t="str">
            <v>存续</v>
          </cell>
          <cell r="C835" t="str">
            <v>收益凭证兴动自动赎回255期</v>
          </cell>
        </row>
        <row r="836">
          <cell r="A836" t="str">
            <v>SWB458.3</v>
          </cell>
          <cell r="B836" t="str">
            <v>部分提前终止</v>
          </cell>
          <cell r="C836" t="str">
            <v>兴尚一百零一号</v>
          </cell>
        </row>
        <row r="837">
          <cell r="A837" t="str">
            <v>S2B026</v>
          </cell>
          <cell r="B837" t="str">
            <v>到期</v>
          </cell>
          <cell r="C837" t="str">
            <v>收益凭证兴动单鲨307期</v>
          </cell>
        </row>
        <row r="838">
          <cell r="A838" t="str">
            <v>S2A783</v>
          </cell>
          <cell r="B838" t="str">
            <v>存续</v>
          </cell>
          <cell r="C838" t="str">
            <v>收益凭证承未来2期</v>
          </cell>
        </row>
        <row r="839">
          <cell r="A839" t="str">
            <v>S2A784</v>
          </cell>
          <cell r="B839" t="str">
            <v>存续</v>
          </cell>
          <cell r="C839" t="str">
            <v>收益凭证承未来3期</v>
          </cell>
        </row>
        <row r="840">
          <cell r="A840" t="str">
            <v>S2A942</v>
          </cell>
          <cell r="B840" t="str">
            <v>到期</v>
          </cell>
          <cell r="C840" t="str">
            <v>收益凭证兴动单鲨305期（北京）</v>
          </cell>
        </row>
        <row r="841">
          <cell r="A841" t="str">
            <v>S2A943</v>
          </cell>
          <cell r="B841" t="str">
            <v>到期</v>
          </cell>
          <cell r="C841" t="str">
            <v>收益凭证兴动双鲨87期（北京）</v>
          </cell>
        </row>
        <row r="842">
          <cell r="A842" t="str">
            <v>S2A944</v>
          </cell>
          <cell r="B842" t="str">
            <v>到期</v>
          </cell>
          <cell r="C842" t="str">
            <v>收益凭证兴动二元117期（北京）</v>
          </cell>
        </row>
        <row r="843">
          <cell r="A843" t="str">
            <v>S2A991</v>
          </cell>
          <cell r="B843" t="str">
            <v>到期</v>
          </cell>
          <cell r="C843" t="str">
            <v>收益凭证兴动单鲨306期</v>
          </cell>
        </row>
        <row r="844">
          <cell r="A844" t="str">
            <v>S2B505</v>
          </cell>
          <cell r="B844" t="str">
            <v>到期</v>
          </cell>
          <cell r="C844" t="str">
            <v>收益凭证兴动单鲨310期</v>
          </cell>
        </row>
        <row r="845">
          <cell r="A845" t="str">
            <v>S2A948</v>
          </cell>
          <cell r="B845" t="str">
            <v>存续</v>
          </cell>
          <cell r="C845" t="str">
            <v>收益凭证兴尚自动赎回33号</v>
          </cell>
        </row>
        <row r="846">
          <cell r="A846" t="str">
            <v>SUR521.1</v>
          </cell>
          <cell r="B846" t="str">
            <v>部分提前终止</v>
          </cell>
          <cell r="C846" t="str">
            <v>兴尚八十四号</v>
          </cell>
        </row>
        <row r="847">
          <cell r="A847" t="str">
            <v>SWZ945.2</v>
          </cell>
          <cell r="B847" t="str">
            <v>部分提前终止</v>
          </cell>
          <cell r="C847" t="str">
            <v>收益凭证兴尚指数增强20号</v>
          </cell>
        </row>
        <row r="848">
          <cell r="A848" t="str">
            <v>SWF470.4</v>
          </cell>
          <cell r="B848" t="str">
            <v>部分提前终止</v>
          </cell>
          <cell r="C848" t="str">
            <v>收益凭证兴尚指数增强1号</v>
          </cell>
        </row>
        <row r="849">
          <cell r="A849" t="str">
            <v>SWV547.1</v>
          </cell>
          <cell r="B849" t="str">
            <v>部分提前终止</v>
          </cell>
          <cell r="C849" t="str">
            <v>收益凭证兴尚指数增强16号</v>
          </cell>
        </row>
        <row r="850">
          <cell r="A850" t="str">
            <v>SYA028.1</v>
          </cell>
          <cell r="B850" t="str">
            <v>部分提前终止</v>
          </cell>
          <cell r="C850" t="str">
            <v>收益凭证兴尚指数增强22号</v>
          </cell>
        </row>
        <row r="851">
          <cell r="A851" t="str">
            <v>S2B847</v>
          </cell>
          <cell r="B851" t="str">
            <v>存续</v>
          </cell>
          <cell r="C851" t="str">
            <v>收益凭证兴动自动赎回256期</v>
          </cell>
        </row>
        <row r="852">
          <cell r="A852" t="str">
            <v>S2B379</v>
          </cell>
          <cell r="B852" t="str">
            <v>到期</v>
          </cell>
          <cell r="C852" t="str">
            <v>收益凭证兴动单鲨308期</v>
          </cell>
        </row>
        <row r="853">
          <cell r="A853" t="str">
            <v>S2B380</v>
          </cell>
          <cell r="B853" t="str">
            <v>到期</v>
          </cell>
          <cell r="C853" t="str">
            <v>收益凭证兴动单鲨309期</v>
          </cell>
        </row>
        <row r="854">
          <cell r="A854" t="str">
            <v>S2B545</v>
          </cell>
          <cell r="B854" t="str">
            <v>到期</v>
          </cell>
          <cell r="C854" t="str">
            <v>收益凭证兴动单鲨311期</v>
          </cell>
        </row>
        <row r="855">
          <cell r="A855" t="str">
            <v>SWV759.2</v>
          </cell>
          <cell r="B855" t="str">
            <v>部分提前终止</v>
          </cell>
          <cell r="C855" t="str">
            <v>收益凭证兴尚指数增强17号</v>
          </cell>
        </row>
        <row r="856">
          <cell r="A856" t="str">
            <v>SWV760.2</v>
          </cell>
          <cell r="B856" t="str">
            <v>部分提前终止</v>
          </cell>
          <cell r="C856" t="str">
            <v>收益凭证兴尚指数增强18号</v>
          </cell>
        </row>
        <row r="857">
          <cell r="A857" t="str">
            <v>S2C097</v>
          </cell>
          <cell r="B857" t="str">
            <v>到期</v>
          </cell>
          <cell r="C857" t="str">
            <v>收益凭证兴动单鲨313期</v>
          </cell>
        </row>
        <row r="858">
          <cell r="A858" t="str">
            <v>S2C624</v>
          </cell>
          <cell r="B858" t="str">
            <v>到期</v>
          </cell>
          <cell r="C858" t="str">
            <v>收益凭证兴动单鲨314期</v>
          </cell>
        </row>
        <row r="859">
          <cell r="A859" t="str">
            <v>SWG143.3</v>
          </cell>
          <cell r="B859" t="str">
            <v>部分提前终止</v>
          </cell>
          <cell r="C859" t="str">
            <v>收益凭证兴尚指数增强3号</v>
          </cell>
        </row>
        <row r="860">
          <cell r="A860" t="str">
            <v>S2B546</v>
          </cell>
          <cell r="B860" t="str">
            <v>存续</v>
          </cell>
          <cell r="C860" t="str">
            <v>收益凭证兴尚自动赎回34号</v>
          </cell>
        </row>
        <row r="861">
          <cell r="A861" t="str">
            <v>S2D145</v>
          </cell>
          <cell r="B861" t="str">
            <v>存续</v>
          </cell>
          <cell r="C861" t="str">
            <v>收益凭证兴动自动赎回258期</v>
          </cell>
        </row>
        <row r="862">
          <cell r="A862" t="str">
            <v>S2C099</v>
          </cell>
          <cell r="B862" t="str">
            <v>到期</v>
          </cell>
          <cell r="C862" t="str">
            <v>收益凭证兴动二元118期（福州）</v>
          </cell>
        </row>
        <row r="863">
          <cell r="A863" t="str">
            <v>S2B845</v>
          </cell>
          <cell r="B863" t="str">
            <v>存续</v>
          </cell>
          <cell r="C863" t="str">
            <v>收益凭证兴尚指数增强37号</v>
          </cell>
        </row>
        <row r="864">
          <cell r="A864" t="str">
            <v>SYJ969.1</v>
          </cell>
          <cell r="B864" t="str">
            <v>部分提前终止</v>
          </cell>
          <cell r="C864" t="str">
            <v>收益凭证兴尚指数增强32号</v>
          </cell>
        </row>
        <row r="865">
          <cell r="A865" t="str">
            <v>S2D200</v>
          </cell>
          <cell r="B865" t="str">
            <v>到期</v>
          </cell>
          <cell r="C865" t="str">
            <v>收益凭证兴动单鲨315期（深圳）</v>
          </cell>
        </row>
        <row r="866">
          <cell r="A866" t="str">
            <v>S2B935</v>
          </cell>
          <cell r="B866" t="str">
            <v>到期</v>
          </cell>
          <cell r="C866" t="str">
            <v>收益凭证兴动单鲨312期（北京）</v>
          </cell>
        </row>
        <row r="867">
          <cell r="A867" t="str">
            <v>S2B796</v>
          </cell>
          <cell r="B867" t="str">
            <v>到期</v>
          </cell>
          <cell r="C867" t="str">
            <v>收益凭证兴动双鲨88期（北京）</v>
          </cell>
        </row>
        <row r="868">
          <cell r="A868" t="str">
            <v>S2D415</v>
          </cell>
          <cell r="B868" t="str">
            <v>到期</v>
          </cell>
          <cell r="C868" t="str">
            <v>收益凭证兴尚单鲨4号</v>
          </cell>
        </row>
        <row r="869">
          <cell r="A869" t="str">
            <v>S2D155</v>
          </cell>
          <cell r="B869" t="str">
            <v>存续</v>
          </cell>
          <cell r="C869" t="str">
            <v>收益凭证兴尚BOOSTER11号</v>
          </cell>
        </row>
        <row r="870">
          <cell r="A870" t="str">
            <v>S2E026</v>
          </cell>
          <cell r="B870" t="str">
            <v>存续</v>
          </cell>
          <cell r="C870" t="str">
            <v>收益凭证兴动单鲨316期</v>
          </cell>
        </row>
        <row r="871">
          <cell r="A871" t="str">
            <v>S2D833</v>
          </cell>
          <cell r="B871" t="str">
            <v>存续</v>
          </cell>
          <cell r="C871" t="str">
            <v>收益凭证兴动自动赎回259期（江苏）</v>
          </cell>
        </row>
        <row r="872">
          <cell r="A872" t="str">
            <v>S2E105</v>
          </cell>
          <cell r="B872" t="str">
            <v>到期</v>
          </cell>
          <cell r="C872" t="str">
            <v>收益凭证兴动单鲨317期</v>
          </cell>
        </row>
        <row r="873">
          <cell r="A873" t="str">
            <v>S2E106</v>
          </cell>
          <cell r="B873" t="str">
            <v>到期</v>
          </cell>
          <cell r="C873" t="str">
            <v>收益凭证兴动单鲨318期</v>
          </cell>
        </row>
        <row r="874">
          <cell r="A874" t="str">
            <v>S2E107</v>
          </cell>
          <cell r="B874" t="str">
            <v>到期</v>
          </cell>
          <cell r="C874" t="str">
            <v>收益凭证兴动单鲨319期</v>
          </cell>
        </row>
        <row r="875">
          <cell r="A875" t="str">
            <v>S2E157</v>
          </cell>
          <cell r="B875" t="str">
            <v>存续</v>
          </cell>
          <cell r="C875" t="str">
            <v>收益凭证兴动单鲨320期</v>
          </cell>
        </row>
        <row r="876">
          <cell r="A876" t="str">
            <v>S2D851</v>
          </cell>
          <cell r="B876" t="str">
            <v>存续</v>
          </cell>
          <cell r="C876" t="str">
            <v>收益凭证承未来4期</v>
          </cell>
        </row>
        <row r="877">
          <cell r="A877" t="str">
            <v>S2E674</v>
          </cell>
          <cell r="B877" t="str">
            <v>到期</v>
          </cell>
          <cell r="C877" t="str">
            <v>收益凭证承未来5期</v>
          </cell>
        </row>
        <row r="878">
          <cell r="A878" t="str">
            <v>S2E969</v>
          </cell>
          <cell r="B878" t="str">
            <v>到期</v>
          </cell>
          <cell r="C878" t="str">
            <v>收益凭证兴动单鲨322期</v>
          </cell>
        </row>
        <row r="879">
          <cell r="A879" t="str">
            <v>S2E521</v>
          </cell>
          <cell r="B879" t="str">
            <v>存续</v>
          </cell>
          <cell r="C879" t="str">
            <v>收益凭证兴动单鲨321期（福州）</v>
          </cell>
        </row>
        <row r="880">
          <cell r="A880" t="str">
            <v>S2F040</v>
          </cell>
          <cell r="B880" t="str">
            <v>存续</v>
          </cell>
          <cell r="C880" t="str">
            <v>收益凭证兴动二元119期</v>
          </cell>
        </row>
        <row r="881">
          <cell r="A881" t="str">
            <v>S2G104</v>
          </cell>
          <cell r="B881" t="str">
            <v>存续</v>
          </cell>
          <cell r="C881" t="str">
            <v>收益凭证兴动自动赎回262期</v>
          </cell>
        </row>
        <row r="882">
          <cell r="A882" t="str">
            <v>S2F521</v>
          </cell>
          <cell r="B882" t="str">
            <v>存续</v>
          </cell>
          <cell r="C882" t="str">
            <v>收益凭证承未来6期</v>
          </cell>
        </row>
        <row r="883">
          <cell r="A883" t="str">
            <v>S2F509</v>
          </cell>
          <cell r="B883" t="str">
            <v>到期</v>
          </cell>
          <cell r="C883" t="str">
            <v>收益凭证兴动单鲨323期（上海）</v>
          </cell>
        </row>
        <row r="884">
          <cell r="A884" t="str">
            <v>S2F510</v>
          </cell>
          <cell r="B884" t="str">
            <v>存续</v>
          </cell>
          <cell r="C884" t="str">
            <v>收益凭证兴动单鲨324期（上海）</v>
          </cell>
        </row>
        <row r="885">
          <cell r="A885" t="str">
            <v>S2G178</v>
          </cell>
          <cell r="B885" t="str">
            <v>存续</v>
          </cell>
          <cell r="C885" t="str">
            <v>收益凭证兴尚自动赎回37号</v>
          </cell>
        </row>
        <row r="886">
          <cell r="A886" t="str">
            <v>SWF470.5</v>
          </cell>
          <cell r="B886" t="str">
            <v>部分提前终止</v>
          </cell>
          <cell r="C886" t="str">
            <v>收益凭证兴尚指数增强1号</v>
          </cell>
        </row>
        <row r="887">
          <cell r="A887" t="str">
            <v>S2F679</v>
          </cell>
          <cell r="B887" t="str">
            <v>到期</v>
          </cell>
          <cell r="C887" t="str">
            <v>收益凭证承未来7期</v>
          </cell>
        </row>
        <row r="888">
          <cell r="A888" t="str">
            <v>SYC894.1</v>
          </cell>
          <cell r="B888" t="str">
            <v>部分提前终止</v>
          </cell>
          <cell r="C888" t="str">
            <v>收益凭证兴尚指数增强25号</v>
          </cell>
        </row>
        <row r="889">
          <cell r="A889" t="str">
            <v>S2G517</v>
          </cell>
          <cell r="B889" t="str">
            <v>存续</v>
          </cell>
          <cell r="C889" t="str">
            <v>收益凭证兴动自动赎回266期（湖北）</v>
          </cell>
        </row>
        <row r="890">
          <cell r="A890" t="str">
            <v>S2G529</v>
          </cell>
          <cell r="B890" t="str">
            <v>存续</v>
          </cell>
          <cell r="C890" t="str">
            <v>收益凭证兴动单鲨327期</v>
          </cell>
        </row>
        <row r="891">
          <cell r="A891" t="str">
            <v>S2G163</v>
          </cell>
          <cell r="B891" t="str">
            <v>存续</v>
          </cell>
          <cell r="C891" t="str">
            <v>收益凭证兴动自动赎回263期</v>
          </cell>
        </row>
        <row r="892">
          <cell r="A892" t="str">
            <v>S2F678</v>
          </cell>
          <cell r="B892" t="str">
            <v>存续</v>
          </cell>
          <cell r="C892" t="str">
            <v>收益凭证兴尚自动赎回36号</v>
          </cell>
        </row>
        <row r="893">
          <cell r="A893" t="str">
            <v>S2G345</v>
          </cell>
          <cell r="B893" t="str">
            <v>到期</v>
          </cell>
          <cell r="C893" t="str">
            <v>收益凭证兴动单鲨325期</v>
          </cell>
        </row>
        <row r="894">
          <cell r="A894" t="str">
            <v>S2G346</v>
          </cell>
          <cell r="B894" t="str">
            <v>到期</v>
          </cell>
          <cell r="C894" t="str">
            <v>收益凭证兴动单鲨326期</v>
          </cell>
        </row>
        <row r="895">
          <cell r="A895" t="str">
            <v>S2G531</v>
          </cell>
          <cell r="B895" t="str">
            <v>到期</v>
          </cell>
          <cell r="C895" t="str">
            <v>收益凭证兴动单鲨329期（宁德）</v>
          </cell>
        </row>
        <row r="896">
          <cell r="A896" t="str">
            <v>S2G530</v>
          </cell>
          <cell r="B896" t="str">
            <v>存续</v>
          </cell>
          <cell r="C896" t="str">
            <v>收益凭证兴动单鲨328期</v>
          </cell>
        </row>
        <row r="897">
          <cell r="A897" t="str">
            <v>S2E764</v>
          </cell>
          <cell r="B897" t="str">
            <v>存续</v>
          </cell>
          <cell r="C897" t="str">
            <v>收益凭证兴动自动赎回260期</v>
          </cell>
        </row>
        <row r="898">
          <cell r="A898" t="str">
            <v>S2E599</v>
          </cell>
          <cell r="B898" t="str">
            <v>存续</v>
          </cell>
          <cell r="C898" t="str">
            <v>收益凭证兴尚区间保护2号</v>
          </cell>
        </row>
        <row r="899">
          <cell r="A899" t="str">
            <v>SUX427.1</v>
          </cell>
          <cell r="B899" t="str">
            <v>部分提前终止</v>
          </cell>
          <cell r="C899" t="str">
            <v>兴尚九十一号</v>
          </cell>
        </row>
        <row r="900">
          <cell r="A900" t="str">
            <v>S2G765</v>
          </cell>
          <cell r="B900" t="str">
            <v>存续</v>
          </cell>
          <cell r="C900" t="str">
            <v>收益凭证承未来8期</v>
          </cell>
        </row>
        <row r="901">
          <cell r="A901" t="str">
            <v>S2H025</v>
          </cell>
          <cell r="B901" t="str">
            <v>到期</v>
          </cell>
          <cell r="C901" t="str">
            <v>收益凭证兴动单鲨330期（宁波）</v>
          </cell>
        </row>
        <row r="902">
          <cell r="A902" t="str">
            <v>S2H026</v>
          </cell>
          <cell r="B902" t="str">
            <v>到期</v>
          </cell>
          <cell r="C902" t="str">
            <v>收益凭证兴动单鲨331期（宁波）</v>
          </cell>
        </row>
        <row r="903">
          <cell r="A903" t="str">
            <v>S2G883</v>
          </cell>
          <cell r="B903" t="str">
            <v>到期</v>
          </cell>
          <cell r="C903" t="str">
            <v>收益凭证承未来9期</v>
          </cell>
        </row>
        <row r="904">
          <cell r="A904" t="str">
            <v>S2G039</v>
          </cell>
          <cell r="B904" t="str">
            <v>存续</v>
          </cell>
          <cell r="C904" t="str">
            <v>收益凭证兴动自动赎回261期（江苏）</v>
          </cell>
        </row>
        <row r="905">
          <cell r="A905" t="str">
            <v>S2G773</v>
          </cell>
          <cell r="B905" t="str">
            <v>存续</v>
          </cell>
          <cell r="C905" t="str">
            <v>收益凭证兴尚自动赎回38号</v>
          </cell>
        </row>
        <row r="906">
          <cell r="A906" t="str">
            <v>S2H963</v>
          </cell>
          <cell r="B906" t="str">
            <v>存续</v>
          </cell>
          <cell r="C906" t="str">
            <v>收益凭证兴动自动赎回267期</v>
          </cell>
        </row>
        <row r="907">
          <cell r="A907" t="str">
            <v>S2H464</v>
          </cell>
          <cell r="B907" t="str">
            <v>存续</v>
          </cell>
          <cell r="C907" t="str">
            <v>收益凭证兴尚自动赎回40号</v>
          </cell>
        </row>
        <row r="908">
          <cell r="A908" t="str">
            <v>S2J096</v>
          </cell>
          <cell r="B908" t="str">
            <v>存续</v>
          </cell>
          <cell r="C908" t="str">
            <v>收益凭证兴动自动赎回269期</v>
          </cell>
        </row>
        <row r="909">
          <cell r="A909" t="str">
            <v>S2J146</v>
          </cell>
          <cell r="B909" t="str">
            <v>存续</v>
          </cell>
          <cell r="C909" t="str">
            <v>收益凭证兴动自动赎回270期</v>
          </cell>
        </row>
        <row r="910">
          <cell r="A910" t="str">
            <v>S2G774</v>
          </cell>
          <cell r="B910" t="str">
            <v>存续</v>
          </cell>
          <cell r="C910" t="str">
            <v>收益凭证兴尚自动赎回39号</v>
          </cell>
        </row>
        <row r="911">
          <cell r="A911" t="str">
            <v>S2H548</v>
          </cell>
          <cell r="B911" t="str">
            <v>存续</v>
          </cell>
          <cell r="C911" t="str">
            <v>收益凭证承未来10期</v>
          </cell>
        </row>
        <row r="912">
          <cell r="A912" t="str">
            <v>S2G775</v>
          </cell>
          <cell r="B912" t="str">
            <v>存续</v>
          </cell>
          <cell r="C912" t="str">
            <v>收益凭证兴动自动赎回264期</v>
          </cell>
        </row>
        <row r="913">
          <cell r="A913" t="str">
            <v>S2G962</v>
          </cell>
          <cell r="B913" t="str">
            <v>存续</v>
          </cell>
          <cell r="C913" t="str">
            <v>收益凭证兴尚BOOSTER12号</v>
          </cell>
        </row>
        <row r="914">
          <cell r="A914" t="str">
            <v>S2H465</v>
          </cell>
          <cell r="B914" t="str">
            <v>存续</v>
          </cell>
          <cell r="C914" t="str">
            <v>收益凭证兴尚自动赎回41号</v>
          </cell>
        </row>
        <row r="915">
          <cell r="A915" t="str">
            <v>S2G208</v>
          </cell>
          <cell r="B915" t="str">
            <v>存续</v>
          </cell>
          <cell r="C915" t="str">
            <v>收益凭证兴动二元120期</v>
          </cell>
        </row>
        <row r="916">
          <cell r="A916" t="str">
            <v>S2J065</v>
          </cell>
          <cell r="B916" t="str">
            <v>到期</v>
          </cell>
          <cell r="C916" t="str">
            <v>收益凭证兴动二元121期</v>
          </cell>
        </row>
        <row r="917">
          <cell r="A917" t="str">
            <v>S2J066</v>
          </cell>
          <cell r="B917" t="str">
            <v>到期</v>
          </cell>
          <cell r="C917" t="str">
            <v>收益凭证兴动二元122期</v>
          </cell>
        </row>
        <row r="918">
          <cell r="A918" t="str">
            <v>S2J147</v>
          </cell>
          <cell r="B918" t="str">
            <v>存续</v>
          </cell>
          <cell r="C918" t="str">
            <v>收益凭证兴动单鲨332期</v>
          </cell>
        </row>
        <row r="919">
          <cell r="A919" t="str">
            <v>S2J148</v>
          </cell>
          <cell r="B919" t="str">
            <v>存续</v>
          </cell>
          <cell r="C919" t="str">
            <v>收益凭证兴动单鲨333期</v>
          </cell>
        </row>
        <row r="920">
          <cell r="A920" t="str">
            <v>S2G840</v>
          </cell>
          <cell r="B920" t="str">
            <v>存续</v>
          </cell>
          <cell r="C920" t="str">
            <v>收益凭证兴尚指数增强38号</v>
          </cell>
        </row>
        <row r="921">
          <cell r="A921" t="str">
            <v>S2H083</v>
          </cell>
          <cell r="B921" t="str">
            <v>存续</v>
          </cell>
          <cell r="C921" t="str">
            <v>收益凭证兴尚指数增强39号</v>
          </cell>
        </row>
        <row r="922">
          <cell r="A922" t="str">
            <v>SUG737.3</v>
          </cell>
          <cell r="B922" t="str">
            <v>部分提前终止</v>
          </cell>
          <cell r="C922" t="str">
            <v>兴尚六十五号</v>
          </cell>
        </row>
        <row r="923">
          <cell r="A923" t="str">
            <v>SWZ946.2</v>
          </cell>
          <cell r="B923" t="str">
            <v>部分提前终止</v>
          </cell>
          <cell r="C923" t="str">
            <v>收益凭证兴尚指数增强21号</v>
          </cell>
        </row>
        <row r="924">
          <cell r="A924" t="str">
            <v>S2H549</v>
          </cell>
          <cell r="B924" t="str">
            <v>到期</v>
          </cell>
          <cell r="C924" t="str">
            <v>收益凭证承未来11期</v>
          </cell>
        </row>
        <row r="925">
          <cell r="A925" t="str">
            <v>S2H550</v>
          </cell>
          <cell r="B925" t="str">
            <v>存续</v>
          </cell>
          <cell r="C925" t="str">
            <v>收益凭证承未来12期</v>
          </cell>
        </row>
        <row r="926">
          <cell r="A926" t="str">
            <v>S2J871</v>
          </cell>
          <cell r="B926" t="str">
            <v>存续</v>
          </cell>
          <cell r="C926" t="str">
            <v>收益凭证兴动自动赎回273期</v>
          </cell>
        </row>
        <row r="927">
          <cell r="A927" t="str">
            <v>S2J064</v>
          </cell>
          <cell r="B927" t="str">
            <v>存续</v>
          </cell>
          <cell r="C927" t="str">
            <v>收益凭证兴动自动赎回268期</v>
          </cell>
        </row>
        <row r="928">
          <cell r="A928" t="str">
            <v>S2J870</v>
          </cell>
          <cell r="B928" t="str">
            <v>存续</v>
          </cell>
          <cell r="C928" t="str">
            <v>收益凭证兴动自动赎回272期（四川）</v>
          </cell>
        </row>
        <row r="929">
          <cell r="A929" t="str">
            <v>S2J878</v>
          </cell>
          <cell r="B929" t="str">
            <v>到期</v>
          </cell>
          <cell r="C929" t="str">
            <v>收益凭证承未来13期</v>
          </cell>
        </row>
        <row r="930">
          <cell r="A930" t="str">
            <v>SRS263.3</v>
          </cell>
          <cell r="B930" t="str">
            <v>部分提前终止</v>
          </cell>
          <cell r="C930" t="str">
            <v>兴尚五十号</v>
          </cell>
        </row>
        <row r="931">
          <cell r="A931" t="str">
            <v>S2J872</v>
          </cell>
          <cell r="B931" t="str">
            <v>存续</v>
          </cell>
          <cell r="C931" t="str">
            <v>收益凭证兴动单鲨334期（三明）</v>
          </cell>
        </row>
        <row r="932">
          <cell r="A932" t="str">
            <v>S2J873</v>
          </cell>
          <cell r="B932" t="str">
            <v>到期</v>
          </cell>
          <cell r="C932" t="str">
            <v>收益凭证兴动单鲨335期（北京）</v>
          </cell>
        </row>
        <row r="933">
          <cell r="A933" t="str">
            <v>S2J874</v>
          </cell>
          <cell r="B933" t="str">
            <v>到期</v>
          </cell>
          <cell r="C933" t="str">
            <v>收益凭证兴动双鲨89期（北京）</v>
          </cell>
        </row>
        <row r="934">
          <cell r="A934" t="str">
            <v>S2J875</v>
          </cell>
          <cell r="B934" t="str">
            <v>到期</v>
          </cell>
          <cell r="C934" t="str">
            <v>收益凭证兴动二元123期（北京）</v>
          </cell>
        </row>
        <row r="935">
          <cell r="A935" t="str">
            <v>S2J876</v>
          </cell>
          <cell r="B935" t="str">
            <v>到期</v>
          </cell>
          <cell r="C935" t="str">
            <v>收益凭证兴动单鲨336期</v>
          </cell>
        </row>
        <row r="936">
          <cell r="A936" t="str">
            <v>S2J877</v>
          </cell>
          <cell r="B936" t="str">
            <v>到期</v>
          </cell>
          <cell r="C936" t="str">
            <v>收益凭证兴动单鲨337期</v>
          </cell>
        </row>
        <row r="937">
          <cell r="A937" t="str">
            <v>S2K452</v>
          </cell>
          <cell r="B937" t="str">
            <v>存续</v>
          </cell>
          <cell r="C937" t="str">
            <v>收益凭证承未来15期</v>
          </cell>
        </row>
        <row r="938">
          <cell r="A938" t="str">
            <v>S2K453</v>
          </cell>
          <cell r="B938" t="str">
            <v>存续</v>
          </cell>
          <cell r="C938" t="str">
            <v>收益凭证承未来16期</v>
          </cell>
        </row>
        <row r="939">
          <cell r="A939" t="str">
            <v>S2K454</v>
          </cell>
          <cell r="B939" t="str">
            <v>到期</v>
          </cell>
          <cell r="C939" t="str">
            <v>收益凭证承未来17期</v>
          </cell>
        </row>
        <row r="940">
          <cell r="A940" t="str">
            <v>S2K975</v>
          </cell>
          <cell r="B940" t="str">
            <v>存续</v>
          </cell>
          <cell r="C940" t="str">
            <v>收益凭证兴动自动赎回275期</v>
          </cell>
        </row>
        <row r="941">
          <cell r="A941" t="str">
            <v>S2J669</v>
          </cell>
          <cell r="B941" t="str">
            <v>存续</v>
          </cell>
          <cell r="C941" t="str">
            <v>收益凭证兴尚单鲨5号</v>
          </cell>
        </row>
        <row r="942">
          <cell r="A942" t="str">
            <v>SWP717.3</v>
          </cell>
          <cell r="B942" t="str">
            <v>部分提前终止</v>
          </cell>
          <cell r="C942" t="str">
            <v>收益凭证兴尚指数增强8号</v>
          </cell>
        </row>
        <row r="943">
          <cell r="A943" t="str">
            <v>S2K004</v>
          </cell>
          <cell r="B943" t="str">
            <v>到期</v>
          </cell>
          <cell r="C943" t="str">
            <v>收益凭证承未来14期</v>
          </cell>
        </row>
        <row r="944">
          <cell r="A944" t="str">
            <v>S2K859</v>
          </cell>
          <cell r="B944" t="str">
            <v>到期</v>
          </cell>
          <cell r="C944" t="str">
            <v>收益凭证承未来18期</v>
          </cell>
        </row>
        <row r="945">
          <cell r="A945" t="str">
            <v>S2L752</v>
          </cell>
          <cell r="B945" t="str">
            <v>敲出终止</v>
          </cell>
          <cell r="C945" t="str">
            <v>收益凭证兴动自动赎回280期</v>
          </cell>
        </row>
        <row r="946">
          <cell r="A946" t="str">
            <v>S2L776</v>
          </cell>
          <cell r="B946" t="str">
            <v>到期</v>
          </cell>
          <cell r="C946" t="str">
            <v>收益凭证兴动价差20期</v>
          </cell>
        </row>
        <row r="947">
          <cell r="A947" t="str">
            <v>S2K860</v>
          </cell>
          <cell r="B947" t="str">
            <v>存续</v>
          </cell>
          <cell r="C947" t="str">
            <v>收益凭证兴动自动赎回274期</v>
          </cell>
        </row>
        <row r="948">
          <cell r="A948" t="str">
            <v>S2L775</v>
          </cell>
          <cell r="B948" t="str">
            <v>到期</v>
          </cell>
          <cell r="C948" t="str">
            <v>收益凭证兴动价差19期</v>
          </cell>
        </row>
        <row r="949">
          <cell r="A949" t="str">
            <v>S2L063</v>
          </cell>
          <cell r="B949" t="str">
            <v>存续</v>
          </cell>
          <cell r="C949" t="str">
            <v>收益凭证兴动二元124期</v>
          </cell>
        </row>
        <row r="950">
          <cell r="A950" t="str">
            <v>S2K997</v>
          </cell>
          <cell r="B950" t="str">
            <v>存续</v>
          </cell>
          <cell r="C950" t="str">
            <v>收益凭证兴尚BOOSTER13号</v>
          </cell>
        </row>
        <row r="951">
          <cell r="A951" t="str">
            <v>SWB527.1</v>
          </cell>
          <cell r="B951" t="str">
            <v>部分提前终止</v>
          </cell>
          <cell r="C951" t="str">
            <v>兴尚一百零二号</v>
          </cell>
        </row>
        <row r="952">
          <cell r="A952" t="str">
            <v>S2L442</v>
          </cell>
          <cell r="B952" t="str">
            <v>到期</v>
          </cell>
          <cell r="C952" t="str">
            <v>收益凭证承未来20期</v>
          </cell>
        </row>
        <row r="953">
          <cell r="A953" t="str">
            <v>S2L439</v>
          </cell>
          <cell r="B953" t="str">
            <v>存续</v>
          </cell>
          <cell r="C953" t="str">
            <v>收益凭证承未来19期</v>
          </cell>
        </row>
        <row r="954">
          <cell r="A954" t="str">
            <v>S2D868</v>
          </cell>
          <cell r="B954" t="str">
            <v>存续</v>
          </cell>
          <cell r="C954" t="str">
            <v>收益凭证兴动自动赎回277期</v>
          </cell>
        </row>
        <row r="955">
          <cell r="A955" t="str">
            <v>S2M669</v>
          </cell>
          <cell r="B955" t="str">
            <v>存续</v>
          </cell>
          <cell r="C955" t="str">
            <v>收益凭证兴动单鲨345期</v>
          </cell>
        </row>
        <row r="956">
          <cell r="A956" t="str">
            <v>S2E171</v>
          </cell>
          <cell r="B956" t="str">
            <v>存续</v>
          </cell>
          <cell r="C956" t="str">
            <v>收益凭证兴动自动赎回278期</v>
          </cell>
        </row>
        <row r="957">
          <cell r="A957" t="str">
            <v>S2F534</v>
          </cell>
          <cell r="B957" t="str">
            <v>存续</v>
          </cell>
          <cell r="C957" t="str">
            <v>收益凭证兴动自动赎回279期</v>
          </cell>
        </row>
        <row r="958">
          <cell r="A958" t="str">
            <v>S2M104</v>
          </cell>
          <cell r="B958" t="str">
            <v>存续</v>
          </cell>
          <cell r="C958" t="str">
            <v>收益凭证兴动自动赎回281期</v>
          </cell>
        </row>
        <row r="959">
          <cell r="A959" t="str">
            <v>S2L388</v>
          </cell>
          <cell r="B959" t="str">
            <v>到期</v>
          </cell>
          <cell r="C959" t="str">
            <v>收益凭证兴动单鲨338期</v>
          </cell>
        </row>
        <row r="960">
          <cell r="A960" t="str">
            <v>S2M106</v>
          </cell>
          <cell r="B960" t="str">
            <v>到期</v>
          </cell>
          <cell r="C960" t="str">
            <v>收益凭证兴动单鲨343期</v>
          </cell>
        </row>
        <row r="961">
          <cell r="A961" t="str">
            <v>S2M107</v>
          </cell>
          <cell r="B961" t="str">
            <v>到期</v>
          </cell>
          <cell r="C961" t="str">
            <v>收益凭证兴动单鲨344期</v>
          </cell>
        </row>
        <row r="962">
          <cell r="A962" t="str">
            <v>S2M663</v>
          </cell>
          <cell r="B962" t="str">
            <v>到期</v>
          </cell>
          <cell r="C962" t="str">
            <v>收益凭证承未来21期</v>
          </cell>
        </row>
        <row r="963">
          <cell r="A963" t="str">
            <v>S2M105</v>
          </cell>
          <cell r="B963" t="str">
            <v>存续</v>
          </cell>
          <cell r="C963" t="str">
            <v>收益凭证兴动自动赎回282期</v>
          </cell>
        </row>
        <row r="964">
          <cell r="A964" t="str">
            <v>S2M672</v>
          </cell>
          <cell r="B964" t="str">
            <v>存续</v>
          </cell>
          <cell r="C964" t="str">
            <v>收益凭证兴动单鲨346期</v>
          </cell>
        </row>
        <row r="965">
          <cell r="A965" t="str">
            <v>S2N061</v>
          </cell>
          <cell r="B965" t="str">
            <v>存续</v>
          </cell>
          <cell r="C965" t="str">
            <v>收益凭证兴尚自动赎回42号</v>
          </cell>
        </row>
        <row r="966">
          <cell r="A966" t="str">
            <v>S2N062</v>
          </cell>
          <cell r="B966" t="str">
            <v>存续</v>
          </cell>
          <cell r="C966" t="str">
            <v>收益凭证兴尚自动赎回43号</v>
          </cell>
        </row>
        <row r="967">
          <cell r="A967" t="str">
            <v>S2L390</v>
          </cell>
          <cell r="B967" t="str">
            <v>存续</v>
          </cell>
          <cell r="C967" t="str">
            <v>收益凭证兴尚单鲨6号</v>
          </cell>
        </row>
        <row r="968">
          <cell r="A968" t="str">
            <v>S2M211</v>
          </cell>
          <cell r="B968" t="str">
            <v>存续</v>
          </cell>
          <cell r="C968" t="str">
            <v>收益凭证兴尚指数增强40号</v>
          </cell>
        </row>
        <row r="969">
          <cell r="A969" t="str">
            <v>S2M574</v>
          </cell>
          <cell r="B969" t="str">
            <v>存续</v>
          </cell>
          <cell r="C969" t="str">
            <v>收益凭证兴尚指数增强41号</v>
          </cell>
        </row>
        <row r="970">
          <cell r="A970" t="str">
            <v>SYE056.2</v>
          </cell>
          <cell r="B970" t="str">
            <v>部分提前终止</v>
          </cell>
          <cell r="C970" t="str">
            <v>收益凭证兴尚指数增强29号</v>
          </cell>
        </row>
        <row r="971">
          <cell r="A971" t="str">
            <v>SWS925.3</v>
          </cell>
          <cell r="B971" t="str">
            <v>部分提前终止</v>
          </cell>
          <cell r="C971" t="str">
            <v>收益凭证兴尚指数增强12号</v>
          </cell>
        </row>
        <row r="972">
          <cell r="A972" t="str">
            <v>S2P013</v>
          </cell>
          <cell r="B972" t="str">
            <v>存续</v>
          </cell>
          <cell r="C972" t="str">
            <v>收益凭证兴动自动赎回283期</v>
          </cell>
        </row>
        <row r="973">
          <cell r="A973" t="str">
            <v>S2P423</v>
          </cell>
          <cell r="B973" t="str">
            <v>存续</v>
          </cell>
          <cell r="C973" t="str">
            <v>收益凭证兴动自动赎回284期</v>
          </cell>
        </row>
        <row r="974">
          <cell r="A974" t="str">
            <v>S2P655</v>
          </cell>
          <cell r="B974" t="str">
            <v>存续</v>
          </cell>
          <cell r="C974" t="str">
            <v>收益凭证兴动自动赎回285期</v>
          </cell>
        </row>
        <row r="975">
          <cell r="A975" t="str">
            <v>SUG733.3</v>
          </cell>
          <cell r="B975" t="str">
            <v>部分提前终止</v>
          </cell>
          <cell r="C975" t="str">
            <v>兴尚六十三号</v>
          </cell>
        </row>
        <row r="976">
          <cell r="A976" t="str">
            <v>SUX427.2</v>
          </cell>
          <cell r="B976" t="str">
            <v>部分提前终止</v>
          </cell>
          <cell r="C976" t="str">
            <v>兴尚九十一号</v>
          </cell>
        </row>
        <row r="977">
          <cell r="A977" t="str">
            <v>SWB527.2</v>
          </cell>
          <cell r="B977" t="str">
            <v>部分提前终止</v>
          </cell>
          <cell r="C977" t="str">
            <v>兴尚一百零二号</v>
          </cell>
        </row>
        <row r="978">
          <cell r="A978" t="str">
            <v>S2P987</v>
          </cell>
          <cell r="B978" t="str">
            <v>到期</v>
          </cell>
          <cell r="C978" t="str">
            <v>收益凭证承未来23期</v>
          </cell>
        </row>
        <row r="979">
          <cell r="A979" t="str">
            <v>S2P988</v>
          </cell>
          <cell r="B979" t="str">
            <v>到期</v>
          </cell>
          <cell r="C979" t="str">
            <v>收益凭证承未来24期</v>
          </cell>
        </row>
        <row r="980">
          <cell r="A980" t="str">
            <v>S2Q508</v>
          </cell>
          <cell r="B980" t="str">
            <v>存续</v>
          </cell>
          <cell r="C980" t="str">
            <v>收益凭证兴动单鲨348期</v>
          </cell>
        </row>
        <row r="981">
          <cell r="A981" t="str">
            <v>S2Q617</v>
          </cell>
          <cell r="B981" t="str">
            <v>存续</v>
          </cell>
          <cell r="C981" t="str">
            <v>收益凭证兴动自动赎回286期</v>
          </cell>
        </row>
        <row r="982">
          <cell r="A982" t="str">
            <v>S2Q627</v>
          </cell>
          <cell r="B982" t="str">
            <v>存续</v>
          </cell>
          <cell r="C982" t="str">
            <v>收益凭证兴动自动赎回287期</v>
          </cell>
        </row>
        <row r="983">
          <cell r="A983" t="str">
            <v>S2Q628</v>
          </cell>
          <cell r="B983" t="str">
            <v>敲出终止</v>
          </cell>
          <cell r="C983" t="str">
            <v>收益凭证兴动自动赎回288期</v>
          </cell>
        </row>
        <row r="984">
          <cell r="A984" t="str">
            <v>S2J190</v>
          </cell>
          <cell r="B984" t="str">
            <v>到期</v>
          </cell>
          <cell r="C984" t="str">
            <v>收益凭证承未来22期</v>
          </cell>
        </row>
        <row r="985">
          <cell r="A985" t="str">
            <v>S2Q048</v>
          </cell>
          <cell r="B985" t="str">
            <v>到期</v>
          </cell>
          <cell r="C985" t="str">
            <v>收益凭证兴动单鲨347期</v>
          </cell>
        </row>
        <row r="986">
          <cell r="A986" t="str">
            <v>S2Q049</v>
          </cell>
          <cell r="B986" t="str">
            <v>到期</v>
          </cell>
          <cell r="C986" t="str">
            <v>收益凭证兴动二元125期</v>
          </cell>
        </row>
        <row r="987">
          <cell r="A987" t="str">
            <v>S2Q730</v>
          </cell>
          <cell r="B987" t="str">
            <v>存续</v>
          </cell>
          <cell r="C987" t="str">
            <v>收益凭证兴动单鲨349期</v>
          </cell>
        </row>
        <row r="988">
          <cell r="A988" t="str">
            <v>S2R009</v>
          </cell>
          <cell r="B988" t="str">
            <v>存续</v>
          </cell>
          <cell r="C988" t="str">
            <v>收益凭证兴动单鲨352期</v>
          </cell>
        </row>
        <row r="989">
          <cell r="A989" t="str">
            <v>S2Q034</v>
          </cell>
          <cell r="B989" t="str">
            <v>存续</v>
          </cell>
          <cell r="C989" t="str">
            <v>收益凭证兴尚指数增强44号</v>
          </cell>
        </row>
        <row r="990">
          <cell r="A990" t="str">
            <v>SWB458.4</v>
          </cell>
          <cell r="B990" t="str">
            <v>部分提前终止</v>
          </cell>
          <cell r="C990" t="str">
            <v>兴尚一百零一号</v>
          </cell>
        </row>
        <row r="991">
          <cell r="A991" t="str">
            <v>SYE986.1</v>
          </cell>
          <cell r="B991" t="str">
            <v>部分提前终止</v>
          </cell>
          <cell r="C991" t="str">
            <v>收益凭证兴尚指数增强30号</v>
          </cell>
        </row>
        <row r="992">
          <cell r="A992" t="str">
            <v>S2R568</v>
          </cell>
          <cell r="B992" t="str">
            <v>存续</v>
          </cell>
          <cell r="C992" t="str">
            <v>收益凭证兴动自动赎回290期</v>
          </cell>
        </row>
        <row r="993">
          <cell r="A993" t="str">
            <v>S2Q980</v>
          </cell>
          <cell r="B993" t="str">
            <v>到期</v>
          </cell>
          <cell r="C993" t="str">
            <v>收益凭证兴动单鲨350期（北京）</v>
          </cell>
        </row>
        <row r="994">
          <cell r="A994" t="str">
            <v>S2Q997</v>
          </cell>
          <cell r="B994" t="str">
            <v>到期</v>
          </cell>
          <cell r="C994" t="str">
            <v>收益凭证兴动双鲨90期（北京）</v>
          </cell>
        </row>
        <row r="995">
          <cell r="A995" t="str">
            <v>S2R220</v>
          </cell>
          <cell r="B995" t="str">
            <v>到期</v>
          </cell>
          <cell r="C995" t="str">
            <v>收益凭证兴动单鲨353期（陕西）</v>
          </cell>
        </row>
        <row r="996">
          <cell r="A996" t="str">
            <v>S2R266</v>
          </cell>
          <cell r="B996" t="str">
            <v>到期</v>
          </cell>
          <cell r="C996" t="str">
            <v>收益凭证兴动单鲨354期（陕西）</v>
          </cell>
        </row>
        <row r="997">
          <cell r="A997" t="str">
            <v>S2R357</v>
          </cell>
          <cell r="B997" t="str">
            <v>到期</v>
          </cell>
          <cell r="C997" t="str">
            <v>收益凭证兴动单鲨355期（陕西）</v>
          </cell>
        </row>
        <row r="998">
          <cell r="A998" t="str">
            <v>S2R369</v>
          </cell>
          <cell r="B998" t="str">
            <v>到期</v>
          </cell>
          <cell r="C998" t="str">
            <v>收益凭证兴动单鲨356期</v>
          </cell>
        </row>
        <row r="999">
          <cell r="A999" t="str">
            <v>S2R370</v>
          </cell>
          <cell r="B999" t="str">
            <v>到期</v>
          </cell>
          <cell r="C999" t="str">
            <v>收益凭证兴动价差21期</v>
          </cell>
        </row>
        <row r="1000">
          <cell r="A1000" t="str">
            <v>S2R771</v>
          </cell>
          <cell r="B1000" t="str">
            <v>存续</v>
          </cell>
          <cell r="C1000" t="str">
            <v>收益凭证兴动自动赎回291期</v>
          </cell>
        </row>
        <row r="1001">
          <cell r="A1001" t="str">
            <v>SWF876.1</v>
          </cell>
          <cell r="B1001" t="str">
            <v>部分提前终止</v>
          </cell>
          <cell r="C1001" t="str">
            <v>收益凭证兴尚指数增强2号</v>
          </cell>
        </row>
        <row r="1002">
          <cell r="A1002" t="str">
            <v>S2R312</v>
          </cell>
          <cell r="B1002" t="str">
            <v>到期</v>
          </cell>
          <cell r="C1002" t="str">
            <v>收益凭证承未来25期</v>
          </cell>
        </row>
        <row r="1003">
          <cell r="A1003" t="str">
            <v>S2T398</v>
          </cell>
          <cell r="B1003" t="str">
            <v>存续</v>
          </cell>
          <cell r="C1003" t="str">
            <v>收益凭证兴动自动赎回294期</v>
          </cell>
        </row>
        <row r="1004">
          <cell r="A1004" t="str">
            <v>SWF470.6</v>
          </cell>
          <cell r="B1004" t="str">
            <v>部分提前终止</v>
          </cell>
          <cell r="C1004" t="str">
            <v>收益凭证兴尚指数增强1号</v>
          </cell>
        </row>
        <row r="1005">
          <cell r="A1005" t="str">
            <v>S2R699</v>
          </cell>
          <cell r="B1005" t="str">
            <v>到期</v>
          </cell>
          <cell r="C1005" t="str">
            <v>收益凭证承未来26期</v>
          </cell>
        </row>
        <row r="1006">
          <cell r="A1006" t="str">
            <v>S2R774</v>
          </cell>
          <cell r="B1006" t="str">
            <v>存续</v>
          </cell>
          <cell r="C1006" t="str">
            <v>收益凭证兴动自动赎回292期</v>
          </cell>
        </row>
        <row r="1007">
          <cell r="A1007" t="str">
            <v>SYA028.2</v>
          </cell>
          <cell r="B1007" t="str">
            <v>部分提前终止</v>
          </cell>
          <cell r="C1007" t="str">
            <v>收益凭证兴尚指数增强22号</v>
          </cell>
        </row>
        <row r="1008">
          <cell r="A1008" t="str">
            <v>S2T070</v>
          </cell>
          <cell r="B1008" t="str">
            <v>到期</v>
          </cell>
          <cell r="C1008" t="str">
            <v>收益凭证兴动单鲨357期</v>
          </cell>
        </row>
        <row r="1009">
          <cell r="A1009" t="str">
            <v>S2T071</v>
          </cell>
          <cell r="B1009" t="str">
            <v>到期</v>
          </cell>
          <cell r="C1009" t="str">
            <v>收益凭证兴动二元126期</v>
          </cell>
        </row>
        <row r="1010">
          <cell r="A1010" t="str">
            <v>S2T120</v>
          </cell>
          <cell r="B1010" t="str">
            <v>到期</v>
          </cell>
          <cell r="C1010" t="str">
            <v>收益凭证承未来27期</v>
          </cell>
        </row>
        <row r="1011">
          <cell r="A1011" t="str">
            <v>S2R196</v>
          </cell>
          <cell r="B1011" t="str">
            <v>存续</v>
          </cell>
          <cell r="C1011" t="str">
            <v>收益凭证兴尚指数增强45号</v>
          </cell>
        </row>
        <row r="1012">
          <cell r="A1012" t="str">
            <v>SWV760.3</v>
          </cell>
          <cell r="B1012" t="str">
            <v>部分提前终止</v>
          </cell>
          <cell r="C1012" t="str">
            <v>收益凭证兴尚指数增强18号</v>
          </cell>
        </row>
        <row r="1013">
          <cell r="A1013" t="str">
            <v>SWG143.4</v>
          </cell>
          <cell r="B1013" t="str">
            <v>部分提前终止</v>
          </cell>
          <cell r="C1013" t="str">
            <v>收益凭证兴尚指数增强3号</v>
          </cell>
        </row>
        <row r="1014">
          <cell r="A1014" t="str">
            <v>SWG100.1</v>
          </cell>
          <cell r="B1014" t="str">
            <v>部分提前终止</v>
          </cell>
          <cell r="C1014" t="str">
            <v>收益凭证兴尚BOOSTER2号</v>
          </cell>
        </row>
        <row r="1015">
          <cell r="A1015" t="str">
            <v>SWG793.1</v>
          </cell>
          <cell r="B1015" t="str">
            <v>部分提前终止</v>
          </cell>
          <cell r="C1015" t="str">
            <v>收益凭证兴尚指数增强4号</v>
          </cell>
        </row>
        <row r="1016">
          <cell r="A1016" t="str">
            <v>S2T212</v>
          </cell>
          <cell r="B1016" t="str">
            <v>存续</v>
          </cell>
          <cell r="C1016" t="str">
            <v>收益凭证兴动自动赎回293期</v>
          </cell>
        </row>
        <row r="1017">
          <cell r="A1017" t="str">
            <v>S2S875</v>
          </cell>
          <cell r="B1017" t="str">
            <v>到期</v>
          </cell>
          <cell r="C1017" t="str">
            <v>收益凭证兴动单鲨358期</v>
          </cell>
        </row>
        <row r="1018">
          <cell r="A1018" t="str">
            <v>S2S737</v>
          </cell>
          <cell r="B1018" t="str">
            <v>敲出终止</v>
          </cell>
          <cell r="C1018" t="str">
            <v>收益凭证兴动自动赎回295期</v>
          </cell>
        </row>
        <row r="1019">
          <cell r="A1019" t="str">
            <v>S2U148</v>
          </cell>
          <cell r="B1019" t="str">
            <v>存续</v>
          </cell>
          <cell r="C1019" t="str">
            <v>收益凭证承未来28期</v>
          </cell>
        </row>
        <row r="1020">
          <cell r="A1020" t="str">
            <v>S2S541</v>
          </cell>
          <cell r="B1020" t="str">
            <v>存续</v>
          </cell>
          <cell r="C1020" t="str">
            <v>收益凭证兴尚指数增强48号</v>
          </cell>
        </row>
        <row r="1021">
          <cell r="A1021" t="str">
            <v>S2U710</v>
          </cell>
          <cell r="B1021" t="str">
            <v>存续</v>
          </cell>
          <cell r="C1021" t="str">
            <v>收益凭证承未来29期</v>
          </cell>
        </row>
        <row r="1022">
          <cell r="A1022" t="str">
            <v>S2U788</v>
          </cell>
          <cell r="B1022" t="str">
            <v>到期</v>
          </cell>
          <cell r="C1022" t="str">
            <v>收益凭证承未来30期</v>
          </cell>
        </row>
        <row r="1023">
          <cell r="A1023" t="str">
            <v>S2U789</v>
          </cell>
          <cell r="B1023" t="str">
            <v>到期</v>
          </cell>
          <cell r="C1023" t="str">
            <v>收益凭证承未来31期</v>
          </cell>
        </row>
        <row r="1024">
          <cell r="A1024" t="str">
            <v>S2V124</v>
          </cell>
          <cell r="B1024" t="str">
            <v>存续</v>
          </cell>
          <cell r="C1024" t="str">
            <v>收益凭证兴动单鲨360期（北京）</v>
          </cell>
        </row>
        <row r="1025">
          <cell r="A1025" t="str">
            <v>S2V125</v>
          </cell>
          <cell r="B1025" t="str">
            <v>存续</v>
          </cell>
          <cell r="C1025" t="str">
            <v>收益凭证兴动二元127期（北京）</v>
          </cell>
        </row>
        <row r="1026">
          <cell r="A1026" t="str">
            <v>S2V495</v>
          </cell>
          <cell r="B1026" t="str">
            <v>存续</v>
          </cell>
          <cell r="C1026" t="str">
            <v>收益凭证兴动自动赎回297期</v>
          </cell>
        </row>
        <row r="1027">
          <cell r="A1027" t="str">
            <v>S2V126</v>
          </cell>
          <cell r="B1027" t="str">
            <v>到期</v>
          </cell>
          <cell r="C1027" t="str">
            <v>收益凭证兴动单鲨361期</v>
          </cell>
        </row>
        <row r="1028">
          <cell r="A1028" t="str">
            <v>S2V127</v>
          </cell>
          <cell r="B1028" t="str">
            <v>到期</v>
          </cell>
          <cell r="C1028" t="str">
            <v>收益凭证兴动单鲨362期</v>
          </cell>
        </row>
        <row r="1029">
          <cell r="A1029" t="str">
            <v>S2V414</v>
          </cell>
          <cell r="B1029" t="str">
            <v>到期</v>
          </cell>
          <cell r="C1029" t="str">
            <v>收益凭证承未来32期</v>
          </cell>
        </row>
        <row r="1030">
          <cell r="A1030" t="str">
            <v>S2W111</v>
          </cell>
          <cell r="B1030" t="str">
            <v>存续</v>
          </cell>
          <cell r="C1030" t="str">
            <v>收益凭证兴动自动赎回299期</v>
          </cell>
        </row>
        <row r="1031">
          <cell r="A1031" t="str">
            <v>S2V523</v>
          </cell>
          <cell r="B1031" t="str">
            <v>到期</v>
          </cell>
          <cell r="C1031" t="str">
            <v>收益凭证承未来33期</v>
          </cell>
        </row>
        <row r="1032">
          <cell r="A1032" t="str">
            <v>S2V496</v>
          </cell>
          <cell r="B1032" t="str">
            <v>存续</v>
          </cell>
          <cell r="C1032" t="str">
            <v>收益凭证兴动单鲨363期</v>
          </cell>
        </row>
        <row r="1033">
          <cell r="A1033" t="str">
            <v>S2W094</v>
          </cell>
          <cell r="B1033" t="str">
            <v>存续</v>
          </cell>
          <cell r="C1033" t="str">
            <v>收益凭证兴动自动赎回298期</v>
          </cell>
        </row>
        <row r="1034">
          <cell r="A1034" t="str">
            <v>SWK573.1</v>
          </cell>
          <cell r="B1034" t="str">
            <v>部分提前终止</v>
          </cell>
          <cell r="C1034" t="str">
            <v>收益凭证兴尚指数增强5号</v>
          </cell>
        </row>
        <row r="1035">
          <cell r="A1035" t="str">
            <v>S2V644</v>
          </cell>
          <cell r="B1035" t="str">
            <v>到期</v>
          </cell>
          <cell r="C1035" t="str">
            <v>收益凭证承未来34期</v>
          </cell>
        </row>
        <row r="1036">
          <cell r="A1036" t="str">
            <v>S2V671</v>
          </cell>
          <cell r="B1036" t="str">
            <v>存续</v>
          </cell>
          <cell r="C1036" t="str">
            <v>收益凭证兴动价差22期（上海）</v>
          </cell>
        </row>
        <row r="1037">
          <cell r="A1037" t="str">
            <v>S2W889</v>
          </cell>
          <cell r="B1037" t="str">
            <v>到期</v>
          </cell>
          <cell r="C1037" t="str">
            <v>收益凭证兴动单鲨367期</v>
          </cell>
        </row>
        <row r="1038">
          <cell r="A1038" t="str">
            <v>S2W891</v>
          </cell>
          <cell r="B1038" t="str">
            <v>到期</v>
          </cell>
          <cell r="C1038" t="str">
            <v>收益凭证兴动单鲨368期</v>
          </cell>
        </row>
        <row r="1039">
          <cell r="A1039" t="str">
            <v>S2U713</v>
          </cell>
          <cell r="B1039" t="str">
            <v>存续</v>
          </cell>
          <cell r="C1039" t="str">
            <v>收益凭证兴动单鲨359期</v>
          </cell>
        </row>
        <row r="1040">
          <cell r="A1040" t="str">
            <v>S2W972</v>
          </cell>
          <cell r="B1040" t="str">
            <v>存续</v>
          </cell>
          <cell r="C1040" t="str">
            <v>收益凭证兴动自动赎回301期</v>
          </cell>
        </row>
        <row r="1041">
          <cell r="A1041" t="str">
            <v>S2V682</v>
          </cell>
          <cell r="B1041" t="str">
            <v>存续</v>
          </cell>
          <cell r="C1041" t="str">
            <v>收益凭证兴动单鲨365期（北京）</v>
          </cell>
        </row>
        <row r="1042">
          <cell r="A1042" t="str">
            <v>S2V688</v>
          </cell>
          <cell r="B1042" t="str">
            <v>存续</v>
          </cell>
          <cell r="C1042" t="str">
            <v>收益凭证兴动双鲨91期（北京）</v>
          </cell>
        </row>
        <row r="1043">
          <cell r="A1043" t="str">
            <v>S2V689</v>
          </cell>
          <cell r="B1043" t="str">
            <v>存续</v>
          </cell>
          <cell r="C1043" t="str">
            <v>收益凭证兴动二元128期（北京）</v>
          </cell>
        </row>
        <row r="1044">
          <cell r="A1044" t="str">
            <v>S2W835</v>
          </cell>
          <cell r="B1044" t="str">
            <v>到期</v>
          </cell>
          <cell r="C1044" t="str">
            <v>收益凭证承未来35期</v>
          </cell>
        </row>
        <row r="1045">
          <cell r="A1045" t="str">
            <v>S2X641</v>
          </cell>
          <cell r="B1045" t="str">
            <v>存续</v>
          </cell>
          <cell r="C1045" t="str">
            <v>收益凭证兴动自动赎回302期</v>
          </cell>
        </row>
        <row r="1046">
          <cell r="A1046" t="str">
            <v>S2W607</v>
          </cell>
          <cell r="B1046" t="str">
            <v>存续</v>
          </cell>
          <cell r="C1046" t="str">
            <v>收益凭证兴动单鲨366期</v>
          </cell>
        </row>
        <row r="1047">
          <cell r="A1047" t="str">
            <v>S2X687</v>
          </cell>
          <cell r="B1047" t="str">
            <v>存续</v>
          </cell>
          <cell r="C1047" t="str">
            <v>收益凭证兴动价差23期</v>
          </cell>
        </row>
        <row r="1048">
          <cell r="A1048" t="str">
            <v>S2S091</v>
          </cell>
          <cell r="B1048" t="str">
            <v>到期</v>
          </cell>
          <cell r="C1048" t="str">
            <v>收益凭证兴动价差25期</v>
          </cell>
        </row>
        <row r="1049">
          <cell r="A1049" t="str">
            <v>S2X617</v>
          </cell>
          <cell r="B1049" t="str">
            <v>存续</v>
          </cell>
          <cell r="C1049" t="str">
            <v>收益凭证兴尚自动赎回44号</v>
          </cell>
        </row>
        <row r="1050">
          <cell r="A1050" t="str">
            <v>S2X586</v>
          </cell>
          <cell r="B1050" t="str">
            <v>到期</v>
          </cell>
          <cell r="C1050" t="str">
            <v>收益凭证兴动单鲨369期</v>
          </cell>
        </row>
        <row r="1051">
          <cell r="A1051" t="str">
            <v>S2X587</v>
          </cell>
          <cell r="B1051" t="str">
            <v>到期</v>
          </cell>
          <cell r="C1051" t="str">
            <v>收益凭证兴动单鲨370期</v>
          </cell>
        </row>
        <row r="1052">
          <cell r="A1052" t="str">
            <v>S2Y445</v>
          </cell>
          <cell r="B1052" t="str">
            <v>存续</v>
          </cell>
          <cell r="C1052" t="str">
            <v>收益凭证兴动单鲨371期</v>
          </cell>
        </row>
        <row r="1053">
          <cell r="A1053" t="str">
            <v>SUG737.4</v>
          </cell>
          <cell r="B1053" t="str">
            <v>部分提前终止</v>
          </cell>
          <cell r="C1053" t="str">
            <v>兴尚六十五号</v>
          </cell>
        </row>
        <row r="1054">
          <cell r="A1054" t="str">
            <v>SWZ946.3</v>
          </cell>
          <cell r="B1054" t="str">
            <v>部分提前终止</v>
          </cell>
          <cell r="C1054" t="str">
            <v>收益凭证兴尚指数增强21号</v>
          </cell>
        </row>
        <row r="1055">
          <cell r="A1055" t="str">
            <v>S2G840.1</v>
          </cell>
          <cell r="B1055" t="str">
            <v>部分提前终止</v>
          </cell>
          <cell r="C1055" t="str">
            <v>收益凭证兴尚指数增强38号</v>
          </cell>
        </row>
        <row r="1056">
          <cell r="A1056" t="str">
            <v>S2Y020</v>
          </cell>
          <cell r="B1056" t="str">
            <v>到期</v>
          </cell>
          <cell r="C1056" t="str">
            <v>收益凭证承未来36期</v>
          </cell>
        </row>
        <row r="1057">
          <cell r="A1057" t="str">
            <v>S2X642</v>
          </cell>
          <cell r="B1057" t="str">
            <v>存续</v>
          </cell>
          <cell r="C1057" t="str">
            <v>收益凭证兴动自动赎回303期</v>
          </cell>
        </row>
        <row r="1058">
          <cell r="A1058" t="str">
            <v>S2Y419</v>
          </cell>
          <cell r="B1058" t="str">
            <v>到期</v>
          </cell>
          <cell r="C1058" t="str">
            <v>收益凭证承未来37期</v>
          </cell>
        </row>
        <row r="1059">
          <cell r="A1059" t="str">
            <v>S2X643</v>
          </cell>
          <cell r="B1059" t="str">
            <v>存续</v>
          </cell>
          <cell r="C1059" t="str">
            <v>收益凭证兴动自动赎回304期</v>
          </cell>
        </row>
        <row r="1060">
          <cell r="A1060" t="str">
            <v>S2Y008</v>
          </cell>
          <cell r="B1060" t="str">
            <v>存续</v>
          </cell>
          <cell r="C1060" t="str">
            <v>收益凭证兴尚自动赎回45号</v>
          </cell>
        </row>
        <row r="1061">
          <cell r="A1061" t="str">
            <v>S2Z455</v>
          </cell>
          <cell r="B1061" t="str">
            <v>存续</v>
          </cell>
          <cell r="C1061" t="str">
            <v>收益凭证兴尚指数增强50号</v>
          </cell>
        </row>
        <row r="1062">
          <cell r="A1062" t="str">
            <v>S2Z456</v>
          </cell>
          <cell r="B1062" t="str">
            <v>存续</v>
          </cell>
          <cell r="C1062" t="str">
            <v>收益凭证兴尚指数增强51号</v>
          </cell>
        </row>
        <row r="1063">
          <cell r="A1063" t="str">
            <v>S2Z793</v>
          </cell>
          <cell r="B1063" t="str">
            <v>存续</v>
          </cell>
          <cell r="C1063" t="str">
            <v>收益凭证兴动单鲨373期（宁波）</v>
          </cell>
        </row>
        <row r="1064">
          <cell r="A1064" t="str">
            <v>S2Y466</v>
          </cell>
          <cell r="B1064" t="str">
            <v>存续</v>
          </cell>
          <cell r="C1064" t="str">
            <v>收益凭证兴动单鲨372期</v>
          </cell>
        </row>
        <row r="1065">
          <cell r="A1065" t="str">
            <v>S2Z796</v>
          </cell>
          <cell r="B1065" t="str">
            <v>存续</v>
          </cell>
          <cell r="C1065" t="str">
            <v>收益凭证兴动单鲨375期</v>
          </cell>
        </row>
        <row r="1066">
          <cell r="A1066" t="str">
            <v>S2Z794</v>
          </cell>
          <cell r="B1066" t="str">
            <v>存续</v>
          </cell>
          <cell r="C1066" t="str">
            <v>收益凭证兴尚自动赎回46号</v>
          </cell>
        </row>
        <row r="1067">
          <cell r="A1067" t="str">
            <v>S2Z795</v>
          </cell>
          <cell r="B1067" t="str">
            <v>存续</v>
          </cell>
          <cell r="C1067" t="str">
            <v>收益凭证兴尚自动赎回47号</v>
          </cell>
        </row>
        <row r="1068">
          <cell r="A1068" t="str">
            <v>S2Z446</v>
          </cell>
          <cell r="B1068" t="str">
            <v>存续</v>
          </cell>
          <cell r="C1068" t="str">
            <v>收益凭证承未来38期</v>
          </cell>
        </row>
        <row r="1069">
          <cell r="A1069" t="str">
            <v>SBA682</v>
          </cell>
          <cell r="B1069" t="str">
            <v>到期</v>
          </cell>
          <cell r="C1069" t="str">
            <v>收益凭证兴动单鲨377期</v>
          </cell>
        </row>
        <row r="1070">
          <cell r="A1070" t="str">
            <v>SBA629</v>
          </cell>
          <cell r="B1070" t="str">
            <v>存续</v>
          </cell>
          <cell r="C1070" t="str">
            <v>收益凭证兴动自动赎回305期</v>
          </cell>
        </row>
        <row r="1071">
          <cell r="A1071" t="str">
            <v>SBA030</v>
          </cell>
          <cell r="B1071" t="str">
            <v>存续</v>
          </cell>
          <cell r="C1071" t="str">
            <v>收益凭证兴尚自动赎回48号</v>
          </cell>
        </row>
        <row r="1072">
          <cell r="A1072" t="str">
            <v>SRS263.4</v>
          </cell>
          <cell r="B1072" t="str">
            <v>部分提前终止</v>
          </cell>
          <cell r="C1072" t="str">
            <v>兴尚五十号</v>
          </cell>
        </row>
        <row r="1073">
          <cell r="A1073" t="str">
            <v>SBA031</v>
          </cell>
          <cell r="B1073" t="str">
            <v>存续</v>
          </cell>
          <cell r="C1073" t="str">
            <v>收益凭证兴尚自动赎回49号</v>
          </cell>
        </row>
        <row r="1074">
          <cell r="A1074" t="str">
            <v>SBA683</v>
          </cell>
          <cell r="B1074" t="str">
            <v>存续</v>
          </cell>
          <cell r="C1074" t="str">
            <v>收益凭证兴动单鲨378期</v>
          </cell>
        </row>
        <row r="1075">
          <cell r="A1075" t="str">
            <v>SBA945</v>
          </cell>
          <cell r="B1075" t="str">
            <v>存续</v>
          </cell>
          <cell r="C1075" t="str">
            <v>收益凭证承未来39期</v>
          </cell>
        </row>
        <row r="1076">
          <cell r="A1076" t="str">
            <v>SBB093</v>
          </cell>
          <cell r="B1076" t="str">
            <v>存续</v>
          </cell>
          <cell r="C1076" t="str">
            <v>收益凭证兴动自动赎回306期</v>
          </cell>
        </row>
        <row r="1077">
          <cell r="A1077" t="str">
            <v>SWP717.4</v>
          </cell>
          <cell r="B1077" t="str">
            <v>部分提前终止</v>
          </cell>
          <cell r="C1077" t="str">
            <v>收益凭证兴尚指数增强8号</v>
          </cell>
        </row>
        <row r="1078">
          <cell r="A1078" t="str">
            <v>SBB094</v>
          </cell>
          <cell r="B1078" t="str">
            <v>存续</v>
          </cell>
          <cell r="C1078" t="str">
            <v>收益凭证兴动单鲨379期</v>
          </cell>
        </row>
        <row r="1079">
          <cell r="A1079" t="str">
            <v>SWC878.1</v>
          </cell>
          <cell r="B1079" t="str">
            <v>部分提前终止</v>
          </cell>
          <cell r="C1079" t="str">
            <v>收益凭证兴尚BOOSTER1号</v>
          </cell>
        </row>
        <row r="1080">
          <cell r="A1080" t="str">
            <v>SWG100.2</v>
          </cell>
          <cell r="B1080" t="str">
            <v>部分提前终止</v>
          </cell>
          <cell r="C1080" t="str">
            <v>收益凭证兴尚BOOSTER2号</v>
          </cell>
        </row>
        <row r="1081">
          <cell r="A1081" t="str">
            <v>SWR410.2</v>
          </cell>
          <cell r="B1081" t="str">
            <v>部分提前终止</v>
          </cell>
          <cell r="C1081" t="str">
            <v>收益凭证兴尚指数增强9号</v>
          </cell>
        </row>
        <row r="1082">
          <cell r="A1082" t="str">
            <v>SYT632.1</v>
          </cell>
          <cell r="B1082" t="str">
            <v>部分提前终止</v>
          </cell>
          <cell r="C1082" t="str">
            <v>收益凭证兴尚指数增强35号</v>
          </cell>
        </row>
        <row r="1083">
          <cell r="A1083" t="str">
            <v>SBA997</v>
          </cell>
          <cell r="B1083" t="str">
            <v>存续</v>
          </cell>
          <cell r="C1083" t="str">
            <v>收益凭证兴动单鲨380期</v>
          </cell>
        </row>
        <row r="1084">
          <cell r="A1084" t="str">
            <v>SBB002</v>
          </cell>
          <cell r="B1084" t="str">
            <v>存续</v>
          </cell>
          <cell r="C1084" t="str">
            <v>收益凭证兴动单鲨381期</v>
          </cell>
        </row>
        <row r="1085">
          <cell r="A1085" t="str">
            <v>SBB949</v>
          </cell>
          <cell r="B1085" t="str">
            <v>存续</v>
          </cell>
          <cell r="C1085" t="str">
            <v>收益凭证兴动单鲨383期</v>
          </cell>
        </row>
        <row r="1086">
          <cell r="A1086" t="str">
            <v>SWR410.3</v>
          </cell>
          <cell r="B1086" t="str">
            <v>部分提前终止</v>
          </cell>
          <cell r="C1086" t="str">
            <v>收益凭证兴尚指数增强9号</v>
          </cell>
        </row>
        <row r="1087">
          <cell r="A1087" t="str">
            <v>SBC986</v>
          </cell>
          <cell r="B1087" t="str">
            <v>存续</v>
          </cell>
          <cell r="C1087" t="str">
            <v>收益凭证兴动单鲨385期</v>
          </cell>
        </row>
        <row r="1088">
          <cell r="A1088" t="str">
            <v>SYX904</v>
          </cell>
          <cell r="B1088" t="str">
            <v>存续</v>
          </cell>
          <cell r="C1088" t="str">
            <v>收益凭证兴动单鲨387期</v>
          </cell>
        </row>
        <row r="1089">
          <cell r="A1089" t="str">
            <v>SYX994</v>
          </cell>
          <cell r="B1089" t="str">
            <v>存续</v>
          </cell>
          <cell r="C1089" t="str">
            <v>收益凭证兴动单鲨388期</v>
          </cell>
        </row>
        <row r="1090">
          <cell r="A1090" t="str">
            <v>SWS925.4</v>
          </cell>
          <cell r="B1090" t="str">
            <v>部分提前终止</v>
          </cell>
          <cell r="C1090" t="str">
            <v>收益凭证兴尚指数增强12号</v>
          </cell>
        </row>
        <row r="1091">
          <cell r="A1091" t="str">
            <v>S2M574.1</v>
          </cell>
          <cell r="B1091" t="str">
            <v>部分提前终止</v>
          </cell>
          <cell r="C1091" t="str">
            <v>收益凭证兴尚指数增强41号</v>
          </cell>
        </row>
        <row r="1092">
          <cell r="A1092" t="str">
            <v>SBD906</v>
          </cell>
          <cell r="B1092" t="str">
            <v>存续</v>
          </cell>
          <cell r="C1092" t="str">
            <v>收益凭证兴动二元129期（福州）</v>
          </cell>
        </row>
        <row r="1093">
          <cell r="A1093" t="str">
            <v>SYY920</v>
          </cell>
          <cell r="B1093" t="str">
            <v>存续</v>
          </cell>
          <cell r="C1093" t="str">
            <v>收益凭证承未来40期</v>
          </cell>
        </row>
        <row r="1094">
          <cell r="A1094" t="str">
            <v>SYY921</v>
          </cell>
          <cell r="B1094" t="str">
            <v>存续</v>
          </cell>
          <cell r="C1094" t="str">
            <v>收益凭证承未来41期</v>
          </cell>
        </row>
        <row r="1095">
          <cell r="A1095" t="str">
            <v>SBD894</v>
          </cell>
          <cell r="B1095" t="str">
            <v>存续</v>
          </cell>
          <cell r="C1095" t="str">
            <v>收益凭证兴动自动赎回307期</v>
          </cell>
        </row>
        <row r="1096">
          <cell r="A1096" t="str">
            <v>SBD907</v>
          </cell>
          <cell r="B1096" t="str">
            <v>存续</v>
          </cell>
          <cell r="C1096" t="str">
            <v>收益凭证兴尚指数增强52号</v>
          </cell>
        </row>
        <row r="1097">
          <cell r="A1097" t="str">
            <v>SYX897</v>
          </cell>
          <cell r="B1097" t="str">
            <v>存续</v>
          </cell>
          <cell r="C1097" t="str">
            <v>收益凭证兴尚指数增强53号</v>
          </cell>
        </row>
        <row r="1098">
          <cell r="A1098" t="str">
            <v>SUG733.4</v>
          </cell>
          <cell r="B1098" t="str">
            <v>部分提前终止</v>
          </cell>
          <cell r="C1098" t="str">
            <v>兴尚六十三号</v>
          </cell>
        </row>
        <row r="1099">
          <cell r="A1099" t="str">
            <v>SUN205.2</v>
          </cell>
          <cell r="B1099" t="str">
            <v>部分提前终止</v>
          </cell>
          <cell r="C1099" t="str">
            <v>兴尚七十六号</v>
          </cell>
        </row>
        <row r="1100">
          <cell r="A1100" t="str">
            <v>SUX427.3</v>
          </cell>
          <cell r="B1100" t="str">
            <v>部分提前终止</v>
          </cell>
          <cell r="C1100" t="str">
            <v>兴尚九十一号</v>
          </cell>
        </row>
        <row r="1101">
          <cell r="A1101" t="str">
            <v>SWB527.3</v>
          </cell>
          <cell r="B1101" t="str">
            <v>部分提前终止</v>
          </cell>
          <cell r="C1101" t="str">
            <v>兴尚一百零二号</v>
          </cell>
        </row>
        <row r="1102">
          <cell r="A1102" t="str">
            <v>SWF876.2</v>
          </cell>
          <cell r="B1102" t="str">
            <v>部分提前终止</v>
          </cell>
          <cell r="C1102" t="str">
            <v>收益凭证兴尚指数增强2号</v>
          </cell>
        </row>
        <row r="1103">
          <cell r="A1103" t="str">
            <v>SWK573.2</v>
          </cell>
          <cell r="B1103" t="str">
            <v>部分提前终止</v>
          </cell>
          <cell r="C1103" t="str">
            <v>收益凭证兴尚指数增强5号</v>
          </cell>
        </row>
        <row r="1104">
          <cell r="A1104" t="str">
            <v>SWS046.1</v>
          </cell>
          <cell r="B1104" t="str">
            <v>部分提前终止</v>
          </cell>
          <cell r="C1104" t="str">
            <v>收益凭证兴尚指数增强10号</v>
          </cell>
        </row>
        <row r="1105">
          <cell r="A1105" t="str">
            <v>SBE996</v>
          </cell>
          <cell r="B1105" t="str">
            <v>存续</v>
          </cell>
          <cell r="C1105" t="str">
            <v>收益凭证兴尚自动赎回50号</v>
          </cell>
        </row>
        <row r="1106">
          <cell r="A1106" t="str">
            <v>SBF329</v>
          </cell>
          <cell r="B1106" t="str">
            <v>存续</v>
          </cell>
          <cell r="C1106" t="str">
            <v>收益凭证承未来42期</v>
          </cell>
        </row>
        <row r="1107">
          <cell r="A1107" t="str">
            <v>SBF398</v>
          </cell>
          <cell r="B1107" t="str">
            <v>存续</v>
          </cell>
          <cell r="C1107" t="str">
            <v>收益凭证承未来43期</v>
          </cell>
        </row>
        <row r="1108">
          <cell r="A1108" t="str">
            <v>SBG086</v>
          </cell>
          <cell r="B1108" t="str">
            <v>存续</v>
          </cell>
          <cell r="C1108" t="str">
            <v>收益凭证承未来44期</v>
          </cell>
        </row>
        <row r="1109">
          <cell r="A1109" t="str">
            <v>SBG088</v>
          </cell>
          <cell r="B1109" t="str">
            <v>存续</v>
          </cell>
          <cell r="C1109" t="str">
            <v>收益凭证兴尚指数增强54号</v>
          </cell>
        </row>
        <row r="1110">
          <cell r="A1110" t="str">
            <v>SBG087</v>
          </cell>
          <cell r="B1110" t="str">
            <v>存续</v>
          </cell>
          <cell r="C1110" t="str">
            <v>收益凭证承未来45期</v>
          </cell>
        </row>
        <row r="1111">
          <cell r="A1111" t="str">
            <v>SBG443</v>
          </cell>
          <cell r="B1111" t="str">
            <v>存续</v>
          </cell>
          <cell r="C1111" t="str">
            <v>收益凭证兴动单鲨390期</v>
          </cell>
        </row>
        <row r="1112">
          <cell r="A1112" t="str">
            <v>SWV547.2</v>
          </cell>
          <cell r="B1112" t="str">
            <v>部分提前终止</v>
          </cell>
          <cell r="C1112" t="str">
            <v>收益凭证兴尚指数增强16号</v>
          </cell>
        </row>
        <row r="1113">
          <cell r="A1113" t="str">
            <v>SYA028.3</v>
          </cell>
          <cell r="B1113" t="str">
            <v>部分提前终止</v>
          </cell>
          <cell r="C1113" t="str">
            <v>收益凭证兴尚指数增强22号</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dq_clos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zltzcyqq@163.com,xzyyfw@xyzq.com.cn,xztgfw@xyzq.com.cn" TargetMode="External"/><Relationship Id="rId21" Type="http://schemas.openxmlformats.org/officeDocument/2006/relationships/hyperlink" Target="mailto:option@yuancapital.com,wbgzz@htsc.com,tggzz@htsc.com" TargetMode="External"/><Relationship Id="rId42" Type="http://schemas.openxmlformats.org/officeDocument/2006/relationships/hyperlink" Target="mailto:xztgfw@xyzq.com.cn,xzyyfw@xyzq.com.cn,zhaoshiyi@kysec.cn,wanghui@kysec.cn,shiweijia@kysec.cn" TargetMode="External"/><Relationship Id="rId63" Type="http://schemas.openxmlformats.org/officeDocument/2006/relationships/hyperlink" Target="mailto:tgzxdz@swhysc.com,xuedongsheng@swhysc.com,wangw_404@bankcomm.com" TargetMode="External"/><Relationship Id="rId84" Type="http://schemas.openxmlformats.org/officeDocument/2006/relationships/hyperlink" Target="mailto:abama03@abmzcgl.com,otct@abmzcgl.com,jianghw@abmzcgl.com,TGJZWJ@haitong.com,WBJZWJ@haitong.com" TargetMode="External"/><Relationship Id="rId138" Type="http://schemas.openxmlformats.org/officeDocument/2006/relationships/hyperlink" Target="mailto:zcgllltzb@gf.com.cn,linxiaohan@gf.com.cn,gfzgcw@gf.com.cn,zhengyiming@xyzq.com.cn,xztgfw@xyzq.com.cn" TargetMode="External"/><Relationship Id="rId159" Type="http://schemas.openxmlformats.org/officeDocument/2006/relationships/hyperlink" Target="mailto:zhangfengyun.sz@ccb.com,tgzl.zh@vip.ccb.com,axgzz@essence.com.cn" TargetMode="External"/><Relationship Id="rId170" Type="http://schemas.openxmlformats.org/officeDocument/2006/relationships/hyperlink" Target="mailto:gfzctgb@gf.com.cn,jjwbgzsjjs@gf.com.cn,gftgsjsf@gf.com.cn,wangduoxuan@bqzbtz.com,liubiqing@xyzq.com.cn,gfdata@gf.com.cn" TargetMode="External"/><Relationship Id="rId191" Type="http://schemas.openxmlformats.org/officeDocument/2006/relationships/hyperlink" Target="mailto:opsnav@jsfund.cn,opspv@jsfund.cn,hfm-llgzz@jsfund.cn,lizj01@harvestcm.com,wujy01@harvestcm.com,zhangzl02@harvestcm.com" TargetMode="External"/><Relationship Id="rId107" Type="http://schemas.openxmlformats.org/officeDocument/2006/relationships/hyperlink" Target="mailto:yywb@cmschina.com.cn,yinshisimujijin@163.com" TargetMode="External"/><Relationship Id="rId11" Type="http://schemas.openxmlformats.org/officeDocument/2006/relationships/hyperlink" Target="mailto:sacywdj@szgjsm.com,yywb@cmschina.com.cn" TargetMode="External"/><Relationship Id="rId32" Type="http://schemas.openxmlformats.org/officeDocument/2006/relationships/hyperlink" Target="mailto:xztgfw@xyzq.com.cn,xzyyfw@xyzq.com.cn,zhaoshiyi@kysec.cn,wanghui@kysec.cn,shiweijia@kysec.cn" TargetMode="External"/><Relationship Id="rId53" Type="http://schemas.openxmlformats.org/officeDocument/2006/relationships/hyperlink" Target="mailto:zltzcyqq@163.com,xzyyfw@xyzq.com.cn,xztgfw@xyzq.com.cn" TargetMode="External"/><Relationship Id="rId74" Type="http://schemas.openxmlformats.org/officeDocument/2006/relationships/hyperlink" Target="mailto:gfzctgb@gf.com.cn,jjwbgzsjjs@gf.com.cn,gftgsjsf@gf.com.cn,wangduoxuan@bqzbtz.com,liubiqing@xyzq.com.cn,gfdata@gf.com.cn" TargetMode="External"/><Relationship Id="rId128" Type="http://schemas.openxmlformats.org/officeDocument/2006/relationships/hyperlink" Target="mailto:shxd.yspb@qq.com,yywb@cmschina.com.cn" TargetMode="External"/><Relationship Id="rId149" Type="http://schemas.openxmlformats.org/officeDocument/2006/relationships/hyperlink" Target="mailto:jia.xu@jninvestment.com,yi.yu@jninvestment.com,xzyyfw@xyzq.com.cn,xztgfw@xyzq.com.cn" TargetMode="External"/><Relationship Id="rId5" Type="http://schemas.openxmlformats.org/officeDocument/2006/relationships/hyperlink" Target="mailto:crthq01@crctrust.com,sectrust4@crctrust.com,yangxiaojun.sz@ccb.com,sz_jjtgfb.sz@ccb.com" TargetMode="External"/><Relationship Id="rId95" Type="http://schemas.openxmlformats.org/officeDocument/2006/relationships/hyperlink" Target="mailto:wangxiaolongbj@csc.com.cn,xiuziyun@csc.com.cn,chenruibo@csc.com.cn,xuexiangqiu@csc.com.cn,csc_zgb_derivative@163.com,zhangkezgs@csc.com.cn,sunyao3@cmbc.com.cn" TargetMode="External"/><Relationship Id="rId160" Type="http://schemas.openxmlformats.org/officeDocument/2006/relationships/hyperlink" Target="mailto:cwysp@tg.gtja.com,cwjz@tg.gtja.com,cwsj@tg.gtja.com,zctgsjjs@gtjas.com,data@highhope.com,weikang@highhope.com,gaowenhui@highhope.com" TargetMode="External"/><Relationship Id="rId181" Type="http://schemas.openxmlformats.org/officeDocument/2006/relationships/hyperlink" Target="mailto:custodiandata@citics.com,pifvaluation@citics.com,fadata@citics.com,hd@hdinvesting.cn,linyw1010@163.com" TargetMode="External"/><Relationship Id="rId22" Type="http://schemas.openxmlformats.org/officeDocument/2006/relationships/hyperlink" Target="mailto:1198603148@qq.com" TargetMode="External"/><Relationship Id="rId43" Type="http://schemas.openxmlformats.org/officeDocument/2006/relationships/hyperlink" Target="mailto:tgzxdz@swhysc.com,wbei@bankcomm.com" TargetMode="External"/><Relationship Id="rId64" Type="http://schemas.openxmlformats.org/officeDocument/2006/relationships/hyperlink" Target="mailto:yss-wangwt@crctrust.com,crthq01@crctrust.com,custody_fa@nbcb.cn,lanjingjing@nbcb.cn,crthq02@crctrust.com" TargetMode="External"/><Relationship Id="rId118" Type="http://schemas.openxmlformats.org/officeDocument/2006/relationships/hyperlink" Target="mailto:tubinjing.sz@ccb.com,sz_jjtgfb.sz@ccb.com,wb_fa@chinaamc.com,hxzbt@chinaamc.com,hxzbyz@chinaamc.com" TargetMode="External"/><Relationship Id="rId139" Type="http://schemas.openxmlformats.org/officeDocument/2006/relationships/hyperlink" Target="mailto:zcgllltzb@gf.com.cn,linxiaohan@gf.com.cn,gfzgcw@gf.com.cn,zhengyiming@xyzq.com.cn,xztgfw@xyzq.com.cn" TargetMode="External"/><Relationship Id="rId85" Type="http://schemas.openxmlformats.org/officeDocument/2006/relationships/hyperlink" Target="mailto:operation@techsharpe.cn,dj@techsharpe.cn,ztx@techsharpe.cn,yihonglin@techsharpe.cn,hty@techsharpe.cn,ljz@techsharpe.cn,xztgfw@xyzq.com.cn,xzyyfw@xyzq.com.cn" TargetMode="External"/><Relationship Id="rId150" Type="http://schemas.openxmlformats.org/officeDocument/2006/relationships/hyperlink" Target="mailto:zhangfengyun.sz@ccb.com,tgzl.zh@vip.ccb.com,axgzz@essence.com.cn" TargetMode="External"/><Relationship Id="rId171" Type="http://schemas.openxmlformats.org/officeDocument/2006/relationships/hyperlink" Target="mailto:gfzctgb@gf.com.cn,jjwbgzsjjs@gf.com.cn,gftgsjsf@gf.com.cn,wangduoxuan@bqzbtz.com,liubiqing@xyzq.com.cn,gfdata@gf.com.cn" TargetMode="External"/><Relationship Id="rId192" Type="http://schemas.openxmlformats.org/officeDocument/2006/relationships/hyperlink" Target="mailto:opsnav@jsfund.cn,opspv@jsfund.cn,hfm-llgzz@jsfund.cn,lizj01@harvestcm.com,wujy01@harvestcm.com,zhangzl02@harvestcm.com" TargetMode="External"/><Relationship Id="rId12" Type="http://schemas.openxmlformats.org/officeDocument/2006/relationships/hyperlink" Target="mailto:tgzxdz@swhysc.com,bjs_zctgb_njst@bankcomm.com" TargetMode="External"/><Relationship Id="rId33" Type="http://schemas.openxmlformats.org/officeDocument/2006/relationships/hyperlink" Target="mailto:xztgfw@xyzq.com.cn,xzyyfw@xyzq.com.cn,zhaoshiyi@kysec.cn,wanghui@kysec.cn,shiweijia@kysec.cn" TargetMode="External"/><Relationship Id="rId108" Type="http://schemas.openxmlformats.org/officeDocument/2006/relationships/hyperlink" Target="mailto:bhzc188@163.com,xzyyfw@xyzq.com.cn,xztgfw@xyzq.com.cn" TargetMode="External"/><Relationship Id="rId129" Type="http://schemas.openxmlformats.org/officeDocument/2006/relationships/hyperlink" Target="mailto:shxd.yspb@qq.com,yywb@cmschina.com.cn" TargetMode="External"/><Relationship Id="rId54" Type="http://schemas.openxmlformats.org/officeDocument/2006/relationships/hyperlink" Target="mailto:zszgfa@stocke.com.cn,zhangyao@stocke.com.cn,lvming@stocke.com.cn,zhouhui@stocke.com.cn" TargetMode="External"/><Relationship Id="rId75" Type="http://schemas.openxmlformats.org/officeDocument/2006/relationships/hyperlink" Target="mailto:2065516451@qq.com,hxxtgz@cfitc.cn,wangguangcong@cib.com.cn" TargetMode="External"/><Relationship Id="rId96" Type="http://schemas.openxmlformats.org/officeDocument/2006/relationships/hyperlink" Target="mailto:zltzcyqq@163.com,xzyyfw@xyzq.com.cn,xztgfw@xyzq.com.cn" TargetMode="External"/><Relationship Id="rId140" Type="http://schemas.openxmlformats.org/officeDocument/2006/relationships/hyperlink" Target="mailto:zcgllltzb@gf.com.cn,linxiaohan@gf.com.cn,gfzgcw@gf.com.cn,zhengyiming@xyzq.com.cn,xztgfw@xyzq.com.cn" TargetMode="External"/><Relationship Id="rId161" Type="http://schemas.openxmlformats.org/officeDocument/2006/relationships/hyperlink" Target="mailto:wb_fa@chinaamc.com,hxzbt@chinaamc.com,hxzbyz@chinaamc.com,custodydata@nbcb.cn" TargetMode="External"/><Relationship Id="rId182" Type="http://schemas.openxmlformats.org/officeDocument/2006/relationships/hyperlink" Target="mailto:chengxinjienb@xyzq.com.cn,yangyangnb@xyzq.com.cn,zhanghanxiaonb@xyzq.com.cn,chenqingernb@xyzq.com.cn" TargetMode="External"/><Relationship Id="rId6" Type="http://schemas.openxmlformats.org/officeDocument/2006/relationships/hyperlink" Target="mailto:yss-wangwt@crctrust.com,crthq01@crctrust.com,custody_fa@nbcb.cn,ny-zhangxy@crctrust.com" TargetMode="External"/><Relationship Id="rId23" Type="http://schemas.openxmlformats.org/officeDocument/2006/relationships/hyperlink" Target="mailto:JPOTC@jiupengfund.cn,data@jiupengfund.cn,xzyyfw@xyzq.com.cn,xztgfw@xyzq.com.cn" TargetMode="External"/><Relationship Id="rId119" Type="http://schemas.openxmlformats.org/officeDocument/2006/relationships/hyperlink" Target="mailto:xztgfw@xyzq.com.cn,xzyyfw@xyzq.com.cn,2181787770@qq.com" TargetMode="External"/><Relationship Id="rId44" Type="http://schemas.openxmlformats.org/officeDocument/2006/relationships/hyperlink" Target="mailto:xzyyfw@xyzq.com.cn,xztgfw@xyzq.com.cn,data@liangdao8.com" TargetMode="External"/><Relationship Id="rId65" Type="http://schemas.openxmlformats.org/officeDocument/2006/relationships/hyperlink" Target="mailto:yywb@cmschina.com.cn,paopaobin16@126.com,hszx@aliyun.com" TargetMode="External"/><Relationship Id="rId86" Type="http://schemas.openxmlformats.org/officeDocument/2006/relationships/hyperlink" Target="mailto:tggzz@htsc.com,wbgzz@htsc.com,data@tianyfund.cn,TYOTC@tianyfund.cn" TargetMode="External"/><Relationship Id="rId130" Type="http://schemas.openxmlformats.org/officeDocument/2006/relationships/hyperlink" Target="mailto:zltzwx@126.com,zltzcyqq@163.com,xzyyfw@xyzq.com.cn,xztgfw@xyzq.com.cn" TargetMode="External"/><Relationship Id="rId151" Type="http://schemas.openxmlformats.org/officeDocument/2006/relationships/hyperlink" Target="mailto:fadata@citics.com,custodiandata@citics.com,otct@abmzcgl.com,abama01@abmzcgl.com" TargetMode="External"/><Relationship Id="rId172" Type="http://schemas.openxmlformats.org/officeDocument/2006/relationships/hyperlink" Target="mailto:gfzctgb@gf.com.cn,jjwbgzsjjs@gf.com.cn,gftgsjsf@gf.com.cn,wangduoxuan@bqzbtz.com,liubiqing@xyzq.com.cn,gfdata@gf.com.cn" TargetMode="External"/><Relationship Id="rId193" Type="http://schemas.openxmlformats.org/officeDocument/2006/relationships/hyperlink" Target="mailto:opsnav@jsfund.cn,opspv@jsfund.cn,hfm-llgzz@jsfund.cn,lizj01@harvestcm.com,wujy01@harvestcm.com,zhangzl02@harvestcm.com" TargetMode="External"/><Relationship Id="rId13" Type="http://schemas.openxmlformats.org/officeDocument/2006/relationships/hyperlink" Target="mailto:qsbgz@guosen.com.cn,lchsxz@guosen.com.cn,yanghui4@guosen.com.cn,xialinyan@guosen.com.cn,zhengbj@guosen.com.cn,luosim@guosen.com.cn,zhaopeng_tj@citicbank.com" TargetMode="External"/><Relationship Id="rId109" Type="http://schemas.openxmlformats.org/officeDocument/2006/relationships/hyperlink" Target="mailto:yywb@cmschina.com.cn,yinshisimujijin@163.com" TargetMode="External"/><Relationship Id="rId34" Type="http://schemas.openxmlformats.org/officeDocument/2006/relationships/hyperlink" Target="mailto:guoyicong020429@gtjas.com,zcglgz@gtjas.com,fulinzhao025156@gtjas.com,hyd0924@cmbchina.com" TargetMode="External"/><Relationship Id="rId55" Type="http://schemas.openxmlformats.org/officeDocument/2006/relationships/hyperlink" Target="mailto:axgzz@essence.com.cn,xuxg@njcbtg.com,zhouly@njcbtg.com" TargetMode="External"/><Relationship Id="rId76" Type="http://schemas.openxmlformats.org/officeDocument/2006/relationships/hyperlink" Target="mailto:yss-wangwt@crctrust.com,crthq01@crctrust.com,custody_fa@nbcb.cn,lanjingjing@nbcb.cn,crthq02@crctrust.com" TargetMode="External"/><Relationship Id="rId97" Type="http://schemas.openxmlformats.org/officeDocument/2006/relationships/hyperlink" Target="mailto:zltzcyqq@163.com,xzyyfw@xyzq.com.cn,xztgfw@xyzq.com.cn" TargetMode="External"/><Relationship Id="rId120" Type="http://schemas.openxmlformats.org/officeDocument/2006/relationships/hyperlink" Target="mailto:shxd.yspb@qq.com,yywb@cmschina.com.cn" TargetMode="External"/><Relationship Id="rId141" Type="http://schemas.openxmlformats.org/officeDocument/2006/relationships/hyperlink" Target="mailto:cwysp@tg.gtja.com,liuyejs@zyxq.com.cn" TargetMode="External"/><Relationship Id="rId7" Type="http://schemas.openxmlformats.org/officeDocument/2006/relationships/hyperlink" Target="mailto:hujw2@bosc.cn,yss-wangwt@crctrust.com,crthq01@crctrust.com" TargetMode="External"/><Relationship Id="rId71" Type="http://schemas.openxmlformats.org/officeDocument/2006/relationships/hyperlink" Target="mailto:gftgsjsf@gf.com.cn,gfzctgb@gf.com.cn,jjwbgzsjjs@gf.com.cn,abama02@abmzcgl.com,jianghw@abmzcgl.com,otct@abmzcgl.com" TargetMode="External"/><Relationship Id="rId92" Type="http://schemas.openxmlformats.org/officeDocument/2006/relationships/hyperlink" Target="mailto:tubinjing.sz@ccb.com,sz_jjtgfb.sz@ccb.com,wb_fa@chinaamc.com,hxzbt@chinaamc.com,hxzbyz@chinaamc.com,huxiaoling1.sz@ccb.com" TargetMode="External"/><Relationship Id="rId162" Type="http://schemas.openxmlformats.org/officeDocument/2006/relationships/hyperlink" Target="mailto:cwjz@tg.gtja.com,cwysp@tg.gtja.com,995474566@qq.com,917578524@qq.com,540347468@qq.com" TargetMode="External"/><Relationship Id="rId183" Type="http://schemas.openxmlformats.org/officeDocument/2006/relationships/hyperlink" Target="mailto:chengxinjienb@xyzq.com.cn,yangyangnb@xyzq.com.cn,zhanghanxiaonb@xyzq.com.cn,chenqingernb@xyzq.com.cn" TargetMode="External"/><Relationship Id="rId2" Type="http://schemas.openxmlformats.org/officeDocument/2006/relationships/hyperlink" Target="mailto:yywb@cmschina.com.cn,chenglisi@hdamc.cn,zhouding@hdamc.cn,yangsha@hdamc.cn" TargetMode="External"/><Relationship Id="rId29" Type="http://schemas.openxmlformats.org/officeDocument/2006/relationships/hyperlink" Target="mailto:chenxf3@spdb.com.cn,zhul37@spdb.com.cn,chujq@spdb.com.cn,guox21@spdb.com.cn,jijy2@spdb.com.cn" TargetMode="External"/><Relationship Id="rId24" Type="http://schemas.openxmlformats.org/officeDocument/2006/relationships/hyperlink" Target="mailto:huangsy@xmjyjt.com" TargetMode="External"/><Relationship Id="rId40" Type="http://schemas.openxmlformats.org/officeDocument/2006/relationships/hyperlink" Target="mailto:qsbgz@guosen.com.cn,lchsxz@guosen.com.cn,xialinyan@guosen.com.cn,zhengbj@guosen.com.cn,zhzctgorder@czbank.com,chenwanting_wb@czbank.com" TargetMode="External"/><Relationship Id="rId45" Type="http://schemas.openxmlformats.org/officeDocument/2006/relationships/hyperlink" Target="mailto:xzyyfw@xyzq.com.cn,xztgfw@xyzq.com.cn,data@liangdao8.com" TargetMode="External"/><Relationship Id="rId66" Type="http://schemas.openxmlformats.org/officeDocument/2006/relationships/hyperlink" Target="mailto:gztg@ebscn.com,gzwb@ebscn.com,dy_sjjs1@dyasset.com" TargetMode="External"/><Relationship Id="rId87" Type="http://schemas.openxmlformats.org/officeDocument/2006/relationships/hyperlink" Target="mailto:tubinjing.sz@ccb.com,sz_jjtgfb.sz@ccb.com,wb_fa@chinaamc.com,hxzbt@chinaamc.com,hxzbyz@chinaamc.com" TargetMode="External"/><Relationship Id="rId110" Type="http://schemas.openxmlformats.org/officeDocument/2006/relationships/hyperlink" Target="mailto:zltzcyqq@163.com,xzyyfw@xyzq.com.cn,xztgfw@xyzq.com.cn" TargetMode="External"/><Relationship Id="rId115" Type="http://schemas.openxmlformats.org/officeDocument/2006/relationships/hyperlink" Target="mailto:wbei@bankcomm.com,tgzxdz@swhysc.com" TargetMode="External"/><Relationship Id="rId131" Type="http://schemas.openxmlformats.org/officeDocument/2006/relationships/hyperlink" Target="mailto:kcassets@163.com,kc13070272760@163.com,custodiandata@citics.com,pifvaluation@citics.com,fadata@citics.com" TargetMode="External"/><Relationship Id="rId136" Type="http://schemas.openxmlformats.org/officeDocument/2006/relationships/hyperlink" Target="mailto:zcgllltzb@gf.com.cn,linxiaohan@gf.com.cn,gfzgcw@gf.com.cn,zhengyiming@xyzq.com.cn,xztgfw@xyzq.com.cn" TargetMode="External"/><Relationship Id="rId157" Type="http://schemas.openxmlformats.org/officeDocument/2006/relationships/hyperlink" Target="mailto:cwysp@tg.gtja.com,liuyejs@zyxq.com.cn" TargetMode="External"/><Relationship Id="rId178" Type="http://schemas.openxmlformats.org/officeDocument/2006/relationships/hyperlink" Target="mailto:lei.zm@bankcomm.com,sz_tgbzjsj@bankcomm.com,tgzxdz@swhysc.com,fangjue@swhysc.com" TargetMode="External"/><Relationship Id="rId61" Type="http://schemas.openxmlformats.org/officeDocument/2006/relationships/hyperlink" Target="mailto:yywb@cmschina.com.cn,ystz8866@163.com" TargetMode="External"/><Relationship Id="rId82" Type="http://schemas.openxmlformats.org/officeDocument/2006/relationships/hyperlink" Target="mailto:JPOTC@jiupengfund.cn,data@jiupengfund.cn,xzyyfw@xyzq.com.cn,xztgfw@xyzq.com.cn" TargetMode="External"/><Relationship Id="rId152" Type="http://schemas.openxmlformats.org/officeDocument/2006/relationships/hyperlink" Target="mailto:fulinzhao025156@gtjas.com,guoyicong020429@gtjas.com,gtjazg_zhjjfa@gtjas.com,zcglgz@gtjas.com,zgzhjjfabzl@gtjas.com,duantingxuan@gtjas.com" TargetMode="External"/><Relationship Id="rId173" Type="http://schemas.openxmlformats.org/officeDocument/2006/relationships/hyperlink" Target="mailto:gfzctgb@gf.com.cn,jjwbgzsjjs@gf.com.cn,gftgsjsf@gf.com.cn,wangduoxuan@bqzbtz.com,liubiqing@xyzq.com.cn,gfdata@gf.com.cn" TargetMode="External"/><Relationship Id="rId194" Type="http://schemas.openxmlformats.org/officeDocument/2006/relationships/hyperlink" Target="mailto:opsnav@jsfund.cn,opspv@jsfund.cn,hfm-llgzz@jsfund.cn,lizj01@harvestcm.com,wujy01@harvestcm.com,zhangzl02@harvestcm.com" TargetMode="External"/><Relationship Id="rId19" Type="http://schemas.openxmlformats.org/officeDocument/2006/relationships/hyperlink" Target="mailto:option@yuancapital.com,wbgzz@htsc.com,tggzz@htsc.com" TargetMode="External"/><Relationship Id="rId14" Type="http://schemas.openxmlformats.org/officeDocument/2006/relationships/hyperlink" Target="mailto:tgzxdz@swhysc.com,huangyi1@swhysc.com" TargetMode="External"/><Relationship Id="rId30" Type="http://schemas.openxmlformats.org/officeDocument/2006/relationships/hyperlink" Target="mailto:chenxf3@spdb.com.cn,zhul37@spdb.com.cn,chujq@spdb.com.cn,guox21@spdb.com.cn,jijy2@spdb.com.cn" TargetMode="External"/><Relationship Id="rId35" Type="http://schemas.openxmlformats.org/officeDocument/2006/relationships/hyperlink" Target="mailto:guzhi@hezhengam.com,yywb@cmschina.com.cn" TargetMode="External"/><Relationship Id="rId56" Type="http://schemas.openxmlformats.org/officeDocument/2006/relationships/hyperlink" Target="mailto:tofdcjz@wxtrust.com,xzjiang@wxtrust.com,hejie11@cmbchina.com" TargetMode="External"/><Relationship Id="rId77" Type="http://schemas.openxmlformats.org/officeDocument/2006/relationships/hyperlink" Target="mailto:yss-wangwt@crctrust.com,crthq01@crctrust.com,crthq02@crctrust.com,lanjingjing@nbcb.cn,custody_fa@nbcb.cn" TargetMode="External"/><Relationship Id="rId100" Type="http://schemas.openxmlformats.org/officeDocument/2006/relationships/hyperlink" Target="mailto:zltzcyqq@163.com,xzyyfw@xyzq.com.cn,xztgfw@xyzq.com.cn" TargetMode="External"/><Relationship Id="rId105" Type="http://schemas.openxmlformats.org/officeDocument/2006/relationships/hyperlink" Target="mailto:zltzcyqq@163.com,xzyyfw@xyzq.com.cn,xztgfw@xyzq.com.cn" TargetMode="External"/><Relationship Id="rId126" Type="http://schemas.openxmlformats.org/officeDocument/2006/relationships/hyperlink" Target="mailto:yss-wangwt@crctrust.com,crthq01@crctrust.com,crthq02@crctrust.com,lanjingjing@nbcb.cn,custody_fa@nbcb.cn" TargetMode="External"/><Relationship Id="rId147" Type="http://schemas.openxmlformats.org/officeDocument/2006/relationships/hyperlink" Target="mailto:yywb@cmschina.com.cn,yinshisimujijin@163.com" TargetMode="External"/><Relationship Id="rId168" Type="http://schemas.openxmlformats.org/officeDocument/2006/relationships/hyperlink" Target="mailto:gfzctgb@gf.com.cn,jjwbgzsjjs@gf.com.cn,gftgsjsf@gf.com.cn,wangduoxuan@bqzbtz.com,liubiqing@xyzq.com.cn,gfdata@gf.com.cn" TargetMode="External"/><Relationship Id="rId8" Type="http://schemas.openxmlformats.org/officeDocument/2006/relationships/hyperlink" Target="mailto:tgzxdz@swhysc.com,huangyi1@swhysc.com,wangw_404@bankcomm.com" TargetMode="External"/><Relationship Id="rId51" Type="http://schemas.openxmlformats.org/officeDocument/2006/relationships/hyperlink" Target="mailto:fulinzhao025156@gtjas.com,guoyicong020429@gtjas.com,gtjazg_zhjjfa@gtjas.com,zcglgz@gtjas.com,zgzhjjfabzl@gtjas.com" TargetMode="External"/><Relationship Id="rId72" Type="http://schemas.openxmlformats.org/officeDocument/2006/relationships/hyperlink" Target="mailto:gftgsjsf@gf.com.cn,gfzctgb@gf.com.cn,jjwbgzsjjs@gf.com.cn,abama02@abmzcgl.com,jianghw@abmzcgl.com,otct@abmzcgl.com" TargetMode="External"/><Relationship Id="rId93" Type="http://schemas.openxmlformats.org/officeDocument/2006/relationships/hyperlink" Target="mailto:zltzcyqq@163.com,xzyyfw@xyzq.com.cn,xztgfw@xyzq.com.cn" TargetMode="External"/><Relationship Id="rId98" Type="http://schemas.openxmlformats.org/officeDocument/2006/relationships/hyperlink" Target="mailto:zltzcyqq@163.com,xzyyfw@xyzq.com.cn,xztgfw@xyzq.com.cn" TargetMode="External"/><Relationship Id="rId121" Type="http://schemas.openxmlformats.org/officeDocument/2006/relationships/hyperlink" Target="mailto:zcgllltzb@gf.com.cn,linxiaohan@gf.com.cn,gfzgcw@gf.com.cn,zhengyiming@xyzq.com.cn,xztgfw@xyzq.com.cn" TargetMode="External"/><Relationship Id="rId142" Type="http://schemas.openxmlformats.org/officeDocument/2006/relationships/hyperlink" Target="mailto:fotic_settlementos@sinochem.com,fotic_settlement03@sinochem.com,fotic_settlement05@sinochem.com,v-chenhong1@sinochem.com,tuoghs_bj@bank-of-china.com" TargetMode="External"/><Relationship Id="rId163" Type="http://schemas.openxmlformats.org/officeDocument/2006/relationships/hyperlink" Target="mailto:zctggz@gjzq.com.cn,product01@cnvcap.com,zszqwbfw@stocke.com.cn" TargetMode="External"/><Relationship Id="rId184" Type="http://schemas.openxmlformats.org/officeDocument/2006/relationships/hyperlink" Target="mailto:zltzcyqq@163.com,xzyyfw@xyzq.com.cn,xztgfw@xyzq.com.cn" TargetMode="External"/><Relationship Id="rId189" Type="http://schemas.openxmlformats.org/officeDocument/2006/relationships/hyperlink" Target="mailto:opsnav@jsfund.cn,opspv@jsfund.cn,hfm-llgzz@jsfund.cn,lizj01@harvestcm.com,wujy01@harvestcm.com,zhangzl02@harvestcm.com" TargetMode="External"/><Relationship Id="rId3" Type="http://schemas.openxmlformats.org/officeDocument/2006/relationships/hyperlink" Target="mailto:tgzxdz@swhysc.com,huangyi1@swhysc.com,wangw_404@bankcomm.com" TargetMode="External"/><Relationship Id="rId25" Type="http://schemas.openxmlformats.org/officeDocument/2006/relationships/hyperlink" Target="mailto:xtjrb@adxjsydzwwgc.onexmail.com" TargetMode="External"/><Relationship Id="rId46" Type="http://schemas.openxmlformats.org/officeDocument/2006/relationships/hyperlink" Target="mailto:xzyyfw@xyzq.com.cn,xztgfw@xyzq.com.cn,JPOTC@jiupengfund.cn,data@jiupengfund.cn" TargetMode="External"/><Relationship Id="rId67" Type="http://schemas.openxmlformats.org/officeDocument/2006/relationships/hyperlink" Target="mailto:operation@techsharpe.cn,dj@techsharpe.cn,ztx@techsharpe.cn,yihonglin@techsharpe.cn,hty@techsharpe.cn,ljz@techsharpe.cn,xztgfw@xyzq.com.cn,xzyyfw@xyzq.com.cn" TargetMode="External"/><Relationship Id="rId116" Type="http://schemas.openxmlformats.org/officeDocument/2006/relationships/hyperlink" Target="mailto:zltzcyqq@163.com,xzyyfw@xyzq.com.cn,xztgfw@xyzq.com.cn" TargetMode="External"/><Relationship Id="rId137" Type="http://schemas.openxmlformats.org/officeDocument/2006/relationships/hyperlink" Target="mailto:zcgllltzb@gf.com.cn,linxiaohan@gf.com.cn,gfzgcw@gf.com.cn,zhengyiming@xyzq.com.cn,xztgfw@xyzq.com.cn" TargetMode="External"/><Relationship Id="rId158" Type="http://schemas.openxmlformats.org/officeDocument/2006/relationships/hyperlink" Target="mailto:mayingfei@bankcomm.com,axgzz@essence.com.cn,sz_tgbzjsj@bankcomm.com" TargetMode="External"/><Relationship Id="rId20" Type="http://schemas.openxmlformats.org/officeDocument/2006/relationships/hyperlink" Target="mailto:option@yuancapital.com,wbgzz@htsc.com,tggzz@htsc.com" TargetMode="External"/><Relationship Id="rId41" Type="http://schemas.openxmlformats.org/officeDocument/2006/relationships/hyperlink" Target="mailto:xztgfw@xyzq.com.cn,xzyyfw@xyzq.com.cn,zhaoshiyi@kysec.cn,wanghui@kysec.cn,shiweijia@kysec.cn" TargetMode="External"/><Relationship Id="rId62" Type="http://schemas.openxmlformats.org/officeDocument/2006/relationships/hyperlink" Target="mailto:xzyyfw@xyzq.com.cn,xztgfw@xyzq.com.cn,happyqzwei@126.com" TargetMode="External"/><Relationship Id="rId83" Type="http://schemas.openxmlformats.org/officeDocument/2006/relationships/hyperlink" Target="mailto:wangxiaolongbj@csc.com.cn,xiuziyun@csc.com.cn,chenruibo@csc.com.cn,xuexiangqiu@csc.com.cn,csc_zgb_derivative@163.com,zhangkezgs@csc.com.cn,liurui20@cmbc.com.cn" TargetMode="External"/><Relationship Id="rId88" Type="http://schemas.openxmlformats.org/officeDocument/2006/relationships/hyperlink" Target="mailto:abama03@abmzcgl.com,otct@abmzcgl.com,jianghw@abmzcgl.com,TGJZWJ@haitong.com,WBJZWJ@haitong.com" TargetMode="External"/><Relationship Id="rId111" Type="http://schemas.openxmlformats.org/officeDocument/2006/relationships/hyperlink" Target="mailto:zltzcyqq@163.com,xzyyfw@xyzq.com.cn,xztgfw@xyzq.com.cn" TargetMode="External"/><Relationship Id="rId132" Type="http://schemas.openxmlformats.org/officeDocument/2006/relationships/hyperlink" Target="mailto:shxd.yspb@qq.com,yywb@cmschina.com.cn" TargetMode="External"/><Relationship Id="rId153" Type="http://schemas.openxmlformats.org/officeDocument/2006/relationships/hyperlink" Target="mailto:yywb@cmschina.com.cn,jixuan@hdamc.cn,qiumeilin@hdamc.cn" TargetMode="External"/><Relationship Id="rId174" Type="http://schemas.openxmlformats.org/officeDocument/2006/relationships/hyperlink" Target="mailto:gfzctgb@gf.com.cn,jjwbgzsjjs@gf.com.cn,gftgsjsf@gf.com.cn,wangduoxuan@bqzbtz.com,liubiqing@xyzq.com.cn,gfdata@gf.com.cn" TargetMode="External"/><Relationship Id="rId179" Type="http://schemas.openxmlformats.org/officeDocument/2006/relationships/hyperlink" Target="mailto:custodiandata@citics.com,fadata@citics.com,pifvaluation@citics.com,chenglisi@hdamc.cn,jixuan@hdamc.cn,yangsha@hdamc.cn,hdzbgz@163.com" TargetMode="External"/><Relationship Id="rId195" Type="http://schemas.openxmlformats.org/officeDocument/2006/relationships/hyperlink" Target="mailto:opsnav@jsfund.cn,opspv@jsfund.cn,hfm-llgzz@jsfund.cn,lizj01@harvestcm.com,wujy01@harvestcm.com,zhangzl02@harvestcm.com" TargetMode="External"/><Relationship Id="rId190" Type="http://schemas.openxmlformats.org/officeDocument/2006/relationships/hyperlink" Target="mailto:opsnav@jsfund.cn,opspv@jsfund.cn,hfm-llgzz@jsfund.cn,lizj01@harvestcm.com,wujy01@harvestcm.com,zhangzl02@harvestcm.com" TargetMode="External"/><Relationship Id="rId15" Type="http://schemas.openxmlformats.org/officeDocument/2006/relationships/hyperlink" Target="mailto:JPOTC@jiupengfund.cn,data@jiupengfund.cn,xzyyfw@xyzq.com.cn,xztgfw@xyzq.com.cn" TargetMode="External"/><Relationship Id="rId36" Type="http://schemas.openxmlformats.org/officeDocument/2006/relationships/hyperlink" Target="mailto:xztgfw@xyzq.com.cn,xzyyfw@xyzq.com.cn,operation@techsharpe.cn,dj@techsharpe.cn,ztx@techsharpe.cn,hty@techsharpe.cn,ljz@techsharpe.cn" TargetMode="External"/><Relationship Id="rId57" Type="http://schemas.openxmlformats.org/officeDocument/2006/relationships/hyperlink" Target="mailto:gztg@ebscn.com,gzwb@ebscn.com,dy_sjjs1@dyasset.com" TargetMode="External"/><Relationship Id="rId106" Type="http://schemas.openxmlformats.org/officeDocument/2006/relationships/hyperlink" Target="mailto:zltzcyqq@163.com,xzyyfw@xyzq.com.cn,xztgfw@xyzq.com.cn" TargetMode="External"/><Relationship Id="rId127" Type="http://schemas.openxmlformats.org/officeDocument/2006/relationships/hyperlink" Target="mailto:gzxx_sh@citicbank.com,chenjie@glsc.com.cn,yg-cpfw@glsc.com.cn" TargetMode="External"/><Relationship Id="rId10" Type="http://schemas.openxmlformats.org/officeDocument/2006/relationships/hyperlink" Target="mailto:lihuimingbo_fund@163.com,yywb@cmschina.com.cn" TargetMode="External"/><Relationship Id="rId31" Type="http://schemas.openxmlformats.org/officeDocument/2006/relationships/hyperlink" Target="mailto:chenxf3@spdb.com.cn,zhul37@spdb.com.cn,chujq@spdb.com.cn,guox21@spdb.com.cn,jijy2@spdb.com.cn" TargetMode="External"/><Relationship Id="rId52" Type="http://schemas.openxmlformats.org/officeDocument/2006/relationships/hyperlink" Target="mailto:tgzxdz@swhysc.com,xuedongsheng@swhysc.com,wbei@bankcomm.com" TargetMode="External"/><Relationship Id="rId73" Type="http://schemas.openxmlformats.org/officeDocument/2006/relationships/hyperlink" Target="mailto:2773856019@qq.com,cttgfa@ctsec.com,gfzctgb@gf.com.cn,gfdata@gf.com.cn,planyfigo@163.com" TargetMode="External"/><Relationship Id="rId78" Type="http://schemas.openxmlformats.org/officeDocument/2006/relationships/hyperlink" Target="mailto:tgzxdz@swhysc.com,fangjue@swhysc.com,liangfeng@njcbtg.com" TargetMode="External"/><Relationship Id="rId94" Type="http://schemas.openxmlformats.org/officeDocument/2006/relationships/hyperlink" Target="mailto:bhzc188@163.com,xzyyfw@xyzq.com.cn,xztgfw@xyzq.com.cn" TargetMode="External"/><Relationship Id="rId99" Type="http://schemas.openxmlformats.org/officeDocument/2006/relationships/hyperlink" Target="mailto:zltzcyqq@163.com,xzyyfw@xyzq.com.cn,xztgfw@xyzq.com.cn" TargetMode="External"/><Relationship Id="rId101" Type="http://schemas.openxmlformats.org/officeDocument/2006/relationships/hyperlink" Target="mailto:tuoghs_bj@bank-of-china.com,fotic_settlement03@sinochem.com,fotic_settlement05@sinochem.com,v-chenhong1@sinochem.com" TargetMode="External"/><Relationship Id="rId122" Type="http://schemas.openxmlformats.org/officeDocument/2006/relationships/hyperlink" Target="mailto:zcgllltzb@gf.com.cn,linxiaohan@gf.com.cn,gfzgcw@gf.com.cn,zhengyiming@xyzq.com.cn,xztgfw@xyzq.com.cn" TargetMode="External"/><Relationship Id="rId143" Type="http://schemas.openxmlformats.org/officeDocument/2006/relationships/hyperlink" Target="mailto:gzxx_sh@citicbank.com,chenjie@glsc.com.cn,yg-cpfw@glsc.com.cn" TargetMode="External"/><Relationship Id="rId148" Type="http://schemas.openxmlformats.org/officeDocument/2006/relationships/hyperlink" Target="mailto:wuh35@spdb.com.cn,axgzz@essence.com.cn" TargetMode="External"/><Relationship Id="rId164" Type="http://schemas.openxmlformats.org/officeDocument/2006/relationships/hyperlink" Target="mailto:tggzz@htsc.com,wbgzz@htsc.com,fanhao@simu100.cn" TargetMode="External"/><Relationship Id="rId169" Type="http://schemas.openxmlformats.org/officeDocument/2006/relationships/hyperlink" Target="mailto:gfzctgb@gf.com.cn,jjwbgzsjjs@gf.com.cn,gftgsjsf@gf.com.cn,wangduoxuan@bqzbtz.com,liubiqing@xyzq.com.cn,gfdata@gf.com.cn" TargetMode="External"/><Relationship Id="rId185" Type="http://schemas.openxmlformats.org/officeDocument/2006/relationships/hyperlink" Target="mailto:xzyyfw@xyzq.com.cn,xztgfw@xyzq.com.cn,2776777657@qq.com" TargetMode="External"/><Relationship Id="rId4" Type="http://schemas.openxmlformats.org/officeDocument/2006/relationships/hyperlink" Target="mailto:crthq01@crctrust.com,sectrust4@crctrust.com,yangxiaojun.sz@ccb.com,sz_jjtgfb.sz@ccb.com" TargetMode="External"/><Relationship Id="rId9" Type="http://schemas.openxmlformats.org/officeDocument/2006/relationships/hyperlink" Target="mailto:xztgfw@xyzq.com.cn,xzyyfw@xyzq.com.cn,operation@techsharpe.cn,dj@techsharpe.cn,ztx@techsharpe.cn,hty@techsharpe.cn,ljz@techsharpe.cn" TargetMode="External"/><Relationship Id="rId180" Type="http://schemas.openxmlformats.org/officeDocument/2006/relationships/hyperlink" Target="mailto:shxd.yspb@qq.com,yywb@cmschina.com.cn" TargetMode="External"/><Relationship Id="rId26" Type="http://schemas.openxmlformats.org/officeDocument/2006/relationships/hyperlink" Target="mailto:lihuimingbo_fund@163.com,yywb@cmschina.com.cn" TargetMode="External"/><Relationship Id="rId47" Type="http://schemas.openxmlformats.org/officeDocument/2006/relationships/hyperlink" Target="mailto:2065516451@qq.com,hxxtgz@cfitc.cn,wangguangcong@cib.com.cn" TargetMode="External"/><Relationship Id="rId68" Type="http://schemas.openxmlformats.org/officeDocument/2006/relationships/hyperlink" Target="mailto:yss-wangwt@crctrust.com,crthq01@crctrust.com,custody_fa@nbcb.cn,yangchangyue@nbcb.cn,crthq02@crctrust.com" TargetMode="External"/><Relationship Id="rId89" Type="http://schemas.openxmlformats.org/officeDocument/2006/relationships/hyperlink" Target="mailto:operation@techsharpe.cn,dj@techsharpe.cn,ztx@techsharpe.cn,yihonglin@techsharpe.cn,hty@techsharpe.cn,ljz@techsharpe.cn,xztgfw@xyzq.com.cn,xzyyfw@xyzq.com.cn" TargetMode="External"/><Relationship Id="rId112" Type="http://schemas.openxmlformats.org/officeDocument/2006/relationships/hyperlink" Target="mailto:zltzcyqq@163.com,xzyyfw@xyzq.com.cn,xztgfw@xyzq.com.cn" TargetMode="External"/><Relationship Id="rId133" Type="http://schemas.openxmlformats.org/officeDocument/2006/relationships/hyperlink" Target="mailto:wbgzz@htsc.com,tggzz@htsc.com,liudd@szqhqf.com" TargetMode="External"/><Relationship Id="rId154" Type="http://schemas.openxmlformats.org/officeDocument/2006/relationships/hyperlink" Target="mailto:tggzz@htsc.com,wbgzz@htsc.com,fanhao@simu100.cn" TargetMode="External"/><Relationship Id="rId175" Type="http://schemas.openxmlformats.org/officeDocument/2006/relationships/hyperlink" Target="mailto:ykc875@ljzitc.com.cn,sjz885@ljzitc.com.cn" TargetMode="External"/><Relationship Id="rId196" Type="http://schemas.openxmlformats.org/officeDocument/2006/relationships/hyperlink" Target="mailto:opsnav@jsfund.cn,opspv@jsfund.cn,hfm-llgzz@jsfund.cn,lizj01@harvestcm.com,wujy01@harvestcm.com,zhangzl02@harvestcm.com" TargetMode="External"/><Relationship Id="rId16" Type="http://schemas.openxmlformats.org/officeDocument/2006/relationships/hyperlink" Target="mailto:zhouhui@stocke.com.cn,jiangchunqin@stocke.com.cn,zhangyao@stocke.com.cn,lvming@stocke.com.cn,zszgfa@stocke.com.cn" TargetMode="External"/><Relationship Id="rId37" Type="http://schemas.openxmlformats.org/officeDocument/2006/relationships/hyperlink" Target="mailto:xztgfw@xyzq.com.cn,xzyyfw@xyzq.com.cn,gzzy@jiumingfunds.com,gzbf@jiumingfunds.com,jyzy@jiumingfunds.com" TargetMode="External"/><Relationship Id="rId58" Type="http://schemas.openxmlformats.org/officeDocument/2006/relationships/hyperlink" Target="mailto:abama03@abmzcgl.com,otct@abmzcgl.com,jianghw@abmzcgl.com,TGJZWJ@haitong.com,WBJZWJ@haitong.com" TargetMode="External"/><Relationship Id="rId79" Type="http://schemas.openxmlformats.org/officeDocument/2006/relationships/hyperlink" Target="mailto:guzhi@hezhengam.com,yywb@cmschina.com.cn" TargetMode="External"/><Relationship Id="rId102" Type="http://schemas.openxmlformats.org/officeDocument/2006/relationships/hyperlink" Target="mailto:lisasa@cmbchina.com,zcglgz@gtjas.com,fulinzhao025156@gtjas.com,guoyicong020429@gtjas.com" TargetMode="External"/><Relationship Id="rId123" Type="http://schemas.openxmlformats.org/officeDocument/2006/relationships/hyperlink" Target="mailto:zcgllltzb@gf.com.cn,linxiaohan@gf.com.cn,gfzgcw@gf.com.cn,zhengyiming@xyzq.com.cn,xztgfw@xyzq.com.cn" TargetMode="External"/><Relationship Id="rId144" Type="http://schemas.openxmlformats.org/officeDocument/2006/relationships/hyperlink" Target="mailto:wanghan1@cib.com.cn,cdtggd01@cib.com.cn,axgzz@essence.com.cn" TargetMode="External"/><Relationship Id="rId90" Type="http://schemas.openxmlformats.org/officeDocument/2006/relationships/hyperlink" Target="mailto:cwysp@tg.gtja.com,sophie@jhongcapital.com,ysq@jhongcapital.com" TargetMode="External"/><Relationship Id="rId165" Type="http://schemas.openxmlformats.org/officeDocument/2006/relationships/hyperlink" Target="mailto:cwysp@tg.gtja.com,liuyejs@zyxq.com.cn" TargetMode="External"/><Relationship Id="rId186" Type="http://schemas.openxmlformats.org/officeDocument/2006/relationships/hyperlink" Target="mailto:xzyyfw@xyzq.com.cn,xztgfw@xyzq.com.cn,2776777657@qq.com" TargetMode="External"/><Relationship Id="rId27" Type="http://schemas.openxmlformats.org/officeDocument/2006/relationships/hyperlink" Target="mailto:custodiandata@citics.com,fadata@citics.com,pifvaluation@citics.com,chenglisi@hdamc.cn,zhouding@hdamc.cn,yangsha@hdamc.cn" TargetMode="External"/><Relationship Id="rId48" Type="http://schemas.openxmlformats.org/officeDocument/2006/relationships/hyperlink" Target="mailto:jiaojian@youcefund.com,wangshengqi@youcefund.com,cuixiqiang@youcefund.com,zhangtianyang@youcefund.com,caiwu1@youcefund.com,yunying2@youcefund.com,waibaoshuju@csc.com.cn,tgguzhi@csc.com.cn,caiwu2@youcefund.com,yunying3@youcefund.com" TargetMode="External"/><Relationship Id="rId69" Type="http://schemas.openxmlformats.org/officeDocument/2006/relationships/hyperlink" Target="mailto:mingwanzcgl@163.com,zctggz@gjzq.com.cn,gjdfqs@gjdf.com.cn" TargetMode="External"/><Relationship Id="rId113" Type="http://schemas.openxmlformats.org/officeDocument/2006/relationships/hyperlink" Target="mailto:JPOTC@jiupengfund.cn,data@jiupengfund.cn,xzyyfw@xyzq.com.cn,xztgfw@xyzq.com.cn" TargetMode="External"/><Relationship Id="rId134" Type="http://schemas.openxmlformats.org/officeDocument/2006/relationships/hyperlink" Target="mailto:zcgllltzb@gf.com.cn,linxiaohan@gf.com.cn,gfzgcw@gf.com.cn,zhengyiming@xyzq.com.cn,xztgfw@xyzq.com.cn" TargetMode="External"/><Relationship Id="rId80" Type="http://schemas.openxmlformats.org/officeDocument/2006/relationships/hyperlink" Target="mailto:ZHUXIAOTIAN713@pingan.com.cn,LICHUAN947@pingan.com.cn,LIZIXIN496@pingan.com.cn,BICHENG511@pingan.com.cn,FANGLI683@pingan.com.cn,CHENGYI037@pingan.com.cn,CHENGJIAN195@pingan.com.cn,GUANCHANGYING405@pingan.com.cn" TargetMode="External"/><Relationship Id="rId155" Type="http://schemas.openxmlformats.org/officeDocument/2006/relationships/hyperlink" Target="mailto:derivatives@foundersc.com" TargetMode="External"/><Relationship Id="rId176" Type="http://schemas.openxmlformats.org/officeDocument/2006/relationships/hyperlink" Target="mailto:dinghuixin@cgbchina.com.cn,wangjing-lc@cgbchina.com.cn,jiling@cgbchina.com.cn,hejiajia02@cgbchina.com.cn,lixiaofei1@cgbchina.com.cn,zhzctgbqszy2@cgbchina.com.cn,zhzctgbywyxc@cgbchina.com.cn,shiyizhong@cgbchina.com.cn,huangmihan@cgbchina.com.cn,huangyating-lc@cgbchina.com.cn,shiqilc@cgbchina.com.cn,caojianing@cgbchina.com.cn,gylcyyzcbhtdzzyyx@cgbchina.com.cn,jinyuan@cgbchina.com.cn,yuxiaolei01@cgbchina.com.cn,yezhiwei@cgbchina.com.cn,zhangchangbin01@cgbchina.com.cn" TargetMode="External"/><Relationship Id="rId197" Type="http://schemas.openxmlformats.org/officeDocument/2006/relationships/hyperlink" Target="mailto:opsnav@jsfund.cn,opspv@jsfund.cn,hfm-llgzz@jsfund.cn,lizj01@harvestcm.com,wujy01@harvestcm.com,zhangzl02@harvestcm.com" TargetMode="External"/><Relationship Id="rId17" Type="http://schemas.openxmlformats.org/officeDocument/2006/relationships/hyperlink" Target="mailto:yss-wangwt@crctrust.com,crthq01@crctrust.com,custody_fa@nbcb.cn" TargetMode="External"/><Relationship Id="rId38" Type="http://schemas.openxmlformats.org/officeDocument/2006/relationships/hyperlink" Target="mailto:yywb@cmschina.com.cn,paopaobin16@126.com,hszx@aliyun.com" TargetMode="External"/><Relationship Id="rId59" Type="http://schemas.openxmlformats.org/officeDocument/2006/relationships/hyperlink" Target="mailto:xzt1476@hfzq.com.cn,liweimin@cib.com.cn,cdtggd01@cib.com.cn,hfzqygbdz@hfzq.com.cn" TargetMode="External"/><Relationship Id="rId103" Type="http://schemas.openxmlformats.org/officeDocument/2006/relationships/hyperlink" Target="mailto:zltzcyqq@163.com,xzyyfw@xyzq.com.cn,xztgfw@xyzq.com.cn" TargetMode="External"/><Relationship Id="rId124" Type="http://schemas.openxmlformats.org/officeDocument/2006/relationships/hyperlink" Target="mailto:tgzxdz@swhysc.com,huangyi1@swhysc.com" TargetMode="External"/><Relationship Id="rId70" Type="http://schemas.openxmlformats.org/officeDocument/2006/relationships/hyperlink" Target="mailto:wangxiaolongbj@csc.com.cn,xiuziyun@csc.com.cn,chenruibo@csc.com.cn,xuexiangqiu@csc.com.cn,csc_zgb_derivative@163.com,zhangchenguang@csc.com.cn,chengsuzhe@cmbc.com.cn" TargetMode="External"/><Relationship Id="rId91" Type="http://schemas.openxmlformats.org/officeDocument/2006/relationships/hyperlink" Target="mailto:tggzz@htsc.com,wbgzz@htsc.com,fanhao@simu100.cn" TargetMode="External"/><Relationship Id="rId145" Type="http://schemas.openxmlformats.org/officeDocument/2006/relationships/hyperlink" Target="mailto:yywb@cmschina.com.cn,zhaohua@lupuamc.com" TargetMode="External"/><Relationship Id="rId166" Type="http://schemas.openxmlformats.org/officeDocument/2006/relationships/hyperlink" Target="mailto:jia.xu@jninvestment.com,yi.yu@jninvestment.com,xzyyfw@xyzq.com.cn,xztgfw@xyzq.com.cn" TargetMode="External"/><Relationship Id="rId187" Type="http://schemas.openxmlformats.org/officeDocument/2006/relationships/hyperlink" Target="mailto:xzyyfw@xyzq.com.cn,xztgfw@xyzq.com.cn,2776777657@qq.com" TargetMode="External"/><Relationship Id="rId1" Type="http://schemas.openxmlformats.org/officeDocument/2006/relationships/hyperlink" Target="mailto:qsbgz@guosen.com.cn,lchsxz@guosen.com.cn,yanghui4@guosen.com.cn,xialinyan@guosen.com.cn,zhengbj@guosen.com.cn,zxtgzz@citicbank.com" TargetMode="External"/><Relationship Id="rId28" Type="http://schemas.openxmlformats.org/officeDocument/2006/relationships/hyperlink" Target="mailto:fulinzhao025156@gtjas.com,guoyicong020429@gtjas.com,gtjazg_zhjjfa@gtjas.com,zcglgz@gtjas.com,zgzhjjfabzl@gtjas.com,duantingxuan@gtjas.com" TargetMode="External"/><Relationship Id="rId49" Type="http://schemas.openxmlformats.org/officeDocument/2006/relationships/hyperlink" Target="mailto:axgzz@essence.com.cn,zhangfengyun.sz@ccb.com,sz_jjtgfb.sz@ccb.com" TargetMode="External"/><Relationship Id="rId114" Type="http://schemas.openxmlformats.org/officeDocument/2006/relationships/hyperlink" Target="mailto:zltzcyqq@163.com,xzyyfw@xyzq.com.cn,xztgfw@xyzq.com.cn" TargetMode="External"/><Relationship Id="rId60" Type="http://schemas.openxmlformats.org/officeDocument/2006/relationships/hyperlink" Target="mailto:abama03@abmzcgl.com,otct@abmzcgl.com,jianghw@abmzcgl.com,TGJZWJ@haitong.com,WBJZWJ@haitong.com" TargetMode="External"/><Relationship Id="rId81" Type="http://schemas.openxmlformats.org/officeDocument/2006/relationships/hyperlink" Target="mailto:ZHUXIAOTIAN713@pingan.com.cn,LICHUAN947@pingan.com.cn,LIZIXIN496@pingan.com.cn,BICHENG511@pingan.com.cn,FANGLI683@pingan.com.cn,CHENGYI037@pingan.com.cn,CHENGJIAN195@pingan.com.cn,GUANCHANGYING405@pingan.com.cn" TargetMode="External"/><Relationship Id="rId135" Type="http://schemas.openxmlformats.org/officeDocument/2006/relationships/hyperlink" Target="mailto:zcgllltzb@gf.com.cn,linxiaohan@gf.com.cn,gfzgcw@gf.com.cn,zhengyiming@xyzq.com.cn,xztgfw@xyzq.com.cn" TargetMode="External"/><Relationship Id="rId156" Type="http://schemas.openxmlformats.org/officeDocument/2006/relationships/hyperlink" Target="mailto:cwysp@tg.gtja.com,cwjz@tg.gtja.com,cwsj@tg.gtja.com,zctgsjjs@gtjas.com,data@highhope.com,weikang@highhope.com,gaowenhui@highhope.com" TargetMode="External"/><Relationship Id="rId177" Type="http://schemas.openxmlformats.org/officeDocument/2006/relationships/hyperlink" Target="mailto:dinghuixin@cgbchina.com.cn,wangjing-lc@cgbchina.com.cn,jiling@cgbchina.com.cn,hejiajia02@cgbchina.com.cn,lixiaofei1@cgbchina.com.cn,zhzctgbqszy2@cgbchina.com.cn,zhzctgbywyxc@cgbchina.com.cn,shiyizhong@cgbchina.com.cn,huangmihan@cgbchina.com.cn,huangyating-lc@cgbchina.com.cn,shiqilc@cgbchina.com.cn,caojianing@cgbchina.com.cn,gylcyyzcbhtdzzyyx@cgbchina.com.cn,jinyuan@cgbchina.com.cn,yuxiaolei01@cgbchina.com.cn,yezhiwei@cgbchina.com.cn,zhangchangbin01@cgbchina.com.cn" TargetMode="External"/><Relationship Id="rId198" Type="http://schemas.openxmlformats.org/officeDocument/2006/relationships/printerSettings" Target="../printerSettings/printerSettings1.bin"/><Relationship Id="rId18" Type="http://schemas.openxmlformats.org/officeDocument/2006/relationships/hyperlink" Target="mailto:xztgfw@xyzq.com.cn,xzyyfw@xyzq.com.cn,zhaoshiyi@kysec.cn,wanghui@kysec.cn,shiweijia@kysec.cn" TargetMode="External"/><Relationship Id="rId39" Type="http://schemas.openxmlformats.org/officeDocument/2006/relationships/hyperlink" Target="mailto:yywb@cmschina.com.cn,paopaobin16@126.com,hszx@aliyun.com" TargetMode="External"/><Relationship Id="rId50" Type="http://schemas.openxmlformats.org/officeDocument/2006/relationships/hyperlink" Target="mailto:fulinzhao025156@gtjas.com,guoyicong020429@gtjas.com,gtjazg_zhjjfa@gtjas.com,zcglgz@gtjas.com,zgzhjjfabzl@gtjas.com,chentianmo@cmbchina.com" TargetMode="External"/><Relationship Id="rId104" Type="http://schemas.openxmlformats.org/officeDocument/2006/relationships/hyperlink" Target="mailto:zltzcyqq@163.com,xzyyfw@xyzq.com.cn,xztgfw@xyzq.com.cn" TargetMode="External"/><Relationship Id="rId125" Type="http://schemas.openxmlformats.org/officeDocument/2006/relationships/hyperlink" Target="mailto:zcgllltzb@gf.com.cn,linxiaohan@gf.com.cn,gfzgcw@gf.com.cn,zhengyiming@xyzq.com.cn,xztgfw@xyzq.com.cn" TargetMode="External"/><Relationship Id="rId146" Type="http://schemas.openxmlformats.org/officeDocument/2006/relationships/hyperlink" Target="mailto:wangxiaolongbj@csc.com.cn,xiuziyun@csc.com.cn,xuexiangqiu@csc.com.cn,csc_zgb_derivative@163.com,hanweizgs@csc.com.cn,zxtgqs_zz@citicbank.com" TargetMode="External"/><Relationship Id="rId167" Type="http://schemas.openxmlformats.org/officeDocument/2006/relationships/hyperlink" Target="mailto:wangxiaolongbj@csc.com.cn,xiuziyun@csc.com.cn,xuexiangqiu@csc.com.cn,csc_zgb_derivative@163.com,hanweizgs@csc.com.cn,chengsuzhe@cmbc.com.cn" TargetMode="External"/><Relationship Id="rId188" Type="http://schemas.openxmlformats.org/officeDocument/2006/relationships/hyperlink" Target="mailto:fundservice@csc.com.cn,tgguzhi@csc.com.cn,waibaoshuju@csc.com.cn,2776777657@qq.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yinjun@jnbank.com.cn,youxiaohong@jnbank.com.cn,jiachaolong@jnbank.com.c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13"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3" Type="http://schemas.openxmlformats.org/officeDocument/2006/relationships/hyperlink" Target="mailto:bjlimengmeng@bj.cebbank.com,wanglibj@bj.cebbank.com,chenjie@glsc.com.cn,yg-cpfw@glsc.com.cn,bjtggzhs@bj.cebbank.com" TargetMode="External"/><Relationship Id="rId7"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12" Type="http://schemas.openxmlformats.org/officeDocument/2006/relationships/hyperlink" Target="mailto:bjtggzhs@bj.cebbank.com,jinge@bj.cebbank.com,chenjie@glsc.com.cn,yg-cpfw@glsc.com.cn,gongzw@bj.cebbank.com,wanglibj@bj.cebbank.com" TargetMode="External"/><Relationship Id="rId17" Type="http://schemas.openxmlformats.org/officeDocument/2006/relationships/printerSettings" Target="../printerSettings/printerSettings3.bin"/><Relationship Id="rId2"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16"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1"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6" Type="http://schemas.openxmlformats.org/officeDocument/2006/relationships/hyperlink" Target="mailto:bjtggzhs@bj.cebbank.com,jinge@bj.cebbank.com,chenjie@glsc.com.cn,yg-cpfw@glsc.com.cn,gongzw@bj.cebbank.com" TargetMode="External"/><Relationship Id="rId11"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5"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15"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10" Type="http://schemas.openxmlformats.org/officeDocument/2006/relationships/hyperlink" Target="mailto:yg-cpfw@glsc.com.cn,chenjie@glsc.com.cn,bjtggzhs@bj.cebbank.com,gongzw@bj.cebbank.com,liangyayi@bj.cebbank.com,bjlimengmeng@bj.cebbank.com,bjtggzhs@bj.cebbank.com" TargetMode="External"/><Relationship Id="rId4"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9"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 Id="rId14" Type="http://schemas.openxmlformats.org/officeDocument/2006/relationships/hyperlink" Target="mailto:sunxh_garden@cibwm.com.cn,liumiao@cib.com.cn,xwj014040@cib.com.cn,tangjunling@cib.com.cn,guanwei@cib.com.cn,chenli01@cib.com.cn,zengyan@cib.com.cn,cibchanpin@cib.com.cn,wh016255@cib.com.cn,chenlei018213@cib.com.cn,cdtggd01@cib.com.cn,zhangyajie@cibwm.com.c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hyperlink" Target="mailto:zltzcyqq@163.com,zltzwx@126.com,xzyyfw@xyzq.com.cn,xztgfw@xyzq.com.cn" TargetMode="External"/><Relationship Id="rId21" Type="http://schemas.openxmlformats.org/officeDocument/2006/relationships/hyperlink" Target="mailto:qianhaoguzhi@zritc.com,sunxiaolin@zritc.com,miaoyutong@cmbchina.com,qssj.list@zritc.com" TargetMode="External"/><Relationship Id="rId42" Type="http://schemas.openxmlformats.org/officeDocument/2006/relationships/hyperlink" Target="mailto:yywb@cmschina.com.cn,pengchen@v-invest.cn,ycyy@v-invest.cn" TargetMode="External"/><Relationship Id="rId63" Type="http://schemas.openxmlformats.org/officeDocument/2006/relationships/hyperlink" Target="mailto:xzyyfw@xyzq.com.cn,xztgfw@xyzq.com.cn,data@liangdao8.com,chendc@liangdao8.com" TargetMode="External"/><Relationship Id="rId84" Type="http://schemas.openxmlformats.org/officeDocument/2006/relationships/hyperlink" Target="mailto:yywb@cmschina.com.cn,ycyy@v-invest.cn,pengchen@v-invest.cn" TargetMode="External"/><Relationship Id="rId138" Type="http://schemas.openxmlformats.org/officeDocument/2006/relationships/hyperlink" Target="mailto:zltzcyqq@163.com,zltzwx@126.com,xzyyfw@xyzq.com.cn,xztgfw@xyzq.com.cn" TargetMode="External"/><Relationship Id="rId107" Type="http://schemas.openxmlformats.org/officeDocument/2006/relationships/hyperlink" Target="mailto:xzyyfw@xyzq.com.cn,xztgfw@xyzq.com.cn,lkz@hdamc.cn,chenglisi@hdamc.cn,qiumeilin@hdamc.cn" TargetMode="External"/><Relationship Id="rId11" Type="http://schemas.openxmlformats.org/officeDocument/2006/relationships/hyperlink" Target="mailto:03359@guosen.com.cn,08201@guosen.com.cn,03370@guosen.com.cn,03368@guosen.com.cn,hengczb@163.com" TargetMode="External"/><Relationship Id="rId32" Type="http://schemas.openxmlformats.org/officeDocument/2006/relationships/hyperlink" Target="mailto:zctggz@gjzq.com.cn,gjdfqs@gjdf.com.cn,lkz@hdamc.cn,chenglisi@hdamc.cn,qiumeilin@hdamc.cn" TargetMode="External"/><Relationship Id="rId53" Type="http://schemas.openxmlformats.org/officeDocument/2006/relationships/hyperlink" Target="mailto:option@keywayfund.com,kfcl@tg.gtja.com,zctggzyw@tg.gtja.com,cwysp@tg.gtja.com,chunxiao@keywayfund.com" TargetMode="External"/><Relationship Id="rId74" Type="http://schemas.openxmlformats.org/officeDocument/2006/relationships/hyperlink" Target="mailto:guzhi@hezhengam.com,yhzq_tggz@chinastock.com.cn,tgbjjwb@chinastock.com.cn" TargetMode="External"/><Relationship Id="rId128" Type="http://schemas.openxmlformats.org/officeDocument/2006/relationships/hyperlink" Target="mailto:tgbjjwb@chinastock.com.cn,yhzq_tggz@chinastock.com.cn,yhzq_tgjd@chinastock.com.cn,guzhi@yjin.com.cn,yuguzhi@yjin.com.cn,guzhi@yjin.com.cn,yuguzhi@yjin.com.cn,guzhi@yjin.com.cn,yuguzhi@yjin.com.cn,498339810@qq.com,shilingyan@yjin.com.cn" TargetMode="External"/><Relationship Id="rId149" Type="http://schemas.openxmlformats.org/officeDocument/2006/relationships/hyperlink" Target="mailto:cibchanpin@cib.com.cn,cdtggd01@cib.com.cn,tangjunling@cib.com.cn,zhangyajie@cib.com.cn" TargetMode="External"/><Relationship Id="rId5" Type="http://schemas.openxmlformats.org/officeDocument/2006/relationships/hyperlink" Target="mailto:hongtao@ebtrust.com,ebfa@ebtrust.com,xycqtg@cib.com.cn,dcy_sh@cib.com.cn" TargetMode="External"/><Relationship Id="rId95" Type="http://schemas.openxmlformats.org/officeDocument/2006/relationships/hyperlink" Target="mailto:cwysp@tg.gtja.com,yyb@zjmszcgl.com,tzyjb@zjmszcgl.com" TargetMode="External"/><Relationship Id="rId22" Type="http://schemas.openxmlformats.org/officeDocument/2006/relationships/hyperlink" Target="mailto:qianhaoguzhi@zritc.com,sunxiaolin@zritc.com,miaoyutong@cmbchina.com,qssj.list@zritc.com" TargetMode="External"/><Relationship Id="rId43" Type="http://schemas.openxmlformats.org/officeDocument/2006/relationships/hyperlink" Target="mailto:yywb@cmschina.com.cn" TargetMode="External"/><Relationship Id="rId64" Type="http://schemas.openxmlformats.org/officeDocument/2006/relationships/hyperlink" Target="mailto:ZHUXIAOTIAN713@pingan.com.cn,LICHUAN947@pingan.com.cn,LIZIXIN496@pingan.com.cn,BICHENG511@pingan.com.cn,FANGLI683@pingan.com.cn,CHENGYI037@pingan.com.cn,CHENGJIAN195@pingan.com.cn,GUANCHANGYING405@pingan.com.cn" TargetMode="External"/><Relationship Id="rId118" Type="http://schemas.openxmlformats.org/officeDocument/2006/relationships/hyperlink" Target="mailto:xzyyfw@xyzq.com.cn,xztgfw@xyzq.com.cn" TargetMode="External"/><Relationship Id="rId139" Type="http://schemas.openxmlformats.org/officeDocument/2006/relationships/hyperlink" Target="mailto:yywb@cmschina.com.cn,fanhao@simu100.cn,zhuchenxia@simu100.cn,nielei@simu100.cn,chenyeer@orientsec.com.cn,chenyongqing@simu100.cn" TargetMode="External"/><Relationship Id="rId80" Type="http://schemas.openxmlformats.org/officeDocument/2006/relationships/hyperlink" Target="mailto:wb_fa@chinaamc.com,hxzbt@chinaamc.com,hxzbyz@chinaamc.com,custodydata@nbcb.cn" TargetMode="External"/><Relationship Id="rId85" Type="http://schemas.openxmlformats.org/officeDocument/2006/relationships/hyperlink" Target="mailto:yywb@cmschina.com.cn,ycyy@v-invest.cn,pengchen@v-invest.cn" TargetMode="External"/><Relationship Id="rId150" Type="http://schemas.openxmlformats.org/officeDocument/2006/relationships/hyperlink" Target="mailto:cibchanpin@cib.com.cn,cdtggd01@cib.com.cn,tangjunling@cib.com.cn,zhangyajie@cib.com.cn,cibcs@cib.com.cn" TargetMode="External"/><Relationship Id="rId155" Type="http://schemas.openxmlformats.org/officeDocument/2006/relationships/hyperlink" Target="mailto:xzyyfw@xyzq.com.cn,xztgfw@xyzq.com.cn,data@liangdao8.com,chendc@liangdao8.com" TargetMode="External"/><Relationship Id="rId12" Type="http://schemas.openxmlformats.org/officeDocument/2006/relationships/hyperlink" Target="mailto:liuguisong@cmbchina.com,zhaoxichen@hdamc.cn,chenglisi@hdamc.cn,gjdfqs@gjdf.com.cn" TargetMode="External"/><Relationship Id="rId17" Type="http://schemas.openxmlformats.org/officeDocument/2006/relationships/hyperlink" Target="mailto:cwysp@tg.gtja.com" TargetMode="External"/><Relationship Id="rId33" Type="http://schemas.openxmlformats.org/officeDocument/2006/relationships/hyperlink" Target="mailto:50513276@qq.com,shxd.yspb@qq.com,yywb@cmschina.com.cn" TargetMode="External"/><Relationship Id="rId38" Type="http://schemas.openxmlformats.org/officeDocument/2006/relationships/hyperlink" Target="mailto:yywb@cmschina.com.cn" TargetMode="External"/><Relationship Id="rId59" Type="http://schemas.openxmlformats.org/officeDocument/2006/relationships/hyperlink" Target="mailto:yywb@cmschina.com.cn" TargetMode="External"/><Relationship Id="rId103" Type="http://schemas.openxmlformats.org/officeDocument/2006/relationships/hyperlink" Target="mailto:mingwanzcgl@163.com,zctggz@gjzq.com.cn,gjdfqs@gjdf.com.cn" TargetMode="External"/><Relationship Id="rId108" Type="http://schemas.openxmlformats.org/officeDocument/2006/relationships/hyperlink" Target="mailto:otc_trade@xbmail.com.cn" TargetMode="External"/><Relationship Id="rId124" Type="http://schemas.openxmlformats.org/officeDocument/2006/relationships/hyperlink" Target="mailto:wangxiaolongbj@csc.com.cn,xiuziyun@csc.com.cn,chenruibo@csc.com.cn,xuexiangqiu@csc.com.cn,csc_zgb_derivative@163.com,hanweizgs@csc.com.cn,hxtgtj@126.com" TargetMode="External"/><Relationship Id="rId129" Type="http://schemas.openxmlformats.org/officeDocument/2006/relationships/hyperlink" Target="mailto:wangxiaolongbj@csc.com.cn,xiuziyun@csc.com.cn,xuexiangqiu@csc.com.cn,csc_zgb_derivative@163.com,zhangchenguang@csc.com.cn,lvxinyong001@pingan.com.cn" TargetMode="External"/><Relationship Id="rId54" Type="http://schemas.openxmlformats.org/officeDocument/2006/relationships/hyperlink" Target="mailto:cwysp@tg.gtja.com,sophie@jhongcapital.com,ysq@jhongcapital.com" TargetMode="External"/><Relationship Id="rId70" Type="http://schemas.openxmlformats.org/officeDocument/2006/relationships/hyperlink" Target="mailto:zctggz@gjzq.com.cn,gjdfqs@gjdf.com.cn,product01@cnvcap.com" TargetMode="External"/><Relationship Id="rId75" Type="http://schemas.openxmlformats.org/officeDocument/2006/relationships/hyperlink" Target="mailto:nbjztz@163.com,yywb@cmschina.com.cn" TargetMode="External"/><Relationship Id="rId91" Type="http://schemas.openxmlformats.org/officeDocument/2006/relationships/hyperlink" Target="mailto:tiany@tianyfund.cn,data@tianyfund.cn,cwysp@tg.gtja.com" TargetMode="External"/><Relationship Id="rId96" Type="http://schemas.openxmlformats.org/officeDocument/2006/relationships/hyperlink" Target="mailto:JPOTC@jiupengfund.cn,data@jiupengfund.cn,xzyyfw@xyzq.com.cn,xztgfw@xyzq.com.cn" TargetMode="External"/><Relationship Id="rId140" Type="http://schemas.openxmlformats.org/officeDocument/2006/relationships/hyperlink" Target="mailto:yywb@cmschina.com.cn,fanhao@simu100.cn,zhuchenxia@simu100.cn,nielei@simu100.cn,chenyeer@orientsec.com.cn,chenyongqing@simu100.cn" TargetMode="External"/><Relationship Id="rId145" Type="http://schemas.openxmlformats.org/officeDocument/2006/relationships/hyperlink" Target="mailto:mstgbpo-07@cmbc.com.cn,mstgqingsuan@cmbc.com.cn,liuwen15@cmbc.com.cn,mstghesuan@cmbc.com.cn,zhaoyang2008@cmbchina.com,xuwenbing@cmbchina.com,jjwb@cmbchina.com,linguanhong@xmbankonline.com,liangwq@xmbankonline.com,xiaorj@xmbankonline.com,mstgbpo-21@cmbc.com.cn" TargetMode="External"/><Relationship Id="rId1" Type="http://schemas.openxmlformats.org/officeDocument/2006/relationships/hyperlink" Target="mailto:03359@guosen.com.cn,08201@guosen.com.cn,03370@guosen.com.cn,03368@guosen.com.cn,hengczb@163.com" TargetMode="External"/><Relationship Id="rId6" Type="http://schemas.openxmlformats.org/officeDocument/2006/relationships/hyperlink" Target="mailto:2675311058@qq.com" TargetMode="External"/><Relationship Id="rId23" Type="http://schemas.openxmlformats.org/officeDocument/2006/relationships/hyperlink" Target="mailto:jiangyalin1227@cib.com.cn,wangxiaolongbj@csc.com.cn,xuexiangqiu@csc.com.cn,xiuziyun@csc.com.cn,caozhenyubj@csc.com.cn,zhuruimei@csc.com.cn" TargetMode="External"/><Relationship Id="rId28" Type="http://schemas.openxmlformats.org/officeDocument/2006/relationships/hyperlink" Target="mailto:wbgzz@htsc.com,tggzz@htsc.com,ystz8866@163.com" TargetMode="External"/><Relationship Id="rId49" Type="http://schemas.openxmlformats.org/officeDocument/2006/relationships/hyperlink" Target="mailto:50513276@qq.com,shxd.yspb@qq.com,yywb@cmschina.com.cn" TargetMode="External"/><Relationship Id="rId114" Type="http://schemas.openxmlformats.org/officeDocument/2006/relationships/hyperlink" Target="mailto:yywb@cmschina.com.cn,tgbdatal@cmschina.com.cn,tgbdata2@cmschina.com.cn,LDOTCvaluation@lingdinginc.com.cn" TargetMode="External"/><Relationship Id="rId119" Type="http://schemas.openxmlformats.org/officeDocument/2006/relationships/hyperlink" Target="mailto:guzhi@hezhengam.com,yhzq_tggz@chinastock.com.cn,tgbjjwb@chinastock.com.cn" TargetMode="External"/><Relationship Id="rId44" Type="http://schemas.openxmlformats.org/officeDocument/2006/relationships/hyperlink" Target="mailto:tgzxdz@swhysc.com,huangyi1@swhysc.com" TargetMode="External"/><Relationship Id="rId60" Type="http://schemas.openxmlformats.org/officeDocument/2006/relationships/hyperlink" Target="mailto:tgbjjwb@chinastock.com.cn,yhzq_tggz@chinastock.com.cn,report@newmomentum.cn" TargetMode="External"/><Relationship Id="rId65" Type="http://schemas.openxmlformats.org/officeDocument/2006/relationships/hyperlink" Target="mailto:wb_fa@chinaamc.com,custodydata@nbcb.cn,hxzbt@chinaamc.com,hxzbyz@chinaamc.com" TargetMode="External"/><Relationship Id="rId81" Type="http://schemas.openxmlformats.org/officeDocument/2006/relationships/hyperlink" Target="mailto:custodiandata@citics.com,pifvaluation@citics.com,fadata@citics.com,operation@techsharpe.cn,dj@techsharpe.cn,ztx@techsharpe.cn,hty@techsharpe.cn,ljz@techsharpe.cn" TargetMode="External"/><Relationship Id="rId86" Type="http://schemas.openxmlformats.org/officeDocument/2006/relationships/hyperlink" Target="mailto:yywb@cmschina.com.cn,chenglisi@hdamc.cn,zhouding@hdamc.cn" TargetMode="External"/><Relationship Id="rId130" Type="http://schemas.openxmlformats.org/officeDocument/2006/relationships/hyperlink" Target="mailto:cwsj@tg.gtja.com,cwysp@tg.gtja.com,zctggzyw@gtjas.com,ystz8866@163.com" TargetMode="External"/><Relationship Id="rId135" Type="http://schemas.openxmlformats.org/officeDocument/2006/relationships/hyperlink" Target="mailto:otc_trade@xbmail.com.cn" TargetMode="External"/><Relationship Id="rId151" Type="http://schemas.openxmlformats.org/officeDocument/2006/relationships/hyperlink" Target="mailto:tofdcjz@wxtrust.com,xzjiang@wxtrust.com,hejie11@cmbchina.com,daiqiuway1018@cmbchina.com" TargetMode="External"/><Relationship Id="rId156" Type="http://schemas.openxmlformats.org/officeDocument/2006/relationships/hyperlink" Target="mailto:chengxinjienb@xyzq.com.cn,yangyangnb@xyzq.com.cn,zhanghanxiaonb@xyzq.com.cn,chenqingernb@xyzq.com.cn" TargetMode="External"/><Relationship Id="rId13" Type="http://schemas.openxmlformats.org/officeDocument/2006/relationships/hyperlink" Target="mailto:missbnb@126.com,3200511@qq.com,tggzz@htsc.com,wbgzz@htsc.com" TargetMode="External"/><Relationship Id="rId18" Type="http://schemas.openxmlformats.org/officeDocument/2006/relationships/hyperlink" Target="mailto:yywb@cmschina.com.cn" TargetMode="External"/><Relationship Id="rId39" Type="http://schemas.openxmlformats.org/officeDocument/2006/relationships/hyperlink" Target="mailto:yywb@cmschina.com.cn" TargetMode="External"/><Relationship Id="rId109" Type="http://schemas.openxmlformats.org/officeDocument/2006/relationships/hyperlink" Target="mailto:xzyyfw@xyzq.com.cn,xztgfw@xyzq.com.cn,zltzwx@126.com,zltzcyqq@163.com" TargetMode="External"/><Relationship Id="rId34" Type="http://schemas.openxmlformats.org/officeDocument/2006/relationships/hyperlink" Target="mailto:waibaoshuju@csc.com.cn,tgguzhi@csc.com.cn,yinglifangtouzi@163.com" TargetMode="External"/><Relationship Id="rId50" Type="http://schemas.openxmlformats.org/officeDocument/2006/relationships/hyperlink" Target="mailto:caitian@zritc.com,yaoxiaoxu@zritc.com,QSSJ.list@zritc.com,heqingliang@zritc.com,wanghuan01@zritc.com,ranran@zritc.com,miaoyutong@cmbchina.com,zhangsiwen@zritc.com" TargetMode="External"/><Relationship Id="rId55" Type="http://schemas.openxmlformats.org/officeDocument/2006/relationships/hyperlink" Target="mailto:zhiyuanasset@163.com,gjdfqs@gjdf.com.cn,tgb@hfzq.com.cn" TargetMode="External"/><Relationship Id="rId76" Type="http://schemas.openxmlformats.org/officeDocument/2006/relationships/hyperlink" Target="mailto:JPOTC@jiupengfund.cn,data@jiupengfund.cn,xzyyfw@xyzq.com.cn,xztgfw@xyzq.com.cn" TargetMode="External"/><Relationship Id="rId97" Type="http://schemas.openxmlformats.org/officeDocument/2006/relationships/hyperlink" Target="mailto:nbjztz@163.com,yywb@cmschina.com.cn" TargetMode="External"/><Relationship Id="rId104" Type="http://schemas.openxmlformats.org/officeDocument/2006/relationships/hyperlink" Target="mailto:yywb@cmschina.com.cn,ycyy@v-invest.cn" TargetMode="External"/><Relationship Id="rId120" Type="http://schemas.openxmlformats.org/officeDocument/2006/relationships/hyperlink" Target="mailto:operation@techsharpe.cn,dj@techsharpe.cn,ztx@techsharpe.cn,hty@techsharpe.cn,ljz@techsharpe.cn,yywb@cmschina.com.cn" TargetMode="External"/><Relationship Id="rId125" Type="http://schemas.openxmlformats.org/officeDocument/2006/relationships/hyperlink" Target="mailto:yywb@cmschina.com.cn,ycyy@v-invest.cn" TargetMode="External"/><Relationship Id="rId141" Type="http://schemas.openxmlformats.org/officeDocument/2006/relationships/hyperlink" Target="mailto:gfzctgb@gf.com.cn,gfdata@gf.com.cn,ystz8866@163.com" TargetMode="External"/><Relationship Id="rId146" Type="http://schemas.openxmlformats.org/officeDocument/2006/relationships/hyperlink" Target="mailto:zhaoyang2008@cmbchina.com,xuwenbing@cmbchina.com,jjwb@cmbchina.com,linguanhong@xmbankonline.com,liangwq@xmbankonline.com,xiaorj@xmbankonline.com,wangchong20@cmbchina.com,zhangyuzhe001@cmbchina.com,tjtgxm@cmbchina.com" TargetMode="External"/><Relationship Id="rId7" Type="http://schemas.openxmlformats.org/officeDocument/2006/relationships/hyperlink" Target="mailto:2675311058@qq.com" TargetMode="External"/><Relationship Id="rId71" Type="http://schemas.openxmlformats.org/officeDocument/2006/relationships/hyperlink" Target="mailto:nbjztz@163.com,yywb@cmschina.com.cn" TargetMode="External"/><Relationship Id="rId92" Type="http://schemas.openxmlformats.org/officeDocument/2006/relationships/hyperlink" Target="mailto:custodiandata@citics.com,pifvaluation@citics.com,fadata@citics.com,operation@techsharpe.cn,dj@techsharpe.cn,ztx@techsharpe.cn,hty@techsharpe.cn,ljz@techsharpe.cn" TargetMode="External"/><Relationship Id="rId2" Type="http://schemas.openxmlformats.org/officeDocument/2006/relationships/hyperlink" Target="mailto:hongtao@ebtrust.com,ebfa@ebtrust.com,xycqtg@cib.com.cn,dcy_sh@cib.com.cn" TargetMode="External"/><Relationship Id="rId29" Type="http://schemas.openxmlformats.org/officeDocument/2006/relationships/hyperlink" Target="mailto:xzyyfw@xyzq.com.cn,xztgfw@xyzq.com.cn,data@jiupengfund.cn" TargetMode="External"/><Relationship Id="rId24" Type="http://schemas.openxmlformats.org/officeDocument/2006/relationships/hyperlink" Target="mailto:tgzxdz@swhysc.com,huangyi1@swhysc.com,qiuxiaoping@swhysc.com,liuwenbo@swhysc.com" TargetMode="External"/><Relationship Id="rId40" Type="http://schemas.openxmlformats.org/officeDocument/2006/relationships/hyperlink" Target="mailto:yhzq_tggz@chinastock.com.cn,tgbjjwb@chinastock.com.cn,cuijiawen@zyyaam.com" TargetMode="External"/><Relationship Id="rId45" Type="http://schemas.openxmlformats.org/officeDocument/2006/relationships/hyperlink" Target="mailto:tgzxdz@swhysc.com,renxinnan@swhysc.com,huangyi1@swhysc.com,xuedongsheng@swhysc.com" TargetMode="External"/><Relationship Id="rId66" Type="http://schemas.openxmlformats.org/officeDocument/2006/relationships/hyperlink" Target="mailto:yywb@cmschina.com.cn,ycyy@v-invest.cn,pengchen@v-invest.cn" TargetMode="External"/><Relationship Id="rId87" Type="http://schemas.openxmlformats.org/officeDocument/2006/relationships/hyperlink" Target="mailto:tgbjjwb@chinastock.com.cn,yhzq_tggz@chinastock.com.cn,yhzq_tgjd@chinastock.com.cn,guzhi@yjin.com.cn,yuguzhi@yjin.com.cn,guzhi@yjin.com.cn,yuguzhi@yjin.com.cn,guzhi@yjin.com.cn,yuguzhi@yjin.com.cn,498339810@qq.com,shilingyan@yjin.com.cn" TargetMode="External"/><Relationship Id="rId110" Type="http://schemas.openxmlformats.org/officeDocument/2006/relationships/hyperlink" Target="mailto:tgbjjwb@chinastock.com.cn,yhzq_tggz@chinastock.com.cn,report@newmomentum.cn" TargetMode="External"/><Relationship Id="rId115" Type="http://schemas.openxmlformats.org/officeDocument/2006/relationships/hyperlink" Target="mailto:cwsj@tg.gtja.com,cwysp@tg.gtja.com,guzhi@hezhengam.com" TargetMode="External"/><Relationship Id="rId131" Type="http://schemas.openxmlformats.org/officeDocument/2006/relationships/hyperlink" Target="mailto:JPOTC@jiupengfund.cn,cwysp@tg.gtja.com,bpm_derivatives@163.com" TargetMode="External"/><Relationship Id="rId136" Type="http://schemas.openxmlformats.org/officeDocument/2006/relationships/hyperlink" Target="mailto:caitian@zritc.com,yaoxiaoxu@zritc.com,QSSJ.list@zritc.com,heqingliang@zritc.com,wanghuan01@zritc.com,ranran@zritc.com,miaoyutong@cmbchina.com,zhaowanying@zritc.com,xyshtg@cib.com.cn" TargetMode="External"/><Relationship Id="rId157" Type="http://schemas.openxmlformats.org/officeDocument/2006/relationships/hyperlink" Target="mailto:xzyyfw@xyzq.com.cn,xztgfw@xyzq.com.cn,data@liangdao8.com,chendc@liangdao8.com" TargetMode="External"/><Relationship Id="rId61" Type="http://schemas.openxmlformats.org/officeDocument/2006/relationships/hyperlink" Target="mailto:xzyyfw@xyzq.com.cn,xztgfw@xyzq.com.cn,JPOTC@jiupengfund.cn,data@jiupengfund.cn" TargetMode="External"/><Relationship Id="rId82" Type="http://schemas.openxmlformats.org/officeDocument/2006/relationships/hyperlink" Target="mailto:ZHUXIAOTIAN713@pingan.com.cn,LICHUAN947@pingan.com.cn,LIZIXIN496@pingan.com.cn,BICHENG511@pingan.com.cn,FANGLI683@pingan.com.cn,CHENGYI037@pingan.com.cn,CHENGJIAN195@pingan.com.cn,GUANCHANGYING405@pingan.com.cn" TargetMode="External"/><Relationship Id="rId152" Type="http://schemas.openxmlformats.org/officeDocument/2006/relationships/hyperlink" Target="mailto:zltzcyqq@163.com,zltzwx@126.com,xzyyfw@xyzq.com.cn,xztgfw@xyzq.com.cn" TargetMode="External"/><Relationship Id="rId19" Type="http://schemas.openxmlformats.org/officeDocument/2006/relationships/hyperlink" Target="mailto:tgywyx@swhysc.com,wbfwyx@swhysc.com,94072439@qq.com,173909892@qq.com,1105878789@qq.com" TargetMode="External"/><Relationship Id="rId14" Type="http://schemas.openxmlformats.org/officeDocument/2006/relationships/hyperlink" Target="mailto:tgbjjwb@chinastock.com.cn,yhzq_tggz@chinastock.com.cn,report@newmomentum.cn" TargetMode="External"/><Relationship Id="rId30" Type="http://schemas.openxmlformats.org/officeDocument/2006/relationships/hyperlink" Target="mailto:yhzq_tggz@chinastock.com.cn,tgbjjwb@chinastock.com.cn,cuijiawen@zyyaam.com" TargetMode="External"/><Relationship Id="rId35" Type="http://schemas.openxmlformats.org/officeDocument/2006/relationships/hyperlink" Target="mailto:zctggz@gjzq.com.cn,gjdfqs@gjdf.com.cn,product01@cnvcap.com" TargetMode="External"/><Relationship Id="rId56" Type="http://schemas.openxmlformats.org/officeDocument/2006/relationships/hyperlink" Target="mailto:guzhi@hezhengam.com,yhzq_tggz@chinastock.com.cn,tgbjjwb@chinastock.com.cn" TargetMode="External"/><Relationship Id="rId77" Type="http://schemas.openxmlformats.org/officeDocument/2006/relationships/hyperlink" Target="mailto:xzyyfw@xyzq.com.cn,xztgfw@xyzq.com.cn,zltzwx@126.com,zltzcyqq@163.com" TargetMode="External"/><Relationship Id="rId100" Type="http://schemas.openxmlformats.org/officeDocument/2006/relationships/hyperlink" Target="mailto:fulinzhao025156@gtjas.com,guoyicong020429@gtjas.com,zcglgz@gtjas.com" TargetMode="External"/><Relationship Id="rId105" Type="http://schemas.openxmlformats.org/officeDocument/2006/relationships/hyperlink" Target="mailto:tgzxdz@swhysc.com,haoxiaohua@swhysc.com,wangfeichen@swhysc.com,liangfeng@njcbtg.com,gzsj@njcbtg.com" TargetMode="External"/><Relationship Id="rId126" Type="http://schemas.openxmlformats.org/officeDocument/2006/relationships/hyperlink" Target="mailto:waibaoshuju@csc.com.cn,tgguzhi@csc.com.cn,yinglifangtouzi@163.com" TargetMode="External"/><Relationship Id="rId147" Type="http://schemas.openxmlformats.org/officeDocument/2006/relationships/hyperlink" Target="mailto:mstgbpo-07@cmbc.com.cn,mstgqingsuan@cmbc.com.cn,liuwen15@cmbc.com.cn,mstghesuan@cmbc.com.cn,zhaoyang2008@cmbchina.com,xuwenbing@cmbchina.com,jjwb@cmbchina.com,linguanhong@xmbankonline.com,liangwq@xmbankonline.com,xiaorj@xmbankonline.com,mstgbpo-21@cmbc.co" TargetMode="External"/><Relationship Id="rId8" Type="http://schemas.openxmlformats.org/officeDocument/2006/relationships/hyperlink" Target="mailto:2675311058@qq.com" TargetMode="External"/><Relationship Id="rId51" Type="http://schemas.openxmlformats.org/officeDocument/2006/relationships/hyperlink" Target="mailto:wangxiaolongbj@csc.com.cn,xiuziyun@csc.com.cn,chenruibo@csc.com.cn,xuexiangqiu@csc.com.cn,csc_zgb_derivative@163.com,hanweizgs@csc.com.cn,hxtgtj@126.com" TargetMode="External"/><Relationship Id="rId72" Type="http://schemas.openxmlformats.org/officeDocument/2006/relationships/hyperlink" Target="mailto:kaishuangtouzi@163.com,kaishuangtouzi@ksquant.com.cn,wbgzz@htsc.com,tggzz@htsc.com" TargetMode="External"/><Relationship Id="rId93" Type="http://schemas.openxmlformats.org/officeDocument/2006/relationships/hyperlink" Target="mailto:yywb@cmschina.com.cn,chenglisi@hdamc.cn,zhouding@hdamc.cn" TargetMode="External"/><Relationship Id="rId98" Type="http://schemas.openxmlformats.org/officeDocument/2006/relationships/hyperlink" Target="mailto:gjdfqs@gjdf.com.cn,zctggz@gjzq.com.cn,lkz@hdamc.cn,chenglisi@hdamc.cn,qiumeilin@hdamc.cn" TargetMode="External"/><Relationship Id="rId121" Type="http://schemas.openxmlformats.org/officeDocument/2006/relationships/hyperlink" Target="mailto:yhzq_tggz@chinastock.com.cn,tgbjjwb@chinastock.com.cn" TargetMode="External"/><Relationship Id="rId142" Type="http://schemas.openxmlformats.org/officeDocument/2006/relationships/hyperlink" Target="mailto:gfzctgb@gf.com.cn,gfdata@gf.com.cn,ystz8866@163.com" TargetMode="External"/><Relationship Id="rId3" Type="http://schemas.openxmlformats.org/officeDocument/2006/relationships/hyperlink" Target="mailto:hongtao@ebtrust.com,ebfa@ebtrust.com,xycqtg@cib.com.cn,dcy_sh@cib.com.cn" TargetMode="External"/><Relationship Id="rId25" Type="http://schemas.openxmlformats.org/officeDocument/2006/relationships/hyperlink" Target="mailto:tgzxdz@swhysc.com,huangyi1@swhysc.com,qiuxiaoping@swhysc.com,liuwenbo@swhysc.com" TargetMode="External"/><Relationship Id="rId46" Type="http://schemas.openxmlformats.org/officeDocument/2006/relationships/hyperlink" Target="mailto:yhzq_tggz@chinastock.com.cn,tgbjjwb@chinastock.com.cn,cuijiawen@zyyaam.com" TargetMode="External"/><Relationship Id="rId67" Type="http://schemas.openxmlformats.org/officeDocument/2006/relationships/hyperlink" Target="mailto:yywb@cmschina.com.cn,ycyy@v-invest.cn,pengchen@v-invest.cn" TargetMode="External"/><Relationship Id="rId116" Type="http://schemas.openxmlformats.org/officeDocument/2006/relationships/hyperlink" Target="mailto:zxzgyy@citics.com,lirong@citics.com,qsbzgjs@citics.com,dingjixi_sh@citicbank.com,jingying_sh@citicbank.com,xietian_sh@citicbank.com,gzxx_sh@citibank.com,yanzhexiang@citics.com,chen_yixiao@citics.com,liuziniu@citics.com" TargetMode="External"/><Relationship Id="rId137" Type="http://schemas.openxmlformats.org/officeDocument/2006/relationships/hyperlink" Target="mailto:zltzcyqq@163.com,zltzwx@126.com,xzyyfw@xyzq.com.cn,xztgfw@xyzq.com.cn" TargetMode="External"/><Relationship Id="rId158" Type="http://schemas.openxmlformats.org/officeDocument/2006/relationships/printerSettings" Target="../printerSettings/printerSettings6.bin"/><Relationship Id="rId20" Type="http://schemas.openxmlformats.org/officeDocument/2006/relationships/hyperlink" Target="mailto:wbgzz@htsc.com,tggzz@htsc.com,phl@hzcycn.com,wbgz@htsc.com" TargetMode="External"/><Relationship Id="rId41" Type="http://schemas.openxmlformats.org/officeDocument/2006/relationships/hyperlink" Target="mailto:yywb@cmschina.com.cn,pengchen@v-invest.cn,ycyy@v-invest.cn" TargetMode="External"/><Relationship Id="rId62" Type="http://schemas.openxmlformats.org/officeDocument/2006/relationships/hyperlink" Target="mailto:wbgz@zts.com.cn,tggz@zts.com.cn,data@jiupengfund.cn" TargetMode="External"/><Relationship Id="rId83" Type="http://schemas.openxmlformats.org/officeDocument/2006/relationships/hyperlink" Target="mailto:yywb@cmschina.com.cn,fanhao@simu100.cn,zhuchenxia@simu100.cn,nielei@simu100.cn,chenyeer@orientsec.com.cn,chenyongqing@simu100.cn" TargetMode="External"/><Relationship Id="rId88" Type="http://schemas.openxmlformats.org/officeDocument/2006/relationships/hyperlink" Target="mailto:xzyyfw@xyzq.com.cn,xztgfw@xyzq.com.cn,data@liangdao8.com,chendc@liangdao8.com" TargetMode="External"/><Relationship Id="rId111" Type="http://schemas.openxmlformats.org/officeDocument/2006/relationships/hyperlink" Target="mailto:liutan@avictc.com,bchlin@avictc.com,xinchenping@avictc.com,zlqin@avictc.com,caojunnan@cmbchina.com" TargetMode="External"/><Relationship Id="rId132" Type="http://schemas.openxmlformats.org/officeDocument/2006/relationships/hyperlink" Target="mailto:crthq01@crctrust.com,zhengbin1@bosc.cn,yss-shaomd@crctrust.com" TargetMode="External"/><Relationship Id="rId153" Type="http://schemas.openxmlformats.org/officeDocument/2006/relationships/hyperlink" Target="mailto:chengxinjienb@xyzq.com.cn,yangyangnb@xyzq.com.cn,zhanghanxiaonb@xyzq.com.cn,chenqingernb@xyzq.com.cn" TargetMode="External"/><Relationship Id="rId15" Type="http://schemas.openxmlformats.org/officeDocument/2006/relationships/hyperlink" Target="mailto:fanhao@simu100.cn,zhuchenxia@simu100.cn,tggzz@htsc.com,wbgzz@htsc.com,qiuqinwei123@aliyun.com,xian.tang@hotmail.com" TargetMode="External"/><Relationship Id="rId36" Type="http://schemas.openxmlformats.org/officeDocument/2006/relationships/hyperlink" Target="mailto:wbgzsj@cgws.com,tggzsj@cgws.com,otc@abmzcgl.com,otct@abmzcgl.com,jianghw@abmzcgl.com" TargetMode="External"/><Relationship Id="rId57" Type="http://schemas.openxmlformats.org/officeDocument/2006/relationships/hyperlink" Target="mailto:yywb@cmschina.com.cn,operation@techsharpe.cn,dj@techsharpe.cn,ztx@techsharpe.cn,hty@techsharpe.cn,ljz@techsharpe.cn" TargetMode="External"/><Relationship Id="rId106" Type="http://schemas.openxmlformats.org/officeDocument/2006/relationships/hyperlink" Target="mailto:nicole21@cmbchina.com,fazgskj@cmfchina.com,cmfqsjs@cmfchina.com" TargetMode="External"/><Relationship Id="rId127" Type="http://schemas.openxmlformats.org/officeDocument/2006/relationships/hyperlink" Target="mailto:jushi16888@163.com,yywb@cmschina.com.cn" TargetMode="External"/><Relationship Id="rId10" Type="http://schemas.openxmlformats.org/officeDocument/2006/relationships/hyperlink" Target="mailto:xzyyfw@xyzq.com.cn,xztgfw@xyzq.com.cn,data@liangdao8.com,chendc@liangdao8.com" TargetMode="External"/><Relationship Id="rId31" Type="http://schemas.openxmlformats.org/officeDocument/2006/relationships/hyperlink" Target="mailto:cwysp@tg.gtja.com,data@xmpfl.com,zhangyw@xmpfl.com" TargetMode="External"/><Relationship Id="rId52" Type="http://schemas.openxmlformats.org/officeDocument/2006/relationships/hyperlink" Target="mailto:yywb@cmschina.com.cn,ycyy@v-invest.cn,pengchen@v-invest.cn" TargetMode="External"/><Relationship Id="rId73" Type="http://schemas.openxmlformats.org/officeDocument/2006/relationships/hyperlink" Target="mailto:xzyyfw@xyzq.com.cn,xztgfw@xyzq.com.cn,zltzwx@126.com,zltzcyqq@163.com" TargetMode="External"/><Relationship Id="rId78" Type="http://schemas.openxmlformats.org/officeDocument/2006/relationships/hyperlink" Target="mailto:yywb@cmschina.com.cn,operation@techsharpe.cn,dj@techsharpe.cn,ztx@techsharpe.cn,hty@techsharpe.cn,ljz@techsharpe.cn" TargetMode="External"/><Relationship Id="rId94" Type="http://schemas.openxmlformats.org/officeDocument/2006/relationships/hyperlink" Target="mailto:cwysp@tg.gtja.com,yyb@zjmszcgl.com,tzyjb@zjmszcgl.com" TargetMode="External"/><Relationship Id="rId99" Type="http://schemas.openxmlformats.org/officeDocument/2006/relationships/hyperlink" Target="mailto:cwysp@tg.gtja.com,operation@techsharpe.cn,dj@techsharpe.cn,ztx@techsharpe.cn,hty@techsharpe.cn,ljz@techsharpe.cn" TargetMode="External"/><Relationship Id="rId101" Type="http://schemas.openxmlformats.org/officeDocument/2006/relationships/hyperlink" Target="mailto:gjdfqs@gjdf.com.cn,zctggz@gjzq.com.cn,lkz@hdamc.cn,chenglisi@hdamc.cn,qiumeilin@hdamc.cn" TargetMode="External"/><Relationship Id="rId122" Type="http://schemas.openxmlformats.org/officeDocument/2006/relationships/hyperlink" Target="mailto:wangxiaolongbj@csc.com.cn,xiuziyun@csc.com.cn,xuexiangqiu@csc.com.cn,csc_zgb_derivative@163.com,zhangchenguang@csc.com.cn,qinxingxing_tj@citicbank.com" TargetMode="External"/><Relationship Id="rId143" Type="http://schemas.openxmlformats.org/officeDocument/2006/relationships/hyperlink" Target="mailto:hgy1@cib.com.cn,fuzhoutggy@cib.com.cn,brgz@brxt.net,brxtrx@brxt.net,xiaoyang3.jiang@cicc.com.cn,FI_PD_PF@cicc.com.cn,FI_OP_PD@cicc.com.cn" TargetMode="External"/><Relationship Id="rId148" Type="http://schemas.openxmlformats.org/officeDocument/2006/relationships/hyperlink" Target="mailto:cibchanpin@cib.com.cn,cdtggd01@cib.com.cn,tangjunling@cib.com.cn,zhangyajie@cib.com.cn" TargetMode="External"/><Relationship Id="rId4" Type="http://schemas.openxmlformats.org/officeDocument/2006/relationships/hyperlink" Target="mailto:hongtao@ebtrust.com,ebfa@ebtrust.com,xycqtg@cib.com.cn,dcy_sh@cib.com.cn" TargetMode="External"/><Relationship Id="rId9" Type="http://schemas.openxmlformats.org/officeDocument/2006/relationships/hyperlink" Target="mailto:03359@guosen.com.cn,08201@guosen.com.cn,03370@guosen.com.cn,03368@guosen.com.cn,hengczb@163.com" TargetMode="External"/><Relationship Id="rId26" Type="http://schemas.openxmlformats.org/officeDocument/2006/relationships/hyperlink" Target="mailto:tgzxdz@swhysc.com,huangyi1@swhysc.com,qiuxiaoping@swhysc.com,liuwenbo@swhysc.com" TargetMode="External"/><Relationship Id="rId47" Type="http://schemas.openxmlformats.org/officeDocument/2006/relationships/hyperlink" Target="mailto:xzyyfw@xyzq.com.cn,xztgfw@xyzq.com.cn,lkz@hdamc.cn,chenglisi@hdamc.cn,qiumeilin@hdamc.cn" TargetMode="External"/><Relationship Id="rId68" Type="http://schemas.openxmlformats.org/officeDocument/2006/relationships/hyperlink" Target="mailto:xzyyfw@xyzq.com.cn,xztgfw@xyzq.com.cn,data@liangdao8.com,chendc@liangdao8.com" TargetMode="External"/><Relationship Id="rId89" Type="http://schemas.openxmlformats.org/officeDocument/2006/relationships/hyperlink" Target="mailto:data@wenbofund.com,fangt@wenbofund.com,yywb@cmschina.com.cn" TargetMode="External"/><Relationship Id="rId112" Type="http://schemas.openxmlformats.org/officeDocument/2006/relationships/hyperlink" Target="mailto:xzyyfw@xyzq.com.cn,xztgfw@xyzq.com.cn,zltzwx@126.com,zltzcyqq@163.com" TargetMode="External"/><Relationship Id="rId133" Type="http://schemas.openxmlformats.org/officeDocument/2006/relationships/hyperlink" Target="mailto:wbgzz@htsc.com,tggzz@htsc.com,ystz8866@163.com" TargetMode="External"/><Relationship Id="rId154" Type="http://schemas.openxmlformats.org/officeDocument/2006/relationships/hyperlink" Target="mailto:yywb@cmschina.com.cn,fanhao@simu100.cn,zhuchenxia@simu100.cn,nielei@simu100.cn,chenyeer@orientsec.com.cn,chenyongqing@simu100.cn" TargetMode="External"/><Relationship Id="rId16" Type="http://schemas.openxmlformats.org/officeDocument/2006/relationships/hyperlink" Target="mailto:tgywyx@swhysc.com,wbfwyx@swhysc.com,94072439@qq.com,173909892@qq.com,1105878789@qq.com" TargetMode="External"/><Relationship Id="rId37" Type="http://schemas.openxmlformats.org/officeDocument/2006/relationships/hyperlink" Target="mailto:yywb@cmschina.com.cn" TargetMode="External"/><Relationship Id="rId58" Type="http://schemas.openxmlformats.org/officeDocument/2006/relationships/hyperlink" Target="mailto:xzyyfw@xyzq.com.cn,xztgfw@xyzq.com.cn,lkz@hdamc.cn,chenglisi@hdamc.cn,qiumeilin@hdamc.cn" TargetMode="External"/><Relationship Id="rId79" Type="http://schemas.openxmlformats.org/officeDocument/2006/relationships/hyperlink" Target="mailto:JPOTC@jiupengfund.cn,data@jiupengfund.cn,xzyyfw@xyzq.com.cn,xztgfw@xyzq.com.cn" TargetMode="External"/><Relationship Id="rId102" Type="http://schemas.openxmlformats.org/officeDocument/2006/relationships/hyperlink" Target="mailto:yywb@cmschina.com.cn,chenglisi@hdamc.cn,zhouding@hdamc.cn" TargetMode="External"/><Relationship Id="rId123" Type="http://schemas.openxmlformats.org/officeDocument/2006/relationships/hyperlink" Target="mailto:wangxiaolongbj@csc.com.cn,xiuziyun@csc.com.cn,chenruibo@csc.com.cn,xuexiangqiu@csc.com.cn,csc_zgb_derivative@163.com,zhangkezgs@csc.com.cn,hxtgtj@126.com" TargetMode="External"/><Relationship Id="rId144" Type="http://schemas.openxmlformats.org/officeDocument/2006/relationships/hyperlink" Target="mailto:caitian@zritc.com,yaoxiaoxu@zritc.com,QSSJ.list@zritc.com,heqingliang@zritc.com,wanghuan01@zritc.com,ranran@zritc.com,miaoyutong@cmbchina.com,zhaowanying@zritc.com,xyshtg@cib.com.cn" TargetMode="External"/><Relationship Id="rId90" Type="http://schemas.openxmlformats.org/officeDocument/2006/relationships/hyperlink" Target="mailto:yingkangsimu@163.com,gjdfqs@gjdf.com.cn,zctggz@gjzq.com.cn" TargetMode="External"/><Relationship Id="rId27" Type="http://schemas.openxmlformats.org/officeDocument/2006/relationships/hyperlink" Target="mailto:wbgzz@htsc.com,tggzz@htsc.com,ystz8866@163.com" TargetMode="External"/><Relationship Id="rId48" Type="http://schemas.openxmlformats.org/officeDocument/2006/relationships/hyperlink" Target="mailto:yywb@cmschina.com.cn,lkz@hdamc.cn,chenglisi@hdamc.cn,qiumeilin@hdamc.cn" TargetMode="External"/><Relationship Id="rId69" Type="http://schemas.openxmlformats.org/officeDocument/2006/relationships/hyperlink" Target="mailto:custodiandata@citics.comm,pifvaluation@citics.com,fadata@citics.com,operation@techsharpe.cn,dj@techsharpe.cn,ztx@techsharpe.cn,hty@techsharpe.cn,ljz@techsharpe.cn" TargetMode="External"/><Relationship Id="rId113" Type="http://schemas.openxmlformats.org/officeDocument/2006/relationships/hyperlink" Target="mailto:xzyyfw@xyzq.com.cn,xztgfw@xyzq.com.cn,otct@abmzcgl.com,jianghw@abmzcgl.com,abama04@abmzcgl.com" TargetMode="External"/><Relationship Id="rId134" Type="http://schemas.openxmlformats.org/officeDocument/2006/relationships/hyperlink" Target="mailto:wbgzz@htsc.com,tggzz@htsc.com,ystz8866@163.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crthq01@crctrust.com,crthq02@crctrust.com,luhl@crctrust.com,cpgl1@crctrust.com,limingzhu41@crctrust.com,zhtgxt@cmbchina.com,sjbs@cmbchina.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yg-cpfw@glsc.com.cn,chenjie@glsc.com.cn,gongzw@bj.cebbank.com,bjtggzhs@bj.cebbank.com" TargetMode="External"/><Relationship Id="rId3" Type="http://schemas.openxmlformats.org/officeDocument/2006/relationships/hyperlink" Target="mailto:crthq01@crctrust.com,crthq02@crctrust.com,luhl@crctrust.com,cpgl1@crctrust.com,limingzhu41@crctrust.com,zhtgxt@cmbchina.com,sjbs@cmbchina.com" TargetMode="External"/><Relationship Id="rId7" Type="http://schemas.openxmlformats.org/officeDocument/2006/relationships/hyperlink" Target="mailto:gztgzh@cmbchina.com,chenxu817@cmbchina.com,lirong@citics.com,yushikai@citics.com,liudonghua@citics.com,wangchao16@citics.com,zxzgyy@citics.com,qsbzgjs@citics.com,yanzhexiang@citics.com,optionrpagz@citics.com,liuziniu@citics.com,liuzixuan@citics.com" TargetMode="External"/><Relationship Id="rId2" Type="http://schemas.openxmlformats.org/officeDocument/2006/relationships/hyperlink" Target="mailto:bjtggzhs@bj.cebbank.com,lchen@bj.cebbank.com,gzwb@ebscn.com,liujl@ebfcn.com.cn,shaorx@ebfcn.com.cn,zcglsj@ebfcn.com.cn,xionglei@ebfcn.com.cn,wangjun1@ebfcn.com.cn" TargetMode="External"/><Relationship Id="rId1" Type="http://schemas.openxmlformats.org/officeDocument/2006/relationships/hyperlink" Target="mailto:crthq01@crctrust.com,crthq02@crctrust.com,luhl@crctrust.com,cpgl1@crctrust.com,limingzhu41@crctrust.com,zhtgxt@cmbchina.com,sjbs@cmbchina.com" TargetMode="External"/><Relationship Id="rId6" Type="http://schemas.openxmlformats.org/officeDocument/2006/relationships/hyperlink" Target="mailto:chenshuai@njcb.com.cn,gzsj@njcb.com.cm,lirong@citics.com,yushikai@citics.com,liudonghua@citics.com,wangchao16@citics.com,zxzgyy@citics.com,qsbzgjs@citics.com,yanzhexiang@citics.com,optionrpagz@citics.com,liuziniu@citics.com,liuzixuan@citics.com" TargetMode="External"/><Relationship Id="rId5" Type="http://schemas.openxmlformats.org/officeDocument/2006/relationships/hyperlink" Target="mailto:crthq01@crctrust.com,crthq02@crctrust.com,luhl@crctrust.com,cpgl1@crctrust.com,limingzhu41@crctrust.com,zhtgxt@cmbchina.com,sjbs@cmbchina.com" TargetMode="External"/><Relationship Id="rId4" Type="http://schemas.openxmlformats.org/officeDocument/2006/relationships/hyperlink" Target="mailto:yg-cpfw@glsc.com.cn,chenjie@glsc.com.cn,bjtggzhs@bj.cebbank.com,gongzw@bj.cebbank.com,maxiaoqing@bj.cebbank.com"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G215"/>
  <sheetViews>
    <sheetView zoomScale="90" zoomScaleNormal="90" workbookViewId="0">
      <pane ySplit="1" topLeftCell="A2" activePane="bottomLeft" state="frozen"/>
      <selection pane="bottomLeft" activeCell="AO1" sqref="AO1"/>
    </sheetView>
  </sheetViews>
  <sheetFormatPr defaultColWidth="9" defaultRowHeight="14.25" x14ac:dyDescent="0.2"/>
  <cols>
    <col min="2" max="2" width="11.25" customWidth="1"/>
    <col min="3" max="3" width="12" customWidth="1"/>
    <col min="5" max="5" width="24.875" bestFit="1" customWidth="1"/>
    <col min="6" max="6" width="14.375" customWidth="1"/>
    <col min="10" max="10" width="13.25" customWidth="1"/>
    <col min="11" max="11" width="12.75" bestFit="1" customWidth="1"/>
    <col min="12" max="12" width="10.625" customWidth="1"/>
    <col min="13" max="13" width="17.25" customWidth="1"/>
    <col min="14" max="14" width="14.5" customWidth="1"/>
    <col min="27" max="27" width="16.75" customWidth="1"/>
    <col min="28" max="28" width="20.625" customWidth="1"/>
    <col min="36" max="36" width="11.125" customWidth="1"/>
    <col min="37" max="37" width="11.875" bestFit="1" customWidth="1"/>
    <col min="39" max="39" width="11.25" bestFit="1" customWidth="1"/>
    <col min="40" max="40" width="236.875" bestFit="1" customWidth="1"/>
    <col min="41" max="41" width="9" customWidth="1"/>
  </cols>
  <sheetData>
    <row r="1" spans="1:42" x14ac:dyDescent="0.2">
      <c r="A1" s="1" t="s">
        <v>0</v>
      </c>
      <c r="B1" s="1" t="s">
        <v>1</v>
      </c>
      <c r="C1" s="1" t="s">
        <v>2</v>
      </c>
      <c r="D1" s="1" t="s">
        <v>1473</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7" t="s">
        <v>26</v>
      </c>
      <c r="AC1" s="1" t="s">
        <v>27</v>
      </c>
      <c r="AD1" s="1" t="s">
        <v>28</v>
      </c>
      <c r="AE1" s="1" t="s">
        <v>29</v>
      </c>
      <c r="AF1" s="1" t="s">
        <v>30</v>
      </c>
      <c r="AG1" s="1" t="s">
        <v>31</v>
      </c>
      <c r="AH1" s="1" t="s">
        <v>32</v>
      </c>
      <c r="AI1" s="1" t="s">
        <v>33</v>
      </c>
      <c r="AJ1" s="9" t="s">
        <v>34</v>
      </c>
      <c r="AK1" s="10" t="s">
        <v>35</v>
      </c>
      <c r="AL1" s="11" t="s">
        <v>36</v>
      </c>
      <c r="AM1" s="10" t="s">
        <v>37</v>
      </c>
      <c r="AN1" s="1" t="s">
        <v>38</v>
      </c>
      <c r="AO1" s="1" t="s">
        <v>39</v>
      </c>
      <c r="AP1" s="1" t="s">
        <v>40</v>
      </c>
    </row>
    <row r="2" spans="1:42" x14ac:dyDescent="0.2">
      <c r="A2" s="15" t="s">
        <v>626</v>
      </c>
      <c r="B2" t="s">
        <v>1115</v>
      </c>
      <c r="C2" t="s">
        <v>1115</v>
      </c>
      <c r="D2" t="str">
        <f>VLOOKUP(E2,[1]已发行产品!$A$3:$C$1113,3,FALSE)</f>
        <v>收益凭证兴动单鲨363期</v>
      </c>
      <c r="E2" t="s">
        <v>1229</v>
      </c>
      <c r="F2" s="15" t="s">
        <v>441</v>
      </c>
      <c r="G2" s="56" t="s">
        <v>417</v>
      </c>
      <c r="H2">
        <v>1</v>
      </c>
      <c r="I2" s="15" t="s">
        <v>618</v>
      </c>
      <c r="J2" s="16" t="s">
        <v>583</v>
      </c>
      <c r="K2">
        <v>4130000</v>
      </c>
      <c r="L2" s="3">
        <v>45121</v>
      </c>
      <c r="M2" s="3">
        <v>45306</v>
      </c>
      <c r="N2">
        <v>4130000</v>
      </c>
      <c r="O2" t="s">
        <v>46</v>
      </c>
      <c r="P2" t="s">
        <v>47</v>
      </c>
      <c r="Q2" t="s">
        <v>241</v>
      </c>
      <c r="R2">
        <v>6030.52</v>
      </c>
      <c r="S2" s="6">
        <v>1</v>
      </c>
      <c r="AJ2">
        <v>0</v>
      </c>
      <c r="AK2">
        <v>0</v>
      </c>
      <c r="AL2" s="15" t="s">
        <v>510</v>
      </c>
      <c r="AM2" s="15" t="s">
        <v>576</v>
      </c>
      <c r="AO2" s="61" t="s">
        <v>1113</v>
      </c>
    </row>
    <row r="3" spans="1:42" x14ac:dyDescent="0.2">
      <c r="A3" s="15" t="s">
        <v>626</v>
      </c>
      <c r="B3" t="s">
        <v>1304</v>
      </c>
      <c r="C3" t="s">
        <v>1304</v>
      </c>
      <c r="D3" t="str">
        <f>VLOOKUP(E3,[1]已发行产品!$A$3:$C$1113,3,FALSE)</f>
        <v>收益凭证兴动单鲨366期</v>
      </c>
      <c r="E3" t="s">
        <v>1305</v>
      </c>
      <c r="F3" s="15" t="s">
        <v>441</v>
      </c>
      <c r="G3" s="56" t="s">
        <v>417</v>
      </c>
      <c r="H3">
        <v>1</v>
      </c>
      <c r="I3" s="15" t="s">
        <v>618</v>
      </c>
      <c r="J3" s="16" t="s">
        <v>583</v>
      </c>
      <c r="K3">
        <v>22760000</v>
      </c>
      <c r="L3" s="3">
        <v>45128</v>
      </c>
      <c r="M3" s="3">
        <v>45495</v>
      </c>
      <c r="N3">
        <v>22760000</v>
      </c>
      <c r="O3" t="s">
        <v>46</v>
      </c>
      <c r="P3" t="s">
        <v>47</v>
      </c>
      <c r="Q3" t="s">
        <v>241</v>
      </c>
      <c r="R3">
        <v>5925.63</v>
      </c>
      <c r="S3" s="6">
        <v>1</v>
      </c>
      <c r="AH3" s="6">
        <v>1</v>
      </c>
      <c r="AI3" s="6">
        <v>1</v>
      </c>
      <c r="AJ3" s="6">
        <v>0</v>
      </c>
      <c r="AK3" s="6">
        <v>0</v>
      </c>
      <c r="AL3" s="15" t="s">
        <v>510</v>
      </c>
      <c r="AM3" s="15" t="s">
        <v>576</v>
      </c>
      <c r="AO3" s="61" t="s">
        <v>1306</v>
      </c>
      <c r="AP3" s="15" t="s">
        <v>1307</v>
      </c>
    </row>
    <row r="4" spans="1:42" x14ac:dyDescent="0.2">
      <c r="A4" s="15" t="s">
        <v>626</v>
      </c>
      <c r="B4" t="s">
        <v>1330</v>
      </c>
      <c r="C4" t="s">
        <v>1330</v>
      </c>
      <c r="D4" t="str">
        <f>VLOOKUP(E4,[1]已发行产品!$A$3:$C$1113,3,FALSE)</f>
        <v>收益凭证兴动单鲨372期</v>
      </c>
      <c r="E4" t="s">
        <v>1332</v>
      </c>
      <c r="F4" s="15" t="s">
        <v>441</v>
      </c>
      <c r="G4" s="82" t="s">
        <v>417</v>
      </c>
      <c r="H4">
        <v>1</v>
      </c>
      <c r="I4" s="15" t="s">
        <v>618</v>
      </c>
      <c r="J4" s="16" t="s">
        <v>583</v>
      </c>
      <c r="K4">
        <v>42370000</v>
      </c>
      <c r="L4" s="3">
        <v>45142</v>
      </c>
      <c r="M4" s="3">
        <v>45509</v>
      </c>
      <c r="N4">
        <v>42370000</v>
      </c>
      <c r="O4" t="s">
        <v>46</v>
      </c>
      <c r="P4" t="s">
        <v>47</v>
      </c>
      <c r="Q4" t="s">
        <v>93</v>
      </c>
      <c r="R4">
        <v>6128.56</v>
      </c>
      <c r="S4" s="6">
        <v>1</v>
      </c>
      <c r="AH4" s="6">
        <v>1</v>
      </c>
      <c r="AI4" s="6">
        <v>1</v>
      </c>
      <c r="AJ4" s="12">
        <v>0</v>
      </c>
      <c r="AK4" s="12">
        <v>0</v>
      </c>
      <c r="AL4" s="66" t="s">
        <v>510</v>
      </c>
      <c r="AM4" s="66" t="s">
        <v>576</v>
      </c>
      <c r="AO4" s="61" t="s">
        <v>1306</v>
      </c>
      <c r="AP4" s="12" t="s">
        <v>61</v>
      </c>
    </row>
    <row r="5" spans="1:42" x14ac:dyDescent="0.2">
      <c r="A5" s="15" t="s">
        <v>626</v>
      </c>
      <c r="B5" t="s">
        <v>1331</v>
      </c>
      <c r="C5" t="s">
        <v>1331</v>
      </c>
      <c r="D5" t="str">
        <f>VLOOKUP(E5,[1]已发行产品!$A$3:$C$1113,3,FALSE)</f>
        <v>收益凭证兴动单鲨375期</v>
      </c>
      <c r="E5" t="s">
        <v>1333</v>
      </c>
      <c r="F5" s="15" t="s">
        <v>441</v>
      </c>
      <c r="G5" s="82" t="s">
        <v>417</v>
      </c>
      <c r="H5">
        <v>1</v>
      </c>
      <c r="I5" s="15" t="s">
        <v>618</v>
      </c>
      <c r="J5" s="16" t="s">
        <v>583</v>
      </c>
      <c r="K5">
        <v>4330000</v>
      </c>
      <c r="L5" s="3">
        <v>45142</v>
      </c>
      <c r="M5" s="3">
        <v>45317</v>
      </c>
      <c r="N5">
        <v>4330000</v>
      </c>
      <c r="O5" t="s">
        <v>46</v>
      </c>
      <c r="P5" t="s">
        <v>47</v>
      </c>
      <c r="Q5" t="s">
        <v>241</v>
      </c>
      <c r="R5">
        <v>6128.56</v>
      </c>
      <c r="S5" s="6">
        <v>1</v>
      </c>
      <c r="AH5" s="6">
        <v>1</v>
      </c>
      <c r="AI5" s="6">
        <v>1</v>
      </c>
      <c r="AJ5" s="12">
        <v>0</v>
      </c>
      <c r="AK5" s="12">
        <v>0</v>
      </c>
      <c r="AL5" s="66" t="s">
        <v>510</v>
      </c>
      <c r="AM5" s="66" t="s">
        <v>510</v>
      </c>
      <c r="AO5" s="61" t="s">
        <v>1113</v>
      </c>
    </row>
    <row r="6" spans="1:42" x14ac:dyDescent="0.2">
      <c r="A6" s="15" t="s">
        <v>626</v>
      </c>
      <c r="B6" t="s">
        <v>1354</v>
      </c>
      <c r="C6" t="s">
        <v>1354</v>
      </c>
      <c r="D6" t="str">
        <f>VLOOKUP(E6,[1]已发行产品!$A$3:$C$1113,3,FALSE)</f>
        <v>收益凭证兴动单鲨378期</v>
      </c>
      <c r="E6" t="s">
        <v>1355</v>
      </c>
      <c r="F6" s="15" t="s">
        <v>441</v>
      </c>
      <c r="G6" s="82" t="s">
        <v>417</v>
      </c>
      <c r="H6">
        <v>1</v>
      </c>
      <c r="I6" s="15" t="s">
        <v>618</v>
      </c>
      <c r="J6" s="16" t="s">
        <v>583</v>
      </c>
      <c r="K6">
        <v>9435600</v>
      </c>
      <c r="L6" s="3">
        <v>45149</v>
      </c>
      <c r="M6" s="3">
        <v>45317</v>
      </c>
      <c r="N6">
        <v>9435600</v>
      </c>
      <c r="O6" t="s">
        <v>46</v>
      </c>
      <c r="P6" t="s">
        <v>47</v>
      </c>
      <c r="Q6" t="s">
        <v>241</v>
      </c>
      <c r="R6">
        <v>5913.35</v>
      </c>
      <c r="S6" s="6">
        <v>1</v>
      </c>
      <c r="AH6" s="6">
        <v>1</v>
      </c>
      <c r="AI6" s="6">
        <v>1</v>
      </c>
      <c r="AJ6" s="12">
        <v>0</v>
      </c>
      <c r="AK6" s="12">
        <v>0</v>
      </c>
      <c r="AL6" s="66" t="s">
        <v>510</v>
      </c>
      <c r="AM6" s="66" t="s">
        <v>576</v>
      </c>
      <c r="AO6" s="19" t="s">
        <v>646</v>
      </c>
    </row>
    <row r="7" spans="1:42" x14ac:dyDescent="0.2">
      <c r="A7" s="15" t="s">
        <v>626</v>
      </c>
      <c r="B7" t="s">
        <v>1426</v>
      </c>
      <c r="C7" t="s">
        <v>1426</v>
      </c>
      <c r="D7" t="str">
        <f>VLOOKUP(E7,[1]已发行产品!$A$3:$C$1113,3,FALSE)</f>
        <v>收益凭证兴动单鲨385期</v>
      </c>
      <c r="E7" t="s">
        <v>1427</v>
      </c>
      <c r="F7" s="15" t="s">
        <v>441</v>
      </c>
      <c r="G7" s="80" t="s">
        <v>418</v>
      </c>
      <c r="H7">
        <v>0</v>
      </c>
      <c r="I7" t="s">
        <v>52</v>
      </c>
      <c r="J7" s="16" t="s">
        <v>583</v>
      </c>
      <c r="K7">
        <v>276900000</v>
      </c>
      <c r="L7" s="3">
        <v>45167</v>
      </c>
      <c r="M7" s="3">
        <v>45351</v>
      </c>
      <c r="N7">
        <v>276900000</v>
      </c>
      <c r="O7" t="s">
        <v>46</v>
      </c>
      <c r="P7" t="s">
        <v>47</v>
      </c>
      <c r="Q7" t="s">
        <v>241</v>
      </c>
      <c r="R7">
        <v>5770.32</v>
      </c>
      <c r="S7" s="6">
        <v>1</v>
      </c>
      <c r="AE7" s="8">
        <v>4.4999999999999997E-3</v>
      </c>
      <c r="AH7" s="6">
        <v>1</v>
      </c>
      <c r="AI7" s="6">
        <v>1</v>
      </c>
      <c r="AJ7" s="6">
        <v>0</v>
      </c>
      <c r="AK7" s="6">
        <v>0</v>
      </c>
      <c r="AL7" s="15" t="s">
        <v>510</v>
      </c>
      <c r="AM7" s="15" t="s">
        <v>576</v>
      </c>
      <c r="AO7" s="61" t="s">
        <v>1428</v>
      </c>
    </row>
    <row r="8" spans="1:42" x14ac:dyDescent="0.2">
      <c r="A8" s="15" t="s">
        <v>626</v>
      </c>
      <c r="B8" t="s">
        <v>1540</v>
      </c>
      <c r="C8" t="s">
        <v>1540</v>
      </c>
      <c r="D8" t="s">
        <v>1545</v>
      </c>
      <c r="E8" t="s">
        <v>1541</v>
      </c>
      <c r="F8" s="15" t="s">
        <v>441</v>
      </c>
      <c r="G8" s="56" t="s">
        <v>417</v>
      </c>
      <c r="H8">
        <v>1</v>
      </c>
      <c r="I8" t="s">
        <v>52</v>
      </c>
      <c r="J8" s="16" t="s">
        <v>583</v>
      </c>
      <c r="K8">
        <v>74980000</v>
      </c>
      <c r="L8" s="3">
        <v>45225</v>
      </c>
      <c r="M8" s="3">
        <v>45408</v>
      </c>
      <c r="N8">
        <v>74980000</v>
      </c>
      <c r="O8" t="s">
        <v>324</v>
      </c>
      <c r="P8" t="s">
        <v>325</v>
      </c>
      <c r="Q8" t="s">
        <v>48</v>
      </c>
      <c r="R8">
        <v>5811.69</v>
      </c>
      <c r="S8" s="6">
        <v>1</v>
      </c>
      <c r="AH8" s="6">
        <v>1</v>
      </c>
      <c r="AI8" s="6">
        <v>1</v>
      </c>
      <c r="AJ8" s="6">
        <v>0</v>
      </c>
      <c r="AK8" s="6">
        <v>0</v>
      </c>
      <c r="AL8" s="15" t="s">
        <v>510</v>
      </c>
      <c r="AM8" s="15" t="s">
        <v>576</v>
      </c>
      <c r="AO8" s="61" t="s">
        <v>1542</v>
      </c>
    </row>
    <row r="9" spans="1:42" x14ac:dyDescent="0.2">
      <c r="A9" s="15" t="s">
        <v>626</v>
      </c>
      <c r="B9" t="s">
        <v>1555</v>
      </c>
      <c r="C9" t="s">
        <v>1555</v>
      </c>
      <c r="D9" t="s">
        <v>1557</v>
      </c>
      <c r="E9" t="s">
        <v>1559</v>
      </c>
      <c r="F9" s="15" t="s">
        <v>441</v>
      </c>
      <c r="G9" s="56" t="s">
        <v>417</v>
      </c>
      <c r="H9">
        <v>1</v>
      </c>
      <c r="I9" t="s">
        <v>52</v>
      </c>
      <c r="J9" s="16" t="s">
        <v>583</v>
      </c>
      <c r="K9">
        <v>9600000</v>
      </c>
      <c r="L9" s="3">
        <v>45229</v>
      </c>
      <c r="M9" s="3">
        <v>45418</v>
      </c>
      <c r="N9">
        <v>9600000</v>
      </c>
      <c r="O9" t="s">
        <v>46</v>
      </c>
      <c r="P9" t="s">
        <v>47</v>
      </c>
      <c r="Q9" t="s">
        <v>241</v>
      </c>
      <c r="R9">
        <v>5546.39</v>
      </c>
      <c r="S9" s="6">
        <v>1</v>
      </c>
      <c r="AH9" s="6">
        <v>1</v>
      </c>
      <c r="AI9" s="6">
        <v>1</v>
      </c>
      <c r="AJ9" s="6">
        <v>0</v>
      </c>
      <c r="AK9" s="6">
        <v>0</v>
      </c>
      <c r="AL9" s="15" t="s">
        <v>510</v>
      </c>
      <c r="AM9" s="15" t="s">
        <v>576</v>
      </c>
      <c r="AO9" s="61" t="s">
        <v>1560</v>
      </c>
    </row>
    <row r="10" spans="1:42" x14ac:dyDescent="0.2">
      <c r="A10" s="15" t="s">
        <v>626</v>
      </c>
      <c r="B10" t="s">
        <v>872</v>
      </c>
      <c r="C10" t="s">
        <v>872</v>
      </c>
      <c r="D10" t="str">
        <f>VLOOKUP(E10,[1]已发行产品!$A$3:$C$1113,3,FALSE)</f>
        <v>收益凭证兴动自动赎回260期</v>
      </c>
      <c r="E10" t="s">
        <v>874</v>
      </c>
      <c r="F10" s="15" t="s">
        <v>416</v>
      </c>
      <c r="G10" s="56" t="s">
        <v>417</v>
      </c>
      <c r="H10">
        <v>1</v>
      </c>
      <c r="I10" s="15" t="s">
        <v>618</v>
      </c>
      <c r="J10" s="16" t="s">
        <v>583</v>
      </c>
      <c r="K10">
        <v>17900000</v>
      </c>
      <c r="L10" s="3">
        <v>45037</v>
      </c>
      <c r="M10" s="3">
        <v>45404</v>
      </c>
      <c r="N10">
        <v>17900000</v>
      </c>
      <c r="O10" t="s">
        <v>324</v>
      </c>
      <c r="P10" t="s">
        <v>325</v>
      </c>
      <c r="Q10" t="s">
        <v>48</v>
      </c>
      <c r="R10">
        <v>6773.51</v>
      </c>
      <c r="S10" s="6">
        <v>1</v>
      </c>
      <c r="AH10" s="6">
        <v>1</v>
      </c>
      <c r="AI10" s="6">
        <v>1</v>
      </c>
      <c r="AJ10" s="6">
        <v>0</v>
      </c>
      <c r="AK10" s="6">
        <v>0</v>
      </c>
      <c r="AL10" s="15" t="s">
        <v>510</v>
      </c>
      <c r="AM10" s="15" t="s">
        <v>576</v>
      </c>
      <c r="AO10" s="61" t="s">
        <v>1281</v>
      </c>
    </row>
    <row r="11" spans="1:42" x14ac:dyDescent="0.2">
      <c r="A11" s="15" t="s">
        <v>626</v>
      </c>
      <c r="B11" t="s">
        <v>1038</v>
      </c>
      <c r="C11" t="s">
        <v>1038</v>
      </c>
      <c r="D11" t="str">
        <f>VLOOKUP(E11,[1]已发行产品!$A$3:$C$1113,3,FALSE)</f>
        <v>收益凭证兴动自动赎回274期</v>
      </c>
      <c r="E11" t="s">
        <v>1034</v>
      </c>
      <c r="F11" s="15" t="s">
        <v>416</v>
      </c>
      <c r="G11" s="56" t="s">
        <v>417</v>
      </c>
      <c r="H11">
        <v>1</v>
      </c>
      <c r="I11" t="s">
        <v>52</v>
      </c>
      <c r="J11" s="16" t="s">
        <v>583</v>
      </c>
      <c r="K11">
        <v>5231300</v>
      </c>
      <c r="L11" s="3">
        <v>45065</v>
      </c>
      <c r="M11" s="3">
        <v>45615</v>
      </c>
      <c r="N11">
        <v>5231300</v>
      </c>
      <c r="O11" t="s">
        <v>324</v>
      </c>
      <c r="P11" t="s">
        <v>325</v>
      </c>
      <c r="Q11" t="s">
        <v>48</v>
      </c>
      <c r="R11">
        <v>6602.32</v>
      </c>
      <c r="S11" s="6">
        <v>1</v>
      </c>
      <c r="AJ11" s="6">
        <v>0</v>
      </c>
      <c r="AK11">
        <v>0</v>
      </c>
      <c r="AL11" s="15" t="s">
        <v>510</v>
      </c>
      <c r="AM11" s="15" t="s">
        <v>576</v>
      </c>
      <c r="AO11" s="61" t="s">
        <v>1043</v>
      </c>
      <c r="AP11" s="15" t="s">
        <v>455</v>
      </c>
    </row>
    <row r="12" spans="1:42" x14ac:dyDescent="0.2">
      <c r="A12" s="15" t="s">
        <v>626</v>
      </c>
      <c r="B12" t="s">
        <v>1039</v>
      </c>
      <c r="C12" t="s">
        <v>1039</v>
      </c>
      <c r="D12" t="str">
        <f>VLOOKUP(E12,[1]已发行产品!$A$3:$C$1113,3,FALSE)</f>
        <v>收益凭证兴动自动赎回277期</v>
      </c>
      <c r="E12" t="s">
        <v>1035</v>
      </c>
      <c r="F12" s="15" t="s">
        <v>416</v>
      </c>
      <c r="G12" s="15" t="s">
        <v>417</v>
      </c>
      <c r="H12">
        <v>1</v>
      </c>
      <c r="I12" t="s">
        <v>52</v>
      </c>
      <c r="J12" s="16" t="s">
        <v>583</v>
      </c>
      <c r="K12">
        <v>147874300</v>
      </c>
      <c r="L12" s="3">
        <v>45068</v>
      </c>
      <c r="M12" s="3">
        <v>45616</v>
      </c>
      <c r="N12">
        <v>147874300</v>
      </c>
      <c r="O12" t="s">
        <v>324</v>
      </c>
      <c r="P12" t="s">
        <v>325</v>
      </c>
      <c r="Q12" t="s">
        <v>48</v>
      </c>
      <c r="R12">
        <v>6595.98</v>
      </c>
      <c r="S12" s="6">
        <v>1</v>
      </c>
      <c r="AJ12" s="6">
        <v>0</v>
      </c>
      <c r="AK12">
        <v>0</v>
      </c>
      <c r="AL12" s="15" t="s">
        <v>510</v>
      </c>
      <c r="AM12" s="15" t="s">
        <v>576</v>
      </c>
      <c r="AO12" s="61" t="s">
        <v>1367</v>
      </c>
    </row>
    <row r="13" spans="1:42" x14ac:dyDescent="0.2">
      <c r="A13" s="15" t="s">
        <v>626</v>
      </c>
      <c r="B13" t="s">
        <v>1040</v>
      </c>
      <c r="C13" t="s">
        <v>1040</v>
      </c>
      <c r="D13" t="str">
        <f>VLOOKUP(E13,[1]已发行产品!$A$3:$C$1113,3,FALSE)</f>
        <v>收益凭证兴动自动赎回278期</v>
      </c>
      <c r="E13" t="s">
        <v>1036</v>
      </c>
      <c r="F13" s="15" t="s">
        <v>416</v>
      </c>
      <c r="G13" s="56" t="s">
        <v>417</v>
      </c>
      <c r="H13">
        <v>1</v>
      </c>
      <c r="I13" t="s">
        <v>52</v>
      </c>
      <c r="J13" s="16" t="s">
        <v>583</v>
      </c>
      <c r="K13">
        <v>112511500</v>
      </c>
      <c r="L13" s="3">
        <v>45069</v>
      </c>
      <c r="M13" s="3">
        <v>45621</v>
      </c>
      <c r="N13">
        <v>112511500</v>
      </c>
      <c r="O13" t="s">
        <v>324</v>
      </c>
      <c r="P13" t="s">
        <v>325</v>
      </c>
      <c r="Q13" t="s">
        <v>48</v>
      </c>
      <c r="R13">
        <v>6528.45</v>
      </c>
      <c r="S13" s="6">
        <v>1</v>
      </c>
      <c r="AJ13" s="6">
        <v>0</v>
      </c>
      <c r="AK13">
        <v>0</v>
      </c>
      <c r="AL13" s="15" t="s">
        <v>510</v>
      </c>
      <c r="AM13" s="15" t="s">
        <v>576</v>
      </c>
      <c r="AO13" s="61" t="s">
        <v>1367</v>
      </c>
    </row>
    <row r="14" spans="1:42" x14ac:dyDescent="0.2">
      <c r="A14" s="15" t="s">
        <v>626</v>
      </c>
      <c r="B14" t="s">
        <v>1041</v>
      </c>
      <c r="C14" t="s">
        <v>1041</v>
      </c>
      <c r="D14" t="str">
        <f>VLOOKUP(E14,[1]已发行产品!$A$3:$C$1113,3,FALSE)</f>
        <v>收益凭证兴动自动赎回279期</v>
      </c>
      <c r="E14" t="s">
        <v>1037</v>
      </c>
      <c r="F14" s="15" t="s">
        <v>416</v>
      </c>
      <c r="G14" s="56" t="s">
        <v>417</v>
      </c>
      <c r="H14">
        <v>1</v>
      </c>
      <c r="I14" t="s">
        <v>52</v>
      </c>
      <c r="J14" s="16" t="s">
        <v>583</v>
      </c>
      <c r="K14">
        <v>276340000</v>
      </c>
      <c r="L14" s="3">
        <v>45069</v>
      </c>
      <c r="M14" s="3">
        <v>45798</v>
      </c>
      <c r="N14">
        <v>276340000</v>
      </c>
      <c r="O14" t="s">
        <v>46</v>
      </c>
      <c r="P14" t="s">
        <v>47</v>
      </c>
      <c r="Q14" t="s">
        <v>48</v>
      </c>
      <c r="R14">
        <v>6052.43</v>
      </c>
      <c r="S14" s="6">
        <v>1</v>
      </c>
      <c r="AJ14" s="6">
        <v>0</v>
      </c>
      <c r="AK14">
        <v>0</v>
      </c>
      <c r="AL14" s="15" t="s">
        <v>510</v>
      </c>
      <c r="AM14" s="15" t="s">
        <v>576</v>
      </c>
      <c r="AO14" s="61" t="s">
        <v>1046</v>
      </c>
      <c r="AP14" s="15" t="s">
        <v>1042</v>
      </c>
    </row>
    <row r="15" spans="1:42" x14ac:dyDescent="0.2">
      <c r="A15" s="15" t="s">
        <v>626</v>
      </c>
      <c r="B15" t="s">
        <v>1082</v>
      </c>
      <c r="C15" t="s">
        <v>1082</v>
      </c>
      <c r="D15" t="str">
        <f>VLOOKUP(E15,[1]已发行产品!$A$3:$C$1113,3,FALSE)</f>
        <v>收益凭证兴动自动赎回282期</v>
      </c>
      <c r="E15" t="s">
        <v>1083</v>
      </c>
      <c r="F15" s="15" t="s">
        <v>416</v>
      </c>
      <c r="G15" s="56" t="s">
        <v>417</v>
      </c>
      <c r="H15">
        <v>1</v>
      </c>
      <c r="I15" t="s">
        <v>52</v>
      </c>
      <c r="J15" s="16" t="s">
        <v>583</v>
      </c>
      <c r="K15">
        <v>35830000</v>
      </c>
      <c r="L15" s="3">
        <v>45072</v>
      </c>
      <c r="M15" s="3">
        <v>45803</v>
      </c>
      <c r="N15">
        <v>35830000</v>
      </c>
      <c r="O15" t="s">
        <v>46</v>
      </c>
      <c r="P15" t="s">
        <v>47</v>
      </c>
      <c r="Q15" t="s">
        <v>48</v>
      </c>
      <c r="R15">
        <v>6034.98</v>
      </c>
      <c r="S15" s="6">
        <v>1</v>
      </c>
      <c r="AJ15">
        <v>0</v>
      </c>
      <c r="AK15">
        <v>0</v>
      </c>
      <c r="AL15" s="15" t="s">
        <v>1084</v>
      </c>
      <c r="AM15" s="15" t="s">
        <v>1085</v>
      </c>
      <c r="AO15" s="61" t="s">
        <v>1086</v>
      </c>
      <c r="AP15" s="15" t="s">
        <v>1087</v>
      </c>
    </row>
    <row r="16" spans="1:42" x14ac:dyDescent="0.2">
      <c r="A16" s="15" t="s">
        <v>626</v>
      </c>
      <c r="B16" t="s">
        <v>1114</v>
      </c>
      <c r="C16" t="s">
        <v>1114</v>
      </c>
      <c r="D16" t="str">
        <f>VLOOKUP(E16,[1]已发行产品!$A$3:$C$1113,3,FALSE)</f>
        <v>收益凭证兴动自动赎回287期</v>
      </c>
      <c r="E16" t="s">
        <v>1112</v>
      </c>
      <c r="F16" s="15" t="s">
        <v>416</v>
      </c>
      <c r="G16" s="56" t="s">
        <v>417</v>
      </c>
      <c r="H16">
        <v>1</v>
      </c>
      <c r="I16" s="15" t="s">
        <v>618</v>
      </c>
      <c r="J16" s="16" t="s">
        <v>583</v>
      </c>
      <c r="K16">
        <v>50000000</v>
      </c>
      <c r="L16" s="3">
        <v>45085</v>
      </c>
      <c r="M16" s="3">
        <v>45455</v>
      </c>
      <c r="N16">
        <v>50000000</v>
      </c>
      <c r="O16" t="s">
        <v>46</v>
      </c>
      <c r="P16" t="s">
        <v>47</v>
      </c>
      <c r="Q16" t="s">
        <v>48</v>
      </c>
      <c r="R16">
        <v>5966.15</v>
      </c>
      <c r="S16" s="6">
        <v>1</v>
      </c>
      <c r="AJ16">
        <v>0</v>
      </c>
      <c r="AK16">
        <v>0</v>
      </c>
      <c r="AL16" s="15" t="s">
        <v>510</v>
      </c>
      <c r="AM16" s="15" t="s">
        <v>576</v>
      </c>
      <c r="AO16" t="s">
        <v>57</v>
      </c>
    </row>
    <row r="17" spans="1:59" x14ac:dyDescent="0.2">
      <c r="A17" s="15" t="s">
        <v>626</v>
      </c>
      <c r="B17" t="s">
        <v>1158</v>
      </c>
      <c r="C17" t="s">
        <v>1158</v>
      </c>
      <c r="D17" t="str">
        <f>VLOOKUP(E17,[1]已发行产品!$A$3:$C$1113,3,FALSE)</f>
        <v>收益凭证兴动自动赎回291期</v>
      </c>
      <c r="E17" t="s">
        <v>1159</v>
      </c>
      <c r="F17" s="15" t="s">
        <v>416</v>
      </c>
      <c r="G17" s="56" t="s">
        <v>417</v>
      </c>
      <c r="H17">
        <v>1</v>
      </c>
      <c r="I17" t="s">
        <v>52</v>
      </c>
      <c r="J17" s="16" t="s">
        <v>583</v>
      </c>
      <c r="K17">
        <v>100000000</v>
      </c>
      <c r="L17" s="3">
        <v>45093</v>
      </c>
      <c r="M17" s="3">
        <v>45432</v>
      </c>
      <c r="N17">
        <v>100000000</v>
      </c>
      <c r="O17" t="s">
        <v>46</v>
      </c>
      <c r="P17" t="s">
        <v>47</v>
      </c>
      <c r="Q17" t="s">
        <v>48</v>
      </c>
      <c r="R17">
        <v>6148.01</v>
      </c>
      <c r="S17" s="6">
        <v>1</v>
      </c>
      <c r="AH17" s="6">
        <v>1</v>
      </c>
      <c r="AI17" s="6">
        <v>1</v>
      </c>
      <c r="AJ17" s="6">
        <v>0</v>
      </c>
      <c r="AK17" s="6">
        <v>0</v>
      </c>
      <c r="AL17" s="15" t="s">
        <v>510</v>
      </c>
      <c r="AM17" s="15" t="s">
        <v>576</v>
      </c>
      <c r="AO17" t="s">
        <v>57</v>
      </c>
    </row>
    <row r="18" spans="1:59" x14ac:dyDescent="0.2">
      <c r="A18" s="15" t="s">
        <v>626</v>
      </c>
      <c r="B18" t="s">
        <v>1153</v>
      </c>
      <c r="C18" t="s">
        <v>1153</v>
      </c>
      <c r="D18" t="str">
        <f>VLOOKUP(E18,[1]已发行产品!$A$3:$C$1113,3,FALSE)</f>
        <v>收益凭证兴动自动赎回292期</v>
      </c>
      <c r="E18" t="s">
        <v>1154</v>
      </c>
      <c r="F18" s="15" t="s">
        <v>416</v>
      </c>
      <c r="G18" s="56" t="s">
        <v>417</v>
      </c>
      <c r="H18">
        <v>1</v>
      </c>
      <c r="I18" t="s">
        <v>52</v>
      </c>
      <c r="J18" s="16" t="s">
        <v>583</v>
      </c>
      <c r="K18">
        <v>50000000</v>
      </c>
      <c r="L18" s="3">
        <v>45097</v>
      </c>
      <c r="M18" s="3">
        <v>45432</v>
      </c>
      <c r="N18">
        <v>50000000</v>
      </c>
      <c r="O18" t="s">
        <v>46</v>
      </c>
      <c r="P18" t="s">
        <v>47</v>
      </c>
      <c r="Q18" t="s">
        <v>48</v>
      </c>
      <c r="R18">
        <v>6126.11</v>
      </c>
      <c r="S18" s="6">
        <v>1</v>
      </c>
      <c r="AH18" s="6">
        <v>1</v>
      </c>
      <c r="AI18" s="6">
        <v>1</v>
      </c>
      <c r="AJ18" s="6">
        <v>0</v>
      </c>
      <c r="AK18" s="6">
        <v>0</v>
      </c>
      <c r="AL18" s="15" t="s">
        <v>510</v>
      </c>
      <c r="AM18" s="15" t="s">
        <v>576</v>
      </c>
      <c r="AO18" t="s">
        <v>57</v>
      </c>
    </row>
    <row r="19" spans="1:59" x14ac:dyDescent="0.2">
      <c r="A19" s="15" t="s">
        <v>626</v>
      </c>
      <c r="B19" t="s">
        <v>1274</v>
      </c>
      <c r="C19" t="s">
        <v>1274</v>
      </c>
      <c r="D19" t="str">
        <f>VLOOKUP(E19,[1]已发行产品!$A$3:$C$1113,3,FALSE)</f>
        <v>收益凭证兴动自动赎回302期</v>
      </c>
      <c r="E19" t="s">
        <v>1275</v>
      </c>
      <c r="F19" s="15" t="s">
        <v>416</v>
      </c>
      <c r="G19" s="56" t="s">
        <v>417</v>
      </c>
      <c r="H19">
        <v>1</v>
      </c>
      <c r="I19" s="15" t="s">
        <v>618</v>
      </c>
      <c r="J19" s="16" t="s">
        <v>583</v>
      </c>
      <c r="K19">
        <v>100000000</v>
      </c>
      <c r="L19" s="3">
        <v>45128</v>
      </c>
      <c r="M19" s="3">
        <v>45313</v>
      </c>
      <c r="N19">
        <v>100000000</v>
      </c>
      <c r="O19" t="s">
        <v>46</v>
      </c>
      <c r="P19" t="s">
        <v>47</v>
      </c>
      <c r="Q19" t="s">
        <v>48</v>
      </c>
      <c r="R19">
        <v>5925.63</v>
      </c>
      <c r="S19" s="6">
        <v>1</v>
      </c>
      <c r="AH19" s="6">
        <v>1</v>
      </c>
      <c r="AI19" s="6">
        <v>1</v>
      </c>
      <c r="AJ19" s="6">
        <v>0</v>
      </c>
      <c r="AK19" s="6">
        <v>0</v>
      </c>
      <c r="AL19" s="15" t="s">
        <v>510</v>
      </c>
      <c r="AM19" s="15" t="s">
        <v>576</v>
      </c>
      <c r="AO19" t="s">
        <v>57</v>
      </c>
    </row>
    <row r="20" spans="1:59" s="25" customFormat="1" x14ac:dyDescent="0.2">
      <c r="A20" s="15" t="s">
        <v>626</v>
      </c>
      <c r="B20" s="20" t="s">
        <v>1308</v>
      </c>
      <c r="C20" s="20" t="s">
        <v>1308</v>
      </c>
      <c r="D20" s="20" t="str">
        <f>VLOOKUP(E20,[1]已发行产品!$A$3:$C$1113,3,FALSE)</f>
        <v>收益凭证兴动自动赎回303期</v>
      </c>
      <c r="E20" s="20" t="s">
        <v>1309</v>
      </c>
      <c r="F20" s="81" t="s">
        <v>416</v>
      </c>
      <c r="G20" s="28" t="s">
        <v>417</v>
      </c>
      <c r="H20" s="20">
        <v>1</v>
      </c>
      <c r="I20" s="81" t="s">
        <v>618</v>
      </c>
      <c r="J20" s="24" t="s">
        <v>583</v>
      </c>
      <c r="K20" s="20">
        <v>36250000</v>
      </c>
      <c r="L20" s="31">
        <v>45138</v>
      </c>
      <c r="M20" s="31">
        <v>45869</v>
      </c>
      <c r="N20" s="20">
        <v>36250000</v>
      </c>
      <c r="O20" t="s">
        <v>324</v>
      </c>
      <c r="P20" t="s">
        <v>325</v>
      </c>
      <c r="Q20" s="20" t="s">
        <v>48</v>
      </c>
      <c r="R20">
        <v>6515.85</v>
      </c>
      <c r="S20" s="17">
        <v>1</v>
      </c>
      <c r="T20" s="20"/>
      <c r="U20" s="20"/>
      <c r="V20" s="20"/>
      <c r="W20" s="20"/>
      <c r="X20" s="20"/>
      <c r="Y20" s="20"/>
      <c r="Z20" s="20"/>
      <c r="AA20" s="20"/>
      <c r="AB20" s="20"/>
      <c r="AC20" s="20"/>
      <c r="AD20" s="20"/>
      <c r="AE20" s="20"/>
      <c r="AF20" s="20"/>
      <c r="AG20" s="20"/>
      <c r="AH20" s="17">
        <v>1</v>
      </c>
      <c r="AI20" s="17">
        <v>1</v>
      </c>
      <c r="AJ20" s="6">
        <v>0</v>
      </c>
      <c r="AK20" s="17">
        <v>0</v>
      </c>
      <c r="AL20" s="15" t="s">
        <v>510</v>
      </c>
      <c r="AM20" s="28" t="s">
        <v>576</v>
      </c>
      <c r="AN20" s="20"/>
      <c r="AO20" s="58" t="s">
        <v>1310</v>
      </c>
      <c r="AP20" s="87" t="s">
        <v>455</v>
      </c>
      <c r="AQ20" s="20"/>
      <c r="AR20" s="20"/>
      <c r="AS20" s="20"/>
      <c r="AT20" s="20"/>
      <c r="AU20" s="20"/>
      <c r="AV20" s="20"/>
      <c r="AW20" s="20"/>
      <c r="AX20" s="20"/>
      <c r="AY20" s="20"/>
      <c r="AZ20" s="20"/>
      <c r="BA20" s="20"/>
      <c r="BB20" s="20"/>
      <c r="BC20" s="20"/>
      <c r="BD20" s="20"/>
      <c r="BE20" s="20"/>
      <c r="BF20" s="20"/>
      <c r="BG20" s="20"/>
    </row>
    <row r="21" spans="1:59" x14ac:dyDescent="0.2">
      <c r="A21" s="15" t="s">
        <v>626</v>
      </c>
      <c r="B21" t="s">
        <v>1336</v>
      </c>
      <c r="C21" t="s">
        <v>1336</v>
      </c>
      <c r="D21" t="str">
        <f>VLOOKUP(E21,[1]已发行产品!$A$3:$C$1113,3,FALSE)</f>
        <v>收益凭证兴动自动赎回304期</v>
      </c>
      <c r="E21" t="s">
        <v>1337</v>
      </c>
      <c r="F21" s="15" t="s">
        <v>416</v>
      </c>
      <c r="G21" s="82" t="s">
        <v>417</v>
      </c>
      <c r="H21">
        <v>1</v>
      </c>
      <c r="I21" s="15" t="s">
        <v>618</v>
      </c>
      <c r="J21" t="s">
        <v>583</v>
      </c>
      <c r="K21">
        <v>58700000</v>
      </c>
      <c r="L21" s="3">
        <v>45141</v>
      </c>
      <c r="M21" s="3">
        <v>45441</v>
      </c>
      <c r="N21">
        <v>58700000</v>
      </c>
      <c r="O21" t="s">
        <v>46</v>
      </c>
      <c r="P21" t="s">
        <v>47</v>
      </c>
      <c r="Q21" t="s">
        <v>48</v>
      </c>
      <c r="R21">
        <v>6098.69</v>
      </c>
      <c r="S21" s="6">
        <v>1</v>
      </c>
      <c r="AH21" s="6">
        <v>1</v>
      </c>
      <c r="AI21" s="6">
        <v>1</v>
      </c>
      <c r="AJ21" s="12">
        <v>0</v>
      </c>
      <c r="AK21" s="12">
        <v>0</v>
      </c>
      <c r="AL21" s="66" t="s">
        <v>510</v>
      </c>
      <c r="AM21" s="66" t="s">
        <v>576</v>
      </c>
      <c r="AO21" t="s">
        <v>57</v>
      </c>
    </row>
    <row r="22" spans="1:59" x14ac:dyDescent="0.2">
      <c r="A22" s="15" t="s">
        <v>626</v>
      </c>
      <c r="B22" t="s">
        <v>1382</v>
      </c>
      <c r="C22" t="s">
        <v>1382</v>
      </c>
      <c r="D22" t="str">
        <f>VLOOKUP(E22,[1]已发行产品!$A$3:$C$1113,3,FALSE)</f>
        <v>收益凭证兴动自动赎回306期</v>
      </c>
      <c r="E22" t="s">
        <v>1383</v>
      </c>
      <c r="F22" s="15" t="s">
        <v>416</v>
      </c>
      <c r="G22" s="82" t="s">
        <v>417</v>
      </c>
      <c r="H22">
        <v>1</v>
      </c>
      <c r="I22" s="15" t="s">
        <v>618</v>
      </c>
      <c r="J22" t="s">
        <v>583</v>
      </c>
      <c r="K22">
        <v>50000000</v>
      </c>
      <c r="L22" s="3">
        <v>45152</v>
      </c>
      <c r="M22" s="3">
        <v>45341</v>
      </c>
      <c r="N22">
        <v>50000000</v>
      </c>
      <c r="O22" t="s">
        <v>46</v>
      </c>
      <c r="P22" t="s">
        <v>47</v>
      </c>
      <c r="Q22" t="s">
        <v>48</v>
      </c>
      <c r="R22">
        <v>5916.8</v>
      </c>
      <c r="S22" s="6">
        <v>1</v>
      </c>
      <c r="AH22" s="6">
        <v>1</v>
      </c>
      <c r="AI22" s="6">
        <v>1</v>
      </c>
      <c r="AJ22" s="6">
        <v>0</v>
      </c>
      <c r="AK22" s="6">
        <v>0</v>
      </c>
      <c r="AL22" s="15" t="s">
        <v>510</v>
      </c>
      <c r="AM22" s="15" t="s">
        <v>576</v>
      </c>
      <c r="AO22" t="s">
        <v>57</v>
      </c>
    </row>
    <row r="23" spans="1:59" x14ac:dyDescent="0.2">
      <c r="A23" s="15" t="s">
        <v>626</v>
      </c>
      <c r="B23" t="s">
        <v>1445</v>
      </c>
      <c r="C23" t="s">
        <v>1445</v>
      </c>
      <c r="D23" t="str">
        <f>VLOOKUP(E23,[1]已发行产品!$A$3:$C$1113,3,FALSE)</f>
        <v>收益凭证兴动自动赎回307期</v>
      </c>
      <c r="E23" t="s">
        <v>1446</v>
      </c>
      <c r="F23" s="15" t="s">
        <v>416</v>
      </c>
      <c r="G23" s="80" t="s">
        <v>418</v>
      </c>
      <c r="H23">
        <v>1</v>
      </c>
      <c r="I23" t="s">
        <v>52</v>
      </c>
      <c r="J23" s="80" t="s">
        <v>583</v>
      </c>
      <c r="K23">
        <v>50000000</v>
      </c>
      <c r="L23" s="3">
        <v>45174</v>
      </c>
      <c r="M23" s="3">
        <v>45355</v>
      </c>
      <c r="N23">
        <v>50000000</v>
      </c>
      <c r="O23" t="s">
        <v>46</v>
      </c>
      <c r="P23" t="s">
        <v>47</v>
      </c>
      <c r="Q23" t="s">
        <v>48</v>
      </c>
      <c r="R23">
        <v>5788.71</v>
      </c>
      <c r="S23" s="6">
        <v>1</v>
      </c>
      <c r="AH23" s="6">
        <v>1</v>
      </c>
      <c r="AI23" s="6">
        <v>1</v>
      </c>
      <c r="AJ23" s="6">
        <v>0</v>
      </c>
      <c r="AK23" s="6">
        <v>0</v>
      </c>
      <c r="AL23" s="15" t="s">
        <v>510</v>
      </c>
      <c r="AM23" s="15" t="s">
        <v>576</v>
      </c>
      <c r="AO23" t="s">
        <v>57</v>
      </c>
    </row>
    <row r="24" spans="1:59" x14ac:dyDescent="0.2">
      <c r="A24" s="15" t="s">
        <v>53</v>
      </c>
      <c r="B24" t="s">
        <v>407</v>
      </c>
      <c r="C24" s="80" t="s">
        <v>407</v>
      </c>
      <c r="D24" t="str">
        <f>VLOOKUP(E24,[1]已发行产品!$A$3:$C$1113,3,FALSE)</f>
        <v>收益凭证兴尚自动赎回26号</v>
      </c>
      <c r="E24" s="15" t="s">
        <v>430</v>
      </c>
      <c r="F24" t="s">
        <v>42</v>
      </c>
      <c r="G24" s="16" t="s">
        <v>43</v>
      </c>
      <c r="H24">
        <v>1</v>
      </c>
      <c r="I24" t="s">
        <v>52</v>
      </c>
      <c r="J24" t="s">
        <v>45</v>
      </c>
      <c r="K24">
        <v>15000000</v>
      </c>
      <c r="L24" s="3">
        <v>44966</v>
      </c>
      <c r="M24" s="3">
        <v>45698</v>
      </c>
      <c r="N24">
        <v>15000000</v>
      </c>
      <c r="O24" t="s">
        <v>324</v>
      </c>
      <c r="P24" t="s">
        <v>325</v>
      </c>
      <c r="Q24" t="s">
        <v>48</v>
      </c>
      <c r="R24">
        <v>6999.18</v>
      </c>
      <c r="S24" s="6">
        <v>1</v>
      </c>
      <c r="X24" s="6">
        <v>1</v>
      </c>
      <c r="Y24" s="15" t="s">
        <v>431</v>
      </c>
      <c r="Z24" s="6">
        <v>0.72</v>
      </c>
      <c r="AB24" s="3"/>
      <c r="AC24" s="15" t="s">
        <v>432</v>
      </c>
      <c r="AD24">
        <v>0.08</v>
      </c>
      <c r="AE24" s="8">
        <v>0</v>
      </c>
      <c r="AF24">
        <v>0</v>
      </c>
      <c r="AH24" s="6">
        <v>1</v>
      </c>
      <c r="AI24" s="84">
        <v>1</v>
      </c>
      <c r="AJ24" s="12">
        <v>0</v>
      </c>
      <c r="AK24" s="12">
        <v>0</v>
      </c>
      <c r="AL24" s="12" t="s">
        <v>50</v>
      </c>
      <c r="AM24" s="12" t="s">
        <v>51</v>
      </c>
      <c r="AN24" s="55" t="s">
        <v>433</v>
      </c>
      <c r="AO24" s="19" t="s">
        <v>1639</v>
      </c>
      <c r="AP24" s="12" t="s">
        <v>61</v>
      </c>
    </row>
    <row r="25" spans="1:59" x14ac:dyDescent="0.2">
      <c r="A25" s="15" t="s">
        <v>53</v>
      </c>
      <c r="B25" t="s">
        <v>407</v>
      </c>
      <c r="C25" s="80" t="s">
        <v>407</v>
      </c>
      <c r="D25" t="str">
        <f>VLOOKUP(E25,[1]已发行产品!$A$3:$C$1113,3,FALSE)</f>
        <v>收益凭证兴尚自动赎回27号</v>
      </c>
      <c r="E25" t="s">
        <v>435</v>
      </c>
      <c r="F25" s="15" t="s">
        <v>414</v>
      </c>
      <c r="G25" s="56" t="s">
        <v>418</v>
      </c>
      <c r="H25">
        <v>1</v>
      </c>
      <c r="I25" t="s">
        <v>52</v>
      </c>
      <c r="J25" t="s">
        <v>45</v>
      </c>
      <c r="K25">
        <v>15000000</v>
      </c>
      <c r="L25" s="3">
        <v>44967</v>
      </c>
      <c r="M25" s="3">
        <v>45698</v>
      </c>
      <c r="N25">
        <v>15000000</v>
      </c>
      <c r="O25" t="s">
        <v>324</v>
      </c>
      <c r="P25" t="s">
        <v>325</v>
      </c>
      <c r="Q25" t="s">
        <v>48</v>
      </c>
      <c r="R25">
        <v>6975.39</v>
      </c>
      <c r="S25" s="6">
        <v>1</v>
      </c>
      <c r="X25" s="6">
        <v>1</v>
      </c>
      <c r="Y25" s="53" t="s">
        <v>442</v>
      </c>
      <c r="Z25" s="6">
        <v>0.72</v>
      </c>
      <c r="AB25" s="3"/>
      <c r="AC25" s="8">
        <v>0.14299999999999999</v>
      </c>
      <c r="AD25" s="6">
        <v>0.08</v>
      </c>
      <c r="AE25" s="8">
        <v>0</v>
      </c>
      <c r="AF25">
        <v>0</v>
      </c>
      <c r="AH25" s="6">
        <v>1</v>
      </c>
      <c r="AI25" s="84">
        <v>1</v>
      </c>
      <c r="AJ25" s="12">
        <v>0</v>
      </c>
      <c r="AK25" s="12">
        <v>0</v>
      </c>
      <c r="AL25" s="12" t="s">
        <v>50</v>
      </c>
      <c r="AM25" s="12" t="s">
        <v>51</v>
      </c>
      <c r="AN25" s="55" t="s">
        <v>443</v>
      </c>
      <c r="AO25" s="19" t="s">
        <v>1639</v>
      </c>
      <c r="AP25" s="12" t="s">
        <v>61</v>
      </c>
    </row>
    <row r="26" spans="1:59" x14ac:dyDescent="0.2">
      <c r="A26" s="15" t="s">
        <v>626</v>
      </c>
      <c r="B26" t="s">
        <v>407</v>
      </c>
      <c r="C26" t="s">
        <v>407</v>
      </c>
      <c r="D26" t="str">
        <f>VLOOKUP(E26,[1]已发行产品!$A$3:$C$1113,3,FALSE)</f>
        <v>收益凭证兴尚自动赎回41号</v>
      </c>
      <c r="E26" t="s">
        <v>933</v>
      </c>
      <c r="F26" s="15" t="s">
        <v>414</v>
      </c>
      <c r="G26" s="28" t="s">
        <v>418</v>
      </c>
      <c r="H26">
        <v>1</v>
      </c>
      <c r="I26" s="82" t="s">
        <v>618</v>
      </c>
      <c r="J26" s="80" t="s">
        <v>583</v>
      </c>
      <c r="K26">
        <v>25000000</v>
      </c>
      <c r="L26" s="31">
        <v>45044</v>
      </c>
      <c r="M26" s="31">
        <v>46140</v>
      </c>
      <c r="N26">
        <v>25000000</v>
      </c>
      <c r="O26" t="s">
        <v>324</v>
      </c>
      <c r="P26" t="s">
        <v>325</v>
      </c>
      <c r="Q26" t="s">
        <v>48</v>
      </c>
      <c r="R26">
        <v>6723.3</v>
      </c>
      <c r="S26" s="6">
        <v>1</v>
      </c>
      <c r="X26" s="6">
        <v>1</v>
      </c>
      <c r="Y26" s="15" t="s">
        <v>935</v>
      </c>
      <c r="Z26" s="6">
        <v>0.73</v>
      </c>
      <c r="AB26" s="3"/>
      <c r="AC26" s="8">
        <v>0.1187</v>
      </c>
      <c r="AD26" s="6">
        <v>0.08</v>
      </c>
      <c r="AE26" s="68">
        <v>0</v>
      </c>
      <c r="AF26">
        <v>0</v>
      </c>
      <c r="AH26" s="6">
        <v>1</v>
      </c>
      <c r="AI26" s="17">
        <v>1</v>
      </c>
      <c r="AJ26" s="13">
        <v>0</v>
      </c>
      <c r="AK26" s="12">
        <v>0</v>
      </c>
      <c r="AL26" s="12" t="s">
        <v>510</v>
      </c>
      <c r="AM26" s="12" t="s">
        <v>576</v>
      </c>
      <c r="AN26" t="s">
        <v>936</v>
      </c>
      <c r="AO26" s="19" t="s">
        <v>1639</v>
      </c>
      <c r="AP26" s="12" t="s">
        <v>61</v>
      </c>
    </row>
    <row r="27" spans="1:59" x14ac:dyDescent="0.2">
      <c r="A27" s="15" t="s">
        <v>626</v>
      </c>
      <c r="B27" t="s">
        <v>407</v>
      </c>
      <c r="C27" t="s">
        <v>407</v>
      </c>
      <c r="D27" t="str">
        <f>VLOOKUP(E27,[1]已发行产品!$A$3:$C$1113,3,FALSE)</f>
        <v>收益凭证兴尚自动赎回42号</v>
      </c>
      <c r="E27" t="s">
        <v>1060</v>
      </c>
      <c r="F27" s="80" t="s">
        <v>414</v>
      </c>
      <c r="G27" s="28" t="s">
        <v>418</v>
      </c>
      <c r="H27">
        <v>1</v>
      </c>
      <c r="I27" s="15" t="s">
        <v>618</v>
      </c>
      <c r="J27" t="s">
        <v>583</v>
      </c>
      <c r="K27">
        <v>23000000</v>
      </c>
      <c r="L27" s="31">
        <v>45072</v>
      </c>
      <c r="M27" s="31">
        <v>46168</v>
      </c>
      <c r="N27">
        <v>23000000</v>
      </c>
      <c r="O27" t="s">
        <v>46</v>
      </c>
      <c r="P27" t="s">
        <v>47</v>
      </c>
      <c r="Q27" t="s">
        <v>48</v>
      </c>
      <c r="R27">
        <v>6034.98</v>
      </c>
      <c r="S27" s="6">
        <v>1</v>
      </c>
      <c r="X27" s="6">
        <v>1</v>
      </c>
      <c r="Y27" s="15" t="s">
        <v>935</v>
      </c>
      <c r="Z27" s="6">
        <v>0.74</v>
      </c>
      <c r="AB27" s="3"/>
      <c r="AC27" s="8">
        <v>0.112</v>
      </c>
      <c r="AD27" s="6">
        <v>0.08</v>
      </c>
      <c r="AE27">
        <v>0</v>
      </c>
      <c r="AF27">
        <v>0</v>
      </c>
      <c r="AH27" s="6">
        <v>1</v>
      </c>
      <c r="AI27" s="6">
        <v>1</v>
      </c>
      <c r="AJ27" s="12">
        <v>0</v>
      </c>
      <c r="AK27" s="12">
        <v>0</v>
      </c>
      <c r="AL27" s="66" t="s">
        <v>510</v>
      </c>
      <c r="AM27" s="66" t="s">
        <v>576</v>
      </c>
      <c r="AN27" t="s">
        <v>1062</v>
      </c>
      <c r="AO27" s="19" t="s">
        <v>1639</v>
      </c>
      <c r="AP27" s="12" t="s">
        <v>61</v>
      </c>
    </row>
    <row r="28" spans="1:59" x14ac:dyDescent="0.2">
      <c r="A28" s="15" t="s">
        <v>626</v>
      </c>
      <c r="B28" t="s">
        <v>407</v>
      </c>
      <c r="C28" t="s">
        <v>407</v>
      </c>
      <c r="D28" t="str">
        <f>VLOOKUP(E28,[1]已发行产品!$A$3:$C$1113,3,FALSE)</f>
        <v>收益凭证兴尚自动赎回43号</v>
      </c>
      <c r="E28" t="s">
        <v>1061</v>
      </c>
      <c r="F28" s="80" t="s">
        <v>414</v>
      </c>
      <c r="G28" s="56" t="s">
        <v>418</v>
      </c>
      <c r="H28">
        <v>1</v>
      </c>
      <c r="I28" s="15" t="s">
        <v>618</v>
      </c>
      <c r="J28" s="16" t="s">
        <v>583</v>
      </c>
      <c r="K28">
        <v>30000000</v>
      </c>
      <c r="L28" s="3">
        <v>45072</v>
      </c>
      <c r="M28" s="3">
        <v>46168</v>
      </c>
      <c r="N28">
        <v>30000000</v>
      </c>
      <c r="O28" t="s">
        <v>46</v>
      </c>
      <c r="P28" t="s">
        <v>47</v>
      </c>
      <c r="Q28" t="s">
        <v>48</v>
      </c>
      <c r="R28">
        <v>6034.98</v>
      </c>
      <c r="S28" s="6">
        <v>1</v>
      </c>
      <c r="X28" s="6">
        <v>1</v>
      </c>
      <c r="Y28" s="15" t="s">
        <v>935</v>
      </c>
      <c r="Z28" s="6">
        <v>0.75</v>
      </c>
      <c r="AB28" s="3"/>
      <c r="AC28" s="8">
        <v>0.124</v>
      </c>
      <c r="AD28" s="6">
        <v>0.08</v>
      </c>
      <c r="AE28">
        <v>0</v>
      </c>
      <c r="AF28">
        <v>0</v>
      </c>
      <c r="AH28" s="6">
        <v>1</v>
      </c>
      <c r="AI28" s="6">
        <v>1</v>
      </c>
      <c r="AJ28" s="12">
        <v>0</v>
      </c>
      <c r="AK28" s="12">
        <v>0</v>
      </c>
      <c r="AL28" s="66" t="s">
        <v>510</v>
      </c>
      <c r="AM28" s="66" t="s">
        <v>576</v>
      </c>
      <c r="AN28" t="s">
        <v>1062</v>
      </c>
      <c r="AO28" s="19" t="s">
        <v>1639</v>
      </c>
      <c r="AP28" s="12" t="s">
        <v>61</v>
      </c>
    </row>
    <row r="29" spans="1:59" x14ac:dyDescent="0.2">
      <c r="A29" s="15" t="s">
        <v>626</v>
      </c>
      <c r="B29" t="s">
        <v>1340</v>
      </c>
      <c r="C29" t="s">
        <v>1340</v>
      </c>
      <c r="D29" t="str">
        <f>VLOOKUP(E29,[1]已发行产品!$A$3:$C$1113,3,FALSE)</f>
        <v>收益凭证兴尚自动赎回45号</v>
      </c>
      <c r="E29" t="s">
        <v>1341</v>
      </c>
      <c r="F29" s="15" t="s">
        <v>416</v>
      </c>
      <c r="G29" s="56" t="s">
        <v>417</v>
      </c>
      <c r="H29">
        <v>1</v>
      </c>
      <c r="I29" s="15" t="s">
        <v>618</v>
      </c>
      <c r="J29" s="16" t="s">
        <v>583</v>
      </c>
      <c r="K29">
        <v>99998000</v>
      </c>
      <c r="L29" s="31">
        <v>45141</v>
      </c>
      <c r="M29" s="31">
        <v>45873</v>
      </c>
      <c r="N29">
        <v>99998000</v>
      </c>
      <c r="O29" t="s">
        <v>46</v>
      </c>
      <c r="P29" t="s">
        <v>47</v>
      </c>
      <c r="Q29" t="s">
        <v>48</v>
      </c>
      <c r="R29">
        <v>6098.69</v>
      </c>
      <c r="S29" s="6">
        <v>1</v>
      </c>
      <c r="AH29" s="6">
        <v>1</v>
      </c>
      <c r="AI29" s="6">
        <v>1</v>
      </c>
      <c r="AJ29" s="12">
        <v>0</v>
      </c>
      <c r="AK29" s="12">
        <v>0</v>
      </c>
      <c r="AL29" s="66" t="s">
        <v>510</v>
      </c>
      <c r="AM29" s="66" t="s">
        <v>576</v>
      </c>
      <c r="AO29" s="61" t="s">
        <v>1497</v>
      </c>
      <c r="AP29" s="12" t="s">
        <v>61</v>
      </c>
    </row>
    <row r="30" spans="1:59" x14ac:dyDescent="0.2">
      <c r="A30" s="15" t="s">
        <v>626</v>
      </c>
      <c r="B30" t="s">
        <v>407</v>
      </c>
      <c r="C30" t="s">
        <v>407</v>
      </c>
      <c r="D30" t="str">
        <f>VLOOKUP(E30,[1]已发行产品!$A$3:$C$1113,3,FALSE)</f>
        <v>收益凭证兴尚自动赎回46号</v>
      </c>
      <c r="E30" t="s">
        <v>1334</v>
      </c>
      <c r="F30" t="s">
        <v>42</v>
      </c>
      <c r="G30" s="56" t="s">
        <v>418</v>
      </c>
      <c r="H30">
        <v>1</v>
      </c>
      <c r="I30" s="15" t="s">
        <v>618</v>
      </c>
      <c r="J30" s="16" t="s">
        <v>583</v>
      </c>
      <c r="K30">
        <v>30000000</v>
      </c>
      <c r="L30" s="3">
        <v>45142</v>
      </c>
      <c r="M30" s="3">
        <v>46238</v>
      </c>
      <c r="N30">
        <v>30000000</v>
      </c>
      <c r="O30" t="s">
        <v>46</v>
      </c>
      <c r="P30" t="s">
        <v>47</v>
      </c>
      <c r="Q30" t="s">
        <v>48</v>
      </c>
      <c r="R30">
        <v>6128.56</v>
      </c>
      <c r="S30" s="6">
        <v>1</v>
      </c>
      <c r="AH30" s="6">
        <v>1</v>
      </c>
      <c r="AI30" s="6">
        <v>1</v>
      </c>
      <c r="AJ30" s="12">
        <v>0</v>
      </c>
      <c r="AK30" s="12">
        <v>0</v>
      </c>
      <c r="AL30" s="66" t="s">
        <v>510</v>
      </c>
      <c r="AM30" s="66" t="s">
        <v>576</v>
      </c>
      <c r="AO30" s="19" t="s">
        <v>1639</v>
      </c>
      <c r="AP30" s="12" t="s">
        <v>61</v>
      </c>
    </row>
    <row r="31" spans="1:59" x14ac:dyDescent="0.2">
      <c r="A31" s="15" t="s">
        <v>626</v>
      </c>
      <c r="B31" t="s">
        <v>407</v>
      </c>
      <c r="C31" t="s">
        <v>407</v>
      </c>
      <c r="D31" t="str">
        <f>VLOOKUP(E31,[1]已发行产品!$A$3:$C$1113,3,FALSE)</f>
        <v>收益凭证兴尚自动赎回47号</v>
      </c>
      <c r="E31" t="s">
        <v>1335</v>
      </c>
      <c r="F31" t="s">
        <v>42</v>
      </c>
      <c r="G31" s="56" t="s">
        <v>418</v>
      </c>
      <c r="H31">
        <v>1</v>
      </c>
      <c r="I31" s="15" t="s">
        <v>618</v>
      </c>
      <c r="J31" s="16" t="s">
        <v>583</v>
      </c>
      <c r="K31">
        <v>30000000</v>
      </c>
      <c r="L31" s="3">
        <v>45142</v>
      </c>
      <c r="M31" s="3">
        <v>46238</v>
      </c>
      <c r="N31">
        <v>30000000</v>
      </c>
      <c r="O31" t="s">
        <v>324</v>
      </c>
      <c r="P31" t="s">
        <v>325</v>
      </c>
      <c r="Q31" t="s">
        <v>48</v>
      </c>
      <c r="R31">
        <v>6535.22</v>
      </c>
      <c r="S31" s="6">
        <v>1</v>
      </c>
      <c r="AH31" s="6">
        <v>1</v>
      </c>
      <c r="AI31" s="6">
        <v>1</v>
      </c>
      <c r="AJ31" s="12">
        <v>0</v>
      </c>
      <c r="AK31" s="12">
        <v>0</v>
      </c>
      <c r="AL31" s="66" t="s">
        <v>510</v>
      </c>
      <c r="AM31" s="66" t="s">
        <v>576</v>
      </c>
      <c r="AO31" s="19" t="s">
        <v>1639</v>
      </c>
      <c r="AP31" s="12" t="s">
        <v>61</v>
      </c>
    </row>
    <row r="32" spans="1:59" x14ac:dyDescent="0.2">
      <c r="A32" s="15" t="s">
        <v>626</v>
      </c>
      <c r="B32" t="s">
        <v>1352</v>
      </c>
      <c r="C32" t="s">
        <v>1352</v>
      </c>
      <c r="D32" t="str">
        <f>VLOOKUP(E32,[1]已发行产品!$A$3:$C$1113,3,FALSE)</f>
        <v>收益凭证兴尚自动赎回48号</v>
      </c>
      <c r="E32" t="s">
        <v>1353</v>
      </c>
      <c r="F32" s="15" t="s">
        <v>416</v>
      </c>
      <c r="G32" s="56" t="s">
        <v>417</v>
      </c>
      <c r="H32">
        <v>1</v>
      </c>
      <c r="I32" s="15" t="s">
        <v>618</v>
      </c>
      <c r="J32" s="16" t="s">
        <v>583</v>
      </c>
      <c r="K32">
        <v>18408400</v>
      </c>
      <c r="L32" s="3">
        <v>45148</v>
      </c>
      <c r="M32" s="3">
        <v>45692</v>
      </c>
      <c r="N32">
        <v>18408400</v>
      </c>
      <c r="O32" t="s">
        <v>46</v>
      </c>
      <c r="P32" t="s">
        <v>47</v>
      </c>
      <c r="Q32" t="s">
        <v>48</v>
      </c>
      <c r="R32">
        <v>6031.71</v>
      </c>
      <c r="S32" s="6">
        <v>1</v>
      </c>
      <c r="AH32" s="6">
        <v>1</v>
      </c>
      <c r="AI32" s="6">
        <v>1</v>
      </c>
      <c r="AJ32" s="12">
        <v>0</v>
      </c>
      <c r="AK32" s="12">
        <v>0</v>
      </c>
      <c r="AL32" s="66" t="s">
        <v>510</v>
      </c>
      <c r="AM32" s="66" t="s">
        <v>576</v>
      </c>
      <c r="AO32" s="19" t="s">
        <v>646</v>
      </c>
    </row>
    <row r="33" spans="1:42" x14ac:dyDescent="0.2">
      <c r="A33" s="15" t="s">
        <v>626</v>
      </c>
      <c r="B33" t="s">
        <v>1340</v>
      </c>
      <c r="C33" t="s">
        <v>1340</v>
      </c>
      <c r="D33" t="str">
        <f>VLOOKUP(E33,[1]已发行产品!$A$3:$C$1113,3,FALSE)</f>
        <v>收益凭证兴尚自动赎回49号</v>
      </c>
      <c r="E33" t="s">
        <v>1366</v>
      </c>
      <c r="F33" s="15" t="s">
        <v>416</v>
      </c>
      <c r="G33" s="56" t="s">
        <v>417</v>
      </c>
      <c r="H33">
        <v>1</v>
      </c>
      <c r="I33" s="15" t="s">
        <v>618</v>
      </c>
      <c r="J33" s="16" t="s">
        <v>583</v>
      </c>
      <c r="K33">
        <v>91898000</v>
      </c>
      <c r="L33" s="3">
        <v>45149</v>
      </c>
      <c r="M33" s="3">
        <v>45880</v>
      </c>
      <c r="N33">
        <v>91898000</v>
      </c>
      <c r="O33" t="s">
        <v>46</v>
      </c>
      <c r="P33" t="s">
        <v>47</v>
      </c>
      <c r="Q33" t="s">
        <v>48</v>
      </c>
      <c r="R33">
        <v>5913.35</v>
      </c>
      <c r="S33" s="6">
        <v>1</v>
      </c>
      <c r="AH33" s="6">
        <v>1</v>
      </c>
      <c r="AI33" s="6">
        <v>1</v>
      </c>
      <c r="AJ33" s="12">
        <v>0</v>
      </c>
      <c r="AK33" s="12">
        <v>0</v>
      </c>
      <c r="AL33" s="66" t="s">
        <v>510</v>
      </c>
      <c r="AM33" s="66" t="s">
        <v>576</v>
      </c>
      <c r="AO33" s="61" t="s">
        <v>1497</v>
      </c>
      <c r="AP33" s="12" t="s">
        <v>61</v>
      </c>
    </row>
    <row r="34" spans="1:42" x14ac:dyDescent="0.2">
      <c r="A34" s="15" t="s">
        <v>626</v>
      </c>
      <c r="B34" t="s">
        <v>407</v>
      </c>
      <c r="C34" t="s">
        <v>407</v>
      </c>
      <c r="D34" t="str">
        <f>VLOOKUP(E34,[1]已发行产品!$A$3:$C$1113,3,FALSE)</f>
        <v>收益凭证兴尚自动赎回50号</v>
      </c>
      <c r="E34" t="s">
        <v>1449</v>
      </c>
      <c r="F34" t="s">
        <v>42</v>
      </c>
      <c r="G34" s="16" t="s">
        <v>418</v>
      </c>
      <c r="H34">
        <v>1</v>
      </c>
      <c r="I34" t="s">
        <v>52</v>
      </c>
      <c r="J34" s="16" t="s">
        <v>583</v>
      </c>
      <c r="K34">
        <v>10000000</v>
      </c>
      <c r="L34" s="3">
        <v>45177</v>
      </c>
      <c r="M34" s="3">
        <v>46273</v>
      </c>
      <c r="N34">
        <v>10000000</v>
      </c>
      <c r="O34" t="s">
        <v>1360</v>
      </c>
      <c r="P34" t="s">
        <v>1100</v>
      </c>
      <c r="Q34" t="s">
        <v>48</v>
      </c>
      <c r="R34">
        <v>0.55900000000000005</v>
      </c>
      <c r="S34" s="6">
        <v>1</v>
      </c>
      <c r="AH34" s="6">
        <v>1</v>
      </c>
      <c r="AI34" s="6">
        <v>1</v>
      </c>
      <c r="AJ34" s="6">
        <v>0</v>
      </c>
      <c r="AK34" s="6">
        <v>0</v>
      </c>
      <c r="AL34" s="15" t="s">
        <v>510</v>
      </c>
      <c r="AM34" s="15" t="s">
        <v>576</v>
      </c>
      <c r="AO34" s="19" t="s">
        <v>1639</v>
      </c>
      <c r="AP34" s="12" t="s">
        <v>61</v>
      </c>
    </row>
    <row r="35" spans="1:42" x14ac:dyDescent="0.2">
      <c r="A35" s="15" t="s">
        <v>626</v>
      </c>
      <c r="B35" t="s">
        <v>1554</v>
      </c>
      <c r="C35" t="s">
        <v>1554</v>
      </c>
      <c r="D35" t="s">
        <v>1556</v>
      </c>
      <c r="E35" t="s">
        <v>1558</v>
      </c>
      <c r="F35" t="s">
        <v>42</v>
      </c>
      <c r="G35" s="16" t="s">
        <v>418</v>
      </c>
      <c r="H35">
        <v>1</v>
      </c>
      <c r="I35" t="s">
        <v>52</v>
      </c>
      <c r="J35" s="16" t="s">
        <v>583</v>
      </c>
      <c r="K35">
        <v>48500000</v>
      </c>
      <c r="L35" s="3">
        <v>45226</v>
      </c>
      <c r="M35" s="3">
        <v>45957</v>
      </c>
      <c r="N35">
        <v>48500000</v>
      </c>
      <c r="O35" t="s">
        <v>324</v>
      </c>
      <c r="P35" t="s">
        <v>325</v>
      </c>
      <c r="Q35" t="s">
        <v>48</v>
      </c>
      <c r="R35">
        <v>5916.68</v>
      </c>
      <c r="S35" s="6">
        <v>1</v>
      </c>
      <c r="AH35" s="6">
        <v>1</v>
      </c>
      <c r="AI35" s="6">
        <v>1</v>
      </c>
      <c r="AJ35" s="6">
        <v>0</v>
      </c>
      <c r="AK35" s="6">
        <v>0</v>
      </c>
      <c r="AL35" s="15" t="s">
        <v>510</v>
      </c>
      <c r="AM35" s="15" t="s">
        <v>576</v>
      </c>
      <c r="AO35" s="61" t="s">
        <v>1561</v>
      </c>
    </row>
    <row r="36" spans="1:42" x14ac:dyDescent="0.2">
      <c r="A36" t="s">
        <v>41</v>
      </c>
      <c r="B36" t="s">
        <v>1013</v>
      </c>
      <c r="C36" t="s">
        <v>1013</v>
      </c>
      <c r="E36" t="s">
        <v>1014</v>
      </c>
      <c r="F36" s="15" t="s">
        <v>416</v>
      </c>
      <c r="G36" s="16" t="s">
        <v>418</v>
      </c>
      <c r="H36">
        <v>0</v>
      </c>
      <c r="I36" t="s">
        <v>52</v>
      </c>
      <c r="J36" s="16" t="s">
        <v>583</v>
      </c>
      <c r="K36">
        <v>0</v>
      </c>
      <c r="L36" s="3">
        <v>45064</v>
      </c>
      <c r="M36" s="3">
        <v>45432</v>
      </c>
      <c r="N36">
        <v>150000000</v>
      </c>
      <c r="O36" t="s">
        <v>324</v>
      </c>
      <c r="P36" t="s">
        <v>325</v>
      </c>
      <c r="Q36" t="s">
        <v>48</v>
      </c>
      <c r="R36">
        <v>6583.74</v>
      </c>
      <c r="S36" s="6">
        <v>1</v>
      </c>
      <c r="Y36" s="15" t="s">
        <v>547</v>
      </c>
      <c r="AB36" s="3"/>
      <c r="AC36" s="8">
        <v>5.3999999999999999E-2</v>
      </c>
      <c r="AE36" s="6">
        <v>0</v>
      </c>
      <c r="AF36">
        <v>0</v>
      </c>
      <c r="AH36" s="6">
        <v>1</v>
      </c>
      <c r="AI36" s="6">
        <v>1</v>
      </c>
      <c r="AJ36" s="12">
        <v>2.5999999999999999E-2</v>
      </c>
      <c r="AK36" s="12">
        <v>3932054.8</v>
      </c>
      <c r="AL36" s="66" t="s">
        <v>576</v>
      </c>
      <c r="AM36" s="66" t="s">
        <v>576</v>
      </c>
      <c r="AN36" t="s">
        <v>1015</v>
      </c>
      <c r="AO36" s="14" t="s">
        <v>1028</v>
      </c>
      <c r="AP36" s="12" t="s">
        <v>415</v>
      </c>
    </row>
    <row r="37" spans="1:42" x14ac:dyDescent="0.2">
      <c r="A37" t="s">
        <v>41</v>
      </c>
      <c r="B37" t="s">
        <v>1020</v>
      </c>
      <c r="C37" t="s">
        <v>1020</v>
      </c>
      <c r="E37" t="s">
        <v>1021</v>
      </c>
      <c r="F37" s="15" t="s">
        <v>1022</v>
      </c>
      <c r="G37" s="16" t="s">
        <v>418</v>
      </c>
      <c r="H37">
        <v>1</v>
      </c>
      <c r="I37" t="s">
        <v>52</v>
      </c>
      <c r="J37" s="16" t="s">
        <v>583</v>
      </c>
      <c r="K37">
        <f>N37*0.24</f>
        <v>12000000</v>
      </c>
      <c r="L37" s="3">
        <v>45065</v>
      </c>
      <c r="M37" s="3">
        <v>45796</v>
      </c>
      <c r="N37">
        <v>50000000</v>
      </c>
      <c r="O37" t="s">
        <v>324</v>
      </c>
      <c r="P37" t="s">
        <v>325</v>
      </c>
      <c r="Q37" t="s">
        <v>48</v>
      </c>
      <c r="R37">
        <v>6602.32</v>
      </c>
      <c r="S37" s="6">
        <v>1</v>
      </c>
      <c r="X37" s="6">
        <v>1</v>
      </c>
      <c r="Y37" t="s">
        <v>1024</v>
      </c>
      <c r="Z37" s="6">
        <v>0.8</v>
      </c>
      <c r="AC37" s="15" t="s">
        <v>1025</v>
      </c>
      <c r="AD37" s="8">
        <v>8.4000000000000005E-2</v>
      </c>
      <c r="AE37" s="6">
        <v>4.2999999999999999E-4</v>
      </c>
      <c r="AF37" s="8">
        <v>1.95E-2</v>
      </c>
      <c r="AH37" s="6">
        <v>1</v>
      </c>
      <c r="AI37" s="6">
        <v>1</v>
      </c>
      <c r="AJ37" s="6">
        <v>0</v>
      </c>
      <c r="AK37">
        <v>0</v>
      </c>
      <c r="AL37" s="15" t="s">
        <v>510</v>
      </c>
      <c r="AM37" s="15" t="s">
        <v>576</v>
      </c>
      <c r="AN37" t="s">
        <v>1023</v>
      </c>
      <c r="AO37" s="61" t="s">
        <v>1026</v>
      </c>
      <c r="AP37" s="15" t="s">
        <v>1027</v>
      </c>
    </row>
    <row r="38" spans="1:42" x14ac:dyDescent="0.2">
      <c r="A38" t="s">
        <v>41</v>
      </c>
      <c r="B38" t="s">
        <v>1029</v>
      </c>
      <c r="C38" t="s">
        <v>1029</v>
      </c>
      <c r="E38" t="s">
        <v>1033</v>
      </c>
      <c r="F38" s="15" t="s">
        <v>416</v>
      </c>
      <c r="G38" s="16" t="s">
        <v>418</v>
      </c>
      <c r="H38">
        <v>0</v>
      </c>
      <c r="I38" t="s">
        <v>52</v>
      </c>
      <c r="J38" s="16" t="s">
        <v>583</v>
      </c>
      <c r="K38">
        <v>0</v>
      </c>
      <c r="L38" s="3">
        <v>45069</v>
      </c>
      <c r="M38" s="3">
        <v>45434</v>
      </c>
      <c r="N38">
        <v>300000000</v>
      </c>
      <c r="O38" t="s">
        <v>324</v>
      </c>
      <c r="P38" t="s">
        <v>325</v>
      </c>
      <c r="Q38" t="s">
        <v>48</v>
      </c>
      <c r="R38">
        <v>6528.45</v>
      </c>
      <c r="S38" s="6">
        <v>1</v>
      </c>
      <c r="Y38" s="15" t="s">
        <v>1030</v>
      </c>
      <c r="AC38" s="8">
        <v>5.1799999999999999E-2</v>
      </c>
      <c r="AE38" s="6">
        <v>0</v>
      </c>
      <c r="AF38">
        <v>0</v>
      </c>
      <c r="AH38" s="6">
        <v>1</v>
      </c>
      <c r="AI38" s="6">
        <v>1</v>
      </c>
      <c r="AJ38" s="6">
        <v>2.4299999999999999E-2</v>
      </c>
      <c r="AK38" s="4">
        <v>7309972.5999999996</v>
      </c>
      <c r="AL38" s="15" t="s">
        <v>576</v>
      </c>
      <c r="AM38" s="15" t="s">
        <v>576</v>
      </c>
      <c r="AO38" s="61" t="s">
        <v>1032</v>
      </c>
      <c r="AP38" s="15" t="s">
        <v>1031</v>
      </c>
    </row>
    <row r="39" spans="1:42" x14ac:dyDescent="0.2">
      <c r="A39" t="s">
        <v>41</v>
      </c>
      <c r="B39" t="s">
        <v>1044</v>
      </c>
      <c r="C39" t="s">
        <v>1044</v>
      </c>
      <c r="E39" t="s">
        <v>1045</v>
      </c>
      <c r="F39" s="15" t="s">
        <v>416</v>
      </c>
      <c r="G39" s="16" t="s">
        <v>418</v>
      </c>
      <c r="H39">
        <v>0</v>
      </c>
      <c r="I39" t="s">
        <v>52</v>
      </c>
      <c r="J39" s="16" t="s">
        <v>583</v>
      </c>
      <c r="K39">
        <v>0</v>
      </c>
      <c r="L39" s="3">
        <v>45070</v>
      </c>
      <c r="M39" s="3">
        <v>45435</v>
      </c>
      <c r="N39">
        <v>149549000</v>
      </c>
      <c r="O39" t="s">
        <v>324</v>
      </c>
      <c r="P39" t="s">
        <v>325</v>
      </c>
      <c r="Q39" t="s">
        <v>48</v>
      </c>
      <c r="R39">
        <v>6513.18</v>
      </c>
      <c r="S39" s="6">
        <v>1</v>
      </c>
      <c r="Y39" s="15" t="s">
        <v>549</v>
      </c>
      <c r="AC39" s="8">
        <v>5.1799999999999999E-2</v>
      </c>
      <c r="AE39" s="6">
        <v>0</v>
      </c>
      <c r="AF39">
        <v>0</v>
      </c>
      <c r="AH39" s="6">
        <v>1</v>
      </c>
      <c r="AI39" s="6">
        <v>1</v>
      </c>
      <c r="AJ39" s="6">
        <v>2.4299999999999999E-2</v>
      </c>
      <c r="AK39" s="4">
        <v>3643996.98</v>
      </c>
      <c r="AL39" s="15" t="s">
        <v>576</v>
      </c>
      <c r="AM39" s="15" t="s">
        <v>576</v>
      </c>
      <c r="AO39" s="61" t="s">
        <v>1032</v>
      </c>
      <c r="AP39" s="15" t="s">
        <v>455</v>
      </c>
    </row>
    <row r="40" spans="1:42" x14ac:dyDescent="0.2">
      <c r="A40" t="s">
        <v>41</v>
      </c>
      <c r="B40" t="s">
        <v>1048</v>
      </c>
      <c r="C40" t="s">
        <v>1048</v>
      </c>
      <c r="E40" t="s">
        <v>1050</v>
      </c>
      <c r="F40" s="15" t="s">
        <v>414</v>
      </c>
      <c r="G40" s="16" t="s">
        <v>418</v>
      </c>
      <c r="H40">
        <v>1</v>
      </c>
      <c r="I40" t="s">
        <v>52</v>
      </c>
      <c r="J40" s="16" t="s">
        <v>583</v>
      </c>
      <c r="K40">
        <f>N40*0.25</f>
        <v>11987750</v>
      </c>
      <c r="L40" s="3">
        <v>45071</v>
      </c>
      <c r="M40" s="3">
        <v>46167</v>
      </c>
      <c r="N40">
        <v>47951000</v>
      </c>
      <c r="O40" t="s">
        <v>324</v>
      </c>
      <c r="P40" t="s">
        <v>325</v>
      </c>
      <c r="Q40" t="s">
        <v>48</v>
      </c>
      <c r="R40">
        <v>6501</v>
      </c>
      <c r="S40" s="6">
        <v>1</v>
      </c>
      <c r="AJ40" s="6">
        <v>0</v>
      </c>
      <c r="AK40">
        <v>0</v>
      </c>
      <c r="AL40" s="15" t="s">
        <v>510</v>
      </c>
      <c r="AM40" s="15" t="s">
        <v>576</v>
      </c>
      <c r="AO40" s="61" t="s">
        <v>1053</v>
      </c>
      <c r="AP40" s="15" t="s">
        <v>455</v>
      </c>
    </row>
    <row r="41" spans="1:42" x14ac:dyDescent="0.2">
      <c r="A41" t="s">
        <v>41</v>
      </c>
      <c r="B41" t="s">
        <v>1049</v>
      </c>
      <c r="C41" t="s">
        <v>1049</v>
      </c>
      <c r="E41" t="s">
        <v>1051</v>
      </c>
      <c r="F41" s="15" t="s">
        <v>416</v>
      </c>
      <c r="G41" s="16" t="s">
        <v>418</v>
      </c>
      <c r="H41">
        <v>0</v>
      </c>
      <c r="I41" t="s">
        <v>52</v>
      </c>
      <c r="J41" s="16" t="s">
        <v>583</v>
      </c>
      <c r="K41">
        <v>534.25</v>
      </c>
      <c r="L41" s="3">
        <v>45071</v>
      </c>
      <c r="M41" s="3">
        <v>45439</v>
      </c>
      <c r="N41">
        <v>30000000</v>
      </c>
      <c r="O41" t="s">
        <v>324</v>
      </c>
      <c r="P41" t="s">
        <v>325</v>
      </c>
      <c r="Q41" t="s">
        <v>48</v>
      </c>
      <c r="R41">
        <v>6510.56</v>
      </c>
      <c r="S41" s="6">
        <v>1</v>
      </c>
      <c r="AJ41" s="6">
        <v>0.01</v>
      </c>
      <c r="AK41">
        <v>302465.75</v>
      </c>
      <c r="AL41" s="15" t="s">
        <v>1052</v>
      </c>
      <c r="AM41" s="15" t="s">
        <v>1052</v>
      </c>
      <c r="AO41" s="61" t="s">
        <v>1054</v>
      </c>
      <c r="AP41" s="15" t="s">
        <v>455</v>
      </c>
    </row>
    <row r="42" spans="1:42" x14ac:dyDescent="0.2">
      <c r="A42" t="s">
        <v>41</v>
      </c>
      <c r="B42" t="s">
        <v>1055</v>
      </c>
      <c r="C42" t="s">
        <v>1055</v>
      </c>
      <c r="E42" t="s">
        <v>1056</v>
      </c>
      <c r="F42" s="15" t="s">
        <v>416</v>
      </c>
      <c r="G42" s="16" t="s">
        <v>418</v>
      </c>
      <c r="H42">
        <v>0</v>
      </c>
      <c r="I42" t="s">
        <v>52</v>
      </c>
      <c r="J42" s="16" t="s">
        <v>583</v>
      </c>
      <c r="K42">
        <v>0.96</v>
      </c>
      <c r="L42" s="3">
        <v>45061</v>
      </c>
      <c r="M42" s="3">
        <v>45611</v>
      </c>
      <c r="N42">
        <v>6636300</v>
      </c>
      <c r="O42" t="s">
        <v>324</v>
      </c>
      <c r="P42" t="s">
        <v>325</v>
      </c>
      <c r="Q42" t="s">
        <v>48</v>
      </c>
      <c r="R42">
        <v>6564.19</v>
      </c>
      <c r="S42" s="6">
        <v>1</v>
      </c>
      <c r="AJ42" s="6">
        <v>0.01</v>
      </c>
      <c r="AK42">
        <v>99999.039999999994</v>
      </c>
      <c r="AL42" s="15" t="s">
        <v>576</v>
      </c>
      <c r="AM42" s="15" t="s">
        <v>576</v>
      </c>
      <c r="AO42" s="61" t="s">
        <v>1057</v>
      </c>
      <c r="AP42" s="15" t="s">
        <v>455</v>
      </c>
    </row>
    <row r="43" spans="1:42" x14ac:dyDescent="0.2">
      <c r="A43" t="s">
        <v>41</v>
      </c>
      <c r="B43" t="s">
        <v>1063</v>
      </c>
      <c r="C43" t="s">
        <v>1063</v>
      </c>
      <c r="E43" t="s">
        <v>1064</v>
      </c>
      <c r="F43" s="15" t="s">
        <v>416</v>
      </c>
      <c r="G43" s="16" t="s">
        <v>418</v>
      </c>
      <c r="H43">
        <v>0</v>
      </c>
      <c r="I43" t="s">
        <v>52</v>
      </c>
      <c r="J43" s="16" t="s">
        <v>583</v>
      </c>
      <c r="K43">
        <v>0</v>
      </c>
      <c r="L43" s="3">
        <v>45072</v>
      </c>
      <c r="M43" s="3">
        <v>45439</v>
      </c>
      <c r="N43">
        <v>111900000</v>
      </c>
      <c r="O43" t="s">
        <v>324</v>
      </c>
      <c r="P43" t="s">
        <v>325</v>
      </c>
      <c r="Q43" t="s">
        <v>48</v>
      </c>
      <c r="R43">
        <v>6546.41</v>
      </c>
      <c r="S43" s="6">
        <v>1</v>
      </c>
      <c r="Y43" s="15" t="s">
        <v>549</v>
      </c>
      <c r="AC43" s="8">
        <v>5.1799999999999999E-2</v>
      </c>
      <c r="AE43" s="6">
        <v>0</v>
      </c>
      <c r="AF43">
        <v>0</v>
      </c>
      <c r="AH43" s="6">
        <v>1</v>
      </c>
      <c r="AI43" s="6">
        <v>1</v>
      </c>
      <c r="AJ43" s="6">
        <v>2.4299999999999999E-2</v>
      </c>
      <c r="AK43" s="4">
        <v>2741519.34</v>
      </c>
      <c r="AL43" s="15" t="s">
        <v>576</v>
      </c>
      <c r="AM43" s="15" t="s">
        <v>576</v>
      </c>
      <c r="AO43" s="61" t="s">
        <v>1065</v>
      </c>
      <c r="AP43" s="15" t="s">
        <v>455</v>
      </c>
    </row>
    <row r="44" spans="1:42" x14ac:dyDescent="0.2">
      <c r="A44" t="s">
        <v>41</v>
      </c>
      <c r="B44" t="s">
        <v>1066</v>
      </c>
      <c r="C44" t="s">
        <v>1066</v>
      </c>
      <c r="E44" t="s">
        <v>1067</v>
      </c>
      <c r="F44" s="15" t="s">
        <v>416</v>
      </c>
      <c r="G44" s="16" t="s">
        <v>418</v>
      </c>
      <c r="H44">
        <v>0</v>
      </c>
      <c r="I44" t="s">
        <v>52</v>
      </c>
      <c r="J44" s="16" t="s">
        <v>583</v>
      </c>
      <c r="K44">
        <v>0</v>
      </c>
      <c r="L44" s="3">
        <v>45075</v>
      </c>
      <c r="M44" s="3">
        <v>45441</v>
      </c>
      <c r="N44">
        <v>92529411.799999997</v>
      </c>
      <c r="O44" t="s">
        <v>324</v>
      </c>
      <c r="P44" t="s">
        <v>325</v>
      </c>
      <c r="Q44" t="s">
        <v>48</v>
      </c>
      <c r="R44">
        <v>6534.12</v>
      </c>
      <c r="S44" s="6">
        <v>1</v>
      </c>
      <c r="Y44" s="15" t="s">
        <v>547</v>
      </c>
      <c r="AB44" s="3"/>
      <c r="AC44" s="8">
        <v>5.2999999999999999E-2</v>
      </c>
      <c r="AE44" s="6">
        <v>0</v>
      </c>
      <c r="AF44">
        <v>0</v>
      </c>
      <c r="AH44" s="6">
        <v>1</v>
      </c>
      <c r="AI44" s="6">
        <v>1</v>
      </c>
      <c r="AJ44" s="12">
        <v>2.5000000000000001E-2</v>
      </c>
      <c r="AK44" s="12">
        <v>2319572.9300000002</v>
      </c>
      <c r="AL44" s="66" t="s">
        <v>576</v>
      </c>
      <c r="AM44" s="66" t="s">
        <v>576</v>
      </c>
      <c r="AN44" t="s">
        <v>1015</v>
      </c>
      <c r="AO44" s="14" t="s">
        <v>1069</v>
      </c>
      <c r="AP44" s="12" t="s">
        <v>415</v>
      </c>
    </row>
    <row r="45" spans="1:42" x14ac:dyDescent="0.2">
      <c r="A45" t="s">
        <v>41</v>
      </c>
      <c r="B45" t="s">
        <v>1070</v>
      </c>
      <c r="C45" t="s">
        <v>1070</v>
      </c>
      <c r="E45" t="s">
        <v>1072</v>
      </c>
      <c r="F45" s="15" t="s">
        <v>416</v>
      </c>
      <c r="G45" s="16" t="s">
        <v>418</v>
      </c>
      <c r="H45">
        <v>0</v>
      </c>
      <c r="I45" t="s">
        <v>52</v>
      </c>
      <c r="J45" s="16" t="s">
        <v>583</v>
      </c>
      <c r="K45">
        <v>0</v>
      </c>
      <c r="L45" s="3">
        <v>45078</v>
      </c>
      <c r="M45" s="3">
        <v>45443</v>
      </c>
      <c r="N45">
        <v>61160000</v>
      </c>
      <c r="O45" t="s">
        <v>324</v>
      </c>
      <c r="P45" t="s">
        <v>325</v>
      </c>
      <c r="Q45" t="s">
        <v>48</v>
      </c>
      <c r="R45">
        <v>6574.76</v>
      </c>
      <c r="S45" s="6">
        <v>1</v>
      </c>
      <c r="AJ45" s="8">
        <v>2.7E-2</v>
      </c>
      <c r="AK45">
        <v>1655844.16</v>
      </c>
      <c r="AL45" s="15" t="s">
        <v>1076</v>
      </c>
      <c r="AM45" s="15" t="s">
        <v>576</v>
      </c>
      <c r="AO45" s="61" t="s">
        <v>1075</v>
      </c>
      <c r="AP45" s="12" t="s">
        <v>415</v>
      </c>
    </row>
    <row r="46" spans="1:42" x14ac:dyDescent="0.2">
      <c r="A46" t="s">
        <v>41</v>
      </c>
      <c r="B46" t="s">
        <v>1071</v>
      </c>
      <c r="C46" t="s">
        <v>1071</v>
      </c>
      <c r="E46" t="s">
        <v>1073</v>
      </c>
      <c r="F46" s="15" t="s">
        <v>414</v>
      </c>
      <c r="G46" s="16" t="s">
        <v>418</v>
      </c>
      <c r="H46">
        <v>1</v>
      </c>
      <c r="I46" t="s">
        <v>52</v>
      </c>
      <c r="J46" s="16" t="s">
        <v>583</v>
      </c>
      <c r="K46">
        <f>N46*0.25</f>
        <v>9612500</v>
      </c>
      <c r="L46" s="3">
        <v>45078</v>
      </c>
      <c r="M46" s="3">
        <v>45810</v>
      </c>
      <c r="N46">
        <v>38450000</v>
      </c>
      <c r="O46" t="s">
        <v>46</v>
      </c>
      <c r="P46" t="s">
        <v>47</v>
      </c>
      <c r="Q46" t="s">
        <v>48</v>
      </c>
      <c r="R46">
        <v>6051.46</v>
      </c>
      <c r="S46" s="6">
        <v>1</v>
      </c>
      <c r="AK46">
        <v>0</v>
      </c>
      <c r="AL46" s="15" t="s">
        <v>1074</v>
      </c>
      <c r="AM46" s="15" t="s">
        <v>1076</v>
      </c>
      <c r="AO46" s="61" t="s">
        <v>1077</v>
      </c>
      <c r="AP46" s="15"/>
    </row>
    <row r="47" spans="1:42" x14ac:dyDescent="0.2">
      <c r="A47" t="s">
        <v>41</v>
      </c>
      <c r="B47" t="s">
        <v>1079</v>
      </c>
      <c r="C47" t="s">
        <v>1079</v>
      </c>
      <c r="E47" t="s">
        <v>1080</v>
      </c>
      <c r="F47" s="15" t="s">
        <v>441</v>
      </c>
      <c r="G47" s="16" t="s">
        <v>418</v>
      </c>
      <c r="H47">
        <v>0</v>
      </c>
      <c r="I47" t="s">
        <v>52</v>
      </c>
      <c r="J47" s="16" t="s">
        <v>583</v>
      </c>
      <c r="K47">
        <v>0</v>
      </c>
      <c r="L47" s="3">
        <v>45077</v>
      </c>
      <c r="M47" s="3">
        <v>45434</v>
      </c>
      <c r="N47">
        <v>188650000</v>
      </c>
      <c r="O47" t="s">
        <v>46</v>
      </c>
      <c r="P47" t="s">
        <v>47</v>
      </c>
      <c r="Q47" t="s">
        <v>93</v>
      </c>
      <c r="R47">
        <v>6047.8</v>
      </c>
      <c r="S47" s="6">
        <v>1</v>
      </c>
      <c r="AJ47" s="8">
        <v>5.0000000000000001E-3</v>
      </c>
      <c r="AK47">
        <v>943250</v>
      </c>
      <c r="AL47" s="15" t="s">
        <v>1076</v>
      </c>
      <c r="AM47" s="15" t="s">
        <v>510</v>
      </c>
      <c r="AO47" s="61" t="s">
        <v>1081</v>
      </c>
      <c r="AP47" s="15" t="s">
        <v>1078</v>
      </c>
    </row>
    <row r="48" spans="1:42" x14ac:dyDescent="0.2">
      <c r="A48" t="s">
        <v>41</v>
      </c>
      <c r="B48" t="s">
        <v>1092</v>
      </c>
      <c r="C48" t="s">
        <v>1092</v>
      </c>
      <c r="E48" t="s">
        <v>1093</v>
      </c>
      <c r="F48" s="15" t="s">
        <v>414</v>
      </c>
      <c r="G48" s="16" t="s">
        <v>418</v>
      </c>
      <c r="H48">
        <v>1</v>
      </c>
      <c r="I48" t="s">
        <v>52</v>
      </c>
      <c r="J48" s="16" t="s">
        <v>583</v>
      </c>
      <c r="K48">
        <v>5000000</v>
      </c>
      <c r="L48" s="3">
        <v>45083</v>
      </c>
      <c r="M48" s="3">
        <v>46181</v>
      </c>
      <c r="N48">
        <v>5000000</v>
      </c>
      <c r="O48" t="s">
        <v>46</v>
      </c>
      <c r="P48" t="s">
        <v>47</v>
      </c>
      <c r="Q48" t="s">
        <v>48</v>
      </c>
      <c r="R48">
        <v>6049.76</v>
      </c>
      <c r="S48" s="6">
        <v>1</v>
      </c>
      <c r="AJ48">
        <v>0</v>
      </c>
      <c r="AK48">
        <v>0</v>
      </c>
      <c r="AL48" s="15" t="s">
        <v>510</v>
      </c>
      <c r="AM48" s="15" t="s">
        <v>576</v>
      </c>
      <c r="AO48" s="61" t="s">
        <v>1152</v>
      </c>
      <c r="AP48" s="15" t="s">
        <v>455</v>
      </c>
    </row>
    <row r="49" spans="1:59" x14ac:dyDescent="0.2">
      <c r="A49" t="s">
        <v>41</v>
      </c>
      <c r="B49" t="s">
        <v>1092</v>
      </c>
      <c r="C49" t="s">
        <v>1092</v>
      </c>
      <c r="E49" t="s">
        <v>1094</v>
      </c>
      <c r="F49" s="15" t="s">
        <v>414</v>
      </c>
      <c r="G49" s="16" t="s">
        <v>418</v>
      </c>
      <c r="H49">
        <v>1</v>
      </c>
      <c r="I49" t="s">
        <v>52</v>
      </c>
      <c r="J49" s="16" t="s">
        <v>583</v>
      </c>
      <c r="K49">
        <v>5000000</v>
      </c>
      <c r="L49" s="3">
        <v>45083</v>
      </c>
      <c r="M49" s="3">
        <v>46181</v>
      </c>
      <c r="N49">
        <v>5000000</v>
      </c>
      <c r="O49" t="s">
        <v>46</v>
      </c>
      <c r="P49" t="s">
        <v>47</v>
      </c>
      <c r="Q49" t="s">
        <v>48</v>
      </c>
      <c r="R49">
        <v>6049.76</v>
      </c>
      <c r="S49" s="6">
        <v>1</v>
      </c>
      <c r="AJ49">
        <v>0</v>
      </c>
      <c r="AK49">
        <v>0</v>
      </c>
      <c r="AL49" s="15" t="s">
        <v>510</v>
      </c>
      <c r="AM49" s="15" t="s">
        <v>576</v>
      </c>
      <c r="AO49" s="61" t="s">
        <v>1152</v>
      </c>
      <c r="AP49" s="15" t="s">
        <v>455</v>
      </c>
    </row>
    <row r="50" spans="1:59" x14ac:dyDescent="0.2">
      <c r="A50" t="s">
        <v>41</v>
      </c>
      <c r="B50" t="s">
        <v>1092</v>
      </c>
      <c r="C50" t="s">
        <v>1092</v>
      </c>
      <c r="E50" t="s">
        <v>1097</v>
      </c>
      <c r="F50" s="15" t="s">
        <v>414</v>
      </c>
      <c r="G50" s="16" t="s">
        <v>418</v>
      </c>
      <c r="H50">
        <v>1</v>
      </c>
      <c r="I50" t="s">
        <v>52</v>
      </c>
      <c r="J50" s="80" t="s">
        <v>583</v>
      </c>
      <c r="K50">
        <v>6000000</v>
      </c>
      <c r="L50" s="3">
        <v>45084</v>
      </c>
      <c r="M50" s="3">
        <v>46181</v>
      </c>
      <c r="N50">
        <v>6000000</v>
      </c>
      <c r="O50" t="s">
        <v>46</v>
      </c>
      <c r="P50" t="s">
        <v>47</v>
      </c>
      <c r="Q50" t="s">
        <v>48</v>
      </c>
      <c r="R50">
        <v>5988.03</v>
      </c>
      <c r="S50" s="6">
        <v>1</v>
      </c>
      <c r="AJ50">
        <v>0</v>
      </c>
      <c r="AK50">
        <v>0</v>
      </c>
      <c r="AL50" s="15" t="s">
        <v>510</v>
      </c>
      <c r="AM50" s="15" t="s">
        <v>576</v>
      </c>
      <c r="AO50" s="61" t="s">
        <v>1152</v>
      </c>
      <c r="AP50" s="15" t="s">
        <v>455</v>
      </c>
    </row>
    <row r="51" spans="1:59" x14ac:dyDescent="0.2">
      <c r="A51" t="s">
        <v>41</v>
      </c>
      <c r="B51" s="80" t="s">
        <v>280</v>
      </c>
      <c r="C51" s="80" t="s">
        <v>280</v>
      </c>
      <c r="D51" s="80"/>
      <c r="E51" s="80" t="s">
        <v>281</v>
      </c>
      <c r="F51" s="80" t="s">
        <v>42</v>
      </c>
      <c r="G51" s="16" t="s">
        <v>43</v>
      </c>
      <c r="H51" s="80">
        <v>0.2</v>
      </c>
      <c r="I51" s="80" t="s">
        <v>52</v>
      </c>
      <c r="J51" s="80" t="s">
        <v>45</v>
      </c>
      <c r="K51" s="80">
        <v>2000000</v>
      </c>
      <c r="L51" s="83">
        <v>44680</v>
      </c>
      <c r="M51" s="83">
        <v>45411</v>
      </c>
      <c r="N51" s="80">
        <v>10000000</v>
      </c>
      <c r="O51" t="s">
        <v>46</v>
      </c>
      <c r="P51" t="s">
        <v>47</v>
      </c>
      <c r="Q51" s="80" t="s">
        <v>48</v>
      </c>
      <c r="R51">
        <v>5921.57</v>
      </c>
      <c r="S51" s="84">
        <v>0.91508839720000001</v>
      </c>
      <c r="T51" s="84">
        <v>0</v>
      </c>
      <c r="U51" s="80" t="b">
        <v>0</v>
      </c>
      <c r="V51" s="84">
        <v>0</v>
      </c>
      <c r="W51" s="80">
        <v>0</v>
      </c>
      <c r="X51" s="84">
        <v>0.2</v>
      </c>
      <c r="Y51" s="80" t="s">
        <v>282</v>
      </c>
      <c r="Z51" s="84">
        <v>0.73207105549999996</v>
      </c>
      <c r="AA51" s="80"/>
      <c r="AB51" s="80"/>
      <c r="AC51" s="85">
        <v>0.112</v>
      </c>
      <c r="AD51" s="80"/>
      <c r="AE51" s="85">
        <v>0</v>
      </c>
      <c r="AF51" s="85">
        <v>0</v>
      </c>
      <c r="AG51" s="80">
        <v>0</v>
      </c>
      <c r="AH51" s="84">
        <v>1</v>
      </c>
      <c r="AI51" s="84">
        <v>1.0900000000000001</v>
      </c>
      <c r="AJ51" s="8">
        <v>0</v>
      </c>
      <c r="AK51" s="80">
        <v>0</v>
      </c>
      <c r="AL51" t="s">
        <v>50</v>
      </c>
      <c r="AM51" s="80" t="s">
        <v>51</v>
      </c>
      <c r="AN51" s="86" t="s">
        <v>283</v>
      </c>
      <c r="AO51" s="60" t="s">
        <v>284</v>
      </c>
      <c r="AP51" s="80" t="s">
        <v>61</v>
      </c>
      <c r="AQ51" s="80"/>
      <c r="AR51" s="80"/>
      <c r="AS51" s="80"/>
      <c r="AT51" s="80"/>
      <c r="AU51" s="80"/>
      <c r="AV51" s="80"/>
      <c r="AW51" s="80"/>
      <c r="AX51" s="80"/>
      <c r="AY51" s="80"/>
      <c r="AZ51" s="80"/>
      <c r="BA51" s="80"/>
      <c r="BB51" s="80"/>
      <c r="BC51" s="80"/>
      <c r="BD51" s="80"/>
      <c r="BE51" s="80"/>
      <c r="BF51" s="80"/>
      <c r="BG51" s="80"/>
    </row>
    <row r="52" spans="1:59" x14ac:dyDescent="0.2">
      <c r="A52" t="s">
        <v>41</v>
      </c>
      <c r="B52" t="s">
        <v>280</v>
      </c>
      <c r="C52" t="s">
        <v>280</v>
      </c>
      <c r="E52" t="s">
        <v>1058</v>
      </c>
      <c r="F52" s="15" t="s">
        <v>416</v>
      </c>
      <c r="G52" s="56" t="s">
        <v>418</v>
      </c>
      <c r="H52">
        <v>0</v>
      </c>
      <c r="I52" s="15" t="s">
        <v>618</v>
      </c>
      <c r="J52" t="s">
        <v>583</v>
      </c>
      <c r="K52">
        <v>410.96</v>
      </c>
      <c r="L52" s="3">
        <v>45072</v>
      </c>
      <c r="M52" s="3">
        <v>45436</v>
      </c>
      <c r="N52">
        <v>15000000</v>
      </c>
      <c r="O52" t="s">
        <v>46</v>
      </c>
      <c r="P52" t="s">
        <v>47</v>
      </c>
      <c r="Q52" t="s">
        <v>48</v>
      </c>
      <c r="R52">
        <v>5969.25</v>
      </c>
      <c r="S52" s="6">
        <v>1</v>
      </c>
      <c r="Y52" s="15" t="s">
        <v>472</v>
      </c>
      <c r="AB52" s="3"/>
      <c r="AC52" s="6">
        <v>0.02</v>
      </c>
      <c r="AE52">
        <v>0</v>
      </c>
      <c r="AF52">
        <v>0</v>
      </c>
      <c r="AH52" s="6">
        <v>1</v>
      </c>
      <c r="AI52" s="6">
        <v>1</v>
      </c>
      <c r="AJ52" s="12">
        <v>0.01</v>
      </c>
      <c r="AK52" s="12">
        <v>149589.04</v>
      </c>
      <c r="AL52" s="66" t="s">
        <v>576</v>
      </c>
      <c r="AM52" s="66" t="s">
        <v>576</v>
      </c>
      <c r="AN52" t="s">
        <v>1059</v>
      </c>
      <c r="AO52" s="60" t="s">
        <v>284</v>
      </c>
      <c r="AP52" t="s">
        <v>61</v>
      </c>
    </row>
    <row r="53" spans="1:59" x14ac:dyDescent="0.2">
      <c r="A53" t="s">
        <v>41</v>
      </c>
      <c r="B53" t="s">
        <v>280</v>
      </c>
      <c r="C53" t="s">
        <v>280</v>
      </c>
      <c r="E53" t="s">
        <v>1095</v>
      </c>
      <c r="F53" s="15" t="s">
        <v>416</v>
      </c>
      <c r="G53" s="56" t="s">
        <v>418</v>
      </c>
      <c r="H53">
        <v>0</v>
      </c>
      <c r="I53" s="15" t="s">
        <v>618</v>
      </c>
      <c r="J53" t="s">
        <v>583</v>
      </c>
      <c r="K53">
        <v>0</v>
      </c>
      <c r="L53" s="3">
        <v>45084</v>
      </c>
      <c r="M53" s="3">
        <v>45449</v>
      </c>
      <c r="N53">
        <v>2400000</v>
      </c>
      <c r="O53" t="s">
        <v>46</v>
      </c>
      <c r="P53" t="s">
        <v>47</v>
      </c>
      <c r="Q53" t="s">
        <v>48</v>
      </c>
      <c r="R53">
        <v>5981.94</v>
      </c>
      <c r="S53" s="6">
        <v>1</v>
      </c>
      <c r="Y53" s="15" t="s">
        <v>472</v>
      </c>
      <c r="AB53" s="3"/>
      <c r="AC53" s="8">
        <v>6.0900000000000003E-2</v>
      </c>
      <c r="AE53" s="6">
        <v>0</v>
      </c>
      <c r="AF53">
        <v>0</v>
      </c>
      <c r="AH53" s="6">
        <v>1</v>
      </c>
      <c r="AI53" s="6">
        <v>1</v>
      </c>
      <c r="AJ53" s="12">
        <v>2.5000000000000001E-2</v>
      </c>
      <c r="AK53" s="12">
        <v>60000</v>
      </c>
      <c r="AL53" s="66" t="s">
        <v>576</v>
      </c>
      <c r="AM53" s="66" t="s">
        <v>576</v>
      </c>
      <c r="AN53" t="s">
        <v>1096</v>
      </c>
      <c r="AO53" s="60" t="s">
        <v>284</v>
      </c>
      <c r="AP53" t="s">
        <v>61</v>
      </c>
    </row>
    <row r="54" spans="1:59" x14ac:dyDescent="0.2">
      <c r="A54" t="s">
        <v>41</v>
      </c>
      <c r="B54" t="s">
        <v>1098</v>
      </c>
      <c r="C54" t="s">
        <v>1098</v>
      </c>
      <c r="E54" t="s">
        <v>1099</v>
      </c>
      <c r="F54" t="s">
        <v>42</v>
      </c>
      <c r="G54" s="56" t="s">
        <v>418</v>
      </c>
      <c r="H54">
        <v>0.25</v>
      </c>
      <c r="I54" s="15" t="s">
        <v>618</v>
      </c>
      <c r="J54" s="16" t="s">
        <v>583</v>
      </c>
      <c r="K54">
        <f>N54*0.25</f>
        <v>250000</v>
      </c>
      <c r="L54" s="3">
        <v>44986</v>
      </c>
      <c r="M54" s="3">
        <v>45352</v>
      </c>
      <c r="N54">
        <v>1000000</v>
      </c>
      <c r="O54" s="15" t="s">
        <v>1103</v>
      </c>
      <c r="P54" t="s">
        <v>1101</v>
      </c>
      <c r="Q54" t="s">
        <v>48</v>
      </c>
      <c r="R54">
        <v>0.59899999999999998</v>
      </c>
      <c r="S54" s="6">
        <v>1</v>
      </c>
      <c r="AJ54">
        <v>0</v>
      </c>
      <c r="AK54">
        <v>0</v>
      </c>
      <c r="AL54" s="15" t="s">
        <v>510</v>
      </c>
      <c r="AM54" s="15" t="s">
        <v>576</v>
      </c>
      <c r="AO54" s="61" t="s">
        <v>1104</v>
      </c>
    </row>
    <row r="55" spans="1:59" x14ac:dyDescent="0.2">
      <c r="A55" t="s">
        <v>41</v>
      </c>
      <c r="B55" t="s">
        <v>1105</v>
      </c>
      <c r="C55" t="s">
        <v>1105</v>
      </c>
      <c r="E55" t="s">
        <v>1106</v>
      </c>
      <c r="F55" t="s">
        <v>42</v>
      </c>
      <c r="G55" s="56" t="s">
        <v>418</v>
      </c>
      <c r="H55">
        <v>1</v>
      </c>
      <c r="I55" s="15" t="s">
        <v>618</v>
      </c>
      <c r="J55" s="16" t="s">
        <v>583</v>
      </c>
      <c r="K55">
        <v>9787500</v>
      </c>
      <c r="L55" s="3">
        <v>45085</v>
      </c>
      <c r="M55" s="3">
        <v>46181</v>
      </c>
      <c r="N55">
        <v>39150000</v>
      </c>
      <c r="O55" t="s">
        <v>46</v>
      </c>
      <c r="P55" t="s">
        <v>47</v>
      </c>
      <c r="Q55" t="s">
        <v>48</v>
      </c>
      <c r="R55">
        <v>5966.15</v>
      </c>
      <c r="S55" s="6">
        <v>1</v>
      </c>
      <c r="AJ55">
        <v>0</v>
      </c>
      <c r="AK55">
        <v>0</v>
      </c>
      <c r="AL55" s="15" t="s">
        <v>510</v>
      </c>
      <c r="AM55" s="15" t="s">
        <v>576</v>
      </c>
      <c r="AO55" s="61" t="s">
        <v>639</v>
      </c>
      <c r="AP55" s="15"/>
    </row>
    <row r="56" spans="1:59" x14ac:dyDescent="0.2">
      <c r="A56" t="s">
        <v>41</v>
      </c>
      <c r="B56" t="s">
        <v>310</v>
      </c>
      <c r="C56" t="s">
        <v>310</v>
      </c>
      <c r="E56" t="s">
        <v>1116</v>
      </c>
      <c r="F56" t="s">
        <v>42</v>
      </c>
      <c r="G56" s="16" t="s">
        <v>43</v>
      </c>
      <c r="H56">
        <v>1</v>
      </c>
      <c r="I56" t="s">
        <v>52</v>
      </c>
      <c r="J56" s="16" t="s">
        <v>45</v>
      </c>
      <c r="K56">
        <v>30000000</v>
      </c>
      <c r="L56" s="83">
        <v>45040</v>
      </c>
      <c r="M56" s="83">
        <v>45406</v>
      </c>
      <c r="N56">
        <v>30000000</v>
      </c>
      <c r="O56" s="15" t="s">
        <v>701</v>
      </c>
      <c r="P56" t="s">
        <v>700</v>
      </c>
      <c r="Q56" t="s">
        <v>48</v>
      </c>
      <c r="R56">
        <v>1.143</v>
      </c>
      <c r="S56" s="6">
        <v>1</v>
      </c>
      <c r="X56" s="70">
        <v>1</v>
      </c>
      <c r="Y56" s="15" t="s">
        <v>1117</v>
      </c>
      <c r="Z56" s="6">
        <v>0.8</v>
      </c>
      <c r="AC56" s="8">
        <v>0.1288</v>
      </c>
      <c r="AD56" s="8">
        <v>0.1288</v>
      </c>
      <c r="AE56">
        <v>0</v>
      </c>
      <c r="AF56">
        <v>0</v>
      </c>
      <c r="AH56" s="6">
        <v>1</v>
      </c>
      <c r="AI56" s="84">
        <v>1</v>
      </c>
      <c r="AJ56" s="85">
        <v>0</v>
      </c>
      <c r="AK56" s="51">
        <v>0</v>
      </c>
      <c r="AL56" t="s">
        <v>51</v>
      </c>
      <c r="AM56" s="12" t="s">
        <v>51</v>
      </c>
      <c r="AN56" t="s">
        <v>1118</v>
      </c>
      <c r="AO56" s="59" t="s">
        <v>311</v>
      </c>
    </row>
    <row r="57" spans="1:59" x14ac:dyDescent="0.2">
      <c r="A57" t="s">
        <v>41</v>
      </c>
      <c r="B57" t="s">
        <v>1119</v>
      </c>
      <c r="C57" t="s">
        <v>1119</v>
      </c>
      <c r="E57" t="s">
        <v>1120</v>
      </c>
      <c r="F57" s="15" t="s">
        <v>1121</v>
      </c>
      <c r="G57" s="16" t="s">
        <v>43</v>
      </c>
      <c r="H57">
        <v>0.2</v>
      </c>
      <c r="I57" t="s">
        <v>52</v>
      </c>
      <c r="J57" s="16" t="s">
        <v>45</v>
      </c>
      <c r="K57">
        <f>1000000+500000+300000</f>
        <v>1800000</v>
      </c>
      <c r="L57" s="83">
        <v>45056</v>
      </c>
      <c r="M57" s="83">
        <v>45422</v>
      </c>
      <c r="N57">
        <v>5000000</v>
      </c>
      <c r="O57" t="s">
        <v>46</v>
      </c>
      <c r="P57" t="s">
        <v>47</v>
      </c>
      <c r="Q57" t="s">
        <v>93</v>
      </c>
      <c r="R57">
        <v>6173.81</v>
      </c>
      <c r="S57" s="6">
        <v>1</v>
      </c>
      <c r="AJ57">
        <v>0</v>
      </c>
      <c r="AK57">
        <v>0</v>
      </c>
      <c r="AL57" s="15" t="s">
        <v>1122</v>
      </c>
      <c r="AM57" s="15" t="s">
        <v>1122</v>
      </c>
      <c r="AO57" s="61" t="s">
        <v>1123</v>
      </c>
      <c r="AP57" s="15" t="s">
        <v>1124</v>
      </c>
    </row>
    <row r="58" spans="1:59" x14ac:dyDescent="0.2">
      <c r="A58" t="s">
        <v>41</v>
      </c>
      <c r="B58" t="s">
        <v>1049</v>
      </c>
      <c r="C58" t="s">
        <v>1049</v>
      </c>
      <c r="E58" t="s">
        <v>1125</v>
      </c>
      <c r="F58" s="15" t="s">
        <v>416</v>
      </c>
      <c r="G58" s="16" t="s">
        <v>418</v>
      </c>
      <c r="H58">
        <v>0</v>
      </c>
      <c r="I58" t="s">
        <v>52</v>
      </c>
      <c r="J58" s="16" t="s">
        <v>583</v>
      </c>
      <c r="K58">
        <v>0</v>
      </c>
      <c r="L58" s="3">
        <v>45090</v>
      </c>
      <c r="M58" s="3">
        <v>45455</v>
      </c>
      <c r="N58">
        <v>5000000</v>
      </c>
      <c r="O58" t="s">
        <v>324</v>
      </c>
      <c r="P58" t="s">
        <v>325</v>
      </c>
      <c r="Q58" t="s">
        <v>48</v>
      </c>
      <c r="R58">
        <v>6545.28</v>
      </c>
      <c r="S58" s="6">
        <v>1</v>
      </c>
      <c r="AJ58" s="6">
        <v>2.5000000000000001E-2</v>
      </c>
      <c r="AK58">
        <v>125000</v>
      </c>
      <c r="AL58" s="15" t="s">
        <v>576</v>
      </c>
      <c r="AM58" s="15" t="s">
        <v>576</v>
      </c>
      <c r="AO58" s="61" t="s">
        <v>1054</v>
      </c>
      <c r="AP58" s="15" t="s">
        <v>455</v>
      </c>
    </row>
    <row r="59" spans="1:59" x14ac:dyDescent="0.2">
      <c r="A59" t="s">
        <v>41</v>
      </c>
      <c r="B59" t="s">
        <v>1136</v>
      </c>
      <c r="C59" t="s">
        <v>1136</v>
      </c>
      <c r="E59" t="s">
        <v>1137</v>
      </c>
      <c r="F59" t="s">
        <v>42</v>
      </c>
      <c r="G59" s="16" t="s">
        <v>418</v>
      </c>
      <c r="H59">
        <v>1</v>
      </c>
      <c r="I59" t="s">
        <v>52</v>
      </c>
      <c r="J59" s="80" t="s">
        <v>583</v>
      </c>
      <c r="K59">
        <f>N59*0.24</f>
        <v>9120000</v>
      </c>
      <c r="L59" s="83">
        <v>45091</v>
      </c>
      <c r="M59" s="83">
        <v>45824</v>
      </c>
      <c r="N59">
        <v>38000000</v>
      </c>
      <c r="O59" t="s">
        <v>324</v>
      </c>
      <c r="P59" t="s">
        <v>325</v>
      </c>
      <c r="Q59" t="s">
        <v>48</v>
      </c>
      <c r="R59">
        <v>6578.12</v>
      </c>
      <c r="S59" s="6">
        <v>1</v>
      </c>
      <c r="AH59" s="6">
        <v>1</v>
      </c>
      <c r="AI59" s="6">
        <v>1</v>
      </c>
      <c r="AJ59" s="6">
        <v>0</v>
      </c>
      <c r="AK59" s="6">
        <v>0</v>
      </c>
      <c r="AL59" s="15" t="s">
        <v>510</v>
      </c>
      <c r="AM59" s="15" t="s">
        <v>576</v>
      </c>
      <c r="AO59" s="61" t="s">
        <v>1138</v>
      </c>
      <c r="AP59" s="15" t="s">
        <v>1139</v>
      </c>
    </row>
    <row r="60" spans="1:59" x14ac:dyDescent="0.2">
      <c r="A60" t="s">
        <v>41</v>
      </c>
      <c r="B60" t="s">
        <v>1141</v>
      </c>
      <c r="C60" t="s">
        <v>1141</v>
      </c>
      <c r="E60" t="s">
        <v>1142</v>
      </c>
      <c r="F60" t="s">
        <v>42</v>
      </c>
      <c r="G60" s="16" t="s">
        <v>418</v>
      </c>
      <c r="H60">
        <v>1</v>
      </c>
      <c r="I60" t="s">
        <v>52</v>
      </c>
      <c r="J60" s="80" t="s">
        <v>583</v>
      </c>
      <c r="K60">
        <v>2000000</v>
      </c>
      <c r="L60" s="3">
        <v>45093</v>
      </c>
      <c r="M60" s="3">
        <v>45824</v>
      </c>
      <c r="N60">
        <v>2000000</v>
      </c>
      <c r="O60" t="s">
        <v>1102</v>
      </c>
      <c r="P60" t="s">
        <v>1100</v>
      </c>
      <c r="Q60" t="s">
        <v>48</v>
      </c>
      <c r="R60">
        <v>0.57199999999999995</v>
      </c>
      <c r="S60" s="6">
        <v>1</v>
      </c>
      <c r="AH60" s="6">
        <v>1</v>
      </c>
      <c r="AI60" s="6">
        <v>1</v>
      </c>
      <c r="AJ60" s="6">
        <v>0</v>
      </c>
      <c r="AK60" s="6">
        <v>0</v>
      </c>
      <c r="AL60" s="15" t="s">
        <v>510</v>
      </c>
      <c r="AM60" s="15" t="s">
        <v>576</v>
      </c>
      <c r="AO60" s="61" t="s">
        <v>1194</v>
      </c>
      <c r="AP60" s="15" t="s">
        <v>455</v>
      </c>
    </row>
    <row r="61" spans="1:59" x14ac:dyDescent="0.2">
      <c r="A61" t="s">
        <v>41</v>
      </c>
      <c r="B61" t="s">
        <v>1143</v>
      </c>
      <c r="C61" t="s">
        <v>1143</v>
      </c>
      <c r="E61" t="s">
        <v>1144</v>
      </c>
      <c r="F61" s="15" t="s">
        <v>416</v>
      </c>
      <c r="G61" s="16" t="s">
        <v>418</v>
      </c>
      <c r="H61">
        <v>0</v>
      </c>
      <c r="I61" t="s">
        <v>52</v>
      </c>
      <c r="J61" s="80" t="s">
        <v>583</v>
      </c>
      <c r="K61">
        <v>0</v>
      </c>
      <c r="L61" s="3">
        <v>45097</v>
      </c>
      <c r="M61" s="3">
        <v>45455</v>
      </c>
      <c r="N61">
        <v>25000000</v>
      </c>
      <c r="O61" t="s">
        <v>46</v>
      </c>
      <c r="P61" t="s">
        <v>47</v>
      </c>
      <c r="Q61" t="s">
        <v>48</v>
      </c>
      <c r="R61">
        <v>6126.11</v>
      </c>
      <c r="S61" s="6">
        <v>1</v>
      </c>
      <c r="AH61" s="6">
        <v>1</v>
      </c>
      <c r="AI61" s="6">
        <v>1</v>
      </c>
      <c r="AJ61" s="6">
        <v>0</v>
      </c>
      <c r="AK61" s="6">
        <v>0</v>
      </c>
      <c r="AL61" s="15" t="s">
        <v>510</v>
      </c>
      <c r="AM61" s="15" t="s">
        <v>576</v>
      </c>
      <c r="AO61" s="61" t="s">
        <v>1147</v>
      </c>
      <c r="AP61" s="15" t="s">
        <v>455</v>
      </c>
    </row>
    <row r="62" spans="1:59" x14ac:dyDescent="0.2">
      <c r="A62" t="s">
        <v>41</v>
      </c>
      <c r="B62" t="s">
        <v>1143</v>
      </c>
      <c r="C62" t="s">
        <v>1143</v>
      </c>
      <c r="E62" t="s">
        <v>1145</v>
      </c>
      <c r="F62" s="15" t="s">
        <v>416</v>
      </c>
      <c r="G62" s="16" t="s">
        <v>418</v>
      </c>
      <c r="H62">
        <v>0</v>
      </c>
      <c r="I62" t="s">
        <v>52</v>
      </c>
      <c r="J62" s="80" t="s">
        <v>583</v>
      </c>
      <c r="K62">
        <v>0</v>
      </c>
      <c r="L62" s="3">
        <v>45097</v>
      </c>
      <c r="M62" s="3">
        <v>45455</v>
      </c>
      <c r="N62">
        <v>100000000</v>
      </c>
      <c r="O62" t="s">
        <v>46</v>
      </c>
      <c r="P62" t="s">
        <v>47</v>
      </c>
      <c r="Q62" t="s">
        <v>48</v>
      </c>
      <c r="R62">
        <v>6126.11</v>
      </c>
      <c r="S62" s="6">
        <v>1</v>
      </c>
      <c r="AH62" s="6">
        <v>1</v>
      </c>
      <c r="AI62" s="6">
        <v>1</v>
      </c>
      <c r="AJ62" s="6">
        <v>0</v>
      </c>
      <c r="AK62" s="6">
        <v>0</v>
      </c>
      <c r="AL62" s="15" t="s">
        <v>510</v>
      </c>
      <c r="AM62" s="15" t="s">
        <v>576</v>
      </c>
      <c r="AO62" s="61" t="s">
        <v>1147</v>
      </c>
      <c r="AP62" s="15" t="s">
        <v>455</v>
      </c>
    </row>
    <row r="63" spans="1:59" x14ac:dyDescent="0.2">
      <c r="A63" t="s">
        <v>41</v>
      </c>
      <c r="B63" t="s">
        <v>1143</v>
      </c>
      <c r="C63" t="s">
        <v>1143</v>
      </c>
      <c r="E63" t="s">
        <v>1146</v>
      </c>
      <c r="F63" s="15" t="s">
        <v>416</v>
      </c>
      <c r="G63" s="16" t="s">
        <v>418</v>
      </c>
      <c r="H63">
        <v>0</v>
      </c>
      <c r="I63" t="s">
        <v>52</v>
      </c>
      <c r="J63" s="80" t="s">
        <v>583</v>
      </c>
      <c r="K63">
        <v>0</v>
      </c>
      <c r="L63" s="3">
        <v>45097</v>
      </c>
      <c r="M63" s="3">
        <v>45455</v>
      </c>
      <c r="N63">
        <v>100000000</v>
      </c>
      <c r="O63" t="s">
        <v>46</v>
      </c>
      <c r="P63" t="s">
        <v>47</v>
      </c>
      <c r="Q63" t="s">
        <v>48</v>
      </c>
      <c r="R63">
        <v>6126.11</v>
      </c>
      <c r="S63" s="6">
        <v>1</v>
      </c>
      <c r="AH63" s="6">
        <v>1</v>
      </c>
      <c r="AI63" s="6">
        <v>1</v>
      </c>
      <c r="AJ63" s="6">
        <v>0</v>
      </c>
      <c r="AK63" s="6">
        <v>0</v>
      </c>
      <c r="AL63" s="15" t="s">
        <v>510</v>
      </c>
      <c r="AM63" s="15" t="s">
        <v>576</v>
      </c>
      <c r="AO63" s="61" t="s">
        <v>1147</v>
      </c>
      <c r="AP63" s="15" t="s">
        <v>455</v>
      </c>
    </row>
    <row r="64" spans="1:59" x14ac:dyDescent="0.2">
      <c r="A64" t="s">
        <v>41</v>
      </c>
      <c r="B64" t="s">
        <v>1161</v>
      </c>
      <c r="C64" s="15" t="s">
        <v>1169</v>
      </c>
      <c r="E64" t="s">
        <v>1164</v>
      </c>
      <c r="F64" s="15" t="s">
        <v>416</v>
      </c>
      <c r="G64" s="16" t="s">
        <v>418</v>
      </c>
      <c r="H64">
        <v>0</v>
      </c>
      <c r="I64" t="s">
        <v>52</v>
      </c>
      <c r="J64" s="80" t="s">
        <v>583</v>
      </c>
      <c r="K64">
        <v>0</v>
      </c>
      <c r="L64" s="3">
        <v>45103</v>
      </c>
      <c r="M64" s="3">
        <v>45454</v>
      </c>
      <c r="N64">
        <v>91700903</v>
      </c>
      <c r="O64" t="s">
        <v>46</v>
      </c>
      <c r="P64" t="s">
        <v>47</v>
      </c>
      <c r="Q64" t="s">
        <v>48</v>
      </c>
      <c r="R64">
        <v>5887.03</v>
      </c>
      <c r="S64" s="6">
        <v>1</v>
      </c>
      <c r="AH64" s="6">
        <v>1</v>
      </c>
      <c r="AI64" s="6">
        <v>1</v>
      </c>
      <c r="AJ64" s="6">
        <v>2.7699999999999999E-2</v>
      </c>
      <c r="AK64" s="77">
        <v>2560992.67</v>
      </c>
      <c r="AL64" s="15" t="s">
        <v>510</v>
      </c>
      <c r="AM64" s="15" t="s">
        <v>576</v>
      </c>
      <c r="AO64" s="61" t="s">
        <v>1174</v>
      </c>
      <c r="AP64" s="15" t="s">
        <v>455</v>
      </c>
    </row>
    <row r="65" spans="1:42" x14ac:dyDescent="0.2">
      <c r="A65" t="s">
        <v>41</v>
      </c>
      <c r="B65" t="s">
        <v>1162</v>
      </c>
      <c r="C65" t="s">
        <v>1162</v>
      </c>
      <c r="E65" t="s">
        <v>1165</v>
      </c>
      <c r="F65" t="s">
        <v>42</v>
      </c>
      <c r="G65" s="16" t="s">
        <v>418</v>
      </c>
      <c r="H65">
        <v>0</v>
      </c>
      <c r="I65" t="s">
        <v>52</v>
      </c>
      <c r="J65" s="80" t="s">
        <v>583</v>
      </c>
      <c r="K65">
        <v>400000</v>
      </c>
      <c r="L65" s="3">
        <v>45107</v>
      </c>
      <c r="M65" s="3">
        <v>45474</v>
      </c>
      <c r="N65">
        <v>2000000</v>
      </c>
      <c r="O65" s="15" t="s">
        <v>1168</v>
      </c>
      <c r="P65" t="s">
        <v>1167</v>
      </c>
      <c r="Q65" t="s">
        <v>48</v>
      </c>
      <c r="R65">
        <v>0.89200000000000002</v>
      </c>
      <c r="S65" s="6">
        <v>1</v>
      </c>
      <c r="AH65" s="6">
        <v>1</v>
      </c>
      <c r="AI65" s="6">
        <v>1</v>
      </c>
      <c r="AJ65" s="6">
        <v>0</v>
      </c>
      <c r="AK65" s="77">
        <v>0</v>
      </c>
      <c r="AL65" s="15" t="s">
        <v>510</v>
      </c>
      <c r="AM65" s="15" t="s">
        <v>576</v>
      </c>
      <c r="AO65" s="61" t="s">
        <v>1170</v>
      </c>
      <c r="AP65" s="15" t="s">
        <v>455</v>
      </c>
    </row>
    <row r="66" spans="1:42" x14ac:dyDescent="0.2">
      <c r="A66" t="s">
        <v>41</v>
      </c>
      <c r="B66" t="s">
        <v>1172</v>
      </c>
      <c r="C66" t="s">
        <v>1172</v>
      </c>
      <c r="E66" t="s">
        <v>1173</v>
      </c>
      <c r="F66" t="s">
        <v>42</v>
      </c>
      <c r="G66" s="16" t="s">
        <v>418</v>
      </c>
      <c r="H66">
        <v>1</v>
      </c>
      <c r="I66" t="s">
        <v>52</v>
      </c>
      <c r="J66" s="80" t="s">
        <v>583</v>
      </c>
      <c r="K66">
        <f>N66*0.25</f>
        <v>7805000</v>
      </c>
      <c r="L66" s="3">
        <v>45110</v>
      </c>
      <c r="M66" s="3">
        <v>46206</v>
      </c>
      <c r="N66">
        <v>31220000</v>
      </c>
      <c r="O66" t="s">
        <v>324</v>
      </c>
      <c r="P66" t="s">
        <v>325</v>
      </c>
      <c r="Q66" t="s">
        <v>48</v>
      </c>
      <c r="R66">
        <v>6612.88</v>
      </c>
      <c r="S66" s="6">
        <v>1</v>
      </c>
      <c r="AH66" s="6">
        <v>1</v>
      </c>
      <c r="AI66" s="6">
        <v>1</v>
      </c>
      <c r="AJ66" s="6">
        <v>0</v>
      </c>
      <c r="AK66" s="77">
        <v>0</v>
      </c>
      <c r="AL66" s="15" t="s">
        <v>510</v>
      </c>
      <c r="AM66" s="15" t="s">
        <v>576</v>
      </c>
      <c r="AO66" s="61" t="s">
        <v>1053</v>
      </c>
      <c r="AP66" s="15" t="s">
        <v>455</v>
      </c>
    </row>
    <row r="67" spans="1:42" x14ac:dyDescent="0.2">
      <c r="A67" t="s">
        <v>41</v>
      </c>
      <c r="B67" t="s">
        <v>1163</v>
      </c>
      <c r="C67" t="s">
        <v>1163</v>
      </c>
      <c r="E67" t="s">
        <v>1166</v>
      </c>
      <c r="F67" t="s">
        <v>42</v>
      </c>
      <c r="G67" s="16" t="s">
        <v>418</v>
      </c>
      <c r="H67">
        <v>0</v>
      </c>
      <c r="I67" t="s">
        <v>52</v>
      </c>
      <c r="J67" s="80" t="s">
        <v>583</v>
      </c>
      <c r="K67">
        <f>N67*0.25</f>
        <v>12750000</v>
      </c>
      <c r="L67" s="3">
        <v>45107</v>
      </c>
      <c r="M67" s="3">
        <v>46203</v>
      </c>
      <c r="N67">
        <v>51000000</v>
      </c>
      <c r="O67" t="s">
        <v>46</v>
      </c>
      <c r="P67" t="s">
        <v>47</v>
      </c>
      <c r="Q67" t="s">
        <v>48</v>
      </c>
      <c r="R67">
        <v>5998.73</v>
      </c>
      <c r="S67" s="6">
        <v>1</v>
      </c>
      <c r="AH67" s="6">
        <v>1</v>
      </c>
      <c r="AI67" s="6">
        <v>1</v>
      </c>
      <c r="AJ67" s="6">
        <v>0</v>
      </c>
      <c r="AK67" s="77">
        <v>0</v>
      </c>
      <c r="AL67" s="15" t="s">
        <v>510</v>
      </c>
      <c r="AM67" s="15" t="s">
        <v>576</v>
      </c>
      <c r="AO67" s="61" t="s">
        <v>1171</v>
      </c>
      <c r="AP67" s="15" t="s">
        <v>455</v>
      </c>
    </row>
    <row r="68" spans="1:42" x14ac:dyDescent="0.2">
      <c r="A68" t="s">
        <v>41</v>
      </c>
      <c r="B68" t="s">
        <v>1185</v>
      </c>
      <c r="C68" t="s">
        <v>1185</v>
      </c>
      <c r="E68" t="s">
        <v>1186</v>
      </c>
      <c r="F68" t="s">
        <v>42</v>
      </c>
      <c r="G68" s="16" t="s">
        <v>418</v>
      </c>
      <c r="H68">
        <v>0</v>
      </c>
      <c r="I68" t="s">
        <v>52</v>
      </c>
      <c r="J68" s="80" t="s">
        <v>583</v>
      </c>
      <c r="K68">
        <v>200000</v>
      </c>
      <c r="L68" s="3">
        <v>45111</v>
      </c>
      <c r="M68" s="3">
        <v>45477</v>
      </c>
      <c r="N68">
        <v>1000000</v>
      </c>
      <c r="O68" s="15" t="s">
        <v>1188</v>
      </c>
      <c r="P68" t="s">
        <v>1187</v>
      </c>
      <c r="Q68" t="s">
        <v>48</v>
      </c>
      <c r="R68">
        <v>1.0429999999999999</v>
      </c>
      <c r="S68" s="6">
        <v>1</v>
      </c>
      <c r="AH68" s="6">
        <v>1</v>
      </c>
      <c r="AI68" s="6">
        <v>1</v>
      </c>
      <c r="AJ68" s="6">
        <v>0</v>
      </c>
      <c r="AK68" s="77">
        <v>0</v>
      </c>
      <c r="AL68" s="15" t="s">
        <v>510</v>
      </c>
      <c r="AM68" s="15" t="s">
        <v>576</v>
      </c>
      <c r="AO68" s="61" t="s">
        <v>1189</v>
      </c>
      <c r="AP68" s="15" t="s">
        <v>1190</v>
      </c>
    </row>
    <row r="69" spans="1:42" x14ac:dyDescent="0.2">
      <c r="A69" t="s">
        <v>41</v>
      </c>
      <c r="B69" t="s">
        <v>1185</v>
      </c>
      <c r="C69" t="s">
        <v>1185</v>
      </c>
      <c r="E69" t="s">
        <v>1191</v>
      </c>
      <c r="F69" t="s">
        <v>42</v>
      </c>
      <c r="G69" s="16" t="s">
        <v>418</v>
      </c>
      <c r="H69">
        <v>0</v>
      </c>
      <c r="I69" t="s">
        <v>52</v>
      </c>
      <c r="J69" s="80" t="s">
        <v>583</v>
      </c>
      <c r="K69">
        <v>300000</v>
      </c>
      <c r="L69" s="3">
        <v>45110</v>
      </c>
      <c r="M69" s="3">
        <v>45476</v>
      </c>
      <c r="N69">
        <v>1500000</v>
      </c>
      <c r="O69" s="15" t="s">
        <v>1193</v>
      </c>
      <c r="P69" t="s">
        <v>1192</v>
      </c>
      <c r="Q69" t="s">
        <v>48</v>
      </c>
      <c r="R69">
        <v>1.2529999999999999</v>
      </c>
      <c r="S69" s="6">
        <v>1</v>
      </c>
      <c r="AH69" s="6">
        <v>1</v>
      </c>
      <c r="AI69" s="6">
        <v>1</v>
      </c>
      <c r="AJ69" s="6">
        <v>0</v>
      </c>
      <c r="AK69" s="77">
        <v>0</v>
      </c>
      <c r="AL69" s="15" t="s">
        <v>510</v>
      </c>
      <c r="AM69" s="15" t="s">
        <v>576</v>
      </c>
      <c r="AO69" s="61" t="s">
        <v>1189</v>
      </c>
      <c r="AP69" s="15" t="s">
        <v>455</v>
      </c>
    </row>
    <row r="70" spans="1:42" x14ac:dyDescent="0.2">
      <c r="A70" t="s">
        <v>41</v>
      </c>
      <c r="B70" t="s">
        <v>1201</v>
      </c>
      <c r="C70" t="s">
        <v>1201</v>
      </c>
      <c r="E70" t="s">
        <v>1202</v>
      </c>
      <c r="F70" s="15" t="s">
        <v>1203</v>
      </c>
      <c r="G70" s="16" t="s">
        <v>418</v>
      </c>
      <c r="H70">
        <v>0</v>
      </c>
      <c r="I70" t="s">
        <v>52</v>
      </c>
      <c r="J70" s="80" t="s">
        <v>583</v>
      </c>
      <c r="K70">
        <v>0</v>
      </c>
      <c r="L70" s="3">
        <v>45117</v>
      </c>
      <c r="M70" s="3">
        <v>45483</v>
      </c>
      <c r="N70">
        <v>70502700</v>
      </c>
      <c r="O70" t="s">
        <v>324</v>
      </c>
      <c r="P70" t="s">
        <v>325</v>
      </c>
      <c r="Q70" t="s">
        <v>93</v>
      </c>
      <c r="R70">
        <v>6526.85</v>
      </c>
      <c r="S70" s="6">
        <v>1</v>
      </c>
      <c r="AH70" s="6">
        <v>0.3</v>
      </c>
      <c r="AI70" s="6">
        <v>1</v>
      </c>
      <c r="AJ70" s="6">
        <v>5.4299999999999999E-3</v>
      </c>
      <c r="AK70" s="77">
        <v>383878.51</v>
      </c>
      <c r="AL70" s="15" t="s">
        <v>576</v>
      </c>
      <c r="AM70" s="15" t="s">
        <v>576</v>
      </c>
      <c r="AO70" s="61" t="s">
        <v>1248</v>
      </c>
      <c r="AP70" s="15" t="s">
        <v>455</v>
      </c>
    </row>
    <row r="71" spans="1:42" x14ac:dyDescent="0.2">
      <c r="A71" t="s">
        <v>41</v>
      </c>
      <c r="B71" t="s">
        <v>1092</v>
      </c>
      <c r="C71" t="s">
        <v>1092</v>
      </c>
      <c r="E71" t="s">
        <v>1204</v>
      </c>
      <c r="F71" t="s">
        <v>42</v>
      </c>
      <c r="G71" s="16" t="s">
        <v>418</v>
      </c>
      <c r="H71">
        <v>1</v>
      </c>
      <c r="I71" t="s">
        <v>52</v>
      </c>
      <c r="J71" s="80" t="s">
        <v>583</v>
      </c>
      <c r="K71">
        <v>10000000</v>
      </c>
      <c r="L71" s="3">
        <v>45119</v>
      </c>
      <c r="M71" s="3">
        <v>46216</v>
      </c>
      <c r="N71">
        <v>10000000</v>
      </c>
      <c r="O71" s="15" t="s">
        <v>1207</v>
      </c>
      <c r="P71" t="s">
        <v>798</v>
      </c>
      <c r="Q71" t="s">
        <v>48</v>
      </c>
      <c r="R71">
        <v>0.42599999999999999</v>
      </c>
      <c r="S71" s="6">
        <v>1</v>
      </c>
      <c r="AH71" s="6">
        <v>1</v>
      </c>
      <c r="AI71" s="6">
        <v>1</v>
      </c>
      <c r="AJ71" s="6">
        <v>0</v>
      </c>
      <c r="AK71" s="6">
        <v>0</v>
      </c>
      <c r="AL71" s="15" t="s">
        <v>510</v>
      </c>
      <c r="AM71" s="15" t="s">
        <v>576</v>
      </c>
      <c r="AO71" s="61" t="s">
        <v>1152</v>
      </c>
      <c r="AP71" s="15" t="s">
        <v>455</v>
      </c>
    </row>
    <row r="72" spans="1:42" x14ac:dyDescent="0.2">
      <c r="A72" t="s">
        <v>41</v>
      </c>
      <c r="B72" t="s">
        <v>1092</v>
      </c>
      <c r="C72" t="s">
        <v>1092</v>
      </c>
      <c r="E72" t="s">
        <v>1205</v>
      </c>
      <c r="F72" t="s">
        <v>42</v>
      </c>
      <c r="G72" s="80" t="s">
        <v>418</v>
      </c>
      <c r="H72">
        <v>1</v>
      </c>
      <c r="I72" t="s">
        <v>52</v>
      </c>
      <c r="J72" s="80" t="s">
        <v>583</v>
      </c>
      <c r="K72">
        <v>5000000</v>
      </c>
      <c r="L72" s="3">
        <v>45119</v>
      </c>
      <c r="M72" s="3">
        <v>46216</v>
      </c>
      <c r="N72">
        <v>5000000</v>
      </c>
      <c r="O72" s="15" t="s">
        <v>1208</v>
      </c>
      <c r="P72" t="s">
        <v>1206</v>
      </c>
      <c r="Q72" t="s">
        <v>48</v>
      </c>
      <c r="R72">
        <v>0.42599999999999999</v>
      </c>
      <c r="S72" s="6">
        <v>1</v>
      </c>
      <c r="AH72" s="6">
        <v>1</v>
      </c>
      <c r="AI72" s="6">
        <v>1</v>
      </c>
      <c r="AJ72" s="6">
        <v>0</v>
      </c>
      <c r="AK72" s="6">
        <v>0</v>
      </c>
      <c r="AL72" s="15" t="s">
        <v>510</v>
      </c>
      <c r="AM72" s="15" t="s">
        <v>576</v>
      </c>
      <c r="AO72" s="61" t="s">
        <v>1152</v>
      </c>
      <c r="AP72" s="15" t="s">
        <v>455</v>
      </c>
    </row>
    <row r="73" spans="1:42" x14ac:dyDescent="0.2">
      <c r="A73" t="s">
        <v>41</v>
      </c>
      <c r="B73" t="s">
        <v>1209</v>
      </c>
      <c r="C73" t="s">
        <v>1209</v>
      </c>
      <c r="E73" t="s">
        <v>1210</v>
      </c>
      <c r="F73" s="15" t="s">
        <v>416</v>
      </c>
      <c r="G73" s="16" t="s">
        <v>418</v>
      </c>
      <c r="H73">
        <v>0</v>
      </c>
      <c r="I73" t="s">
        <v>52</v>
      </c>
      <c r="J73" s="80" t="s">
        <v>583</v>
      </c>
      <c r="K73">
        <v>0</v>
      </c>
      <c r="L73" s="3">
        <v>45119</v>
      </c>
      <c r="M73" s="3">
        <v>45484</v>
      </c>
      <c r="N73">
        <v>53150000</v>
      </c>
      <c r="O73" t="s">
        <v>46</v>
      </c>
      <c r="P73" t="s">
        <v>47</v>
      </c>
      <c r="Q73" t="s">
        <v>48</v>
      </c>
      <c r="R73">
        <v>5962.79</v>
      </c>
      <c r="S73" s="6">
        <v>1</v>
      </c>
      <c r="AH73" s="6">
        <v>1</v>
      </c>
      <c r="AI73" s="6">
        <v>1</v>
      </c>
      <c r="AJ73" s="6">
        <v>2.6200000000000001E-2</v>
      </c>
      <c r="AK73" s="77">
        <v>1396345.15</v>
      </c>
      <c r="AL73" s="15" t="s">
        <v>576</v>
      </c>
      <c r="AM73" s="15" t="s">
        <v>576</v>
      </c>
      <c r="AO73" s="61" t="s">
        <v>1211</v>
      </c>
      <c r="AP73" s="15" t="s">
        <v>1212</v>
      </c>
    </row>
    <row r="74" spans="1:42" x14ac:dyDescent="0.2">
      <c r="A74" t="s">
        <v>41</v>
      </c>
      <c r="B74" t="s">
        <v>1213</v>
      </c>
      <c r="C74" t="s">
        <v>1213</v>
      </c>
      <c r="E74" t="s">
        <v>1214</v>
      </c>
      <c r="F74" t="s">
        <v>42</v>
      </c>
      <c r="G74" s="16" t="s">
        <v>418</v>
      </c>
      <c r="H74">
        <v>1</v>
      </c>
      <c r="I74" t="s">
        <v>52</v>
      </c>
      <c r="J74" s="80" t="s">
        <v>583</v>
      </c>
      <c r="K74">
        <v>10000000</v>
      </c>
      <c r="L74" s="3">
        <v>45120</v>
      </c>
      <c r="M74" s="3">
        <v>45852</v>
      </c>
      <c r="N74">
        <v>10000000</v>
      </c>
      <c r="O74" t="s">
        <v>324</v>
      </c>
      <c r="P74" t="s">
        <v>325</v>
      </c>
      <c r="Q74" t="s">
        <v>48</v>
      </c>
      <c r="R74">
        <v>6518.42</v>
      </c>
      <c r="S74" s="6">
        <v>1</v>
      </c>
      <c r="AH74" s="6">
        <v>1</v>
      </c>
      <c r="AI74" s="6">
        <v>1</v>
      </c>
      <c r="AJ74" s="6">
        <v>0</v>
      </c>
      <c r="AK74" s="6">
        <v>0</v>
      </c>
      <c r="AL74" s="15" t="s">
        <v>510</v>
      </c>
      <c r="AM74" s="15" t="s">
        <v>576</v>
      </c>
      <c r="AO74" s="61" t="s">
        <v>1218</v>
      </c>
      <c r="AP74" s="15" t="s">
        <v>455</v>
      </c>
    </row>
    <row r="75" spans="1:42" x14ac:dyDescent="0.2">
      <c r="A75" t="s">
        <v>41</v>
      </c>
      <c r="B75" t="s">
        <v>1213</v>
      </c>
      <c r="C75" t="s">
        <v>1213</v>
      </c>
      <c r="E75" t="s">
        <v>1215</v>
      </c>
      <c r="F75" t="s">
        <v>42</v>
      </c>
      <c r="G75" s="16" t="s">
        <v>418</v>
      </c>
      <c r="H75">
        <v>0.2</v>
      </c>
      <c r="I75" t="s">
        <v>52</v>
      </c>
      <c r="J75" s="80" t="s">
        <v>583</v>
      </c>
      <c r="K75">
        <v>2000000</v>
      </c>
      <c r="L75" s="3">
        <v>45120</v>
      </c>
      <c r="M75" s="3">
        <v>45488</v>
      </c>
      <c r="N75">
        <v>10000000</v>
      </c>
      <c r="O75" s="15" t="s">
        <v>1217</v>
      </c>
      <c r="P75" s="15" t="s">
        <v>1216</v>
      </c>
      <c r="Q75" t="s">
        <v>48</v>
      </c>
      <c r="R75">
        <v>0.88200000000000001</v>
      </c>
      <c r="S75" s="6">
        <v>1</v>
      </c>
      <c r="AH75" s="6">
        <v>1</v>
      </c>
      <c r="AI75" s="6">
        <v>1</v>
      </c>
      <c r="AJ75" s="6">
        <v>0</v>
      </c>
      <c r="AK75" s="6">
        <v>0</v>
      </c>
      <c r="AL75" s="15" t="s">
        <v>510</v>
      </c>
      <c r="AM75" s="15" t="s">
        <v>576</v>
      </c>
      <c r="AO75" s="61" t="s">
        <v>1218</v>
      </c>
      <c r="AP75" s="15" t="s">
        <v>455</v>
      </c>
    </row>
    <row r="76" spans="1:42" x14ac:dyDescent="0.2">
      <c r="A76" t="s">
        <v>41</v>
      </c>
      <c r="B76" t="s">
        <v>1219</v>
      </c>
      <c r="C76" t="s">
        <v>1219</v>
      </c>
      <c r="E76" t="s">
        <v>1220</v>
      </c>
      <c r="F76" t="s">
        <v>42</v>
      </c>
      <c r="G76" s="16" t="s">
        <v>418</v>
      </c>
      <c r="H76">
        <v>1</v>
      </c>
      <c r="I76" t="s">
        <v>52</v>
      </c>
      <c r="J76" s="80" t="s">
        <v>583</v>
      </c>
      <c r="K76">
        <f>N76*0.25</f>
        <v>13195000</v>
      </c>
      <c r="L76" s="3">
        <v>45120</v>
      </c>
      <c r="M76" s="3">
        <v>46216</v>
      </c>
      <c r="N76">
        <v>52780000</v>
      </c>
      <c r="O76" t="s">
        <v>46</v>
      </c>
      <c r="P76" t="s">
        <v>47</v>
      </c>
      <c r="Q76" t="s">
        <v>48</v>
      </c>
      <c r="R76">
        <v>6044.06</v>
      </c>
      <c r="S76" s="6">
        <v>1</v>
      </c>
      <c r="AH76" s="6">
        <v>1</v>
      </c>
      <c r="AI76" s="6">
        <v>1</v>
      </c>
      <c r="AJ76" s="6">
        <v>0</v>
      </c>
      <c r="AK76" s="6">
        <v>0</v>
      </c>
      <c r="AL76" s="15" t="s">
        <v>510</v>
      </c>
      <c r="AM76" s="15" t="s">
        <v>576</v>
      </c>
      <c r="AO76" s="61" t="s">
        <v>1221</v>
      </c>
    </row>
    <row r="77" spans="1:42" x14ac:dyDescent="0.2">
      <c r="A77" t="s">
        <v>41</v>
      </c>
      <c r="B77" t="s">
        <v>1230</v>
      </c>
      <c r="C77" t="s">
        <v>1230</v>
      </c>
      <c r="E77" t="s">
        <v>1231</v>
      </c>
      <c r="F77" s="15" t="s">
        <v>416</v>
      </c>
      <c r="G77" s="16" t="s">
        <v>418</v>
      </c>
      <c r="H77">
        <v>0</v>
      </c>
      <c r="I77" s="15" t="s">
        <v>618</v>
      </c>
      <c r="J77" t="s">
        <v>583</v>
      </c>
      <c r="K77">
        <v>2739.7299999999814</v>
      </c>
      <c r="L77" s="3">
        <v>45121</v>
      </c>
      <c r="M77" s="3">
        <v>45849</v>
      </c>
      <c r="N77">
        <v>50000000</v>
      </c>
      <c r="O77" t="s">
        <v>324</v>
      </c>
      <c r="P77" t="s">
        <v>325</v>
      </c>
      <c r="Q77" t="s">
        <v>48</v>
      </c>
      <c r="R77">
        <v>6544.46</v>
      </c>
      <c r="S77" s="6">
        <v>1</v>
      </c>
      <c r="AH77" s="6">
        <v>1</v>
      </c>
      <c r="AI77" s="6">
        <v>1</v>
      </c>
      <c r="AJ77" s="6">
        <v>0.01</v>
      </c>
      <c r="AK77" s="77">
        <v>997260.27</v>
      </c>
      <c r="AL77" s="15" t="s">
        <v>576</v>
      </c>
      <c r="AM77" s="15" t="s">
        <v>576</v>
      </c>
      <c r="AO77" s="61" t="s">
        <v>1232</v>
      </c>
      <c r="AP77" s="15" t="s">
        <v>1233</v>
      </c>
    </row>
    <row r="78" spans="1:42" x14ac:dyDescent="0.2">
      <c r="A78" t="s">
        <v>41</v>
      </c>
      <c r="B78" t="s">
        <v>1239</v>
      </c>
      <c r="C78" t="s">
        <v>1239</v>
      </c>
      <c r="E78" t="s">
        <v>1240</v>
      </c>
      <c r="F78" s="15" t="s">
        <v>441</v>
      </c>
      <c r="G78" s="16" t="s">
        <v>418</v>
      </c>
      <c r="H78">
        <v>1</v>
      </c>
      <c r="I78" s="15" t="s">
        <v>618</v>
      </c>
      <c r="J78" t="s">
        <v>583</v>
      </c>
      <c r="K78">
        <v>0</v>
      </c>
      <c r="L78" s="3">
        <v>45124</v>
      </c>
      <c r="M78" s="3">
        <v>45306</v>
      </c>
      <c r="N78">
        <v>80610000</v>
      </c>
      <c r="O78" t="s">
        <v>46</v>
      </c>
      <c r="P78" t="s">
        <v>47</v>
      </c>
      <c r="Q78" t="s">
        <v>241</v>
      </c>
      <c r="R78">
        <v>6012.69</v>
      </c>
      <c r="S78" s="6">
        <v>1</v>
      </c>
      <c r="AH78" s="6">
        <v>1</v>
      </c>
      <c r="AI78" s="6">
        <v>1</v>
      </c>
      <c r="AJ78" s="6">
        <v>1.2E-2</v>
      </c>
      <c r="AK78" s="77">
        <v>482334.9</v>
      </c>
      <c r="AL78" s="15" t="s">
        <v>576</v>
      </c>
      <c r="AM78" s="15" t="s">
        <v>576</v>
      </c>
      <c r="AO78" s="61" t="s">
        <v>1241</v>
      </c>
      <c r="AP78" s="15" t="s">
        <v>1242</v>
      </c>
    </row>
    <row r="79" spans="1:42" x14ac:dyDescent="0.2">
      <c r="A79" t="s">
        <v>41</v>
      </c>
      <c r="B79" t="s">
        <v>1244</v>
      </c>
      <c r="C79" s="20" t="s">
        <v>1244</v>
      </c>
      <c r="E79" t="s">
        <v>1245</v>
      </c>
      <c r="F79" s="15" t="s">
        <v>416</v>
      </c>
      <c r="G79" s="80" t="s">
        <v>418</v>
      </c>
      <c r="H79">
        <v>0</v>
      </c>
      <c r="I79" s="15" t="s">
        <v>618</v>
      </c>
      <c r="J79" t="s">
        <v>583</v>
      </c>
      <c r="K79">
        <v>0</v>
      </c>
      <c r="L79" s="3">
        <v>45120</v>
      </c>
      <c r="M79" s="3">
        <v>45468</v>
      </c>
      <c r="N79">
        <v>84156213</v>
      </c>
      <c r="O79" t="s">
        <v>46</v>
      </c>
      <c r="P79" t="s">
        <v>47</v>
      </c>
      <c r="Q79" t="s">
        <v>48</v>
      </c>
      <c r="R79">
        <v>6044.06</v>
      </c>
      <c r="S79" s="6">
        <v>1</v>
      </c>
      <c r="AH79" s="6">
        <v>1</v>
      </c>
      <c r="AI79" s="17">
        <v>1</v>
      </c>
      <c r="AJ79" s="6">
        <v>2.6700000000000002E-2</v>
      </c>
      <c r="AK79" s="77">
        <v>2265439.14</v>
      </c>
      <c r="AL79" s="15" t="s">
        <v>576</v>
      </c>
      <c r="AM79" s="15" t="s">
        <v>576</v>
      </c>
      <c r="AO79" s="61" t="s">
        <v>1246</v>
      </c>
      <c r="AP79" s="15" t="s">
        <v>1247</v>
      </c>
    </row>
    <row r="80" spans="1:42" x14ac:dyDescent="0.2">
      <c r="A80" t="s">
        <v>41</v>
      </c>
      <c r="B80" t="s">
        <v>1250</v>
      </c>
      <c r="C80" s="20" t="s">
        <v>1250</v>
      </c>
      <c r="E80" t="s">
        <v>1251</v>
      </c>
      <c r="F80" t="s">
        <v>42</v>
      </c>
      <c r="G80" s="80" t="s">
        <v>418</v>
      </c>
      <c r="H80">
        <v>1</v>
      </c>
      <c r="I80" t="s">
        <v>52</v>
      </c>
      <c r="J80" s="80" t="s">
        <v>583</v>
      </c>
      <c r="K80">
        <v>15000000</v>
      </c>
      <c r="L80" s="3">
        <v>45125</v>
      </c>
      <c r="M80" s="3">
        <v>45470</v>
      </c>
      <c r="N80">
        <v>15000000</v>
      </c>
      <c r="O80" s="15" t="s">
        <v>1252</v>
      </c>
      <c r="P80" s="15" t="s">
        <v>1253</v>
      </c>
      <c r="Q80" t="s">
        <v>48</v>
      </c>
      <c r="R80">
        <v>2511.64</v>
      </c>
      <c r="S80" s="6">
        <v>1</v>
      </c>
      <c r="AH80" s="6">
        <v>1</v>
      </c>
      <c r="AI80" s="17">
        <v>1</v>
      </c>
      <c r="AJ80" s="6">
        <v>0</v>
      </c>
      <c r="AK80" s="6">
        <v>0</v>
      </c>
      <c r="AL80" s="15" t="s">
        <v>510</v>
      </c>
      <c r="AM80" s="15" t="s">
        <v>576</v>
      </c>
      <c r="AO80" s="61" t="s">
        <v>1254</v>
      </c>
      <c r="AP80" s="15" t="s">
        <v>1255</v>
      </c>
    </row>
    <row r="81" spans="1:42" x14ac:dyDescent="0.2">
      <c r="A81" t="s">
        <v>41</v>
      </c>
      <c r="B81" t="s">
        <v>1260</v>
      </c>
      <c r="C81" t="s">
        <v>1260</v>
      </c>
      <c r="E81" t="s">
        <v>1262</v>
      </c>
      <c r="F81" s="15" t="s">
        <v>416</v>
      </c>
      <c r="G81" s="16" t="s">
        <v>418</v>
      </c>
      <c r="H81">
        <v>0</v>
      </c>
      <c r="I81" s="16" t="s">
        <v>52</v>
      </c>
      <c r="J81" s="16" t="s">
        <v>583</v>
      </c>
      <c r="K81">
        <v>0</v>
      </c>
      <c r="L81" s="3">
        <v>45127</v>
      </c>
      <c r="M81" s="3">
        <v>45492</v>
      </c>
      <c r="N81">
        <v>30000000</v>
      </c>
      <c r="O81" t="s">
        <v>324</v>
      </c>
      <c r="P81" t="s">
        <v>325</v>
      </c>
      <c r="Q81" t="s">
        <v>48</v>
      </c>
      <c r="R81">
        <v>6438.82</v>
      </c>
      <c r="S81" s="6">
        <v>1</v>
      </c>
      <c r="AH81" s="6">
        <v>1</v>
      </c>
      <c r="AI81" s="6">
        <v>1</v>
      </c>
      <c r="AJ81" s="6">
        <v>0.01</v>
      </c>
      <c r="AK81" s="77">
        <v>300000</v>
      </c>
      <c r="AL81" s="15" t="s">
        <v>576</v>
      </c>
      <c r="AM81" s="15" t="s">
        <v>576</v>
      </c>
      <c r="AO81" s="61" t="s">
        <v>1265</v>
      </c>
      <c r="AP81" s="15" t="s">
        <v>455</v>
      </c>
    </row>
    <row r="82" spans="1:42" x14ac:dyDescent="0.2">
      <c r="A82" t="s">
        <v>41</v>
      </c>
      <c r="B82" t="s">
        <v>1261</v>
      </c>
      <c r="C82" t="s">
        <v>1261</v>
      </c>
      <c r="E82" t="s">
        <v>1263</v>
      </c>
      <c r="F82" s="28" t="s">
        <v>416</v>
      </c>
      <c r="G82" s="80" t="s">
        <v>418</v>
      </c>
      <c r="H82">
        <v>0</v>
      </c>
      <c r="I82" t="s">
        <v>52</v>
      </c>
      <c r="J82" s="80" t="s">
        <v>583</v>
      </c>
      <c r="K82">
        <v>0</v>
      </c>
      <c r="L82" s="3">
        <v>45127</v>
      </c>
      <c r="M82" s="3">
        <v>45492</v>
      </c>
      <c r="N82">
        <v>53770000</v>
      </c>
      <c r="O82" t="s">
        <v>46</v>
      </c>
      <c r="P82" t="s">
        <v>47</v>
      </c>
      <c r="Q82" t="s">
        <v>48</v>
      </c>
      <c r="R82">
        <v>5925.48</v>
      </c>
      <c r="S82" s="6">
        <v>1</v>
      </c>
      <c r="AH82" s="6">
        <v>1</v>
      </c>
      <c r="AI82" s="6">
        <v>1</v>
      </c>
      <c r="AJ82" s="6">
        <v>2.5000000000000001E-2</v>
      </c>
      <c r="AK82" s="77">
        <v>1347932.88</v>
      </c>
      <c r="AL82" s="15" t="s">
        <v>576</v>
      </c>
      <c r="AM82" s="15" t="s">
        <v>576</v>
      </c>
      <c r="AO82" s="61" t="s">
        <v>1264</v>
      </c>
      <c r="AP82" s="15" t="s">
        <v>455</v>
      </c>
    </row>
    <row r="83" spans="1:42" x14ac:dyDescent="0.2">
      <c r="A83" t="s">
        <v>41</v>
      </c>
      <c r="B83" t="s">
        <v>1266</v>
      </c>
      <c r="C83" t="s">
        <v>1266</v>
      </c>
      <c r="E83" t="s">
        <v>1268</v>
      </c>
      <c r="F83" s="28" t="s">
        <v>441</v>
      </c>
      <c r="G83" s="80" t="s">
        <v>418</v>
      </c>
      <c r="H83">
        <v>0</v>
      </c>
      <c r="I83" t="s">
        <v>52</v>
      </c>
      <c r="J83" s="80" t="s">
        <v>583</v>
      </c>
      <c r="K83">
        <v>0</v>
      </c>
      <c r="L83" s="3">
        <v>45126</v>
      </c>
      <c r="M83" s="3">
        <v>45484</v>
      </c>
      <c r="N83">
        <v>51470000</v>
      </c>
      <c r="O83" t="s">
        <v>46</v>
      </c>
      <c r="P83" t="s">
        <v>47</v>
      </c>
      <c r="Q83" t="s">
        <v>93</v>
      </c>
      <c r="R83">
        <v>5993.41</v>
      </c>
      <c r="S83" s="6">
        <v>1</v>
      </c>
      <c r="AH83" s="6">
        <v>1</v>
      </c>
      <c r="AI83" s="6">
        <v>1</v>
      </c>
      <c r="AJ83" s="6">
        <v>5.0000000000000001E-3</v>
      </c>
      <c r="AK83" s="77">
        <v>257350</v>
      </c>
      <c r="AL83" s="15" t="s">
        <v>576</v>
      </c>
      <c r="AM83" s="15" t="s">
        <v>510</v>
      </c>
      <c r="AO83" s="61" t="s">
        <v>1270</v>
      </c>
      <c r="AP83" s="15" t="s">
        <v>455</v>
      </c>
    </row>
    <row r="84" spans="1:42" x14ac:dyDescent="0.2">
      <c r="A84" t="s">
        <v>41</v>
      </c>
      <c r="B84" t="s">
        <v>1267</v>
      </c>
      <c r="C84" t="s">
        <v>1267</v>
      </c>
      <c r="E84" t="s">
        <v>1269</v>
      </c>
      <c r="F84" s="15" t="s">
        <v>441</v>
      </c>
      <c r="G84" s="16" t="s">
        <v>418</v>
      </c>
      <c r="H84">
        <v>0</v>
      </c>
      <c r="I84" t="s">
        <v>52</v>
      </c>
      <c r="J84" s="80" t="s">
        <v>583</v>
      </c>
      <c r="K84">
        <v>0</v>
      </c>
      <c r="L84" s="3">
        <v>45126</v>
      </c>
      <c r="M84" s="3">
        <v>45308</v>
      </c>
      <c r="N84">
        <v>63540000</v>
      </c>
      <c r="O84" t="s">
        <v>46</v>
      </c>
      <c r="P84" t="s">
        <v>47</v>
      </c>
      <c r="Q84" t="s">
        <v>241</v>
      </c>
      <c r="R84">
        <v>5993.41</v>
      </c>
      <c r="S84" s="6">
        <v>1</v>
      </c>
      <c r="AH84" s="6">
        <v>1</v>
      </c>
      <c r="AI84" s="6">
        <v>1</v>
      </c>
      <c r="AJ84" s="6">
        <v>2.5000000000000001E-2</v>
      </c>
      <c r="AK84" s="77">
        <v>792073.97</v>
      </c>
      <c r="AL84" s="15" t="s">
        <v>576</v>
      </c>
      <c r="AM84" s="15" t="s">
        <v>576</v>
      </c>
      <c r="AO84" s="61" t="s">
        <v>1271</v>
      </c>
      <c r="AP84" s="15" t="s">
        <v>455</v>
      </c>
    </row>
    <row r="85" spans="1:42" x14ac:dyDescent="0.2">
      <c r="A85" t="s">
        <v>41</v>
      </c>
      <c r="B85" t="s">
        <v>1276</v>
      </c>
      <c r="C85" t="s">
        <v>1276</v>
      </c>
      <c r="E85" t="s">
        <v>1277</v>
      </c>
      <c r="F85" t="s">
        <v>42</v>
      </c>
      <c r="G85" s="16" t="s">
        <v>418</v>
      </c>
      <c r="H85">
        <v>1</v>
      </c>
      <c r="I85" s="15" t="s">
        <v>618</v>
      </c>
      <c r="J85" t="s">
        <v>583</v>
      </c>
      <c r="K85">
        <v>19803118.030000001</v>
      </c>
      <c r="L85" s="3">
        <v>45124</v>
      </c>
      <c r="M85" s="3">
        <v>46223</v>
      </c>
      <c r="N85">
        <v>19803118.030000001</v>
      </c>
      <c r="O85" t="s">
        <v>46</v>
      </c>
      <c r="P85" t="s">
        <v>47</v>
      </c>
      <c r="Q85" t="s">
        <v>48</v>
      </c>
      <c r="R85">
        <v>6012.69</v>
      </c>
      <c r="S85" s="6">
        <v>1</v>
      </c>
      <c r="AH85" s="6">
        <v>1</v>
      </c>
      <c r="AI85" s="6">
        <v>1</v>
      </c>
      <c r="AJ85" s="6">
        <v>0</v>
      </c>
      <c r="AK85" s="6">
        <v>0</v>
      </c>
      <c r="AL85" s="15" t="s">
        <v>510</v>
      </c>
      <c r="AM85" s="15" t="s">
        <v>576</v>
      </c>
      <c r="AO85" t="s">
        <v>57</v>
      </c>
    </row>
    <row r="86" spans="1:42" x14ac:dyDescent="0.2">
      <c r="A86" t="s">
        <v>41</v>
      </c>
      <c r="B86" t="s">
        <v>1284</v>
      </c>
      <c r="C86" t="s">
        <v>1284</v>
      </c>
      <c r="E86" t="s">
        <v>1285</v>
      </c>
      <c r="F86" s="15" t="s">
        <v>416</v>
      </c>
      <c r="G86" s="80" t="s">
        <v>418</v>
      </c>
      <c r="H86">
        <v>0</v>
      </c>
      <c r="I86" s="15" t="s">
        <v>618</v>
      </c>
      <c r="J86" t="s">
        <v>583</v>
      </c>
      <c r="K86">
        <v>0</v>
      </c>
      <c r="L86" s="3">
        <v>45133</v>
      </c>
      <c r="M86" s="3">
        <v>45498</v>
      </c>
      <c r="N86">
        <v>5000000</v>
      </c>
      <c r="O86" t="s">
        <v>46</v>
      </c>
      <c r="P86" t="s">
        <v>47</v>
      </c>
      <c r="Q86" t="s">
        <v>48</v>
      </c>
      <c r="R86">
        <v>6006.27</v>
      </c>
      <c r="S86" s="6">
        <v>1</v>
      </c>
      <c r="AH86" s="6">
        <v>1</v>
      </c>
      <c r="AI86" s="6">
        <v>1</v>
      </c>
      <c r="AJ86" s="6">
        <v>0.01</v>
      </c>
      <c r="AK86" s="77">
        <v>50000</v>
      </c>
      <c r="AL86" s="15" t="s">
        <v>576</v>
      </c>
      <c r="AM86" s="15" t="s">
        <v>576</v>
      </c>
      <c r="AO86" s="61" t="s">
        <v>1286</v>
      </c>
      <c r="AP86" s="15" t="s">
        <v>1287</v>
      </c>
    </row>
    <row r="87" spans="1:42" x14ac:dyDescent="0.2">
      <c r="A87" t="s">
        <v>41</v>
      </c>
      <c r="B87" t="s">
        <v>1288</v>
      </c>
      <c r="C87" t="s">
        <v>1288</v>
      </c>
      <c r="E87" t="s">
        <v>1289</v>
      </c>
      <c r="F87" s="15" t="s">
        <v>416</v>
      </c>
      <c r="G87" s="80" t="s">
        <v>418</v>
      </c>
      <c r="H87">
        <v>0</v>
      </c>
      <c r="I87" s="15" t="s">
        <v>618</v>
      </c>
      <c r="J87" t="s">
        <v>583</v>
      </c>
      <c r="K87">
        <v>410.96</v>
      </c>
      <c r="L87" s="3">
        <v>45128</v>
      </c>
      <c r="M87" s="3">
        <v>45492</v>
      </c>
      <c r="N87">
        <v>3000000</v>
      </c>
      <c r="O87" t="s">
        <v>46</v>
      </c>
      <c r="P87" t="s">
        <v>47</v>
      </c>
      <c r="Q87" t="s">
        <v>48</v>
      </c>
      <c r="R87">
        <v>5925.63</v>
      </c>
      <c r="S87" s="6">
        <v>1</v>
      </c>
      <c r="AH87" s="6">
        <v>1</v>
      </c>
      <c r="AI87" s="6">
        <v>1</v>
      </c>
      <c r="AJ87" s="6">
        <v>2.5000000000000001E-2</v>
      </c>
      <c r="AK87" s="77">
        <v>74794.52</v>
      </c>
      <c r="AL87" s="15" t="s">
        <v>576</v>
      </c>
      <c r="AM87" s="15" t="s">
        <v>576</v>
      </c>
      <c r="AO87" s="61" t="s">
        <v>1290</v>
      </c>
      <c r="AP87" s="15" t="s">
        <v>1287</v>
      </c>
    </row>
    <row r="88" spans="1:42" x14ac:dyDescent="0.2">
      <c r="A88" t="s">
        <v>41</v>
      </c>
      <c r="B88" t="s">
        <v>1291</v>
      </c>
      <c r="C88" t="s">
        <v>1448</v>
      </c>
      <c r="E88" t="s">
        <v>1292</v>
      </c>
      <c r="F88" t="s">
        <v>42</v>
      </c>
      <c r="G88" s="56" t="s">
        <v>417</v>
      </c>
      <c r="H88">
        <v>1</v>
      </c>
      <c r="I88" s="15" t="s">
        <v>618</v>
      </c>
      <c r="J88" t="s">
        <v>583</v>
      </c>
      <c r="K88">
        <v>29400000</v>
      </c>
      <c r="L88" s="3">
        <v>45133</v>
      </c>
      <c r="M88" s="3">
        <v>45863</v>
      </c>
      <c r="N88">
        <v>29400000</v>
      </c>
      <c r="O88" t="s">
        <v>46</v>
      </c>
      <c r="P88" t="s">
        <v>47</v>
      </c>
      <c r="Q88" t="s">
        <v>48</v>
      </c>
      <c r="R88">
        <v>6001.54</v>
      </c>
      <c r="S88" s="6">
        <v>1</v>
      </c>
      <c r="AH88" s="6">
        <v>1</v>
      </c>
      <c r="AI88" s="6">
        <v>1</v>
      </c>
      <c r="AJ88" s="6">
        <v>0</v>
      </c>
      <c r="AK88" s="6">
        <v>0</v>
      </c>
      <c r="AL88" s="15" t="s">
        <v>510</v>
      </c>
      <c r="AM88" s="15" t="s">
        <v>576</v>
      </c>
      <c r="AO88" s="61" t="s">
        <v>1657</v>
      </c>
      <c r="AP88" s="15" t="s">
        <v>1293</v>
      </c>
    </row>
    <row r="89" spans="1:42" x14ac:dyDescent="0.2">
      <c r="A89" t="s">
        <v>41</v>
      </c>
      <c r="B89" t="s">
        <v>1288</v>
      </c>
      <c r="C89" t="s">
        <v>1288</v>
      </c>
      <c r="E89" t="s">
        <v>1294</v>
      </c>
      <c r="F89" s="15" t="s">
        <v>416</v>
      </c>
      <c r="G89" s="16" t="s">
        <v>418</v>
      </c>
      <c r="H89">
        <v>0</v>
      </c>
      <c r="I89" s="15" t="s">
        <v>618</v>
      </c>
      <c r="J89" t="s">
        <v>583</v>
      </c>
      <c r="K89">
        <v>0</v>
      </c>
      <c r="L89" s="3">
        <v>45134</v>
      </c>
      <c r="M89" s="3">
        <v>45863</v>
      </c>
      <c r="N89">
        <v>3000000</v>
      </c>
      <c r="O89" t="s">
        <v>46</v>
      </c>
      <c r="P89" t="s">
        <v>47</v>
      </c>
      <c r="Q89" t="s">
        <v>48</v>
      </c>
      <c r="R89">
        <v>5961.18</v>
      </c>
      <c r="S89" s="6">
        <v>1</v>
      </c>
      <c r="AH89" s="6">
        <v>1</v>
      </c>
      <c r="AI89" s="6">
        <v>1</v>
      </c>
      <c r="AJ89" s="6">
        <v>2.5000000000000001E-2</v>
      </c>
      <c r="AK89" s="77">
        <v>149794.51999999999</v>
      </c>
      <c r="AL89" s="15" t="s">
        <v>576</v>
      </c>
      <c r="AM89" s="15" t="s">
        <v>576</v>
      </c>
      <c r="AO89" s="61" t="s">
        <v>1290</v>
      </c>
      <c r="AP89" s="15" t="s">
        <v>455</v>
      </c>
    </row>
    <row r="90" spans="1:42" x14ac:dyDescent="0.2">
      <c r="A90" t="s">
        <v>41</v>
      </c>
      <c r="B90" t="s">
        <v>1225</v>
      </c>
      <c r="C90" t="s">
        <v>1225</v>
      </c>
      <c r="E90" t="s">
        <v>1295</v>
      </c>
      <c r="F90" t="s">
        <v>42</v>
      </c>
      <c r="G90" s="16" t="s">
        <v>418</v>
      </c>
      <c r="H90">
        <v>1</v>
      </c>
      <c r="I90" s="15" t="s">
        <v>618</v>
      </c>
      <c r="J90" t="s">
        <v>583</v>
      </c>
      <c r="K90">
        <v>3000000</v>
      </c>
      <c r="L90" s="3">
        <v>45132</v>
      </c>
      <c r="M90" s="3">
        <v>45863</v>
      </c>
      <c r="N90">
        <v>3000000</v>
      </c>
      <c r="O90" s="15" t="s">
        <v>1208</v>
      </c>
      <c r="P90" t="s">
        <v>1206</v>
      </c>
      <c r="Q90" t="s">
        <v>48</v>
      </c>
      <c r="R90">
        <v>0.44400000000000001</v>
      </c>
      <c r="S90" s="6">
        <v>1</v>
      </c>
      <c r="AH90" s="6">
        <v>1</v>
      </c>
      <c r="AI90" s="6">
        <v>1</v>
      </c>
      <c r="AJ90" s="6">
        <v>0</v>
      </c>
      <c r="AK90" s="6">
        <v>0</v>
      </c>
      <c r="AL90" s="15" t="s">
        <v>510</v>
      </c>
      <c r="AM90" s="15" t="s">
        <v>576</v>
      </c>
      <c r="AO90" s="61" t="s">
        <v>1228</v>
      </c>
      <c r="AP90" s="15" t="s">
        <v>455</v>
      </c>
    </row>
    <row r="91" spans="1:42" x14ac:dyDescent="0.2">
      <c r="A91" t="s">
        <v>41</v>
      </c>
      <c r="B91" t="s">
        <v>1296</v>
      </c>
      <c r="C91" t="s">
        <v>1296</v>
      </c>
      <c r="E91" t="s">
        <v>1297</v>
      </c>
      <c r="F91" t="s">
        <v>42</v>
      </c>
      <c r="G91" s="80" t="s">
        <v>418</v>
      </c>
      <c r="H91">
        <v>1</v>
      </c>
      <c r="I91" s="15" t="s">
        <v>618</v>
      </c>
      <c r="J91" t="s">
        <v>583</v>
      </c>
      <c r="K91">
        <f>N91*0.25</f>
        <v>14980000</v>
      </c>
      <c r="L91" s="3">
        <v>45134</v>
      </c>
      <c r="M91" s="3">
        <v>46230</v>
      </c>
      <c r="N91">
        <v>59920000</v>
      </c>
      <c r="O91" t="s">
        <v>46</v>
      </c>
      <c r="P91" t="s">
        <v>47</v>
      </c>
      <c r="Q91" t="s">
        <v>48</v>
      </c>
      <c r="R91">
        <v>5961.18</v>
      </c>
      <c r="S91" s="6">
        <v>1</v>
      </c>
      <c r="AH91" s="6">
        <v>1</v>
      </c>
      <c r="AI91" s="6">
        <v>1</v>
      </c>
      <c r="AJ91" s="6">
        <v>0</v>
      </c>
      <c r="AK91" s="6">
        <v>0</v>
      </c>
      <c r="AL91" s="15" t="s">
        <v>510</v>
      </c>
      <c r="AM91" s="15" t="s">
        <v>576</v>
      </c>
      <c r="AO91" s="61" t="s">
        <v>1298</v>
      </c>
    </row>
    <row r="92" spans="1:42" x14ac:dyDescent="0.2">
      <c r="A92" t="s">
        <v>41</v>
      </c>
      <c r="B92" t="s">
        <v>1299</v>
      </c>
      <c r="C92" t="s">
        <v>1299</v>
      </c>
      <c r="E92" t="s">
        <v>1300</v>
      </c>
      <c r="F92" s="28" t="s">
        <v>416</v>
      </c>
      <c r="G92" s="80" t="s">
        <v>418</v>
      </c>
      <c r="H92">
        <v>0</v>
      </c>
      <c r="I92" s="15" t="s">
        <v>618</v>
      </c>
      <c r="J92" t="s">
        <v>583</v>
      </c>
      <c r="K92">
        <v>0</v>
      </c>
      <c r="L92" s="3">
        <v>45134</v>
      </c>
      <c r="M92" s="3">
        <v>45499</v>
      </c>
      <c r="N92">
        <v>78315958.370000005</v>
      </c>
      <c r="O92" t="s">
        <v>324</v>
      </c>
      <c r="P92" t="s">
        <v>325</v>
      </c>
      <c r="Q92" t="s">
        <v>48</v>
      </c>
      <c r="R92">
        <v>6407.55</v>
      </c>
      <c r="S92" s="6">
        <v>1</v>
      </c>
      <c r="AH92" s="6">
        <v>1</v>
      </c>
      <c r="AI92" s="6">
        <v>1</v>
      </c>
      <c r="AJ92" s="6">
        <v>4.0599999999999997E-2</v>
      </c>
      <c r="AK92" s="77">
        <v>3188339.22</v>
      </c>
      <c r="AL92" s="15" t="s">
        <v>576</v>
      </c>
      <c r="AM92" s="15" t="s">
        <v>576</v>
      </c>
      <c r="AO92" s="61" t="s">
        <v>1301</v>
      </c>
      <c r="AP92" s="15" t="s">
        <v>455</v>
      </c>
    </row>
    <row r="93" spans="1:42" x14ac:dyDescent="0.2">
      <c r="A93" t="s">
        <v>41</v>
      </c>
      <c r="B93" t="s">
        <v>1185</v>
      </c>
      <c r="C93" t="s">
        <v>1185</v>
      </c>
      <c r="E93" t="s">
        <v>1311</v>
      </c>
      <c r="F93" s="15" t="s">
        <v>416</v>
      </c>
      <c r="G93" s="16" t="s">
        <v>418</v>
      </c>
      <c r="H93">
        <v>0</v>
      </c>
      <c r="I93" s="15" t="s">
        <v>618</v>
      </c>
      <c r="J93" t="s">
        <v>583</v>
      </c>
      <c r="K93">
        <v>68.489999999999995</v>
      </c>
      <c r="L93" s="3">
        <v>45140</v>
      </c>
      <c r="M93" s="3">
        <v>45322</v>
      </c>
      <c r="N93">
        <v>5000000</v>
      </c>
      <c r="O93" t="s">
        <v>46</v>
      </c>
      <c r="P93" t="s">
        <v>47</v>
      </c>
      <c r="Q93" t="s">
        <v>48</v>
      </c>
      <c r="R93">
        <v>6077.46</v>
      </c>
      <c r="S93" s="6">
        <v>1</v>
      </c>
      <c r="AH93" s="6">
        <v>1</v>
      </c>
      <c r="AI93" s="6">
        <v>1</v>
      </c>
      <c r="AJ93" s="6">
        <v>0</v>
      </c>
      <c r="AK93" s="77">
        <v>24931.51</v>
      </c>
      <c r="AL93" s="15" t="s">
        <v>576</v>
      </c>
      <c r="AM93" s="15" t="s">
        <v>576</v>
      </c>
      <c r="AO93" s="58" t="s">
        <v>1189</v>
      </c>
      <c r="AP93" s="15" t="s">
        <v>455</v>
      </c>
    </row>
    <row r="94" spans="1:42" x14ac:dyDescent="0.2">
      <c r="A94" t="s">
        <v>41</v>
      </c>
      <c r="B94" t="s">
        <v>1284</v>
      </c>
      <c r="C94" t="s">
        <v>1284</v>
      </c>
      <c r="E94" t="s">
        <v>1325</v>
      </c>
      <c r="F94" s="15" t="s">
        <v>416</v>
      </c>
      <c r="G94" s="16" t="s">
        <v>418</v>
      </c>
      <c r="H94">
        <v>0</v>
      </c>
      <c r="I94" s="15" t="s">
        <v>618</v>
      </c>
      <c r="J94" t="s">
        <v>583</v>
      </c>
      <c r="K94">
        <v>0</v>
      </c>
      <c r="L94" s="3">
        <v>45141</v>
      </c>
      <c r="M94" s="3">
        <v>45506</v>
      </c>
      <c r="N94">
        <v>4000000</v>
      </c>
      <c r="O94" s="15" t="s">
        <v>698</v>
      </c>
      <c r="P94" t="s">
        <v>143</v>
      </c>
      <c r="Q94" t="s">
        <v>48</v>
      </c>
      <c r="R94">
        <v>3992.92</v>
      </c>
      <c r="S94" s="6">
        <v>1</v>
      </c>
      <c r="AH94" s="6">
        <v>1</v>
      </c>
      <c r="AI94" s="6">
        <v>1</v>
      </c>
      <c r="AJ94" s="6">
        <v>0.01</v>
      </c>
      <c r="AK94" s="77">
        <v>40000</v>
      </c>
      <c r="AL94" s="15" t="s">
        <v>576</v>
      </c>
      <c r="AM94" s="15" t="s">
        <v>576</v>
      </c>
      <c r="AO94" s="61" t="s">
        <v>1286</v>
      </c>
      <c r="AP94" s="15" t="s">
        <v>455</v>
      </c>
    </row>
    <row r="95" spans="1:42" x14ac:dyDescent="0.2">
      <c r="A95" t="s">
        <v>41</v>
      </c>
      <c r="B95" t="s">
        <v>1047</v>
      </c>
      <c r="C95" t="s">
        <v>1047</v>
      </c>
      <c r="E95" t="s">
        <v>1338</v>
      </c>
      <c r="F95" t="s">
        <v>42</v>
      </c>
      <c r="G95" s="56" t="s">
        <v>418</v>
      </c>
      <c r="H95">
        <v>1</v>
      </c>
      <c r="I95" s="15" t="s">
        <v>618</v>
      </c>
      <c r="J95" t="s">
        <v>583</v>
      </c>
      <c r="K95">
        <f>N95*0.25</f>
        <v>8052000</v>
      </c>
      <c r="L95" s="3">
        <v>45142</v>
      </c>
      <c r="M95" s="3">
        <v>46238</v>
      </c>
      <c r="N95">
        <v>32208000</v>
      </c>
      <c r="O95" t="s">
        <v>324</v>
      </c>
      <c r="P95" t="s">
        <v>325</v>
      </c>
      <c r="Q95" t="s">
        <v>48</v>
      </c>
      <c r="R95">
        <v>6535.32</v>
      </c>
      <c r="S95" s="6">
        <v>1</v>
      </c>
      <c r="AH95" s="6">
        <v>1</v>
      </c>
      <c r="AI95" s="6">
        <v>1</v>
      </c>
      <c r="AJ95" s="12">
        <v>0</v>
      </c>
      <c r="AK95" s="12">
        <v>0</v>
      </c>
      <c r="AL95" s="66" t="s">
        <v>510</v>
      </c>
      <c r="AM95" s="66" t="s">
        <v>576</v>
      </c>
      <c r="AO95" s="58" t="s">
        <v>1249</v>
      </c>
      <c r="AP95" s="78" t="s">
        <v>455</v>
      </c>
    </row>
    <row r="96" spans="1:42" x14ac:dyDescent="0.2">
      <c r="A96" t="s">
        <v>41</v>
      </c>
      <c r="B96" t="s">
        <v>1317</v>
      </c>
      <c r="C96" t="s">
        <v>1317</v>
      </c>
      <c r="E96" t="s">
        <v>1322</v>
      </c>
      <c r="F96" s="28" t="s">
        <v>416</v>
      </c>
      <c r="G96" s="80" t="s">
        <v>418</v>
      </c>
      <c r="H96">
        <v>0</v>
      </c>
      <c r="I96" s="15" t="s">
        <v>618</v>
      </c>
      <c r="J96" t="s">
        <v>583</v>
      </c>
      <c r="K96">
        <v>0</v>
      </c>
      <c r="L96" s="3">
        <v>45139</v>
      </c>
      <c r="M96" s="3">
        <v>45504</v>
      </c>
      <c r="N96">
        <v>100000000</v>
      </c>
      <c r="O96" t="s">
        <v>324</v>
      </c>
      <c r="P96" t="s">
        <v>325</v>
      </c>
      <c r="Q96" t="s">
        <v>48</v>
      </c>
      <c r="R96">
        <v>6499.94</v>
      </c>
      <c r="S96" s="6">
        <v>1</v>
      </c>
      <c r="AH96" s="6">
        <v>1</v>
      </c>
      <c r="AI96" s="6">
        <v>1</v>
      </c>
      <c r="AJ96" s="6">
        <v>0.02</v>
      </c>
      <c r="AK96" s="77">
        <v>2000000</v>
      </c>
      <c r="AL96" s="15" t="s">
        <v>576</v>
      </c>
      <c r="AM96" s="15" t="s">
        <v>576</v>
      </c>
      <c r="AO96" s="61" t="s">
        <v>854</v>
      </c>
      <c r="AP96" s="15" t="s">
        <v>455</v>
      </c>
    </row>
    <row r="97" spans="1:42" x14ac:dyDescent="0.2">
      <c r="A97" t="s">
        <v>41</v>
      </c>
      <c r="B97" t="s">
        <v>1318</v>
      </c>
      <c r="C97" t="s">
        <v>1318</v>
      </c>
      <c r="E97" t="s">
        <v>1323</v>
      </c>
      <c r="F97" s="15" t="s">
        <v>441</v>
      </c>
      <c r="G97" s="80" t="s">
        <v>418</v>
      </c>
      <c r="H97">
        <v>0</v>
      </c>
      <c r="I97" s="15" t="s">
        <v>618</v>
      </c>
      <c r="J97" t="s">
        <v>583</v>
      </c>
      <c r="K97">
        <v>0</v>
      </c>
      <c r="L97" s="3">
        <v>45139</v>
      </c>
      <c r="M97" s="3">
        <v>45491</v>
      </c>
      <c r="N97">
        <v>44880000</v>
      </c>
      <c r="O97" t="s">
        <v>46</v>
      </c>
      <c r="P97" t="s">
        <v>47</v>
      </c>
      <c r="Q97" t="s">
        <v>241</v>
      </c>
      <c r="R97">
        <v>6098.88</v>
      </c>
      <c r="S97" s="6">
        <v>1</v>
      </c>
      <c r="AH97" s="6">
        <v>1</v>
      </c>
      <c r="AI97" s="6">
        <v>1</v>
      </c>
      <c r="AJ97" s="6">
        <v>2.1000000000000001E-2</v>
      </c>
      <c r="AK97" s="77">
        <v>908912.22</v>
      </c>
      <c r="AL97" s="15" t="s">
        <v>576</v>
      </c>
      <c r="AM97" s="15" t="s">
        <v>576</v>
      </c>
      <c r="AO97" s="61" t="s">
        <v>1328</v>
      </c>
    </row>
    <row r="98" spans="1:42" x14ac:dyDescent="0.2">
      <c r="A98" t="s">
        <v>41</v>
      </c>
      <c r="B98" t="s">
        <v>1319</v>
      </c>
      <c r="C98" t="s">
        <v>1319</v>
      </c>
      <c r="E98" t="s">
        <v>1324</v>
      </c>
      <c r="F98" s="15" t="s">
        <v>416</v>
      </c>
      <c r="G98" s="16" t="s">
        <v>418</v>
      </c>
      <c r="H98">
        <v>0</v>
      </c>
      <c r="I98" s="15" t="s">
        <v>618</v>
      </c>
      <c r="J98" t="s">
        <v>583</v>
      </c>
      <c r="K98">
        <v>0</v>
      </c>
      <c r="L98" s="3">
        <v>45141</v>
      </c>
      <c r="M98" s="3">
        <v>45506</v>
      </c>
      <c r="N98">
        <v>10000000</v>
      </c>
      <c r="O98" t="s">
        <v>324</v>
      </c>
      <c r="P98" t="s">
        <v>325</v>
      </c>
      <c r="Q98" t="s">
        <v>48</v>
      </c>
      <c r="R98">
        <v>6469.78</v>
      </c>
      <c r="S98" s="6">
        <v>1</v>
      </c>
      <c r="AH98" s="6">
        <v>1</v>
      </c>
      <c r="AI98" s="6">
        <v>1</v>
      </c>
      <c r="AJ98" s="6">
        <v>0.02</v>
      </c>
      <c r="AK98" s="77">
        <v>200000</v>
      </c>
      <c r="AL98" s="15" t="s">
        <v>576</v>
      </c>
      <c r="AM98" s="15" t="s">
        <v>576</v>
      </c>
      <c r="AO98" s="61" t="s">
        <v>1329</v>
      </c>
      <c r="AP98" s="15" t="s">
        <v>455</v>
      </c>
    </row>
    <row r="99" spans="1:42" x14ac:dyDescent="0.2">
      <c r="A99" t="s">
        <v>41</v>
      </c>
      <c r="B99" t="s">
        <v>1320</v>
      </c>
      <c r="C99" t="s">
        <v>1320</v>
      </c>
      <c r="E99" t="s">
        <v>1326</v>
      </c>
      <c r="F99" s="15" t="s">
        <v>416</v>
      </c>
      <c r="G99" s="16" t="s">
        <v>418</v>
      </c>
      <c r="H99">
        <v>0</v>
      </c>
      <c r="I99" s="15" t="s">
        <v>618</v>
      </c>
      <c r="J99" s="16" t="s">
        <v>583</v>
      </c>
      <c r="K99">
        <v>0</v>
      </c>
      <c r="L99" s="3">
        <v>45141</v>
      </c>
      <c r="M99" s="3">
        <v>45506</v>
      </c>
      <c r="N99">
        <v>10000000</v>
      </c>
      <c r="O99" t="s">
        <v>324</v>
      </c>
      <c r="P99" t="s">
        <v>325</v>
      </c>
      <c r="Q99" t="s">
        <v>48</v>
      </c>
      <c r="R99">
        <v>6499.54</v>
      </c>
      <c r="S99" s="6">
        <v>1</v>
      </c>
      <c r="AH99" s="6">
        <v>1</v>
      </c>
      <c r="AI99" s="6">
        <v>1</v>
      </c>
      <c r="AJ99" s="6">
        <v>0.02</v>
      </c>
      <c r="AK99" s="77">
        <v>200000</v>
      </c>
      <c r="AL99" s="15" t="s">
        <v>510</v>
      </c>
      <c r="AM99" s="15" t="s">
        <v>576</v>
      </c>
      <c r="AO99" s="61" t="s">
        <v>1329</v>
      </c>
      <c r="AP99" s="15" t="s">
        <v>455</v>
      </c>
    </row>
    <row r="100" spans="1:42" x14ac:dyDescent="0.2">
      <c r="A100" t="s">
        <v>41</v>
      </c>
      <c r="B100" t="s">
        <v>1321</v>
      </c>
      <c r="C100" t="s">
        <v>1321</v>
      </c>
      <c r="E100" t="s">
        <v>1327</v>
      </c>
      <c r="F100" s="20" t="s">
        <v>42</v>
      </c>
      <c r="G100" s="16" t="s">
        <v>418</v>
      </c>
      <c r="H100">
        <v>0</v>
      </c>
      <c r="I100" s="15" t="s">
        <v>618</v>
      </c>
      <c r="J100" t="s">
        <v>583</v>
      </c>
      <c r="K100">
        <v>600000</v>
      </c>
      <c r="L100" s="3">
        <v>45141</v>
      </c>
      <c r="M100" s="3">
        <v>45509</v>
      </c>
      <c r="N100">
        <v>3000000</v>
      </c>
      <c r="O100" s="15" t="s">
        <v>1168</v>
      </c>
      <c r="P100" t="s">
        <v>1167</v>
      </c>
      <c r="Q100" t="s">
        <v>48</v>
      </c>
      <c r="R100">
        <v>0.88600000000000001</v>
      </c>
      <c r="S100" s="6">
        <v>1</v>
      </c>
      <c r="AH100" s="6">
        <v>1</v>
      </c>
      <c r="AI100" s="6">
        <v>1</v>
      </c>
      <c r="AJ100" s="6">
        <v>0</v>
      </c>
      <c r="AK100" s="6">
        <v>0</v>
      </c>
      <c r="AL100" s="15" t="s">
        <v>510</v>
      </c>
      <c r="AM100" s="15" t="s">
        <v>576</v>
      </c>
      <c r="AO100" s="61" t="s">
        <v>1339</v>
      </c>
      <c r="AP100" s="15" t="s">
        <v>455</v>
      </c>
    </row>
    <row r="101" spans="1:42" x14ac:dyDescent="0.2">
      <c r="A101" t="s">
        <v>41</v>
      </c>
      <c r="B101" t="s">
        <v>1342</v>
      </c>
      <c r="C101" t="s">
        <v>1342</v>
      </c>
      <c r="E101" t="s">
        <v>1343</v>
      </c>
      <c r="F101" s="15" t="s">
        <v>441</v>
      </c>
      <c r="G101" s="56" t="s">
        <v>418</v>
      </c>
      <c r="H101">
        <v>0</v>
      </c>
      <c r="I101" s="15" t="s">
        <v>618</v>
      </c>
      <c r="J101" t="s">
        <v>583</v>
      </c>
      <c r="K101">
        <v>0</v>
      </c>
      <c r="L101" s="3">
        <v>45145</v>
      </c>
      <c r="M101" s="3">
        <v>45328</v>
      </c>
      <c r="N101">
        <v>57344000</v>
      </c>
      <c r="O101" t="s">
        <v>46</v>
      </c>
      <c r="P101" t="s">
        <v>47</v>
      </c>
      <c r="Q101" t="s">
        <v>241</v>
      </c>
      <c r="R101">
        <v>6090.73</v>
      </c>
      <c r="S101" s="6">
        <v>1</v>
      </c>
      <c r="AH101" s="6">
        <v>1</v>
      </c>
      <c r="AI101" s="6">
        <v>1</v>
      </c>
      <c r="AJ101" s="12">
        <v>2.4799999999999999E-2</v>
      </c>
      <c r="AK101" s="12">
        <v>716909.97</v>
      </c>
      <c r="AL101" s="66" t="s">
        <v>576</v>
      </c>
      <c r="AM101" s="66" t="s">
        <v>576</v>
      </c>
      <c r="AO101" s="61" t="s">
        <v>1344</v>
      </c>
      <c r="AP101" s="66" t="s">
        <v>1345</v>
      </c>
    </row>
    <row r="102" spans="1:42" x14ac:dyDescent="0.2">
      <c r="A102" t="s">
        <v>41</v>
      </c>
      <c r="B102" t="s">
        <v>1162</v>
      </c>
      <c r="C102" t="s">
        <v>1162</v>
      </c>
      <c r="E102" t="s">
        <v>1349</v>
      </c>
      <c r="F102" s="80" t="s">
        <v>414</v>
      </c>
      <c r="G102" s="56" t="s">
        <v>418</v>
      </c>
      <c r="H102">
        <v>0.15</v>
      </c>
      <c r="I102" s="15" t="s">
        <v>618</v>
      </c>
      <c r="J102" t="s">
        <v>583</v>
      </c>
      <c r="K102">
        <v>300000</v>
      </c>
      <c r="L102" s="3">
        <v>45148</v>
      </c>
      <c r="M102" s="3">
        <v>45516</v>
      </c>
      <c r="N102">
        <v>2000000</v>
      </c>
      <c r="O102" s="15" t="s">
        <v>1351</v>
      </c>
      <c r="P102" t="s">
        <v>1350</v>
      </c>
      <c r="Q102" t="s">
        <v>48</v>
      </c>
      <c r="R102">
        <v>1.534</v>
      </c>
      <c r="S102" s="6">
        <v>1</v>
      </c>
      <c r="AH102" s="6">
        <v>1</v>
      </c>
      <c r="AI102" s="6">
        <v>1</v>
      </c>
      <c r="AJ102" s="12">
        <v>0</v>
      </c>
      <c r="AK102" s="12">
        <v>0</v>
      </c>
      <c r="AL102" s="66" t="s">
        <v>510</v>
      </c>
      <c r="AM102" s="66" t="s">
        <v>576</v>
      </c>
      <c r="AO102" s="61" t="s">
        <v>1170</v>
      </c>
      <c r="AP102" s="15" t="s">
        <v>455</v>
      </c>
    </row>
    <row r="103" spans="1:42" x14ac:dyDescent="0.2">
      <c r="A103" t="s">
        <v>41</v>
      </c>
      <c r="B103" t="s">
        <v>1358</v>
      </c>
      <c r="C103" t="s">
        <v>1358</v>
      </c>
      <c r="E103" t="s">
        <v>1359</v>
      </c>
      <c r="F103" s="80" t="s">
        <v>414</v>
      </c>
      <c r="G103" s="56" t="s">
        <v>418</v>
      </c>
      <c r="H103">
        <v>1</v>
      </c>
      <c r="I103" s="15" t="s">
        <v>618</v>
      </c>
      <c r="J103" s="16" t="s">
        <v>583</v>
      </c>
      <c r="K103" s="15">
        <f>N103*0.25</f>
        <v>6090000</v>
      </c>
      <c r="L103" s="3">
        <v>45148</v>
      </c>
      <c r="M103" s="3">
        <v>45880</v>
      </c>
      <c r="N103">
        <v>24360000</v>
      </c>
      <c r="O103" t="s">
        <v>1360</v>
      </c>
      <c r="P103" t="s">
        <v>1100</v>
      </c>
      <c r="Q103" t="s">
        <v>48</v>
      </c>
      <c r="R103">
        <v>0.59499999999999997</v>
      </c>
      <c r="S103" s="6">
        <v>1</v>
      </c>
      <c r="AH103" s="6">
        <v>1</v>
      </c>
      <c r="AI103" s="6">
        <v>1</v>
      </c>
      <c r="AJ103" s="12">
        <v>0</v>
      </c>
      <c r="AK103" s="12">
        <v>0</v>
      </c>
      <c r="AL103" s="66" t="s">
        <v>510</v>
      </c>
      <c r="AM103" s="66" t="s">
        <v>576</v>
      </c>
      <c r="AO103" s="61" t="s">
        <v>1361</v>
      </c>
    </row>
    <row r="104" spans="1:42" x14ac:dyDescent="0.2">
      <c r="A104" t="s">
        <v>41</v>
      </c>
      <c r="B104" t="s">
        <v>1362</v>
      </c>
      <c r="C104" t="s">
        <v>1362</v>
      </c>
      <c r="E104" t="s">
        <v>1363</v>
      </c>
      <c r="F104" s="15" t="s">
        <v>441</v>
      </c>
      <c r="G104" s="56" t="s">
        <v>418</v>
      </c>
      <c r="H104">
        <v>0</v>
      </c>
      <c r="I104" s="15" t="s">
        <v>618</v>
      </c>
      <c r="J104" t="s">
        <v>583</v>
      </c>
      <c r="K104" s="15">
        <v>0</v>
      </c>
      <c r="L104" s="3">
        <v>45147</v>
      </c>
      <c r="M104" s="3">
        <v>45504</v>
      </c>
      <c r="N104">
        <v>68695000</v>
      </c>
      <c r="O104" t="s">
        <v>46</v>
      </c>
      <c r="P104" t="s">
        <v>47</v>
      </c>
      <c r="Q104" t="s">
        <v>241</v>
      </c>
      <c r="R104">
        <v>6021.75</v>
      </c>
      <c r="S104" s="6">
        <v>1</v>
      </c>
      <c r="AH104" s="6">
        <v>1</v>
      </c>
      <c r="AI104" s="6">
        <v>1</v>
      </c>
      <c r="AJ104" s="12">
        <v>2.1000000000000001E-2</v>
      </c>
      <c r="AK104" s="12">
        <v>1410976.48</v>
      </c>
      <c r="AL104" s="66" t="s">
        <v>576</v>
      </c>
      <c r="AM104" s="66" t="s">
        <v>576</v>
      </c>
      <c r="AO104" s="61" t="s">
        <v>1364</v>
      </c>
    </row>
    <row r="105" spans="1:42" x14ac:dyDescent="0.2">
      <c r="A105" t="s">
        <v>41</v>
      </c>
      <c r="B105" t="s">
        <v>1288</v>
      </c>
      <c r="C105" t="s">
        <v>1288</v>
      </c>
      <c r="E105" t="s">
        <v>1365</v>
      </c>
      <c r="F105" s="15" t="s">
        <v>416</v>
      </c>
      <c r="G105" s="16" t="s">
        <v>418</v>
      </c>
      <c r="H105">
        <v>0</v>
      </c>
      <c r="I105" s="15" t="s">
        <v>618</v>
      </c>
      <c r="J105" s="16" t="s">
        <v>583</v>
      </c>
      <c r="K105">
        <v>0</v>
      </c>
      <c r="L105" s="3">
        <v>45152</v>
      </c>
      <c r="M105" s="3">
        <v>45517</v>
      </c>
      <c r="N105">
        <v>3000000</v>
      </c>
      <c r="O105" t="s">
        <v>46</v>
      </c>
      <c r="P105" t="s">
        <v>47</v>
      </c>
      <c r="Q105" t="s">
        <v>48</v>
      </c>
      <c r="R105">
        <v>5916.8</v>
      </c>
      <c r="S105" s="6">
        <v>1</v>
      </c>
      <c r="AH105" s="6">
        <v>1</v>
      </c>
      <c r="AI105" s="6">
        <v>1</v>
      </c>
      <c r="AJ105" s="6">
        <v>2.5000000000000001E-2</v>
      </c>
      <c r="AK105" s="77">
        <v>75000</v>
      </c>
      <c r="AL105" s="15" t="s">
        <v>576</v>
      </c>
      <c r="AM105" s="15" t="s">
        <v>576</v>
      </c>
      <c r="AO105" s="61" t="s">
        <v>1290</v>
      </c>
      <c r="AP105" s="15" t="s">
        <v>455</v>
      </c>
    </row>
    <row r="106" spans="1:42" x14ac:dyDescent="0.2">
      <c r="A106" t="s">
        <v>41</v>
      </c>
      <c r="B106" t="s">
        <v>1196</v>
      </c>
      <c r="C106" t="s">
        <v>1196</v>
      </c>
      <c r="E106" t="s">
        <v>1197</v>
      </c>
      <c r="F106" s="15" t="s">
        <v>1198</v>
      </c>
      <c r="G106" s="16" t="s">
        <v>418</v>
      </c>
      <c r="H106">
        <v>1</v>
      </c>
      <c r="I106" t="s">
        <v>52</v>
      </c>
      <c r="J106" s="16" t="s">
        <v>583</v>
      </c>
      <c r="K106">
        <f>N106*0.25</f>
        <v>20566250</v>
      </c>
      <c r="L106" s="3">
        <v>45117</v>
      </c>
      <c r="M106" s="3">
        <v>45848</v>
      </c>
      <c r="N106">
        <v>82265000</v>
      </c>
      <c r="O106" s="15" t="s">
        <v>1199</v>
      </c>
      <c r="P106" t="s">
        <v>1100</v>
      </c>
      <c r="Q106" t="s">
        <v>48</v>
      </c>
      <c r="R106">
        <v>0.53800000000000003</v>
      </c>
      <c r="S106" s="6">
        <v>1</v>
      </c>
      <c r="AH106" s="6">
        <v>1</v>
      </c>
      <c r="AI106" s="6">
        <v>1</v>
      </c>
      <c r="AJ106" s="6">
        <v>0</v>
      </c>
      <c r="AK106" s="6">
        <v>0</v>
      </c>
      <c r="AL106" s="15" t="s">
        <v>510</v>
      </c>
      <c r="AM106" s="15" t="s">
        <v>576</v>
      </c>
      <c r="AO106" s="61" t="s">
        <v>1200</v>
      </c>
      <c r="AP106" s="15" t="s">
        <v>455</v>
      </c>
    </row>
    <row r="107" spans="1:42" x14ac:dyDescent="0.2">
      <c r="A107" t="s">
        <v>41</v>
      </c>
      <c r="B107" t="s">
        <v>1371</v>
      </c>
      <c r="C107" t="s">
        <v>1371</v>
      </c>
      <c r="E107" t="s">
        <v>1372</v>
      </c>
      <c r="F107" s="80" t="s">
        <v>414</v>
      </c>
      <c r="G107" s="16" t="s">
        <v>418</v>
      </c>
      <c r="H107">
        <v>0.25</v>
      </c>
      <c r="I107" s="15" t="s">
        <v>618</v>
      </c>
      <c r="J107" s="16" t="s">
        <v>583</v>
      </c>
      <c r="K107">
        <v>1000000</v>
      </c>
      <c r="L107" s="3">
        <v>45148</v>
      </c>
      <c r="M107" s="3">
        <v>45516</v>
      </c>
      <c r="N107">
        <v>4000000</v>
      </c>
      <c r="O107" s="15" t="s">
        <v>1168</v>
      </c>
      <c r="P107" t="s">
        <v>1167</v>
      </c>
      <c r="Q107" t="s">
        <v>48</v>
      </c>
      <c r="R107">
        <v>0.87</v>
      </c>
      <c r="S107" s="6">
        <v>1</v>
      </c>
      <c r="AH107" s="6">
        <v>1</v>
      </c>
      <c r="AI107" s="6">
        <v>1</v>
      </c>
      <c r="AJ107" s="6">
        <v>0</v>
      </c>
      <c r="AK107" s="6">
        <v>0</v>
      </c>
      <c r="AL107" s="15" t="s">
        <v>510</v>
      </c>
      <c r="AM107" s="15" t="s">
        <v>576</v>
      </c>
      <c r="AO107" s="61" t="s">
        <v>1373</v>
      </c>
      <c r="AP107" s="15" t="s">
        <v>1374</v>
      </c>
    </row>
    <row r="108" spans="1:42" x14ac:dyDescent="0.2">
      <c r="A108" t="s">
        <v>41</v>
      </c>
      <c r="B108" t="s">
        <v>1375</v>
      </c>
      <c r="C108" t="s">
        <v>1375</v>
      </c>
      <c r="E108" t="s">
        <v>1376</v>
      </c>
      <c r="F108" s="15" t="s">
        <v>416</v>
      </c>
      <c r="G108" s="16" t="s">
        <v>418</v>
      </c>
      <c r="H108">
        <v>0</v>
      </c>
      <c r="I108" s="15" t="s">
        <v>618</v>
      </c>
      <c r="J108" s="16" t="s">
        <v>583</v>
      </c>
      <c r="K108">
        <v>0</v>
      </c>
      <c r="L108" s="3">
        <v>45152</v>
      </c>
      <c r="M108" s="3">
        <v>45876</v>
      </c>
      <c r="N108">
        <v>61327517.240000002</v>
      </c>
      <c r="O108" t="s">
        <v>46</v>
      </c>
      <c r="P108" t="s">
        <v>47</v>
      </c>
      <c r="Q108" t="s">
        <v>48</v>
      </c>
      <c r="R108">
        <v>5916.8</v>
      </c>
      <c r="S108" s="6">
        <v>1</v>
      </c>
      <c r="AH108" s="6">
        <v>1</v>
      </c>
      <c r="AI108" s="6">
        <v>1</v>
      </c>
      <c r="AJ108" s="6">
        <v>0.02</v>
      </c>
      <c r="AK108" s="77">
        <v>2436298.63</v>
      </c>
      <c r="AL108" s="15" t="s">
        <v>576</v>
      </c>
      <c r="AM108" s="15" t="s">
        <v>576</v>
      </c>
      <c r="AO108" s="61" t="s">
        <v>1377</v>
      </c>
      <c r="AP108" s="15" t="s">
        <v>1378</v>
      </c>
    </row>
    <row r="109" spans="1:42" x14ac:dyDescent="0.2">
      <c r="A109" t="s">
        <v>41</v>
      </c>
      <c r="B109" t="s">
        <v>1288</v>
      </c>
      <c r="C109" t="s">
        <v>1288</v>
      </c>
      <c r="E109" t="s">
        <v>1379</v>
      </c>
      <c r="F109" s="15" t="s">
        <v>416</v>
      </c>
      <c r="G109" s="16" t="s">
        <v>418</v>
      </c>
      <c r="H109">
        <v>0</v>
      </c>
      <c r="I109" s="15" t="s">
        <v>618</v>
      </c>
      <c r="J109" s="16" t="s">
        <v>583</v>
      </c>
      <c r="K109">
        <v>0</v>
      </c>
      <c r="L109" s="3">
        <v>45155</v>
      </c>
      <c r="M109" s="3">
        <v>45520</v>
      </c>
      <c r="N109">
        <v>3000000</v>
      </c>
      <c r="O109" t="s">
        <v>324</v>
      </c>
      <c r="P109" t="s">
        <v>325</v>
      </c>
      <c r="Q109" t="s">
        <v>48</v>
      </c>
      <c r="R109">
        <v>6172.99</v>
      </c>
      <c r="S109" s="6">
        <v>1</v>
      </c>
      <c r="AH109" s="6">
        <v>1</v>
      </c>
      <c r="AI109" s="6">
        <v>1</v>
      </c>
      <c r="AJ109" s="6">
        <v>2.5000000000000001E-2</v>
      </c>
      <c r="AK109" s="77">
        <v>75000</v>
      </c>
      <c r="AL109" s="15" t="s">
        <v>576</v>
      </c>
      <c r="AM109" s="15" t="s">
        <v>576</v>
      </c>
      <c r="AO109" s="61" t="s">
        <v>1290</v>
      </c>
      <c r="AP109" s="15" t="s">
        <v>455</v>
      </c>
    </row>
    <row r="110" spans="1:42" x14ac:dyDescent="0.2">
      <c r="A110" t="s">
        <v>41</v>
      </c>
      <c r="B110" t="s">
        <v>1384</v>
      </c>
      <c r="C110" t="s">
        <v>1384</v>
      </c>
      <c r="E110" t="s">
        <v>1385</v>
      </c>
      <c r="F110" t="s">
        <v>42</v>
      </c>
      <c r="G110" s="16" t="s">
        <v>418</v>
      </c>
      <c r="H110">
        <v>1</v>
      </c>
      <c r="I110" t="s">
        <v>52</v>
      </c>
      <c r="J110" s="16" t="s">
        <v>583</v>
      </c>
      <c r="K110">
        <f>N110*0.25</f>
        <v>8646250</v>
      </c>
      <c r="L110" s="3">
        <v>45156</v>
      </c>
      <c r="M110" s="3">
        <v>45887</v>
      </c>
      <c r="N110">
        <v>34585000</v>
      </c>
      <c r="O110" s="76" t="s">
        <v>1386</v>
      </c>
      <c r="P110" t="s">
        <v>1149</v>
      </c>
      <c r="Q110" t="s">
        <v>48</v>
      </c>
      <c r="R110">
        <v>0.54800000000000004</v>
      </c>
      <c r="S110" s="6">
        <v>1</v>
      </c>
      <c r="AH110" s="6">
        <v>1</v>
      </c>
      <c r="AI110" s="6">
        <v>1</v>
      </c>
      <c r="AJ110" s="6">
        <v>0</v>
      </c>
      <c r="AK110" s="6">
        <v>0</v>
      </c>
      <c r="AL110" s="15" t="s">
        <v>510</v>
      </c>
      <c r="AM110" s="15" t="s">
        <v>576</v>
      </c>
      <c r="AO110" s="61" t="s">
        <v>1200</v>
      </c>
      <c r="AP110" s="15" t="s">
        <v>455</v>
      </c>
    </row>
    <row r="111" spans="1:42" x14ac:dyDescent="0.2">
      <c r="A111" t="s">
        <v>41</v>
      </c>
      <c r="B111" t="s">
        <v>1389</v>
      </c>
      <c r="C111" t="s">
        <v>1389</v>
      </c>
      <c r="E111" t="s">
        <v>1390</v>
      </c>
      <c r="F111" s="15" t="s">
        <v>416</v>
      </c>
      <c r="G111" s="16" t="s">
        <v>418</v>
      </c>
      <c r="H111">
        <v>0</v>
      </c>
      <c r="I111" t="s">
        <v>52</v>
      </c>
      <c r="J111" s="16" t="s">
        <v>583</v>
      </c>
      <c r="K111">
        <v>0</v>
      </c>
      <c r="L111" s="3">
        <v>45155</v>
      </c>
      <c r="M111" s="3">
        <v>45520</v>
      </c>
      <c r="N111">
        <v>100000000</v>
      </c>
      <c r="O111" t="s">
        <v>324</v>
      </c>
      <c r="P111" t="s">
        <v>325</v>
      </c>
      <c r="Q111" t="s">
        <v>48</v>
      </c>
      <c r="R111">
        <v>6166.57</v>
      </c>
      <c r="S111" s="6">
        <v>1</v>
      </c>
      <c r="AH111" s="6">
        <v>1</v>
      </c>
      <c r="AI111" s="6">
        <v>1</v>
      </c>
      <c r="AJ111" s="6">
        <v>0</v>
      </c>
      <c r="AK111" s="77">
        <v>1000000</v>
      </c>
      <c r="AL111" s="15" t="s">
        <v>576</v>
      </c>
      <c r="AM111" s="15" t="s">
        <v>576</v>
      </c>
      <c r="AO111" s="61" t="s">
        <v>1392</v>
      </c>
      <c r="AP111" s="15" t="s">
        <v>1391</v>
      </c>
    </row>
    <row r="112" spans="1:42" x14ac:dyDescent="0.2">
      <c r="A112" t="s">
        <v>41</v>
      </c>
      <c r="B112" t="s">
        <v>1393</v>
      </c>
      <c r="C112" t="s">
        <v>1393</v>
      </c>
      <c r="E112" t="s">
        <v>1395</v>
      </c>
      <c r="F112" s="15" t="s">
        <v>416</v>
      </c>
      <c r="G112" s="16" t="s">
        <v>418</v>
      </c>
      <c r="H112">
        <v>0</v>
      </c>
      <c r="I112" t="s">
        <v>52</v>
      </c>
      <c r="J112" s="16" t="s">
        <v>583</v>
      </c>
      <c r="K112">
        <v>0</v>
      </c>
      <c r="L112" s="3">
        <v>45161</v>
      </c>
      <c r="M112" s="3">
        <v>45526</v>
      </c>
      <c r="N112">
        <v>300000000</v>
      </c>
      <c r="O112" t="s">
        <v>324</v>
      </c>
      <c r="P112" t="s">
        <v>325</v>
      </c>
      <c r="Q112" t="s">
        <v>48</v>
      </c>
      <c r="R112">
        <v>6044.22</v>
      </c>
      <c r="S112" s="6">
        <v>1</v>
      </c>
      <c r="AH112" s="6">
        <v>1</v>
      </c>
      <c r="AI112" s="6">
        <v>1</v>
      </c>
      <c r="AJ112" s="6">
        <v>0.01</v>
      </c>
      <c r="AK112" s="77">
        <v>3000000</v>
      </c>
      <c r="AL112" s="15" t="s">
        <v>576</v>
      </c>
      <c r="AM112" s="15" t="s">
        <v>576</v>
      </c>
      <c r="AO112" t="s">
        <v>1398</v>
      </c>
      <c r="AP112" s="15" t="s">
        <v>455</v>
      </c>
    </row>
    <row r="113" spans="1:42" x14ac:dyDescent="0.2">
      <c r="A113" t="s">
        <v>41</v>
      </c>
      <c r="B113" t="s">
        <v>1394</v>
      </c>
      <c r="C113" t="s">
        <v>1394</v>
      </c>
      <c r="E113" t="s">
        <v>1396</v>
      </c>
      <c r="F113" s="15" t="s">
        <v>416</v>
      </c>
      <c r="G113" s="16" t="s">
        <v>418</v>
      </c>
      <c r="H113">
        <v>0</v>
      </c>
      <c r="I113" t="s">
        <v>52</v>
      </c>
      <c r="J113" s="16" t="s">
        <v>583</v>
      </c>
      <c r="K113">
        <v>0</v>
      </c>
      <c r="L113" s="3">
        <v>45161</v>
      </c>
      <c r="M113" s="3">
        <v>45705</v>
      </c>
      <c r="N113">
        <v>153594678.90000001</v>
      </c>
      <c r="O113" t="s">
        <v>324</v>
      </c>
      <c r="P113" t="s">
        <v>325</v>
      </c>
      <c r="Q113" t="s">
        <v>48</v>
      </c>
      <c r="R113">
        <v>5973.67</v>
      </c>
      <c r="S113" s="6">
        <v>1</v>
      </c>
      <c r="AH113" s="6">
        <v>1</v>
      </c>
      <c r="AI113" s="6">
        <v>1</v>
      </c>
      <c r="AJ113" s="6">
        <v>0.02</v>
      </c>
      <c r="AK113" s="77">
        <v>4586800</v>
      </c>
      <c r="AL113" s="15" t="s">
        <v>576</v>
      </c>
      <c r="AM113" s="15" t="s">
        <v>576</v>
      </c>
      <c r="AO113" s="61" t="s">
        <v>1425</v>
      </c>
      <c r="AP113" s="15" t="s">
        <v>1402</v>
      </c>
    </row>
    <row r="114" spans="1:42" x14ac:dyDescent="0.2">
      <c r="A114" t="s">
        <v>41</v>
      </c>
      <c r="B114" t="s">
        <v>1393</v>
      </c>
      <c r="C114" t="s">
        <v>1393</v>
      </c>
      <c r="E114" t="s">
        <v>1397</v>
      </c>
      <c r="F114" t="s">
        <v>42</v>
      </c>
      <c r="G114" s="16" t="s">
        <v>418</v>
      </c>
      <c r="H114">
        <v>0</v>
      </c>
      <c r="I114" t="s">
        <v>52</v>
      </c>
      <c r="J114" s="16" t="s">
        <v>583</v>
      </c>
      <c r="K114">
        <f>N114*0.05</f>
        <v>5000000</v>
      </c>
      <c r="L114" s="3">
        <v>45161</v>
      </c>
      <c r="M114" s="3">
        <v>45527</v>
      </c>
      <c r="N114">
        <v>100000000</v>
      </c>
      <c r="O114" t="s">
        <v>324</v>
      </c>
      <c r="P114" t="s">
        <v>325</v>
      </c>
      <c r="Q114" t="s">
        <v>48</v>
      </c>
      <c r="R114">
        <v>6022.57</v>
      </c>
      <c r="S114" s="6">
        <v>1</v>
      </c>
      <c r="AH114" s="6">
        <v>1</v>
      </c>
      <c r="AI114" s="6">
        <v>1</v>
      </c>
      <c r="AJ114" s="6">
        <v>0</v>
      </c>
      <c r="AK114" s="6">
        <v>0</v>
      </c>
      <c r="AL114" s="15" t="s">
        <v>510</v>
      </c>
      <c r="AM114" s="15" t="s">
        <v>576</v>
      </c>
      <c r="AO114" t="s">
        <v>1398</v>
      </c>
      <c r="AP114" s="15" t="s">
        <v>455</v>
      </c>
    </row>
    <row r="115" spans="1:42" x14ac:dyDescent="0.2">
      <c r="A115" t="s">
        <v>41</v>
      </c>
      <c r="B115" t="s">
        <v>1399</v>
      </c>
      <c r="C115" t="s">
        <v>1399</v>
      </c>
      <c r="E115" t="s">
        <v>1400</v>
      </c>
      <c r="F115" s="15" t="s">
        <v>416</v>
      </c>
      <c r="G115" s="16" t="s">
        <v>418</v>
      </c>
      <c r="H115">
        <v>0</v>
      </c>
      <c r="I115" t="s">
        <v>52</v>
      </c>
      <c r="J115" s="16" t="s">
        <v>583</v>
      </c>
      <c r="K115">
        <v>1</v>
      </c>
      <c r="L115" s="3">
        <v>45162</v>
      </c>
      <c r="M115" s="3">
        <v>45527</v>
      </c>
      <c r="N115">
        <v>200000000</v>
      </c>
      <c r="O115" t="s">
        <v>324</v>
      </c>
      <c r="P115" t="s">
        <v>325</v>
      </c>
      <c r="Q115" t="s">
        <v>48</v>
      </c>
      <c r="R115">
        <v>5999.48</v>
      </c>
      <c r="S115" s="6">
        <v>1</v>
      </c>
      <c r="AH115" s="6">
        <v>1</v>
      </c>
      <c r="AI115" s="6">
        <v>1</v>
      </c>
      <c r="AJ115" s="6">
        <v>0.01</v>
      </c>
      <c r="AK115" s="77">
        <v>2000000</v>
      </c>
      <c r="AL115" s="15" t="s">
        <v>576</v>
      </c>
      <c r="AM115" s="15" t="s">
        <v>576</v>
      </c>
      <c r="AO115" s="61" t="s">
        <v>1401</v>
      </c>
      <c r="AP115" s="15" t="s">
        <v>1402</v>
      </c>
    </row>
    <row r="116" spans="1:42" x14ac:dyDescent="0.2">
      <c r="A116" t="s">
        <v>41</v>
      </c>
      <c r="B116" t="s">
        <v>1403</v>
      </c>
      <c r="C116" t="s">
        <v>1403</v>
      </c>
      <c r="E116" s="15" t="s">
        <v>1408</v>
      </c>
      <c r="F116" s="15" t="s">
        <v>1404</v>
      </c>
      <c r="G116" s="16" t="s">
        <v>418</v>
      </c>
      <c r="H116">
        <v>0</v>
      </c>
      <c r="I116" t="s">
        <v>52</v>
      </c>
      <c r="J116" s="16" t="s">
        <v>583</v>
      </c>
      <c r="K116" s="4">
        <f>N116*0.125+670000</f>
        <v>1112336.5</v>
      </c>
      <c r="L116" s="3">
        <v>45163</v>
      </c>
      <c r="M116" s="3">
        <v>45530</v>
      </c>
      <c r="N116">
        <v>3538692</v>
      </c>
      <c r="O116" s="15" t="s">
        <v>1406</v>
      </c>
      <c r="P116" s="15" t="s">
        <v>1405</v>
      </c>
      <c r="Q116" t="s">
        <v>241</v>
      </c>
      <c r="R116">
        <v>9.8297000000000008</v>
      </c>
      <c r="S116" s="6">
        <v>1</v>
      </c>
      <c r="AH116" s="6">
        <v>1</v>
      </c>
      <c r="AI116" s="6">
        <v>1</v>
      </c>
      <c r="AJ116" s="6">
        <v>2.75E-2</v>
      </c>
      <c r="AK116" s="6">
        <v>0</v>
      </c>
      <c r="AL116" s="15" t="s">
        <v>510</v>
      </c>
      <c r="AM116" s="15" t="s">
        <v>576</v>
      </c>
      <c r="AO116" s="61" t="s">
        <v>1407</v>
      </c>
      <c r="AP116" s="15" t="s">
        <v>455</v>
      </c>
    </row>
    <row r="117" spans="1:42" x14ac:dyDescent="0.2">
      <c r="A117" t="s">
        <v>41</v>
      </c>
      <c r="B117" t="s">
        <v>1409</v>
      </c>
      <c r="C117" t="s">
        <v>1409</v>
      </c>
      <c r="E117" t="s">
        <v>1410</v>
      </c>
      <c r="F117" s="15" t="s">
        <v>1198</v>
      </c>
      <c r="G117" s="16" t="s">
        <v>418</v>
      </c>
      <c r="H117">
        <v>1</v>
      </c>
      <c r="I117" t="s">
        <v>52</v>
      </c>
      <c r="J117" s="16" t="s">
        <v>583</v>
      </c>
      <c r="K117">
        <f>N117*0.25</f>
        <v>5717500</v>
      </c>
      <c r="L117" s="3">
        <v>45163</v>
      </c>
      <c r="M117" s="3">
        <v>45894</v>
      </c>
      <c r="N117">
        <v>22870000</v>
      </c>
      <c r="O117" t="s">
        <v>1360</v>
      </c>
      <c r="P117" t="s">
        <v>1100</v>
      </c>
      <c r="Q117" t="s">
        <v>48</v>
      </c>
      <c r="R117">
        <v>0.56100000000000005</v>
      </c>
      <c r="S117" s="6">
        <v>1</v>
      </c>
      <c r="AH117" s="6">
        <v>1</v>
      </c>
      <c r="AI117" s="6">
        <v>1</v>
      </c>
      <c r="AJ117" s="6">
        <v>0</v>
      </c>
      <c r="AK117" s="6">
        <v>0</v>
      </c>
      <c r="AL117" s="15" t="s">
        <v>510</v>
      </c>
      <c r="AM117" s="15" t="s">
        <v>576</v>
      </c>
      <c r="AO117" s="61" t="s">
        <v>1411</v>
      </c>
    </row>
    <row r="118" spans="1:42" x14ac:dyDescent="0.2">
      <c r="A118" t="s">
        <v>41</v>
      </c>
      <c r="B118" t="s">
        <v>1412</v>
      </c>
      <c r="C118" t="s">
        <v>1412</v>
      </c>
      <c r="E118" t="s">
        <v>1413</v>
      </c>
      <c r="F118" s="15" t="s">
        <v>441</v>
      </c>
      <c r="G118" s="16" t="s">
        <v>418</v>
      </c>
      <c r="H118">
        <v>0</v>
      </c>
      <c r="I118" t="s">
        <v>52</v>
      </c>
      <c r="J118" s="16" t="s">
        <v>583</v>
      </c>
      <c r="K118">
        <v>0</v>
      </c>
      <c r="L118" s="3">
        <v>45162</v>
      </c>
      <c r="M118" s="3">
        <v>45518</v>
      </c>
      <c r="N118">
        <v>30657000</v>
      </c>
      <c r="O118" t="s">
        <v>46</v>
      </c>
      <c r="P118" t="s">
        <v>47</v>
      </c>
      <c r="Q118" t="s">
        <v>93</v>
      </c>
      <c r="R118">
        <v>5652.67</v>
      </c>
      <c r="S118" s="6">
        <v>1</v>
      </c>
      <c r="AH118" s="6">
        <v>1</v>
      </c>
      <c r="AI118" s="6">
        <v>1</v>
      </c>
      <c r="AJ118" s="6">
        <v>2.1000000000000001E-2</v>
      </c>
      <c r="AK118" s="77">
        <v>627922.55000000005</v>
      </c>
      <c r="AL118" s="15" t="s">
        <v>576</v>
      </c>
      <c r="AM118" s="15" t="s">
        <v>576</v>
      </c>
      <c r="AO118" s="61" t="s">
        <v>1414</v>
      </c>
    </row>
    <row r="119" spans="1:42" x14ac:dyDescent="0.2">
      <c r="A119" t="s">
        <v>41</v>
      </c>
      <c r="B119" t="s">
        <v>1403</v>
      </c>
      <c r="C119" t="s">
        <v>1403</v>
      </c>
      <c r="E119" s="15" t="s">
        <v>1408</v>
      </c>
      <c r="F119" s="15" t="s">
        <v>1404</v>
      </c>
      <c r="G119" s="16" t="s">
        <v>418</v>
      </c>
      <c r="H119">
        <v>0</v>
      </c>
      <c r="I119" t="s">
        <v>52</v>
      </c>
      <c r="J119" s="16" t="s">
        <v>583</v>
      </c>
      <c r="K119" s="4">
        <f>N119*0.125</f>
        <v>601554.625</v>
      </c>
      <c r="L119" s="3">
        <v>45166</v>
      </c>
      <c r="M119" s="3">
        <v>45532</v>
      </c>
      <c r="N119">
        <v>4812437</v>
      </c>
      <c r="O119" s="15" t="s">
        <v>1406</v>
      </c>
      <c r="P119" s="15" t="s">
        <v>1405</v>
      </c>
      <c r="Q119" t="s">
        <v>241</v>
      </c>
      <c r="R119">
        <v>9.8213000000000008</v>
      </c>
      <c r="S119" s="6">
        <v>1</v>
      </c>
      <c r="AH119" s="6">
        <v>1</v>
      </c>
      <c r="AI119" s="6">
        <v>1</v>
      </c>
      <c r="AJ119" s="6">
        <v>2.75E-2</v>
      </c>
      <c r="AK119" s="6">
        <v>0</v>
      </c>
      <c r="AL119" s="15" t="s">
        <v>510</v>
      </c>
      <c r="AM119" s="15" t="s">
        <v>576</v>
      </c>
      <c r="AO119" s="61" t="s">
        <v>1265</v>
      </c>
      <c r="AP119" s="15" t="s">
        <v>455</v>
      </c>
    </row>
    <row r="120" spans="1:42" x14ac:dyDescent="0.2">
      <c r="A120" t="s">
        <v>41</v>
      </c>
      <c r="B120" t="s">
        <v>1387</v>
      </c>
      <c r="C120" t="s">
        <v>1387</v>
      </c>
      <c r="E120" t="s">
        <v>1415</v>
      </c>
      <c r="F120" t="s">
        <v>42</v>
      </c>
      <c r="G120" s="16" t="s">
        <v>418</v>
      </c>
      <c r="H120">
        <v>0</v>
      </c>
      <c r="I120" t="s">
        <v>52</v>
      </c>
      <c r="J120" s="16" t="s">
        <v>583</v>
      </c>
      <c r="K120">
        <v>0</v>
      </c>
      <c r="L120" s="3">
        <v>45166</v>
      </c>
      <c r="M120" s="3">
        <v>45897</v>
      </c>
      <c r="N120">
        <v>3000000</v>
      </c>
      <c r="O120" s="15" t="s">
        <v>1417</v>
      </c>
      <c r="P120" t="s">
        <v>1416</v>
      </c>
      <c r="Q120" t="s">
        <v>48</v>
      </c>
      <c r="R120">
        <v>0.8</v>
      </c>
      <c r="S120" s="6">
        <v>1</v>
      </c>
      <c r="AH120" s="6">
        <v>1</v>
      </c>
      <c r="AI120" s="6">
        <v>1</v>
      </c>
      <c r="AJ120" s="6">
        <v>0</v>
      </c>
      <c r="AK120" s="6">
        <v>0</v>
      </c>
      <c r="AL120" s="15" t="s">
        <v>510</v>
      </c>
      <c r="AM120" s="15" t="s">
        <v>576</v>
      </c>
      <c r="AO120" t="s">
        <v>1388</v>
      </c>
      <c r="AP120" s="15" t="s">
        <v>455</v>
      </c>
    </row>
    <row r="121" spans="1:42" x14ac:dyDescent="0.2">
      <c r="A121" t="s">
        <v>41</v>
      </c>
      <c r="B121" t="s">
        <v>1403</v>
      </c>
      <c r="C121" t="s">
        <v>1403</v>
      </c>
      <c r="E121" s="15" t="s">
        <v>1418</v>
      </c>
      <c r="F121" s="15" t="s">
        <v>1404</v>
      </c>
      <c r="G121" s="16" t="s">
        <v>418</v>
      </c>
      <c r="H121">
        <v>0</v>
      </c>
      <c r="I121" t="s">
        <v>52</v>
      </c>
      <c r="J121" s="16" t="s">
        <v>583</v>
      </c>
      <c r="K121" s="4">
        <f>N121*0.125</f>
        <v>593472.6</v>
      </c>
      <c r="L121" s="3">
        <v>45167</v>
      </c>
      <c r="M121" s="3">
        <v>45533</v>
      </c>
      <c r="N121">
        <v>4747780.8</v>
      </c>
      <c r="O121" s="15" t="s">
        <v>1406</v>
      </c>
      <c r="P121" s="15" t="s">
        <v>1405</v>
      </c>
      <c r="Q121" t="s">
        <v>241</v>
      </c>
      <c r="R121">
        <v>9.9160000000000004</v>
      </c>
      <c r="S121" s="6">
        <v>1</v>
      </c>
      <c r="AH121" s="6">
        <v>1</v>
      </c>
      <c r="AI121" s="6">
        <v>1</v>
      </c>
      <c r="AJ121" s="6">
        <v>2.75E-2</v>
      </c>
      <c r="AK121" s="6">
        <v>0</v>
      </c>
      <c r="AL121" s="15" t="s">
        <v>510</v>
      </c>
      <c r="AM121" s="15" t="s">
        <v>576</v>
      </c>
      <c r="AO121" s="61" t="s">
        <v>1265</v>
      </c>
      <c r="AP121" s="15" t="s">
        <v>455</v>
      </c>
    </row>
    <row r="122" spans="1:42" x14ac:dyDescent="0.2">
      <c r="A122" t="s">
        <v>41</v>
      </c>
      <c r="B122" t="s">
        <v>1403</v>
      </c>
      <c r="C122" t="s">
        <v>1403</v>
      </c>
      <c r="E122" s="15" t="s">
        <v>1420</v>
      </c>
      <c r="F122" s="15" t="s">
        <v>1404</v>
      </c>
      <c r="G122" s="16" t="s">
        <v>418</v>
      </c>
      <c r="H122">
        <v>0</v>
      </c>
      <c r="I122" t="s">
        <v>52</v>
      </c>
      <c r="J122" s="16" t="s">
        <v>583</v>
      </c>
      <c r="K122" s="4">
        <f>N122*0.125</f>
        <v>861169</v>
      </c>
      <c r="L122" s="3">
        <v>45168</v>
      </c>
      <c r="M122" s="3">
        <v>45534</v>
      </c>
      <c r="N122">
        <v>6889352</v>
      </c>
      <c r="O122" s="15" t="s">
        <v>1406</v>
      </c>
      <c r="P122" s="15" t="s">
        <v>1405</v>
      </c>
      <c r="Q122" t="s">
        <v>241</v>
      </c>
      <c r="R122">
        <v>10.131399999999999</v>
      </c>
      <c r="S122" s="6">
        <v>1</v>
      </c>
      <c r="AH122" s="6">
        <v>1</v>
      </c>
      <c r="AI122" s="6">
        <v>1</v>
      </c>
      <c r="AJ122" s="6">
        <v>2.75E-2</v>
      </c>
      <c r="AK122" s="6">
        <v>0</v>
      </c>
      <c r="AL122" s="15" t="s">
        <v>510</v>
      </c>
      <c r="AM122" s="15" t="s">
        <v>576</v>
      </c>
      <c r="AO122" s="61" t="s">
        <v>1265</v>
      </c>
      <c r="AP122" s="15" t="s">
        <v>455</v>
      </c>
    </row>
    <row r="123" spans="1:42" x14ac:dyDescent="0.2">
      <c r="A123" t="s">
        <v>41</v>
      </c>
      <c r="B123" t="s">
        <v>1403</v>
      </c>
      <c r="C123" t="s">
        <v>1403</v>
      </c>
      <c r="E123" s="15" t="s">
        <v>1421</v>
      </c>
      <c r="F123" s="15" t="s">
        <v>1404</v>
      </c>
      <c r="G123" s="16" t="s">
        <v>418</v>
      </c>
      <c r="H123">
        <v>0</v>
      </c>
      <c r="I123" t="s">
        <v>52</v>
      </c>
      <c r="J123" s="16" t="s">
        <v>583</v>
      </c>
      <c r="K123" s="4">
        <f>N123*0.125</f>
        <v>875216.03249999997</v>
      </c>
      <c r="L123" s="3">
        <v>45169</v>
      </c>
      <c r="M123" s="3">
        <v>45537</v>
      </c>
      <c r="N123">
        <v>7001728.2599999998</v>
      </c>
      <c r="O123" s="15" t="s">
        <v>1406</v>
      </c>
      <c r="P123" s="15" t="s">
        <v>1405</v>
      </c>
      <c r="Q123" t="s">
        <v>241</v>
      </c>
      <c r="R123">
        <v>10.061400000000001</v>
      </c>
      <c r="S123" s="6">
        <v>1</v>
      </c>
      <c r="AH123" s="6">
        <v>1</v>
      </c>
      <c r="AI123" s="6">
        <v>1</v>
      </c>
      <c r="AJ123" s="6">
        <v>2.75E-2</v>
      </c>
      <c r="AK123" s="6">
        <v>0</v>
      </c>
      <c r="AL123" s="15" t="s">
        <v>510</v>
      </c>
      <c r="AM123" s="15" t="s">
        <v>576</v>
      </c>
      <c r="AO123" s="61" t="s">
        <v>1265</v>
      </c>
      <c r="AP123" s="15" t="s">
        <v>455</v>
      </c>
    </row>
    <row r="124" spans="1:42" x14ac:dyDescent="0.2">
      <c r="A124" t="s">
        <v>41</v>
      </c>
      <c r="B124" t="s">
        <v>1403</v>
      </c>
      <c r="C124" t="s">
        <v>1403</v>
      </c>
      <c r="E124" s="15" t="s">
        <v>1424</v>
      </c>
      <c r="F124" s="15" t="s">
        <v>1404</v>
      </c>
      <c r="G124" s="16" t="s">
        <v>418</v>
      </c>
      <c r="H124">
        <v>0</v>
      </c>
      <c r="I124" t="s">
        <v>52</v>
      </c>
      <c r="J124" s="16" t="s">
        <v>583</v>
      </c>
      <c r="K124" s="4">
        <f>N124*0.125</f>
        <v>875063.4</v>
      </c>
      <c r="L124" s="3">
        <v>45170</v>
      </c>
      <c r="M124" s="3">
        <v>45537</v>
      </c>
      <c r="N124">
        <v>7000507.2000000002</v>
      </c>
      <c r="O124" s="15" t="s">
        <v>1406</v>
      </c>
      <c r="P124" s="15" t="s">
        <v>1405</v>
      </c>
      <c r="Q124" t="s">
        <v>241</v>
      </c>
      <c r="R124">
        <v>10.058199999999999</v>
      </c>
      <c r="S124" s="6">
        <v>1</v>
      </c>
      <c r="AH124" s="6">
        <v>1</v>
      </c>
      <c r="AI124" s="6">
        <v>1</v>
      </c>
      <c r="AJ124" s="6">
        <v>2.75E-2</v>
      </c>
      <c r="AK124" s="6">
        <v>0</v>
      </c>
      <c r="AL124" s="15" t="s">
        <v>510</v>
      </c>
      <c r="AM124" s="15" t="s">
        <v>576</v>
      </c>
      <c r="AO124" s="61" t="s">
        <v>1265</v>
      </c>
      <c r="AP124" s="15" t="s">
        <v>455</v>
      </c>
    </row>
    <row r="125" spans="1:42" x14ac:dyDescent="0.2">
      <c r="A125" t="s">
        <v>41</v>
      </c>
      <c r="B125" t="s">
        <v>1431</v>
      </c>
      <c r="C125" t="s">
        <v>1431</v>
      </c>
      <c r="E125" t="s">
        <v>1432</v>
      </c>
      <c r="F125" s="15" t="s">
        <v>441</v>
      </c>
      <c r="G125" s="16" t="s">
        <v>418</v>
      </c>
      <c r="H125">
        <v>0</v>
      </c>
      <c r="I125" t="s">
        <v>52</v>
      </c>
      <c r="J125" s="16" t="s">
        <v>583</v>
      </c>
      <c r="K125" s="4">
        <v>0</v>
      </c>
      <c r="L125" s="3">
        <v>45170</v>
      </c>
      <c r="M125" s="3">
        <v>45517</v>
      </c>
      <c r="N125">
        <v>85894512</v>
      </c>
      <c r="O125" t="s">
        <v>46</v>
      </c>
      <c r="P125" t="s">
        <v>47</v>
      </c>
      <c r="Q125" t="s">
        <v>241</v>
      </c>
      <c r="R125">
        <v>5750.8</v>
      </c>
      <c r="S125" s="6">
        <v>1</v>
      </c>
      <c r="AH125" s="6">
        <v>1</v>
      </c>
      <c r="AI125" s="6">
        <v>1</v>
      </c>
      <c r="AJ125" s="6">
        <v>3.0700000000000002E-2</v>
      </c>
      <c r="AK125" s="77">
        <v>2658635.17</v>
      </c>
      <c r="AL125" s="15" t="s">
        <v>576</v>
      </c>
      <c r="AM125" s="15" t="s">
        <v>576</v>
      </c>
      <c r="AO125" s="61" t="s">
        <v>1433</v>
      </c>
      <c r="AP125" s="15" t="s">
        <v>1447</v>
      </c>
    </row>
    <row r="126" spans="1:42" x14ac:dyDescent="0.2">
      <c r="A126" t="s">
        <v>41</v>
      </c>
      <c r="B126" t="s">
        <v>1403</v>
      </c>
      <c r="C126" t="s">
        <v>1403</v>
      </c>
      <c r="E126" s="15" t="s">
        <v>1434</v>
      </c>
      <c r="F126" s="15" t="s">
        <v>1404</v>
      </c>
      <c r="G126" s="16" t="s">
        <v>418</v>
      </c>
      <c r="H126">
        <v>0</v>
      </c>
      <c r="I126" t="s">
        <v>52</v>
      </c>
      <c r="J126" s="16" t="s">
        <v>583</v>
      </c>
      <c r="K126" s="4">
        <f>N126*0.125</f>
        <v>875069.22250000003</v>
      </c>
      <c r="L126" s="3">
        <v>45173</v>
      </c>
      <c r="M126" s="3">
        <v>45538</v>
      </c>
      <c r="N126">
        <v>7000553.7800000003</v>
      </c>
      <c r="O126" s="15" t="s">
        <v>1406</v>
      </c>
      <c r="P126" s="15" t="s">
        <v>1405</v>
      </c>
      <c r="Q126" t="s">
        <v>241</v>
      </c>
      <c r="R126">
        <v>10.085800000000001</v>
      </c>
      <c r="S126" s="6">
        <v>1</v>
      </c>
      <c r="AH126" s="6">
        <v>1</v>
      </c>
      <c r="AI126" s="6">
        <v>1</v>
      </c>
      <c r="AJ126" s="6">
        <v>2.75E-2</v>
      </c>
      <c r="AK126" s="6">
        <v>0</v>
      </c>
      <c r="AL126" s="15" t="s">
        <v>510</v>
      </c>
      <c r="AM126" s="15" t="s">
        <v>576</v>
      </c>
      <c r="AO126" s="61" t="s">
        <v>1265</v>
      </c>
      <c r="AP126" s="15" t="s">
        <v>455</v>
      </c>
    </row>
    <row r="127" spans="1:42" x14ac:dyDescent="0.2">
      <c r="A127" t="s">
        <v>41</v>
      </c>
      <c r="B127" t="s">
        <v>1403</v>
      </c>
      <c r="C127" t="s">
        <v>1403</v>
      </c>
      <c r="E127" s="15" t="s">
        <v>1435</v>
      </c>
      <c r="F127" s="15" t="s">
        <v>1404</v>
      </c>
      <c r="G127" s="16" t="s">
        <v>418</v>
      </c>
      <c r="H127">
        <v>0</v>
      </c>
      <c r="I127" t="s">
        <v>52</v>
      </c>
      <c r="J127" s="16" t="s">
        <v>583</v>
      </c>
      <c r="K127" s="4">
        <f>N127*0.125+1856.15</f>
        <v>877510.73125000007</v>
      </c>
      <c r="L127" s="3">
        <v>45174</v>
      </c>
      <c r="M127" s="3">
        <v>45540</v>
      </c>
      <c r="N127">
        <v>7005236.6500000004</v>
      </c>
      <c r="O127" s="15" t="s">
        <v>1406</v>
      </c>
      <c r="P127" s="15" t="s">
        <v>1405</v>
      </c>
      <c r="Q127" t="s">
        <v>241</v>
      </c>
      <c r="R127">
        <v>10.2019</v>
      </c>
      <c r="S127" s="6">
        <v>1</v>
      </c>
      <c r="AH127" s="6">
        <v>1</v>
      </c>
      <c r="AI127" s="6">
        <v>1</v>
      </c>
      <c r="AJ127" s="6">
        <v>2.75E-2</v>
      </c>
      <c r="AK127" s="6">
        <v>0</v>
      </c>
      <c r="AL127" s="15" t="s">
        <v>510</v>
      </c>
      <c r="AM127" s="15" t="s">
        <v>576</v>
      </c>
      <c r="AO127" s="61" t="s">
        <v>1265</v>
      </c>
      <c r="AP127" s="15" t="s">
        <v>455</v>
      </c>
    </row>
    <row r="128" spans="1:42" x14ac:dyDescent="0.2">
      <c r="A128" t="s">
        <v>41</v>
      </c>
      <c r="B128" t="s">
        <v>1403</v>
      </c>
      <c r="C128" t="s">
        <v>1403</v>
      </c>
      <c r="E128" s="15" t="s">
        <v>1436</v>
      </c>
      <c r="F128" s="15" t="s">
        <v>1404</v>
      </c>
      <c r="G128" s="16" t="s">
        <v>418</v>
      </c>
      <c r="H128">
        <v>0</v>
      </c>
      <c r="I128" t="s">
        <v>52</v>
      </c>
      <c r="J128" s="16" t="s">
        <v>583</v>
      </c>
      <c r="K128" s="4">
        <v>904393.97</v>
      </c>
      <c r="L128" s="3">
        <v>45175</v>
      </c>
      <c r="M128" s="3">
        <v>45541</v>
      </c>
      <c r="N128">
        <v>7001616.0899999999</v>
      </c>
      <c r="O128" s="15" t="s">
        <v>1406</v>
      </c>
      <c r="P128" s="15" t="s">
        <v>1405</v>
      </c>
      <c r="Q128" t="s">
        <v>241</v>
      </c>
      <c r="R128">
        <v>10.3223</v>
      </c>
      <c r="S128" s="6">
        <v>1</v>
      </c>
      <c r="AH128" s="6">
        <v>1</v>
      </c>
      <c r="AI128" s="6">
        <v>1</v>
      </c>
      <c r="AJ128" s="6">
        <v>2.75E-2</v>
      </c>
      <c r="AK128" s="6">
        <v>0</v>
      </c>
      <c r="AL128" s="15" t="s">
        <v>510</v>
      </c>
      <c r="AM128" s="15" t="s">
        <v>576</v>
      </c>
      <c r="AO128" s="61" t="s">
        <v>1265</v>
      </c>
      <c r="AP128" s="15" t="s">
        <v>455</v>
      </c>
    </row>
    <row r="129" spans="1:42" x14ac:dyDescent="0.2">
      <c r="A129" t="s">
        <v>41</v>
      </c>
      <c r="B129" t="s">
        <v>1403</v>
      </c>
      <c r="C129" t="s">
        <v>1403</v>
      </c>
      <c r="E129" s="15" t="s">
        <v>1437</v>
      </c>
      <c r="F129" s="15" t="s">
        <v>1404</v>
      </c>
      <c r="G129" s="16" t="s">
        <v>418</v>
      </c>
      <c r="H129">
        <v>0</v>
      </c>
      <c r="I129" t="s">
        <v>52</v>
      </c>
      <c r="J129" s="16" t="s">
        <v>583</v>
      </c>
      <c r="K129" s="4">
        <v>875670.99</v>
      </c>
      <c r="L129" s="3">
        <v>45176</v>
      </c>
      <c r="M129" s="3">
        <v>45544</v>
      </c>
      <c r="N129">
        <v>6998210.7000000002</v>
      </c>
      <c r="O129" s="15" t="s">
        <v>1406</v>
      </c>
      <c r="P129" s="15" t="s">
        <v>1405</v>
      </c>
      <c r="Q129" t="s">
        <v>241</v>
      </c>
      <c r="R129">
        <v>10.292999999999999</v>
      </c>
      <c r="S129" s="6">
        <v>1</v>
      </c>
      <c r="AH129" s="6">
        <v>1</v>
      </c>
      <c r="AI129" s="6">
        <v>1</v>
      </c>
      <c r="AJ129" s="6">
        <v>2.75E-2</v>
      </c>
      <c r="AK129" s="6">
        <v>0</v>
      </c>
      <c r="AL129" s="15" t="s">
        <v>510</v>
      </c>
      <c r="AM129" s="15" t="s">
        <v>576</v>
      </c>
      <c r="AO129" s="61" t="s">
        <v>1265</v>
      </c>
      <c r="AP129" s="15" t="s">
        <v>455</v>
      </c>
    </row>
    <row r="130" spans="1:42" x14ac:dyDescent="0.2">
      <c r="A130" t="s">
        <v>41</v>
      </c>
      <c r="B130" t="s">
        <v>1438</v>
      </c>
      <c r="C130" t="s">
        <v>1438</v>
      </c>
      <c r="E130" t="s">
        <v>1439</v>
      </c>
      <c r="F130" t="s">
        <v>42</v>
      </c>
      <c r="G130" s="16" t="s">
        <v>418</v>
      </c>
      <c r="H130">
        <v>0.5</v>
      </c>
      <c r="I130" t="s">
        <v>52</v>
      </c>
      <c r="J130" s="16" t="s">
        <v>583</v>
      </c>
      <c r="K130" s="4">
        <v>10000000</v>
      </c>
      <c r="L130" s="3">
        <v>45173</v>
      </c>
      <c r="M130" s="3">
        <v>45904</v>
      </c>
      <c r="N130">
        <v>20000000</v>
      </c>
      <c r="O130" t="s">
        <v>1360</v>
      </c>
      <c r="P130" t="s">
        <v>1100</v>
      </c>
      <c r="Q130" t="s">
        <v>48</v>
      </c>
      <c r="R130">
        <v>0.59099999999999997</v>
      </c>
      <c r="S130" s="6">
        <v>1</v>
      </c>
      <c r="AH130" s="6">
        <v>1</v>
      </c>
      <c r="AI130" s="6">
        <v>1</v>
      </c>
      <c r="AJ130" s="6">
        <v>0</v>
      </c>
      <c r="AK130" s="6">
        <v>0</v>
      </c>
      <c r="AL130" s="15" t="s">
        <v>510</v>
      </c>
      <c r="AM130" s="15" t="s">
        <v>576</v>
      </c>
      <c r="AO130" s="61" t="s">
        <v>1440</v>
      </c>
      <c r="AP130" s="15" t="s">
        <v>455</v>
      </c>
    </row>
    <row r="131" spans="1:42" x14ac:dyDescent="0.2">
      <c r="A131" t="s">
        <v>41</v>
      </c>
      <c r="B131" t="s">
        <v>1441</v>
      </c>
      <c r="C131" t="s">
        <v>1441</v>
      </c>
      <c r="E131" t="s">
        <v>1442</v>
      </c>
      <c r="F131" t="s">
        <v>42</v>
      </c>
      <c r="G131" s="16" t="s">
        <v>418</v>
      </c>
      <c r="H131">
        <v>1</v>
      </c>
      <c r="I131" t="s">
        <v>52</v>
      </c>
      <c r="J131" s="16" t="s">
        <v>583</v>
      </c>
      <c r="K131">
        <f>N131*0.25</f>
        <v>6275002.5</v>
      </c>
      <c r="L131" s="3">
        <v>45176</v>
      </c>
      <c r="M131" s="3">
        <v>46272</v>
      </c>
      <c r="N131">
        <v>25100010</v>
      </c>
      <c r="O131" t="s">
        <v>46</v>
      </c>
      <c r="P131" t="s">
        <v>47</v>
      </c>
      <c r="Q131" t="s">
        <v>48</v>
      </c>
      <c r="R131">
        <v>5702.7</v>
      </c>
      <c r="S131" s="6">
        <v>1</v>
      </c>
      <c r="AH131" s="6">
        <v>1</v>
      </c>
      <c r="AI131" s="6">
        <v>1</v>
      </c>
      <c r="AJ131" s="6">
        <v>0</v>
      </c>
      <c r="AK131" s="6">
        <v>0</v>
      </c>
      <c r="AL131" s="15" t="s">
        <v>510</v>
      </c>
      <c r="AM131" s="15" t="s">
        <v>576</v>
      </c>
      <c r="AO131" s="61" t="s">
        <v>1411</v>
      </c>
    </row>
    <row r="132" spans="1:42" x14ac:dyDescent="0.2">
      <c r="A132" t="s">
        <v>41</v>
      </c>
      <c r="B132" t="s">
        <v>1438</v>
      </c>
      <c r="C132" t="s">
        <v>1438</v>
      </c>
      <c r="E132" t="s">
        <v>1443</v>
      </c>
      <c r="F132" t="s">
        <v>42</v>
      </c>
      <c r="G132" s="16" t="s">
        <v>418</v>
      </c>
      <c r="H132">
        <v>0.5</v>
      </c>
      <c r="I132" t="s">
        <v>52</v>
      </c>
      <c r="J132" s="16" t="s">
        <v>583</v>
      </c>
      <c r="K132" s="4">
        <f>N132*0.5</f>
        <v>5000000</v>
      </c>
      <c r="L132" s="3">
        <v>45177</v>
      </c>
      <c r="M132" s="3">
        <v>45908</v>
      </c>
      <c r="N132">
        <v>10000000</v>
      </c>
      <c r="O132" t="s">
        <v>1360</v>
      </c>
      <c r="P132" t="s">
        <v>1100</v>
      </c>
      <c r="Q132" t="s">
        <v>48</v>
      </c>
      <c r="R132">
        <v>0.55700000000000005</v>
      </c>
      <c r="S132" s="6">
        <v>1</v>
      </c>
      <c r="AH132" s="6">
        <v>1</v>
      </c>
      <c r="AI132" s="6">
        <v>1</v>
      </c>
      <c r="AJ132" s="6">
        <v>0</v>
      </c>
      <c r="AK132" s="6">
        <v>0</v>
      </c>
      <c r="AL132" s="15" t="s">
        <v>510</v>
      </c>
      <c r="AM132" s="15" t="s">
        <v>576</v>
      </c>
      <c r="AO132" s="61" t="s">
        <v>1440</v>
      </c>
      <c r="AP132" s="15" t="s">
        <v>455</v>
      </c>
    </row>
    <row r="133" spans="1:42" x14ac:dyDescent="0.2">
      <c r="A133" t="s">
        <v>41</v>
      </c>
      <c r="B133" t="s">
        <v>1403</v>
      </c>
      <c r="C133" t="s">
        <v>1403</v>
      </c>
      <c r="E133" s="15" t="s">
        <v>1444</v>
      </c>
      <c r="F133" s="15" t="s">
        <v>1404</v>
      </c>
      <c r="G133" s="16" t="s">
        <v>418</v>
      </c>
      <c r="H133">
        <v>0</v>
      </c>
      <c r="I133" t="s">
        <v>52</v>
      </c>
      <c r="J133" s="16" t="s">
        <v>583</v>
      </c>
      <c r="K133" s="4">
        <v>904234.75</v>
      </c>
      <c r="L133" s="3">
        <v>45177</v>
      </c>
      <c r="M133" s="3">
        <v>45545</v>
      </c>
      <c r="N133">
        <v>6815374</v>
      </c>
      <c r="O133" s="15" t="s">
        <v>1406</v>
      </c>
      <c r="P133" s="15" t="s">
        <v>1405</v>
      </c>
      <c r="Q133" t="s">
        <v>241</v>
      </c>
      <c r="R133">
        <v>10.1722</v>
      </c>
      <c r="S133" s="6">
        <v>1</v>
      </c>
      <c r="AH133" s="6">
        <v>1</v>
      </c>
      <c r="AI133" s="6">
        <v>1</v>
      </c>
      <c r="AJ133" s="6">
        <v>2.75E-2</v>
      </c>
      <c r="AK133" s="6">
        <v>0</v>
      </c>
      <c r="AL133" s="15" t="s">
        <v>510</v>
      </c>
      <c r="AM133" s="15" t="s">
        <v>576</v>
      </c>
      <c r="AO133" s="61" t="s">
        <v>1265</v>
      </c>
      <c r="AP133" s="15" t="s">
        <v>455</v>
      </c>
    </row>
    <row r="134" spans="1:42" x14ac:dyDescent="0.2">
      <c r="A134" t="s">
        <v>41</v>
      </c>
      <c r="B134" t="s">
        <v>1403</v>
      </c>
      <c r="C134" t="s">
        <v>1403</v>
      </c>
      <c r="E134" s="15" t="s">
        <v>1451</v>
      </c>
      <c r="F134" s="15" t="s">
        <v>1404</v>
      </c>
      <c r="G134" s="16" t="s">
        <v>418</v>
      </c>
      <c r="H134">
        <v>0</v>
      </c>
      <c r="I134" t="s">
        <v>52</v>
      </c>
      <c r="J134" s="16" t="s">
        <v>583</v>
      </c>
      <c r="K134" s="4">
        <v>874807.09</v>
      </c>
      <c r="L134" s="3">
        <v>45180</v>
      </c>
      <c r="M134" s="3">
        <v>45546</v>
      </c>
      <c r="N134">
        <v>7000514.4199999999</v>
      </c>
      <c r="O134" s="15" t="s">
        <v>1406</v>
      </c>
      <c r="P134" s="15" t="s">
        <v>1405</v>
      </c>
      <c r="Q134" t="s">
        <v>241</v>
      </c>
      <c r="R134">
        <v>10.1859</v>
      </c>
      <c r="S134" s="6">
        <v>1</v>
      </c>
      <c r="AH134" s="6">
        <v>1</v>
      </c>
      <c r="AI134" s="6">
        <v>1</v>
      </c>
      <c r="AJ134" s="6">
        <v>2.75E-2</v>
      </c>
      <c r="AK134" s="6">
        <v>0</v>
      </c>
      <c r="AL134" s="15" t="s">
        <v>510</v>
      </c>
      <c r="AM134" s="15" t="s">
        <v>576</v>
      </c>
      <c r="AO134" s="61" t="s">
        <v>1265</v>
      </c>
      <c r="AP134" s="15" t="s">
        <v>455</v>
      </c>
    </row>
    <row r="135" spans="1:42" x14ac:dyDescent="0.2">
      <c r="A135" t="s">
        <v>41</v>
      </c>
      <c r="B135" t="s">
        <v>1403</v>
      </c>
      <c r="C135" t="s">
        <v>1403</v>
      </c>
      <c r="E135" s="15" t="s">
        <v>1452</v>
      </c>
      <c r="F135" s="15" t="s">
        <v>1404</v>
      </c>
      <c r="G135" s="16" t="s">
        <v>418</v>
      </c>
      <c r="H135">
        <v>0</v>
      </c>
      <c r="I135" t="s">
        <v>52</v>
      </c>
      <c r="J135" s="16" t="s">
        <v>583</v>
      </c>
      <c r="K135" s="4">
        <v>886765.27</v>
      </c>
      <c r="L135" s="3">
        <v>45181</v>
      </c>
      <c r="M135" s="3">
        <v>45547</v>
      </c>
      <c r="N135">
        <v>6968625.9500000002</v>
      </c>
      <c r="O135" s="15" t="s">
        <v>1406</v>
      </c>
      <c r="P135" s="15" t="s">
        <v>1405</v>
      </c>
      <c r="Q135" t="s">
        <v>241</v>
      </c>
      <c r="R135">
        <v>10.2195</v>
      </c>
      <c r="S135" s="6">
        <v>1</v>
      </c>
      <c r="AH135" s="6">
        <v>1</v>
      </c>
      <c r="AI135" s="6">
        <v>1</v>
      </c>
      <c r="AJ135" s="6">
        <v>2.75E-2</v>
      </c>
      <c r="AK135" s="6">
        <v>0</v>
      </c>
      <c r="AL135" s="15" t="s">
        <v>510</v>
      </c>
      <c r="AM135" s="15" t="s">
        <v>576</v>
      </c>
      <c r="AO135" s="61" t="s">
        <v>1265</v>
      </c>
      <c r="AP135" s="15" t="s">
        <v>455</v>
      </c>
    </row>
    <row r="136" spans="1:42" x14ac:dyDescent="0.2">
      <c r="A136" t="s">
        <v>41</v>
      </c>
      <c r="B136" t="s">
        <v>1453</v>
      </c>
      <c r="C136" t="s">
        <v>1453</v>
      </c>
      <c r="E136" t="s">
        <v>1454</v>
      </c>
      <c r="F136" t="s">
        <v>42</v>
      </c>
      <c r="G136" s="16" t="s">
        <v>418</v>
      </c>
      <c r="H136">
        <v>1</v>
      </c>
      <c r="I136" t="s">
        <v>52</v>
      </c>
      <c r="J136" s="16" t="s">
        <v>583</v>
      </c>
      <c r="K136">
        <v>13000000</v>
      </c>
      <c r="L136" s="3">
        <v>45181</v>
      </c>
      <c r="M136" s="3">
        <v>45912</v>
      </c>
      <c r="N136">
        <v>13000000</v>
      </c>
      <c r="O136" s="76" t="s">
        <v>1148</v>
      </c>
      <c r="P136" t="s">
        <v>1149</v>
      </c>
      <c r="Q136" t="s">
        <v>48</v>
      </c>
      <c r="R136">
        <v>0.55700000000000005</v>
      </c>
      <c r="S136" s="6">
        <v>1</v>
      </c>
      <c r="AH136" s="6">
        <v>1</v>
      </c>
      <c r="AI136" s="6">
        <v>1</v>
      </c>
      <c r="AJ136" s="6">
        <v>0</v>
      </c>
      <c r="AK136" s="6">
        <v>0</v>
      </c>
      <c r="AL136" s="15" t="s">
        <v>510</v>
      </c>
      <c r="AM136" s="15" t="s">
        <v>576</v>
      </c>
      <c r="AO136" s="61" t="s">
        <v>1455</v>
      </c>
    </row>
    <row r="137" spans="1:42" x14ac:dyDescent="0.2">
      <c r="A137" t="s">
        <v>41</v>
      </c>
      <c r="B137" t="s">
        <v>1403</v>
      </c>
      <c r="C137" t="s">
        <v>1403</v>
      </c>
      <c r="E137" s="15" t="s">
        <v>1456</v>
      </c>
      <c r="F137" s="15" t="s">
        <v>1404</v>
      </c>
      <c r="G137" s="16" t="s">
        <v>418</v>
      </c>
      <c r="H137">
        <v>0</v>
      </c>
      <c r="I137" t="s">
        <v>52</v>
      </c>
      <c r="J137" s="16" t="s">
        <v>583</v>
      </c>
      <c r="K137" s="4">
        <v>875858.15</v>
      </c>
      <c r="L137" s="3">
        <v>45182</v>
      </c>
      <c r="M137" s="3">
        <v>45548</v>
      </c>
      <c r="N137">
        <v>6997711.5999999996</v>
      </c>
      <c r="O137" s="15" t="s">
        <v>1406</v>
      </c>
      <c r="P137" s="15" t="s">
        <v>1405</v>
      </c>
      <c r="Q137" t="s">
        <v>241</v>
      </c>
      <c r="R137">
        <v>10.112299999999999</v>
      </c>
      <c r="S137" s="6">
        <v>1</v>
      </c>
      <c r="AH137" s="6">
        <v>1</v>
      </c>
      <c r="AI137" s="6">
        <v>1</v>
      </c>
      <c r="AJ137" s="6">
        <v>2.75E-2</v>
      </c>
      <c r="AK137" s="6">
        <v>0</v>
      </c>
      <c r="AL137" s="15" t="s">
        <v>510</v>
      </c>
      <c r="AM137" s="15" t="s">
        <v>576</v>
      </c>
      <c r="AO137" s="61" t="s">
        <v>1265</v>
      </c>
      <c r="AP137" s="15" t="s">
        <v>455</v>
      </c>
    </row>
    <row r="138" spans="1:42" x14ac:dyDescent="0.2">
      <c r="A138" t="s">
        <v>41</v>
      </c>
      <c r="B138" t="s">
        <v>1457</v>
      </c>
      <c r="C138" t="s">
        <v>1457</v>
      </c>
      <c r="E138" t="s">
        <v>1458</v>
      </c>
      <c r="F138" s="15" t="s">
        <v>416</v>
      </c>
      <c r="G138" s="16" t="s">
        <v>418</v>
      </c>
      <c r="H138">
        <v>0</v>
      </c>
      <c r="I138" t="s">
        <v>52</v>
      </c>
      <c r="J138" s="16" t="s">
        <v>583</v>
      </c>
      <c r="K138" s="4">
        <v>0</v>
      </c>
      <c r="L138" s="3">
        <v>45182</v>
      </c>
      <c r="M138" s="3">
        <v>45547</v>
      </c>
      <c r="N138">
        <v>22137857</v>
      </c>
      <c r="O138" t="s">
        <v>324</v>
      </c>
      <c r="P138" t="s">
        <v>325</v>
      </c>
      <c r="Q138" t="s">
        <v>48</v>
      </c>
      <c r="R138">
        <v>6103.14</v>
      </c>
      <c r="S138" s="6">
        <v>1</v>
      </c>
      <c r="AH138" s="6">
        <v>1</v>
      </c>
      <c r="AI138" s="6">
        <v>1</v>
      </c>
      <c r="AJ138" s="6">
        <v>0.10199999999999999</v>
      </c>
      <c r="AK138" s="77">
        <v>2264247.88</v>
      </c>
      <c r="AL138" s="15" t="s">
        <v>576</v>
      </c>
      <c r="AM138" s="15" t="s">
        <v>576</v>
      </c>
      <c r="AO138" s="61" t="s">
        <v>1459</v>
      </c>
      <c r="AP138" s="15" t="s">
        <v>455</v>
      </c>
    </row>
    <row r="139" spans="1:42" x14ac:dyDescent="0.2">
      <c r="A139" t="s">
        <v>41</v>
      </c>
      <c r="B139" t="s">
        <v>1403</v>
      </c>
      <c r="C139" t="s">
        <v>1403</v>
      </c>
      <c r="E139" s="15" t="s">
        <v>1460</v>
      </c>
      <c r="F139" s="15" t="s">
        <v>1404</v>
      </c>
      <c r="G139" s="16" t="s">
        <v>418</v>
      </c>
      <c r="H139">
        <v>0</v>
      </c>
      <c r="I139" t="s">
        <v>52</v>
      </c>
      <c r="J139" s="16" t="s">
        <v>583</v>
      </c>
      <c r="K139" s="4">
        <v>875519.05</v>
      </c>
      <c r="L139" s="3">
        <v>45183</v>
      </c>
      <c r="M139" s="3">
        <v>45553</v>
      </c>
      <c r="N139">
        <v>6998615.8600000003</v>
      </c>
      <c r="O139" s="15" t="s">
        <v>1406</v>
      </c>
      <c r="P139" s="15" t="s">
        <v>1405</v>
      </c>
      <c r="Q139" t="s">
        <v>241</v>
      </c>
      <c r="R139">
        <v>10.071400000000001</v>
      </c>
      <c r="S139" s="6">
        <v>1</v>
      </c>
      <c r="AH139" s="6">
        <v>1</v>
      </c>
      <c r="AI139" s="6">
        <v>1</v>
      </c>
      <c r="AJ139" s="6">
        <v>2.75E-2</v>
      </c>
      <c r="AK139" s="6">
        <v>0</v>
      </c>
      <c r="AL139" s="15" t="s">
        <v>510</v>
      </c>
      <c r="AM139" s="15" t="s">
        <v>576</v>
      </c>
      <c r="AO139" s="61" t="s">
        <v>1265</v>
      </c>
      <c r="AP139" s="15" t="s">
        <v>455</v>
      </c>
    </row>
    <row r="140" spans="1:42" x14ac:dyDescent="0.2">
      <c r="A140" t="s">
        <v>41</v>
      </c>
      <c r="B140" t="s">
        <v>1403</v>
      </c>
      <c r="C140" t="s">
        <v>1403</v>
      </c>
      <c r="E140" s="15" t="s">
        <v>1461</v>
      </c>
      <c r="F140" s="15" t="s">
        <v>1404</v>
      </c>
      <c r="G140" s="16" t="s">
        <v>418</v>
      </c>
      <c r="H140">
        <v>0</v>
      </c>
      <c r="I140" t="s">
        <v>52</v>
      </c>
      <c r="J140" s="16" t="s">
        <v>583</v>
      </c>
      <c r="K140" s="4">
        <v>50659.02</v>
      </c>
      <c r="L140" s="3">
        <v>45184</v>
      </c>
      <c r="M140" s="3">
        <v>45553</v>
      </c>
      <c r="N140">
        <v>1198242.6000000001</v>
      </c>
      <c r="O140" s="15" t="s">
        <v>1406</v>
      </c>
      <c r="P140" s="15" t="s">
        <v>1405</v>
      </c>
      <c r="Q140" t="s">
        <v>241</v>
      </c>
      <c r="R140">
        <v>10.146000000000001</v>
      </c>
      <c r="S140" s="6">
        <v>1</v>
      </c>
      <c r="AH140" s="6">
        <v>1</v>
      </c>
      <c r="AI140" s="6">
        <v>1</v>
      </c>
      <c r="AJ140" s="6">
        <v>2.75E-2</v>
      </c>
      <c r="AK140" s="77">
        <v>115000</v>
      </c>
      <c r="AL140" s="15" t="s">
        <v>576</v>
      </c>
      <c r="AM140" s="15" t="s">
        <v>576</v>
      </c>
      <c r="AO140" s="61" t="s">
        <v>1265</v>
      </c>
      <c r="AP140" s="15" t="s">
        <v>455</v>
      </c>
    </row>
    <row r="141" spans="1:42" x14ac:dyDescent="0.2">
      <c r="A141" t="s">
        <v>41</v>
      </c>
      <c r="B141" t="s">
        <v>1465</v>
      </c>
      <c r="C141" t="s">
        <v>1465</v>
      </c>
      <c r="E141" t="s">
        <v>1466</v>
      </c>
      <c r="F141" s="15" t="s">
        <v>416</v>
      </c>
      <c r="G141" s="16" t="s">
        <v>418</v>
      </c>
      <c r="H141">
        <v>0</v>
      </c>
      <c r="I141" t="s">
        <v>52</v>
      </c>
      <c r="J141" s="16" t="s">
        <v>583</v>
      </c>
      <c r="K141" s="4">
        <v>0</v>
      </c>
      <c r="L141" s="3">
        <v>45187</v>
      </c>
      <c r="M141" s="3">
        <v>45728</v>
      </c>
      <c r="N141">
        <v>59835126.009999998</v>
      </c>
      <c r="O141" t="s">
        <v>324</v>
      </c>
      <c r="P141" t="s">
        <v>325</v>
      </c>
      <c r="Q141" t="s">
        <v>48</v>
      </c>
      <c r="R141">
        <v>6083.97</v>
      </c>
      <c r="S141" s="6">
        <v>1</v>
      </c>
      <c r="AH141" s="6">
        <v>1</v>
      </c>
      <c r="AI141" s="6">
        <v>1</v>
      </c>
      <c r="AJ141" s="6">
        <v>2.53E-2</v>
      </c>
      <c r="AK141" s="77">
        <v>2088000</v>
      </c>
      <c r="AL141" s="15" t="s">
        <v>576</v>
      </c>
      <c r="AM141" s="15" t="s">
        <v>576</v>
      </c>
      <c r="AO141" s="61" t="s">
        <v>1467</v>
      </c>
      <c r="AP141" s="15" t="s">
        <v>455</v>
      </c>
    </row>
    <row r="142" spans="1:42" x14ac:dyDescent="0.2">
      <c r="A142" t="s">
        <v>41</v>
      </c>
      <c r="B142" t="s">
        <v>1468</v>
      </c>
      <c r="C142" t="s">
        <v>1468</v>
      </c>
      <c r="E142" t="s">
        <v>1469</v>
      </c>
      <c r="F142" s="15" t="s">
        <v>416</v>
      </c>
      <c r="G142" s="16" t="s">
        <v>418</v>
      </c>
      <c r="H142">
        <v>0</v>
      </c>
      <c r="I142" t="s">
        <v>52</v>
      </c>
      <c r="J142" s="16" t="s">
        <v>583</v>
      </c>
      <c r="K142" s="4">
        <v>0</v>
      </c>
      <c r="L142" s="3">
        <v>45189</v>
      </c>
      <c r="M142" s="3">
        <v>45554</v>
      </c>
      <c r="N142">
        <v>6000000</v>
      </c>
      <c r="O142" t="s">
        <v>46</v>
      </c>
      <c r="P142" t="s">
        <v>47</v>
      </c>
      <c r="Q142" t="s">
        <v>48</v>
      </c>
      <c r="R142">
        <v>5657.04</v>
      </c>
      <c r="S142" s="6">
        <v>1</v>
      </c>
      <c r="AH142" s="6">
        <v>1</v>
      </c>
      <c r="AI142" s="6">
        <v>1</v>
      </c>
      <c r="AJ142" s="6">
        <v>0.01</v>
      </c>
      <c r="AK142" s="77">
        <v>60000</v>
      </c>
      <c r="AL142" s="15" t="s">
        <v>576</v>
      </c>
      <c r="AM142" s="15" t="s">
        <v>576</v>
      </c>
      <c r="AO142" s="61" t="s">
        <v>1480</v>
      </c>
      <c r="AP142" s="15" t="s">
        <v>1487</v>
      </c>
    </row>
    <row r="143" spans="1:42" x14ac:dyDescent="0.2">
      <c r="A143" t="s">
        <v>41</v>
      </c>
      <c r="B143" t="s">
        <v>1470</v>
      </c>
      <c r="C143" t="s">
        <v>1470</v>
      </c>
      <c r="E143" t="s">
        <v>1471</v>
      </c>
      <c r="F143" s="15" t="s">
        <v>1198</v>
      </c>
      <c r="G143" s="16" t="s">
        <v>418</v>
      </c>
      <c r="H143">
        <v>1</v>
      </c>
      <c r="I143" t="s">
        <v>52</v>
      </c>
      <c r="J143" s="16" t="s">
        <v>583</v>
      </c>
      <c r="K143">
        <f>N143*0.25</f>
        <v>4827500</v>
      </c>
      <c r="L143" s="3">
        <v>45190</v>
      </c>
      <c r="M143" s="3">
        <v>45922</v>
      </c>
      <c r="N143">
        <v>19310000</v>
      </c>
      <c r="O143" t="s">
        <v>1360</v>
      </c>
      <c r="P143" t="s">
        <v>1100</v>
      </c>
      <c r="Q143" t="s">
        <v>48</v>
      </c>
      <c r="R143">
        <v>0.53100000000000003</v>
      </c>
      <c r="S143" s="6">
        <v>1</v>
      </c>
      <c r="AH143" s="6">
        <v>1</v>
      </c>
      <c r="AI143" s="6">
        <v>1</v>
      </c>
      <c r="AJ143" s="6">
        <v>0</v>
      </c>
      <c r="AK143" s="6">
        <v>0</v>
      </c>
      <c r="AL143" s="15" t="s">
        <v>510</v>
      </c>
      <c r="AM143" s="15" t="s">
        <v>576</v>
      </c>
      <c r="AO143" s="61" t="s">
        <v>1472</v>
      </c>
    </row>
    <row r="144" spans="1:42" x14ac:dyDescent="0.2">
      <c r="A144" t="s">
        <v>41</v>
      </c>
      <c r="B144" t="s">
        <v>1475</v>
      </c>
      <c r="C144" t="s">
        <v>1475</v>
      </c>
      <c r="E144" t="s">
        <v>1476</v>
      </c>
      <c r="F144" t="s">
        <v>42</v>
      </c>
      <c r="G144" s="16" t="s">
        <v>418</v>
      </c>
      <c r="H144">
        <v>1</v>
      </c>
      <c r="I144" t="s">
        <v>52</v>
      </c>
      <c r="J144" s="16" t="s">
        <v>583</v>
      </c>
      <c r="K144">
        <v>9000000</v>
      </c>
      <c r="L144" s="3">
        <v>45189</v>
      </c>
      <c r="M144" s="3">
        <v>45922</v>
      </c>
      <c r="N144">
        <v>9000000</v>
      </c>
      <c r="O144" s="15" t="s">
        <v>1479</v>
      </c>
      <c r="P144" t="s">
        <v>1206</v>
      </c>
      <c r="Q144" t="s">
        <v>48</v>
      </c>
      <c r="R144">
        <v>0.40899999999999997</v>
      </c>
      <c r="S144" s="6">
        <v>1</v>
      </c>
      <c r="AH144" s="6">
        <v>1</v>
      </c>
      <c r="AI144" s="6">
        <v>1</v>
      </c>
      <c r="AJ144" s="6">
        <v>0</v>
      </c>
      <c r="AK144" s="6">
        <v>0</v>
      </c>
      <c r="AL144" s="15" t="s">
        <v>510</v>
      </c>
      <c r="AM144" s="15" t="s">
        <v>576</v>
      </c>
      <c r="AO144" s="61" t="s">
        <v>1481</v>
      </c>
      <c r="AP144" s="15" t="s">
        <v>455</v>
      </c>
    </row>
    <row r="145" spans="1:42" x14ac:dyDescent="0.2">
      <c r="A145" t="s">
        <v>41</v>
      </c>
      <c r="B145" t="s">
        <v>1475</v>
      </c>
      <c r="C145" t="s">
        <v>1475</v>
      </c>
      <c r="E145" t="s">
        <v>1477</v>
      </c>
      <c r="F145" t="s">
        <v>42</v>
      </c>
      <c r="G145" s="16" t="s">
        <v>418</v>
      </c>
      <c r="H145">
        <v>1</v>
      </c>
      <c r="I145" t="s">
        <v>52</v>
      </c>
      <c r="J145" s="16" t="s">
        <v>583</v>
      </c>
      <c r="K145">
        <v>3500000</v>
      </c>
      <c r="L145" s="3">
        <v>45189</v>
      </c>
      <c r="M145" s="3">
        <v>45922</v>
      </c>
      <c r="N145">
        <v>3500000</v>
      </c>
      <c r="O145" t="s">
        <v>46</v>
      </c>
      <c r="P145" t="s">
        <v>47</v>
      </c>
      <c r="Q145" t="s">
        <v>48</v>
      </c>
      <c r="R145">
        <v>5679.99</v>
      </c>
      <c r="S145" s="6">
        <v>1</v>
      </c>
      <c r="AH145" s="6">
        <v>1</v>
      </c>
      <c r="AI145" s="6">
        <v>1</v>
      </c>
      <c r="AJ145" s="6">
        <v>0</v>
      </c>
      <c r="AK145" s="6">
        <v>0</v>
      </c>
      <c r="AL145" s="15" t="s">
        <v>510</v>
      </c>
      <c r="AM145" s="15" t="s">
        <v>576</v>
      </c>
      <c r="AO145" s="61" t="s">
        <v>1481</v>
      </c>
      <c r="AP145" s="15" t="s">
        <v>455</v>
      </c>
    </row>
    <row r="146" spans="1:42" x14ac:dyDescent="0.2">
      <c r="A146" t="s">
        <v>41</v>
      </c>
      <c r="B146" t="s">
        <v>1475</v>
      </c>
      <c r="C146" t="s">
        <v>1475</v>
      </c>
      <c r="E146" t="s">
        <v>1478</v>
      </c>
      <c r="F146" t="s">
        <v>42</v>
      </c>
      <c r="G146" s="16" t="s">
        <v>418</v>
      </c>
      <c r="H146">
        <v>1</v>
      </c>
      <c r="I146" t="s">
        <v>52</v>
      </c>
      <c r="J146" s="16" t="s">
        <v>583</v>
      </c>
      <c r="K146">
        <v>6000000</v>
      </c>
      <c r="L146" s="3">
        <v>45190</v>
      </c>
      <c r="M146" s="3">
        <v>45922</v>
      </c>
      <c r="N146">
        <v>6000000</v>
      </c>
      <c r="O146" s="15" t="s">
        <v>1479</v>
      </c>
      <c r="P146" t="s">
        <v>1206</v>
      </c>
      <c r="Q146" t="s">
        <v>48</v>
      </c>
      <c r="R146">
        <v>0.39900000000000002</v>
      </c>
      <c r="S146" s="6">
        <v>1</v>
      </c>
      <c r="AH146" s="6">
        <v>1</v>
      </c>
      <c r="AI146" s="6">
        <v>1</v>
      </c>
      <c r="AJ146" s="6">
        <v>0</v>
      </c>
      <c r="AK146" s="6">
        <v>0</v>
      </c>
      <c r="AL146" s="15" t="s">
        <v>510</v>
      </c>
      <c r="AM146" s="15" t="s">
        <v>576</v>
      </c>
      <c r="AO146" s="61" t="s">
        <v>1481</v>
      </c>
      <c r="AP146" s="15" t="s">
        <v>455</v>
      </c>
    </row>
    <row r="147" spans="1:42" x14ac:dyDescent="0.2">
      <c r="A147" t="s">
        <v>41</v>
      </c>
      <c r="B147" t="s">
        <v>1483</v>
      </c>
      <c r="C147" t="s">
        <v>1483</v>
      </c>
      <c r="E147" t="s">
        <v>1484</v>
      </c>
      <c r="F147" s="15" t="s">
        <v>416</v>
      </c>
      <c r="G147" s="16" t="s">
        <v>418</v>
      </c>
      <c r="H147">
        <v>0</v>
      </c>
      <c r="I147" t="s">
        <v>52</v>
      </c>
      <c r="J147" s="16" t="s">
        <v>583</v>
      </c>
      <c r="K147">
        <v>0</v>
      </c>
      <c r="L147" s="3">
        <v>45194</v>
      </c>
      <c r="M147" s="3">
        <v>45582</v>
      </c>
      <c r="N147">
        <v>125394321.77</v>
      </c>
      <c r="O147" t="s">
        <v>324</v>
      </c>
      <c r="P147" t="s">
        <v>325</v>
      </c>
      <c r="Q147" t="s">
        <v>48</v>
      </c>
      <c r="R147">
        <v>6027.39</v>
      </c>
      <c r="S147" s="6">
        <v>1</v>
      </c>
      <c r="AH147" s="6">
        <v>1</v>
      </c>
      <c r="AI147" s="6">
        <v>1</v>
      </c>
      <c r="AJ147" s="6">
        <v>6.3399999999999998E-2</v>
      </c>
      <c r="AK147" s="77">
        <v>8472739.7300000004</v>
      </c>
      <c r="AL147" s="15" t="s">
        <v>576</v>
      </c>
      <c r="AM147" s="15" t="s">
        <v>576</v>
      </c>
      <c r="AO147" s="61" t="s">
        <v>1485</v>
      </c>
      <c r="AP147" s="15" t="s">
        <v>1486</v>
      </c>
    </row>
    <row r="148" spans="1:42" x14ac:dyDescent="0.2">
      <c r="A148" t="s">
        <v>41</v>
      </c>
      <c r="B148" t="s">
        <v>1475</v>
      </c>
      <c r="C148" t="s">
        <v>1475</v>
      </c>
      <c r="E148" t="s">
        <v>1488</v>
      </c>
      <c r="F148" t="s">
        <v>42</v>
      </c>
      <c r="G148" s="16" t="s">
        <v>418</v>
      </c>
      <c r="H148">
        <v>1</v>
      </c>
      <c r="I148" t="s">
        <v>52</v>
      </c>
      <c r="J148" s="16" t="s">
        <v>583</v>
      </c>
      <c r="K148">
        <v>8100000</v>
      </c>
      <c r="L148" s="3">
        <v>45194</v>
      </c>
      <c r="M148" s="3">
        <v>45925</v>
      </c>
      <c r="N148">
        <v>8100000</v>
      </c>
      <c r="O148" t="s">
        <v>46</v>
      </c>
      <c r="P148" t="s">
        <v>47</v>
      </c>
      <c r="Q148" t="s">
        <v>48</v>
      </c>
      <c r="R148">
        <v>5676</v>
      </c>
      <c r="S148" s="6">
        <v>1</v>
      </c>
      <c r="AH148" s="6">
        <v>1</v>
      </c>
      <c r="AI148" s="6">
        <v>1</v>
      </c>
      <c r="AJ148" s="6">
        <v>0</v>
      </c>
      <c r="AK148" s="6">
        <v>0</v>
      </c>
      <c r="AL148" s="15" t="s">
        <v>510</v>
      </c>
      <c r="AM148" s="15" t="s">
        <v>576</v>
      </c>
      <c r="AO148" s="61" t="s">
        <v>1481</v>
      </c>
      <c r="AP148" s="15" t="s">
        <v>455</v>
      </c>
    </row>
    <row r="149" spans="1:42" x14ac:dyDescent="0.2">
      <c r="A149" t="s">
        <v>41</v>
      </c>
      <c r="B149" t="s">
        <v>1498</v>
      </c>
      <c r="C149" t="s">
        <v>1498</v>
      </c>
      <c r="E149" t="s">
        <v>1499</v>
      </c>
      <c r="F149" s="15" t="s">
        <v>416</v>
      </c>
      <c r="G149" s="16" t="s">
        <v>418</v>
      </c>
      <c r="H149">
        <v>0</v>
      </c>
      <c r="I149" t="s">
        <v>52</v>
      </c>
      <c r="J149" s="16" t="s">
        <v>583</v>
      </c>
      <c r="K149">
        <v>0</v>
      </c>
      <c r="L149" s="3">
        <v>45197</v>
      </c>
      <c r="M149" s="3">
        <v>45742</v>
      </c>
      <c r="N149">
        <v>100000000</v>
      </c>
      <c r="O149" t="s">
        <v>324</v>
      </c>
      <c r="P149" t="s">
        <v>325</v>
      </c>
      <c r="Q149" t="s">
        <v>48</v>
      </c>
      <c r="R149">
        <v>6078.94</v>
      </c>
      <c r="S149" s="6">
        <v>1</v>
      </c>
      <c r="AJ149" s="6">
        <v>2.5600000000000001E-2</v>
      </c>
      <c r="AK149" s="4">
        <v>3829479.45</v>
      </c>
      <c r="AL149" s="15" t="s">
        <v>576</v>
      </c>
      <c r="AM149" s="15" t="s">
        <v>576</v>
      </c>
      <c r="AO149" s="61" t="s">
        <v>1500</v>
      </c>
      <c r="AP149" s="15" t="s">
        <v>1501</v>
      </c>
    </row>
    <row r="150" spans="1:42" x14ac:dyDescent="0.2">
      <c r="A150" t="s">
        <v>41</v>
      </c>
      <c r="B150" t="s">
        <v>1468</v>
      </c>
      <c r="C150" t="s">
        <v>1468</v>
      </c>
      <c r="E150" t="s">
        <v>1502</v>
      </c>
      <c r="F150" s="15" t="s">
        <v>416</v>
      </c>
      <c r="G150" s="16" t="s">
        <v>418</v>
      </c>
      <c r="H150">
        <v>0</v>
      </c>
      <c r="I150" t="s">
        <v>52</v>
      </c>
      <c r="J150" s="16" t="s">
        <v>583</v>
      </c>
      <c r="K150">
        <v>0</v>
      </c>
      <c r="L150" s="3">
        <v>45210</v>
      </c>
      <c r="M150" s="3">
        <v>45575</v>
      </c>
      <c r="N150">
        <v>3000000</v>
      </c>
      <c r="O150" t="s">
        <v>46</v>
      </c>
      <c r="P150" t="s">
        <v>47</v>
      </c>
      <c r="Q150" t="s">
        <v>48</v>
      </c>
      <c r="R150">
        <v>5643.88</v>
      </c>
      <c r="S150" s="6">
        <v>1</v>
      </c>
      <c r="AJ150" s="6">
        <v>0.01</v>
      </c>
      <c r="AK150">
        <v>30000</v>
      </c>
      <c r="AL150" s="15" t="s">
        <v>576</v>
      </c>
      <c r="AM150" s="15" t="s">
        <v>576</v>
      </c>
      <c r="AO150" s="61" t="s">
        <v>1480</v>
      </c>
      <c r="AP150" s="15" t="s">
        <v>455</v>
      </c>
    </row>
    <row r="151" spans="1:42" x14ac:dyDescent="0.2">
      <c r="A151" t="s">
        <v>41</v>
      </c>
      <c r="B151" t="s">
        <v>1468</v>
      </c>
      <c r="C151" t="s">
        <v>1468</v>
      </c>
      <c r="E151" t="s">
        <v>1503</v>
      </c>
      <c r="F151" s="15" t="s">
        <v>416</v>
      </c>
      <c r="G151" s="16" t="s">
        <v>418</v>
      </c>
      <c r="H151">
        <v>0</v>
      </c>
      <c r="I151" t="s">
        <v>52</v>
      </c>
      <c r="J151" s="16" t="s">
        <v>583</v>
      </c>
      <c r="K151">
        <v>0</v>
      </c>
      <c r="L151" s="3">
        <v>45210</v>
      </c>
      <c r="M151" s="3">
        <v>45575</v>
      </c>
      <c r="N151">
        <v>3000000</v>
      </c>
      <c r="O151" t="s">
        <v>324</v>
      </c>
      <c r="P151" t="s">
        <v>325</v>
      </c>
      <c r="Q151" t="s">
        <v>48</v>
      </c>
      <c r="R151">
        <v>6070.48</v>
      </c>
      <c r="S151" s="6">
        <v>1</v>
      </c>
      <c r="AJ151" s="6">
        <v>0.01</v>
      </c>
      <c r="AK151">
        <v>30000</v>
      </c>
      <c r="AL151" s="15" t="s">
        <v>576</v>
      </c>
      <c r="AM151" s="15" t="s">
        <v>576</v>
      </c>
      <c r="AO151" s="61" t="s">
        <v>1480</v>
      </c>
      <c r="AP151" s="15" t="s">
        <v>455</v>
      </c>
    </row>
    <row r="152" spans="1:42" x14ac:dyDescent="0.2">
      <c r="A152" t="s">
        <v>41</v>
      </c>
      <c r="B152" t="s">
        <v>1510</v>
      </c>
      <c r="C152" t="s">
        <v>1510</v>
      </c>
      <c r="E152" t="s">
        <v>1511</v>
      </c>
      <c r="F152" t="s">
        <v>42</v>
      </c>
      <c r="G152" s="16" t="s">
        <v>418</v>
      </c>
      <c r="H152">
        <v>0</v>
      </c>
      <c r="I152" t="s">
        <v>52</v>
      </c>
      <c r="J152" s="16" t="s">
        <v>583</v>
      </c>
      <c r="K152">
        <v>150000</v>
      </c>
      <c r="L152" s="3">
        <v>45212</v>
      </c>
      <c r="M152" s="3">
        <v>45943</v>
      </c>
      <c r="N152">
        <v>1000000</v>
      </c>
      <c r="O152" t="s">
        <v>324</v>
      </c>
      <c r="P152" t="s">
        <v>325</v>
      </c>
      <c r="Q152" t="s">
        <v>48</v>
      </c>
      <c r="R152">
        <v>6081.87</v>
      </c>
      <c r="S152" s="6">
        <v>1</v>
      </c>
      <c r="AH152" s="6">
        <v>1</v>
      </c>
      <c r="AI152" s="6">
        <v>1</v>
      </c>
      <c r="AJ152" s="6">
        <v>0</v>
      </c>
      <c r="AK152" s="6">
        <v>0</v>
      </c>
      <c r="AL152" s="15" t="s">
        <v>510</v>
      </c>
      <c r="AM152" s="15" t="s">
        <v>576</v>
      </c>
      <c r="AO152" s="61" t="s">
        <v>1512</v>
      </c>
      <c r="AP152" s="15" t="s">
        <v>455</v>
      </c>
    </row>
    <row r="153" spans="1:42" x14ac:dyDescent="0.2">
      <c r="A153" t="s">
        <v>41</v>
      </c>
      <c r="B153" t="s">
        <v>1513</v>
      </c>
      <c r="C153" t="s">
        <v>1513</v>
      </c>
      <c r="E153" t="s">
        <v>1514</v>
      </c>
      <c r="F153" s="15" t="s">
        <v>416</v>
      </c>
      <c r="G153" s="16" t="s">
        <v>418</v>
      </c>
      <c r="H153">
        <v>0</v>
      </c>
      <c r="I153" t="s">
        <v>52</v>
      </c>
      <c r="J153" s="16" t="s">
        <v>583</v>
      </c>
      <c r="K153">
        <v>0</v>
      </c>
      <c r="L153" s="3">
        <v>45212</v>
      </c>
      <c r="M153" s="3">
        <v>45940</v>
      </c>
      <c r="N153">
        <v>3000000</v>
      </c>
      <c r="O153" t="s">
        <v>324</v>
      </c>
      <c r="P153" t="s">
        <v>325</v>
      </c>
      <c r="Q153" t="s">
        <v>48</v>
      </c>
      <c r="R153">
        <v>6081.87</v>
      </c>
      <c r="S153" s="6">
        <v>1</v>
      </c>
      <c r="AJ153" s="6">
        <v>0.01</v>
      </c>
      <c r="AK153">
        <v>60000</v>
      </c>
      <c r="AL153" s="15" t="s">
        <v>576</v>
      </c>
      <c r="AM153" s="15" t="s">
        <v>576</v>
      </c>
      <c r="AO153" s="61" t="s">
        <v>1515</v>
      </c>
    </row>
    <row r="154" spans="1:42" x14ac:dyDescent="0.2">
      <c r="A154" t="s">
        <v>41</v>
      </c>
      <c r="B154" t="s">
        <v>1468</v>
      </c>
      <c r="C154" t="s">
        <v>1468</v>
      </c>
      <c r="E154" t="s">
        <v>1516</v>
      </c>
      <c r="F154" s="15" t="s">
        <v>416</v>
      </c>
      <c r="G154" s="16" t="s">
        <v>418</v>
      </c>
      <c r="H154">
        <v>0</v>
      </c>
      <c r="I154" t="s">
        <v>52</v>
      </c>
      <c r="J154" s="16" t="s">
        <v>583</v>
      </c>
      <c r="K154">
        <v>0</v>
      </c>
      <c r="L154" s="3">
        <v>45215</v>
      </c>
      <c r="M154" s="3">
        <v>45580</v>
      </c>
      <c r="N154">
        <v>3000000</v>
      </c>
      <c r="O154" t="s">
        <v>46</v>
      </c>
      <c r="P154" t="s">
        <v>47</v>
      </c>
      <c r="Q154" t="s">
        <v>48</v>
      </c>
      <c r="R154">
        <v>5568.47</v>
      </c>
      <c r="S154" s="6">
        <v>1</v>
      </c>
      <c r="AJ154" s="6">
        <v>0.01</v>
      </c>
      <c r="AK154">
        <v>30000</v>
      </c>
      <c r="AL154" s="15" t="s">
        <v>576</v>
      </c>
      <c r="AM154" s="15" t="s">
        <v>576</v>
      </c>
      <c r="AO154" s="61" t="s">
        <v>1480</v>
      </c>
      <c r="AP154" s="15" t="s">
        <v>455</v>
      </c>
    </row>
    <row r="155" spans="1:42" x14ac:dyDescent="0.2">
      <c r="A155" t="s">
        <v>41</v>
      </c>
      <c r="B155" t="s">
        <v>1517</v>
      </c>
      <c r="C155" t="s">
        <v>1517</v>
      </c>
      <c r="E155" t="s">
        <v>1518</v>
      </c>
      <c r="F155" t="s">
        <v>94</v>
      </c>
      <c r="G155" s="16" t="s">
        <v>418</v>
      </c>
      <c r="H155">
        <v>0</v>
      </c>
      <c r="I155" t="s">
        <v>52</v>
      </c>
      <c r="J155" s="16" t="s">
        <v>583</v>
      </c>
      <c r="K155">
        <v>0</v>
      </c>
      <c r="L155" s="3">
        <v>45215</v>
      </c>
      <c r="M155" s="3">
        <v>45581</v>
      </c>
      <c r="N155">
        <v>3000000</v>
      </c>
      <c r="O155" t="s">
        <v>324</v>
      </c>
      <c r="P155" t="s">
        <v>325</v>
      </c>
      <c r="Q155" t="s">
        <v>48</v>
      </c>
      <c r="R155">
        <v>5999</v>
      </c>
      <c r="S155" s="6">
        <v>1</v>
      </c>
      <c r="AJ155" s="8">
        <v>4.8899999999999999E-2</v>
      </c>
      <c r="AK155">
        <v>146700</v>
      </c>
      <c r="AL155" s="15" t="s">
        <v>1519</v>
      </c>
      <c r="AM155" s="15" t="s">
        <v>1519</v>
      </c>
      <c r="AO155" s="61" t="s">
        <v>1520</v>
      </c>
      <c r="AP155" s="15" t="s">
        <v>1521</v>
      </c>
    </row>
    <row r="156" spans="1:42" x14ac:dyDescent="0.2">
      <c r="A156" t="s">
        <v>41</v>
      </c>
      <c r="B156" t="s">
        <v>1475</v>
      </c>
      <c r="C156" t="s">
        <v>1475</v>
      </c>
      <c r="E156" t="s">
        <v>1522</v>
      </c>
      <c r="F156" t="s">
        <v>42</v>
      </c>
      <c r="G156" s="16" t="s">
        <v>418</v>
      </c>
      <c r="H156">
        <v>1</v>
      </c>
      <c r="I156" t="s">
        <v>52</v>
      </c>
      <c r="J156" s="16" t="s">
        <v>583</v>
      </c>
      <c r="K156">
        <v>3000000</v>
      </c>
      <c r="L156" s="3">
        <v>45216</v>
      </c>
      <c r="M156" s="3">
        <v>45947</v>
      </c>
      <c r="N156">
        <v>3000000</v>
      </c>
      <c r="O156" s="15" t="s">
        <v>1528</v>
      </c>
      <c r="P156" t="s">
        <v>1192</v>
      </c>
      <c r="Q156" t="s">
        <v>48</v>
      </c>
      <c r="R156">
        <v>0.96799999999999997</v>
      </c>
      <c r="S156" s="6">
        <v>1</v>
      </c>
      <c r="AH156" s="6">
        <v>1</v>
      </c>
      <c r="AI156" s="6">
        <v>1</v>
      </c>
      <c r="AJ156" s="6">
        <v>0</v>
      </c>
      <c r="AK156" s="6">
        <v>0</v>
      </c>
      <c r="AL156" s="15" t="s">
        <v>510</v>
      </c>
      <c r="AM156" s="15" t="s">
        <v>576</v>
      </c>
      <c r="AO156" s="61" t="s">
        <v>1481</v>
      </c>
      <c r="AP156" s="15" t="s">
        <v>455</v>
      </c>
    </row>
    <row r="157" spans="1:42" x14ac:dyDescent="0.2">
      <c r="A157" t="s">
        <v>41</v>
      </c>
      <c r="B157" t="s">
        <v>1475</v>
      </c>
      <c r="C157" t="s">
        <v>1475</v>
      </c>
      <c r="E157" t="s">
        <v>1523</v>
      </c>
      <c r="F157" t="s">
        <v>42</v>
      </c>
      <c r="G157" s="16" t="s">
        <v>418</v>
      </c>
      <c r="H157">
        <v>1</v>
      </c>
      <c r="I157" t="s">
        <v>52</v>
      </c>
      <c r="J157" s="16" t="s">
        <v>583</v>
      </c>
      <c r="K157">
        <v>3000000</v>
      </c>
      <c r="L157" s="3">
        <v>45216</v>
      </c>
      <c r="M157" s="3">
        <v>45947</v>
      </c>
      <c r="N157">
        <v>3000000</v>
      </c>
      <c r="O157" s="15" t="s">
        <v>1527</v>
      </c>
      <c r="P157" t="s">
        <v>797</v>
      </c>
      <c r="Q157" t="s">
        <v>48</v>
      </c>
      <c r="R157">
        <v>0.85399999999999998</v>
      </c>
      <c r="S157" s="6">
        <v>1</v>
      </c>
      <c r="AH157" s="6">
        <v>1</v>
      </c>
      <c r="AI157" s="6">
        <v>1</v>
      </c>
      <c r="AJ157" s="6">
        <v>0</v>
      </c>
      <c r="AK157" s="6">
        <v>0</v>
      </c>
      <c r="AL157" s="15" t="s">
        <v>510</v>
      </c>
      <c r="AM157" s="15" t="s">
        <v>576</v>
      </c>
      <c r="AO157" s="61" t="s">
        <v>1481</v>
      </c>
      <c r="AP157" s="15" t="s">
        <v>455</v>
      </c>
    </row>
    <row r="158" spans="1:42" x14ac:dyDescent="0.2">
      <c r="A158" t="s">
        <v>41</v>
      </c>
      <c r="B158" t="s">
        <v>1475</v>
      </c>
      <c r="C158" t="s">
        <v>1475</v>
      </c>
      <c r="E158" t="s">
        <v>1524</v>
      </c>
      <c r="F158" t="s">
        <v>42</v>
      </c>
      <c r="G158" s="16" t="s">
        <v>418</v>
      </c>
      <c r="H158">
        <v>1</v>
      </c>
      <c r="I158" t="s">
        <v>52</v>
      </c>
      <c r="J158" s="16" t="s">
        <v>583</v>
      </c>
      <c r="K158">
        <v>3000000</v>
      </c>
      <c r="L158" s="3">
        <v>45216</v>
      </c>
      <c r="M158" s="3">
        <v>45947</v>
      </c>
      <c r="N158">
        <v>3000000</v>
      </c>
      <c r="O158" s="15" t="s">
        <v>1529</v>
      </c>
      <c r="P158" t="s">
        <v>425</v>
      </c>
      <c r="Q158" t="s">
        <v>48</v>
      </c>
      <c r="R158">
        <v>0.69899999999999995</v>
      </c>
      <c r="S158" s="6">
        <v>1</v>
      </c>
      <c r="AH158" s="6">
        <v>1</v>
      </c>
      <c r="AI158" s="6">
        <v>1</v>
      </c>
      <c r="AJ158" s="6">
        <v>0</v>
      </c>
      <c r="AK158" s="6">
        <v>0</v>
      </c>
      <c r="AL158" s="15" t="s">
        <v>510</v>
      </c>
      <c r="AM158" s="15" t="s">
        <v>576</v>
      </c>
      <c r="AO158" s="61" t="s">
        <v>1481</v>
      </c>
      <c r="AP158" s="15" t="s">
        <v>455</v>
      </c>
    </row>
    <row r="159" spans="1:42" x14ac:dyDescent="0.2">
      <c r="A159" t="s">
        <v>41</v>
      </c>
      <c r="B159" t="s">
        <v>1475</v>
      </c>
      <c r="C159" t="s">
        <v>1475</v>
      </c>
      <c r="E159" t="s">
        <v>1525</v>
      </c>
      <c r="F159" t="s">
        <v>42</v>
      </c>
      <c r="G159" s="16" t="s">
        <v>418</v>
      </c>
      <c r="H159">
        <v>1</v>
      </c>
      <c r="I159" t="s">
        <v>52</v>
      </c>
      <c r="J159" s="16" t="s">
        <v>583</v>
      </c>
      <c r="K159">
        <v>3000000</v>
      </c>
      <c r="L159" s="3">
        <v>45216</v>
      </c>
      <c r="M159" s="3">
        <v>46314</v>
      </c>
      <c r="N159">
        <v>3000000</v>
      </c>
      <c r="O159" t="s">
        <v>46</v>
      </c>
      <c r="P159" t="s">
        <v>47</v>
      </c>
      <c r="Q159" t="s">
        <v>48</v>
      </c>
      <c r="R159">
        <v>5595.34</v>
      </c>
      <c r="S159" s="6">
        <v>1</v>
      </c>
      <c r="AH159" s="6">
        <v>1</v>
      </c>
      <c r="AI159" s="6">
        <v>1</v>
      </c>
      <c r="AJ159" s="6">
        <v>0</v>
      </c>
      <c r="AK159" s="6">
        <v>0</v>
      </c>
      <c r="AL159" s="15" t="s">
        <v>510</v>
      </c>
      <c r="AM159" s="15" t="s">
        <v>576</v>
      </c>
      <c r="AO159" s="61" t="s">
        <v>1481</v>
      </c>
      <c r="AP159" s="15" t="s">
        <v>455</v>
      </c>
    </row>
    <row r="160" spans="1:42" x14ac:dyDescent="0.2">
      <c r="A160" t="s">
        <v>41</v>
      </c>
      <c r="B160" t="s">
        <v>1475</v>
      </c>
      <c r="C160" t="s">
        <v>1475</v>
      </c>
      <c r="E160" t="s">
        <v>1526</v>
      </c>
      <c r="F160" t="s">
        <v>42</v>
      </c>
      <c r="G160" s="16" t="s">
        <v>418</v>
      </c>
      <c r="H160">
        <v>1</v>
      </c>
      <c r="I160" t="s">
        <v>52</v>
      </c>
      <c r="J160" s="16" t="s">
        <v>583</v>
      </c>
      <c r="K160">
        <v>3000000</v>
      </c>
      <c r="L160" s="3">
        <v>45216</v>
      </c>
      <c r="M160" s="3">
        <v>45947</v>
      </c>
      <c r="N160">
        <v>3000000</v>
      </c>
      <c r="O160" t="s">
        <v>324</v>
      </c>
      <c r="P160" t="s">
        <v>325</v>
      </c>
      <c r="Q160" t="s">
        <v>48</v>
      </c>
      <c r="R160">
        <v>5989.84</v>
      </c>
      <c r="S160" s="6">
        <v>1</v>
      </c>
      <c r="AH160" s="6">
        <v>1</v>
      </c>
      <c r="AI160" s="6">
        <v>1</v>
      </c>
      <c r="AJ160" s="6">
        <v>0</v>
      </c>
      <c r="AK160" s="6">
        <v>0</v>
      </c>
      <c r="AL160" s="15" t="s">
        <v>510</v>
      </c>
      <c r="AM160" s="15" t="s">
        <v>576</v>
      </c>
      <c r="AO160" s="61" t="s">
        <v>1481</v>
      </c>
      <c r="AP160" s="15" t="s">
        <v>455</v>
      </c>
    </row>
    <row r="161" spans="1:42" x14ac:dyDescent="0.2">
      <c r="A161" t="s">
        <v>41</v>
      </c>
      <c r="B161" t="s">
        <v>1475</v>
      </c>
      <c r="C161" t="s">
        <v>1475</v>
      </c>
      <c r="E161" t="s">
        <v>1530</v>
      </c>
      <c r="F161" t="s">
        <v>42</v>
      </c>
      <c r="G161" s="80" t="s">
        <v>418</v>
      </c>
      <c r="H161">
        <v>1</v>
      </c>
      <c r="I161" t="s">
        <v>52</v>
      </c>
      <c r="J161" s="16" t="s">
        <v>583</v>
      </c>
      <c r="K161">
        <v>5000000</v>
      </c>
      <c r="L161" s="3">
        <v>45217</v>
      </c>
      <c r="M161" s="3">
        <v>45950</v>
      </c>
      <c r="N161">
        <v>5000000</v>
      </c>
      <c r="O161" s="15" t="s">
        <v>1208</v>
      </c>
      <c r="P161" t="s">
        <v>1206</v>
      </c>
      <c r="Q161" t="s">
        <v>48</v>
      </c>
      <c r="R161">
        <v>0.39</v>
      </c>
      <c r="S161" s="6">
        <v>1</v>
      </c>
      <c r="AH161" s="6">
        <v>1</v>
      </c>
      <c r="AI161" s="6">
        <v>1</v>
      </c>
      <c r="AJ161" s="6">
        <v>0</v>
      </c>
      <c r="AK161" s="6">
        <v>0</v>
      </c>
      <c r="AL161" s="15" t="s">
        <v>510</v>
      </c>
      <c r="AM161" s="15" t="s">
        <v>576</v>
      </c>
      <c r="AO161" s="61" t="s">
        <v>1481</v>
      </c>
      <c r="AP161" s="15" t="s">
        <v>455</v>
      </c>
    </row>
    <row r="162" spans="1:42" x14ac:dyDescent="0.2">
      <c r="A162" t="s">
        <v>41</v>
      </c>
      <c r="B162" t="s">
        <v>1475</v>
      </c>
      <c r="C162" t="s">
        <v>1475</v>
      </c>
      <c r="E162" t="s">
        <v>1531</v>
      </c>
      <c r="F162" t="s">
        <v>42</v>
      </c>
      <c r="G162" s="16" t="s">
        <v>418</v>
      </c>
      <c r="H162">
        <v>1</v>
      </c>
      <c r="I162" t="s">
        <v>52</v>
      </c>
      <c r="J162" s="16" t="s">
        <v>583</v>
      </c>
      <c r="K162">
        <v>5000000</v>
      </c>
      <c r="L162" s="3">
        <v>45217</v>
      </c>
      <c r="M162" s="3">
        <v>45950</v>
      </c>
      <c r="N162">
        <v>5000000</v>
      </c>
      <c r="O162" s="15" t="s">
        <v>1532</v>
      </c>
      <c r="P162" t="s">
        <v>798</v>
      </c>
      <c r="Q162" t="s">
        <v>48</v>
      </c>
      <c r="R162">
        <v>0.42099999999999999</v>
      </c>
      <c r="S162" s="6">
        <v>1</v>
      </c>
      <c r="AH162" s="6">
        <v>1</v>
      </c>
      <c r="AI162" s="6">
        <v>1</v>
      </c>
      <c r="AJ162" s="6">
        <v>0</v>
      </c>
      <c r="AK162" s="6">
        <v>0</v>
      </c>
      <c r="AL162" s="15" t="s">
        <v>510</v>
      </c>
      <c r="AM162" s="15" t="s">
        <v>576</v>
      </c>
      <c r="AO162" s="61" t="s">
        <v>1481</v>
      </c>
      <c r="AP162" s="15" t="s">
        <v>455</v>
      </c>
    </row>
    <row r="163" spans="1:42" x14ac:dyDescent="0.2">
      <c r="A163" t="s">
        <v>41</v>
      </c>
      <c r="B163" t="s">
        <v>1533</v>
      </c>
      <c r="C163" t="s">
        <v>1533</v>
      </c>
      <c r="E163" t="s">
        <v>1534</v>
      </c>
      <c r="F163" s="15" t="s">
        <v>416</v>
      </c>
      <c r="G163" s="80" t="s">
        <v>418</v>
      </c>
      <c r="H163">
        <v>0</v>
      </c>
      <c r="I163" t="s">
        <v>52</v>
      </c>
      <c r="J163" s="16" t="s">
        <v>583</v>
      </c>
      <c r="K163">
        <v>0</v>
      </c>
      <c r="L163" s="3">
        <v>45211</v>
      </c>
      <c r="M163" s="3">
        <v>45576</v>
      </c>
      <c r="N163">
        <v>10000000</v>
      </c>
      <c r="O163" t="s">
        <v>1360</v>
      </c>
      <c r="P163" t="s">
        <v>1100</v>
      </c>
      <c r="Q163" t="s">
        <v>48</v>
      </c>
      <c r="R163">
        <v>0.55400000000000005</v>
      </c>
      <c r="S163" s="6">
        <v>1</v>
      </c>
      <c r="AJ163" s="6">
        <v>0.01</v>
      </c>
      <c r="AK163">
        <v>100000</v>
      </c>
      <c r="AL163" s="15" t="s">
        <v>1535</v>
      </c>
      <c r="AM163" s="15" t="s">
        <v>1535</v>
      </c>
      <c r="AO163" s="61" t="s">
        <v>1536</v>
      </c>
      <c r="AP163" s="15" t="s">
        <v>1538</v>
      </c>
    </row>
    <row r="164" spans="1:42" x14ac:dyDescent="0.2">
      <c r="A164" t="s">
        <v>41</v>
      </c>
      <c r="B164" t="s">
        <v>1543</v>
      </c>
      <c r="C164" t="s">
        <v>1543</v>
      </c>
      <c r="E164" t="s">
        <v>1544</v>
      </c>
      <c r="F164" s="15" t="s">
        <v>416</v>
      </c>
      <c r="G164" s="16" t="s">
        <v>418</v>
      </c>
      <c r="H164">
        <v>0</v>
      </c>
      <c r="I164" t="s">
        <v>52</v>
      </c>
      <c r="J164" s="16" t="s">
        <v>583</v>
      </c>
      <c r="K164">
        <v>0</v>
      </c>
      <c r="L164" s="3">
        <v>45226</v>
      </c>
      <c r="M164" s="3">
        <v>45775</v>
      </c>
      <c r="N164">
        <v>30000000</v>
      </c>
      <c r="O164" t="s">
        <v>324</v>
      </c>
      <c r="P164" t="s">
        <v>325</v>
      </c>
      <c r="Q164" t="s">
        <v>48</v>
      </c>
      <c r="R164">
        <v>5916.68</v>
      </c>
      <c r="S164" s="6">
        <v>1</v>
      </c>
      <c r="AJ164" s="6">
        <v>2.5600000000000001E-2</v>
      </c>
      <c r="AK164">
        <v>1157260.27</v>
      </c>
      <c r="AL164" s="15" t="s">
        <v>576</v>
      </c>
      <c r="AM164" s="15" t="s">
        <v>576</v>
      </c>
      <c r="AO164" s="61" t="s">
        <v>1500</v>
      </c>
      <c r="AP164" s="15" t="s">
        <v>455</v>
      </c>
    </row>
    <row r="165" spans="1:42" x14ac:dyDescent="0.2">
      <c r="A165" t="s">
        <v>41</v>
      </c>
      <c r="B165" t="s">
        <v>1387</v>
      </c>
      <c r="C165" t="s">
        <v>1387</v>
      </c>
      <c r="E165" t="s">
        <v>1546</v>
      </c>
      <c r="F165" t="s">
        <v>42</v>
      </c>
      <c r="G165" s="16" t="s">
        <v>418</v>
      </c>
      <c r="H165">
        <v>0</v>
      </c>
      <c r="I165" t="s">
        <v>52</v>
      </c>
      <c r="J165" s="16" t="s">
        <v>583</v>
      </c>
      <c r="K165">
        <v>0</v>
      </c>
      <c r="L165" s="3">
        <v>45229</v>
      </c>
      <c r="M165" s="3">
        <v>45960</v>
      </c>
      <c r="N165">
        <v>3000000</v>
      </c>
      <c r="O165" t="s">
        <v>1547</v>
      </c>
      <c r="P165" t="s">
        <v>1206</v>
      </c>
      <c r="Q165" t="s">
        <v>48</v>
      </c>
      <c r="R165">
        <v>0.38400000000000001</v>
      </c>
      <c r="S165" s="6">
        <v>1</v>
      </c>
      <c r="AH165" s="6">
        <v>1</v>
      </c>
      <c r="AI165" s="6">
        <v>1</v>
      </c>
      <c r="AJ165" s="6">
        <v>0</v>
      </c>
      <c r="AK165" s="6">
        <v>0</v>
      </c>
      <c r="AL165" s="15" t="s">
        <v>510</v>
      </c>
      <c r="AM165" s="15" t="s">
        <v>576</v>
      </c>
      <c r="AO165" t="s">
        <v>1388</v>
      </c>
      <c r="AP165" s="15" t="s">
        <v>455</v>
      </c>
    </row>
    <row r="166" spans="1:42" x14ac:dyDescent="0.2">
      <c r="A166" t="s">
        <v>41</v>
      </c>
      <c r="B166" t="s">
        <v>1550</v>
      </c>
      <c r="C166" t="s">
        <v>1550</v>
      </c>
      <c r="E166" s="15" t="s">
        <v>1551</v>
      </c>
      <c r="F166" s="15" t="s">
        <v>416</v>
      </c>
      <c r="G166" s="80" t="s">
        <v>418</v>
      </c>
      <c r="H166">
        <v>0</v>
      </c>
      <c r="I166" t="s">
        <v>52</v>
      </c>
      <c r="J166" s="16" t="s">
        <v>583</v>
      </c>
      <c r="K166">
        <v>0</v>
      </c>
      <c r="L166" s="3">
        <v>45231</v>
      </c>
      <c r="M166" s="3">
        <v>45595</v>
      </c>
      <c r="N166">
        <v>55330000</v>
      </c>
      <c r="O166" t="s">
        <v>324</v>
      </c>
      <c r="P166" t="s">
        <v>325</v>
      </c>
      <c r="Q166" t="s">
        <v>48</v>
      </c>
      <c r="R166">
        <v>5958.42</v>
      </c>
      <c r="S166" s="6">
        <v>1</v>
      </c>
      <c r="AJ166" s="6">
        <v>2.47E-2</v>
      </c>
      <c r="AK166">
        <v>0</v>
      </c>
      <c r="AL166" s="15" t="s">
        <v>510</v>
      </c>
      <c r="AM166" s="15" t="s">
        <v>576</v>
      </c>
      <c r="AO166" s="61" t="s">
        <v>1552</v>
      </c>
      <c r="AP166" s="15" t="s">
        <v>1553</v>
      </c>
    </row>
    <row r="167" spans="1:42" x14ac:dyDescent="0.2">
      <c r="A167" t="s">
        <v>41</v>
      </c>
      <c r="B167" t="s">
        <v>1438</v>
      </c>
      <c r="C167" t="s">
        <v>1438</v>
      </c>
      <c r="E167" t="s">
        <v>1562</v>
      </c>
      <c r="F167" t="s">
        <v>42</v>
      </c>
      <c r="G167" s="15" t="s">
        <v>417</v>
      </c>
      <c r="H167">
        <v>0.3</v>
      </c>
      <c r="I167" t="s">
        <v>52</v>
      </c>
      <c r="J167" s="16" t="s">
        <v>583</v>
      </c>
      <c r="K167">
        <f>N167*0.3</f>
        <v>4698000</v>
      </c>
      <c r="L167" s="3">
        <v>45236</v>
      </c>
      <c r="M167" s="3">
        <v>45967</v>
      </c>
      <c r="N167">
        <v>15660000</v>
      </c>
      <c r="O167" t="s">
        <v>324</v>
      </c>
      <c r="P167" t="s">
        <v>325</v>
      </c>
      <c r="Q167" t="s">
        <v>48</v>
      </c>
      <c r="R167">
        <v>6096.05</v>
      </c>
      <c r="S167" s="6">
        <v>1</v>
      </c>
      <c r="AH167" s="6">
        <v>1</v>
      </c>
      <c r="AI167" s="6">
        <v>1</v>
      </c>
      <c r="AJ167" s="6">
        <v>0</v>
      </c>
      <c r="AK167" s="6">
        <v>0</v>
      </c>
      <c r="AL167" s="15" t="s">
        <v>510</v>
      </c>
      <c r="AM167" s="15" t="s">
        <v>576</v>
      </c>
      <c r="AO167" s="61" t="s">
        <v>1440</v>
      </c>
      <c r="AP167" s="15" t="s">
        <v>455</v>
      </c>
    </row>
    <row r="168" spans="1:42" x14ac:dyDescent="0.2">
      <c r="A168" t="s">
        <v>41</v>
      </c>
      <c r="B168" t="s">
        <v>1564</v>
      </c>
      <c r="C168" t="s">
        <v>1564</v>
      </c>
      <c r="E168" t="s">
        <v>1565</v>
      </c>
      <c r="F168" s="15" t="s">
        <v>416</v>
      </c>
      <c r="G168" s="16" t="s">
        <v>418</v>
      </c>
      <c r="H168">
        <v>0</v>
      </c>
      <c r="I168" t="s">
        <v>52</v>
      </c>
      <c r="J168" s="16" t="s">
        <v>583</v>
      </c>
      <c r="K168">
        <v>0</v>
      </c>
      <c r="L168" s="3">
        <v>45236</v>
      </c>
      <c r="M168" s="3">
        <v>45600</v>
      </c>
      <c r="N168">
        <v>51880000</v>
      </c>
      <c r="O168" t="s">
        <v>324</v>
      </c>
      <c r="P168" t="s">
        <v>325</v>
      </c>
      <c r="Q168" t="s">
        <v>48</v>
      </c>
      <c r="R168">
        <v>6096.57</v>
      </c>
      <c r="S168" s="6">
        <v>1</v>
      </c>
      <c r="AH168" s="6">
        <v>1</v>
      </c>
      <c r="AI168" s="6">
        <v>1</v>
      </c>
      <c r="AJ168" s="6">
        <v>0</v>
      </c>
      <c r="AK168" s="6">
        <v>0</v>
      </c>
      <c r="AL168" s="15" t="s">
        <v>510</v>
      </c>
      <c r="AM168" s="15" t="s">
        <v>576</v>
      </c>
      <c r="AO168" s="61" t="s">
        <v>1566</v>
      </c>
      <c r="AP168" s="15" t="s">
        <v>455</v>
      </c>
    </row>
    <row r="169" spans="1:42" x14ac:dyDescent="0.2">
      <c r="A169" t="s">
        <v>41</v>
      </c>
      <c r="B169" t="s">
        <v>1567</v>
      </c>
      <c r="C169" t="s">
        <v>1567</v>
      </c>
      <c r="E169" t="s">
        <v>1568</v>
      </c>
      <c r="F169" t="s">
        <v>94</v>
      </c>
      <c r="G169" s="16" t="s">
        <v>418</v>
      </c>
      <c r="H169">
        <v>0</v>
      </c>
      <c r="I169" t="s">
        <v>52</v>
      </c>
      <c r="J169" s="16" t="s">
        <v>583</v>
      </c>
      <c r="K169">
        <v>0</v>
      </c>
      <c r="L169" s="3">
        <v>45237</v>
      </c>
      <c r="M169" s="3">
        <v>45785</v>
      </c>
      <c r="N169">
        <v>78700000</v>
      </c>
      <c r="O169" s="15" t="s">
        <v>1570</v>
      </c>
      <c r="P169" t="s">
        <v>1569</v>
      </c>
      <c r="Q169" t="s">
        <v>93</v>
      </c>
      <c r="R169">
        <v>384.34429999999998</v>
      </c>
      <c r="S169" s="6">
        <v>1</v>
      </c>
      <c r="AH169" s="6">
        <v>1</v>
      </c>
      <c r="AI169" s="6">
        <v>1</v>
      </c>
      <c r="AJ169" s="6">
        <v>2.9000000000000001E-2</v>
      </c>
      <c r="AK169">
        <v>2282300</v>
      </c>
      <c r="AL169" s="15" t="s">
        <v>576</v>
      </c>
      <c r="AM169" s="15" t="s">
        <v>576</v>
      </c>
      <c r="AO169" s="61" t="s">
        <v>1571</v>
      </c>
    </row>
    <row r="170" spans="1:42" x14ac:dyDescent="0.2">
      <c r="A170" t="s">
        <v>41</v>
      </c>
      <c r="B170" t="s">
        <v>1572</v>
      </c>
      <c r="C170" t="s">
        <v>1572</v>
      </c>
      <c r="E170" t="s">
        <v>1573</v>
      </c>
      <c r="F170" s="15" t="s">
        <v>416</v>
      </c>
      <c r="G170" s="16" t="s">
        <v>418</v>
      </c>
      <c r="H170">
        <v>0</v>
      </c>
      <c r="I170" t="s">
        <v>52</v>
      </c>
      <c r="J170" s="16" t="s">
        <v>583</v>
      </c>
      <c r="K170">
        <v>0</v>
      </c>
      <c r="L170" s="3">
        <v>45238</v>
      </c>
      <c r="M170" s="3">
        <v>45783</v>
      </c>
      <c r="N170">
        <v>69000000</v>
      </c>
      <c r="O170" t="s">
        <v>324</v>
      </c>
      <c r="P170" t="s">
        <v>325</v>
      </c>
      <c r="Q170" t="s">
        <v>48</v>
      </c>
      <c r="R170">
        <v>6138.94</v>
      </c>
      <c r="S170" s="6">
        <v>1</v>
      </c>
      <c r="AH170" s="6">
        <v>1</v>
      </c>
      <c r="AI170" s="6">
        <v>1</v>
      </c>
      <c r="AJ170" s="6">
        <v>2.5700000000000001E-2</v>
      </c>
      <c r="AK170">
        <v>0</v>
      </c>
      <c r="AL170" s="15" t="s">
        <v>510</v>
      </c>
      <c r="AM170" s="15" t="s">
        <v>576</v>
      </c>
      <c r="AO170" s="61" t="s">
        <v>1574</v>
      </c>
      <c r="AP170" s="15" t="s">
        <v>1575</v>
      </c>
    </row>
    <row r="171" spans="1:42" x14ac:dyDescent="0.2">
      <c r="A171" t="s">
        <v>41</v>
      </c>
      <c r="B171" t="s">
        <v>1576</v>
      </c>
      <c r="C171" t="s">
        <v>1576</v>
      </c>
      <c r="E171" t="s">
        <v>1577</v>
      </c>
      <c r="F171" t="s">
        <v>42</v>
      </c>
      <c r="G171" s="16" t="s">
        <v>418</v>
      </c>
      <c r="H171">
        <v>1</v>
      </c>
      <c r="I171" t="s">
        <v>52</v>
      </c>
      <c r="J171" s="16" t="s">
        <v>583</v>
      </c>
      <c r="K171">
        <f>N171*0.24</f>
        <v>7140000</v>
      </c>
      <c r="L171" s="3">
        <v>45239</v>
      </c>
      <c r="M171" s="3">
        <v>46335</v>
      </c>
      <c r="N171">
        <v>29750000</v>
      </c>
      <c r="O171" t="s">
        <v>324</v>
      </c>
      <c r="P171" t="s">
        <v>325</v>
      </c>
      <c r="Q171" t="s">
        <v>48</v>
      </c>
      <c r="R171">
        <v>6100.69</v>
      </c>
      <c r="S171" s="6">
        <v>1</v>
      </c>
      <c r="X171" s="6">
        <v>1</v>
      </c>
      <c r="Y171" s="15" t="s">
        <v>1712</v>
      </c>
      <c r="Z171">
        <v>0.78</v>
      </c>
      <c r="AC171" s="15" t="s">
        <v>1713</v>
      </c>
      <c r="AD171" s="6">
        <v>0.05</v>
      </c>
      <c r="AE171">
        <v>0</v>
      </c>
      <c r="AF171">
        <v>0</v>
      </c>
      <c r="AH171" s="6">
        <v>1</v>
      </c>
      <c r="AI171" s="6">
        <v>1</v>
      </c>
      <c r="AJ171" s="6">
        <v>0</v>
      </c>
      <c r="AK171" s="6">
        <v>0</v>
      </c>
      <c r="AL171" s="15" t="s">
        <v>510</v>
      </c>
      <c r="AM171" s="15" t="s">
        <v>576</v>
      </c>
      <c r="AN171" t="s">
        <v>1714</v>
      </c>
      <c r="AO171" s="61" t="s">
        <v>1578</v>
      </c>
      <c r="AP171" s="15" t="s">
        <v>455</v>
      </c>
    </row>
    <row r="172" spans="1:42" x14ac:dyDescent="0.2">
      <c r="A172" t="s">
        <v>41</v>
      </c>
      <c r="B172" t="s">
        <v>1141</v>
      </c>
      <c r="C172" t="s">
        <v>1141</v>
      </c>
      <c r="E172" t="s">
        <v>1579</v>
      </c>
      <c r="F172" t="s">
        <v>42</v>
      </c>
      <c r="G172" s="16" t="s">
        <v>418</v>
      </c>
      <c r="H172">
        <v>0.3</v>
      </c>
      <c r="I172" t="s">
        <v>52</v>
      </c>
      <c r="J172" s="16" t="s">
        <v>583</v>
      </c>
      <c r="K172">
        <f>N172*0.3</f>
        <v>3000000</v>
      </c>
      <c r="L172" s="3">
        <v>45240</v>
      </c>
      <c r="M172" s="3">
        <v>45971</v>
      </c>
      <c r="N172">
        <v>10000000</v>
      </c>
      <c r="O172" s="15" t="s">
        <v>1581</v>
      </c>
      <c r="P172" t="s">
        <v>1580</v>
      </c>
      <c r="Q172" t="s">
        <v>48</v>
      </c>
      <c r="R172">
        <v>0.63700000000000001</v>
      </c>
      <c r="S172" s="6">
        <v>1</v>
      </c>
      <c r="AH172" s="6">
        <v>1</v>
      </c>
      <c r="AI172" s="6">
        <v>1</v>
      </c>
      <c r="AJ172" s="6">
        <v>0</v>
      </c>
      <c r="AK172" s="6">
        <v>0</v>
      </c>
      <c r="AL172" s="15" t="s">
        <v>510</v>
      </c>
      <c r="AM172" s="15" t="s">
        <v>576</v>
      </c>
      <c r="AO172" s="61" t="s">
        <v>1194</v>
      </c>
      <c r="AP172" s="15" t="s">
        <v>455</v>
      </c>
    </row>
    <row r="173" spans="1:42" x14ac:dyDescent="0.2">
      <c r="A173" t="s">
        <v>41</v>
      </c>
      <c r="B173" t="s">
        <v>1582</v>
      </c>
      <c r="C173" t="s">
        <v>1582</v>
      </c>
      <c r="E173" t="s">
        <v>1583</v>
      </c>
      <c r="F173" t="s">
        <v>42</v>
      </c>
      <c r="G173" s="16" t="s">
        <v>418</v>
      </c>
      <c r="H173">
        <v>1</v>
      </c>
      <c r="I173" t="s">
        <v>52</v>
      </c>
      <c r="J173" s="16" t="s">
        <v>583</v>
      </c>
      <c r="K173">
        <f>N173*0.25</f>
        <v>16905425</v>
      </c>
      <c r="L173" s="3">
        <v>45240</v>
      </c>
      <c r="M173" s="3">
        <v>45971</v>
      </c>
      <c r="N173">
        <v>67621700</v>
      </c>
      <c r="O173" t="s">
        <v>324</v>
      </c>
      <c r="P173" t="s">
        <v>325</v>
      </c>
      <c r="Q173" t="s">
        <v>48</v>
      </c>
      <c r="R173">
        <v>6088.56</v>
      </c>
      <c r="S173" s="6">
        <v>1</v>
      </c>
      <c r="AH173" s="6">
        <v>1</v>
      </c>
      <c r="AI173" s="6">
        <v>1</v>
      </c>
      <c r="AJ173" s="6">
        <v>0</v>
      </c>
      <c r="AK173" s="6">
        <v>0</v>
      </c>
      <c r="AL173" s="15" t="s">
        <v>510</v>
      </c>
      <c r="AM173" s="15" t="s">
        <v>576</v>
      </c>
      <c r="AO173" s="61" t="s">
        <v>1584</v>
      </c>
      <c r="AP173" s="15" t="s">
        <v>1585</v>
      </c>
    </row>
    <row r="174" spans="1:42" x14ac:dyDescent="0.2">
      <c r="A174" t="s">
        <v>41</v>
      </c>
      <c r="B174" t="s">
        <v>1399</v>
      </c>
      <c r="C174" t="s">
        <v>1399</v>
      </c>
      <c r="E174" t="s">
        <v>1586</v>
      </c>
      <c r="G174" s="16" t="s">
        <v>418</v>
      </c>
      <c r="H174">
        <v>0.05</v>
      </c>
      <c r="I174" t="s">
        <v>52</v>
      </c>
      <c r="J174" s="16" t="s">
        <v>583</v>
      </c>
      <c r="K174">
        <f>N174*0.05</f>
        <v>5000000</v>
      </c>
      <c r="L174" s="3">
        <v>45243</v>
      </c>
      <c r="M174" s="3">
        <v>45425</v>
      </c>
      <c r="N174">
        <v>100000000</v>
      </c>
      <c r="O174" t="s">
        <v>324</v>
      </c>
      <c r="P174" t="s">
        <v>325</v>
      </c>
      <c r="Q174" t="s">
        <v>48</v>
      </c>
      <c r="R174">
        <v>6138.4</v>
      </c>
      <c r="S174" s="6">
        <v>1</v>
      </c>
      <c r="AH174" s="6">
        <v>1</v>
      </c>
      <c r="AI174" s="6">
        <v>1</v>
      </c>
      <c r="AJ174" s="6">
        <v>0</v>
      </c>
      <c r="AK174" s="6">
        <v>0</v>
      </c>
      <c r="AL174" s="15" t="s">
        <v>510</v>
      </c>
      <c r="AM174" s="15" t="s">
        <v>576</v>
      </c>
      <c r="AO174" s="61" t="s">
        <v>1401</v>
      </c>
      <c r="AP174" s="15" t="s">
        <v>455</v>
      </c>
    </row>
    <row r="175" spans="1:42" x14ac:dyDescent="0.2">
      <c r="A175" t="s">
        <v>41</v>
      </c>
      <c r="B175" t="s">
        <v>1587</v>
      </c>
      <c r="C175" t="s">
        <v>1587</v>
      </c>
      <c r="E175" t="s">
        <v>1588</v>
      </c>
      <c r="F175" s="15" t="s">
        <v>1589</v>
      </c>
      <c r="G175" s="16" t="s">
        <v>418</v>
      </c>
      <c r="H175">
        <v>0.99250000000000005</v>
      </c>
      <c r="I175" t="s">
        <v>52</v>
      </c>
      <c r="J175" s="16" t="s">
        <v>583</v>
      </c>
      <c r="K175">
        <v>0</v>
      </c>
      <c r="L175" s="3">
        <v>45243</v>
      </c>
      <c r="M175" s="3">
        <v>45974</v>
      </c>
      <c r="N175">
        <v>19380000</v>
      </c>
      <c r="O175" t="s">
        <v>324</v>
      </c>
      <c r="P175" t="s">
        <v>325</v>
      </c>
      <c r="Q175" t="s">
        <v>48</v>
      </c>
      <c r="R175">
        <v>6144.63</v>
      </c>
      <c r="S175" s="6">
        <v>1</v>
      </c>
      <c r="AH175" s="6">
        <v>1</v>
      </c>
      <c r="AI175" s="6">
        <v>1</v>
      </c>
      <c r="AJ175" s="6">
        <v>0</v>
      </c>
      <c r="AK175" s="6">
        <v>0</v>
      </c>
      <c r="AL175" s="15" t="s">
        <v>510</v>
      </c>
      <c r="AM175" s="15" t="s">
        <v>576</v>
      </c>
      <c r="AO175" s="61" t="s">
        <v>1590</v>
      </c>
      <c r="AP175" s="15" t="s">
        <v>1591</v>
      </c>
    </row>
    <row r="176" spans="1:42" x14ac:dyDescent="0.2">
      <c r="A176" t="s">
        <v>41</v>
      </c>
      <c r="B176" t="s">
        <v>1592</v>
      </c>
      <c r="C176" t="s">
        <v>1592</v>
      </c>
      <c r="E176" t="s">
        <v>1593</v>
      </c>
      <c r="F176" t="s">
        <v>42</v>
      </c>
      <c r="G176" s="16" t="s">
        <v>418</v>
      </c>
      <c r="H176">
        <v>1</v>
      </c>
      <c r="I176" t="s">
        <v>52</v>
      </c>
      <c r="J176" s="16" t="s">
        <v>583</v>
      </c>
      <c r="K176">
        <v>3000000</v>
      </c>
      <c r="L176" s="3">
        <v>45240</v>
      </c>
      <c r="M176" s="3">
        <v>45971</v>
      </c>
      <c r="N176">
        <v>3000000</v>
      </c>
      <c r="O176" t="s">
        <v>1360</v>
      </c>
      <c r="P176" t="s">
        <v>1100</v>
      </c>
      <c r="Q176" t="s">
        <v>48</v>
      </c>
      <c r="R176">
        <v>0.53700000000000003</v>
      </c>
      <c r="S176" s="6">
        <v>1</v>
      </c>
      <c r="AH176" s="6">
        <v>1</v>
      </c>
      <c r="AI176" s="6">
        <v>1</v>
      </c>
      <c r="AJ176" s="6">
        <v>0</v>
      </c>
      <c r="AK176" s="6">
        <v>0</v>
      </c>
      <c r="AL176" s="15" t="s">
        <v>510</v>
      </c>
      <c r="AM176" s="15" t="s">
        <v>576</v>
      </c>
      <c r="AO176" s="61" t="s">
        <v>1609</v>
      </c>
      <c r="AP176" s="15" t="s">
        <v>455</v>
      </c>
    </row>
    <row r="177" spans="1:42" x14ac:dyDescent="0.2">
      <c r="A177" t="s">
        <v>41</v>
      </c>
      <c r="B177" t="s">
        <v>1594</v>
      </c>
      <c r="C177" t="s">
        <v>1594</v>
      </c>
      <c r="E177" t="s">
        <v>1595</v>
      </c>
      <c r="F177" s="15" t="s">
        <v>416</v>
      </c>
      <c r="G177" s="16" t="s">
        <v>418</v>
      </c>
      <c r="H177">
        <v>0</v>
      </c>
      <c r="I177" t="s">
        <v>52</v>
      </c>
      <c r="J177" s="16" t="s">
        <v>583</v>
      </c>
      <c r="K177">
        <v>0</v>
      </c>
      <c r="L177" s="3">
        <v>45244</v>
      </c>
      <c r="M177" s="3">
        <v>45608</v>
      </c>
      <c r="N177">
        <v>120220000</v>
      </c>
      <c r="O177" t="s">
        <v>324</v>
      </c>
      <c r="P177" t="s">
        <v>325</v>
      </c>
      <c r="Q177" t="s">
        <v>48</v>
      </c>
      <c r="R177">
        <v>6181.98</v>
      </c>
      <c r="S177" s="6">
        <v>1</v>
      </c>
      <c r="AH177" s="6">
        <v>1</v>
      </c>
      <c r="AI177" s="6">
        <v>1</v>
      </c>
      <c r="AJ177" s="6">
        <v>2.5999999999999999E-2</v>
      </c>
      <c r="AK177" s="6">
        <v>0</v>
      </c>
      <c r="AL177" s="15" t="s">
        <v>510</v>
      </c>
      <c r="AM177" s="15" t="s">
        <v>576</v>
      </c>
      <c r="AO177" s="61" t="s">
        <v>1603</v>
      </c>
      <c r="AP177" s="15" t="s">
        <v>455</v>
      </c>
    </row>
    <row r="178" spans="1:42" x14ac:dyDescent="0.2">
      <c r="A178" t="s">
        <v>41</v>
      </c>
      <c r="B178" t="s">
        <v>1533</v>
      </c>
      <c r="C178" t="s">
        <v>1533</v>
      </c>
      <c r="E178" t="s">
        <v>1596</v>
      </c>
      <c r="F178" s="15" t="s">
        <v>416</v>
      </c>
      <c r="G178" s="16" t="s">
        <v>418</v>
      </c>
      <c r="H178">
        <v>0</v>
      </c>
      <c r="I178" t="s">
        <v>52</v>
      </c>
      <c r="J178" s="16" t="s">
        <v>583</v>
      </c>
      <c r="K178">
        <v>0</v>
      </c>
      <c r="L178" s="3">
        <v>45244</v>
      </c>
      <c r="M178" s="3">
        <v>45609</v>
      </c>
      <c r="N178">
        <v>10815342</v>
      </c>
      <c r="O178" t="s">
        <v>324</v>
      </c>
      <c r="P178" t="s">
        <v>325</v>
      </c>
      <c r="Q178" t="s">
        <v>48</v>
      </c>
      <c r="R178">
        <v>6164.62</v>
      </c>
      <c r="S178" s="6">
        <v>1</v>
      </c>
      <c r="AH178" s="6">
        <v>1</v>
      </c>
      <c r="AI178" s="6">
        <v>1</v>
      </c>
      <c r="AJ178" s="6">
        <v>0.01</v>
      </c>
      <c r="AK178">
        <v>108153.42</v>
      </c>
      <c r="AL178" s="15" t="s">
        <v>576</v>
      </c>
      <c r="AM178" s="15" t="s">
        <v>576</v>
      </c>
      <c r="AO178" s="61" t="s">
        <v>1536</v>
      </c>
      <c r="AP178" s="15" t="s">
        <v>455</v>
      </c>
    </row>
    <row r="179" spans="1:42" x14ac:dyDescent="0.2">
      <c r="A179" t="s">
        <v>41</v>
      </c>
      <c r="B179" t="s">
        <v>1597</v>
      </c>
      <c r="C179" t="s">
        <v>1597</v>
      </c>
      <c r="E179" t="s">
        <v>1598</v>
      </c>
      <c r="F179" s="15" t="s">
        <v>416</v>
      </c>
      <c r="G179" s="16" t="s">
        <v>418</v>
      </c>
      <c r="H179">
        <v>0</v>
      </c>
      <c r="I179" t="s">
        <v>52</v>
      </c>
      <c r="J179" s="16" t="s">
        <v>583</v>
      </c>
      <c r="K179">
        <v>0</v>
      </c>
      <c r="L179" s="3">
        <v>45245</v>
      </c>
      <c r="M179" s="3">
        <v>45790</v>
      </c>
      <c r="N179">
        <v>60900000</v>
      </c>
      <c r="O179" t="s">
        <v>324</v>
      </c>
      <c r="P179" t="s">
        <v>325</v>
      </c>
      <c r="Q179" t="s">
        <v>48</v>
      </c>
      <c r="R179">
        <v>6207.27</v>
      </c>
      <c r="S179" s="6">
        <v>1</v>
      </c>
      <c r="AH179" s="6">
        <v>1</v>
      </c>
      <c r="AI179" s="6">
        <v>1</v>
      </c>
      <c r="AJ179" s="6">
        <v>2.3699999999999999E-2</v>
      </c>
      <c r="AK179" s="6">
        <v>0</v>
      </c>
      <c r="AL179" s="15" t="s">
        <v>510</v>
      </c>
      <c r="AM179" s="15" t="s">
        <v>576</v>
      </c>
      <c r="AO179" s="61" t="s">
        <v>1599</v>
      </c>
      <c r="AP179" s="15" t="s">
        <v>455</v>
      </c>
    </row>
    <row r="180" spans="1:42" x14ac:dyDescent="0.2">
      <c r="A180" s="15" t="s">
        <v>626</v>
      </c>
      <c r="B180" t="s">
        <v>1600</v>
      </c>
      <c r="C180" t="s">
        <v>1600</v>
      </c>
      <c r="D180" t="s">
        <v>1602</v>
      </c>
      <c r="E180" t="s">
        <v>1601</v>
      </c>
      <c r="F180" s="15" t="s">
        <v>441</v>
      </c>
      <c r="G180" s="15" t="s">
        <v>417</v>
      </c>
      <c r="H180">
        <v>1</v>
      </c>
      <c r="I180" t="s">
        <v>52</v>
      </c>
      <c r="J180" s="16" t="s">
        <v>583</v>
      </c>
      <c r="K180">
        <v>7500000</v>
      </c>
      <c r="L180" s="3">
        <v>45244</v>
      </c>
      <c r="M180" s="3">
        <v>45321</v>
      </c>
      <c r="N180">
        <v>7500000</v>
      </c>
      <c r="O180" t="s">
        <v>46</v>
      </c>
      <c r="P180" t="s">
        <v>47</v>
      </c>
      <c r="Q180" t="s">
        <v>93</v>
      </c>
      <c r="R180">
        <v>5630.55</v>
      </c>
      <c r="S180" s="6">
        <v>1</v>
      </c>
      <c r="AH180" s="6">
        <v>1</v>
      </c>
      <c r="AI180" s="6">
        <v>1</v>
      </c>
      <c r="AJ180" s="6">
        <v>0</v>
      </c>
      <c r="AK180" s="6">
        <v>0</v>
      </c>
      <c r="AL180" s="15" t="s">
        <v>510</v>
      </c>
      <c r="AM180" s="15" t="s">
        <v>576</v>
      </c>
      <c r="AO180" s="61" t="s">
        <v>1653</v>
      </c>
      <c r="AP180" s="15" t="s">
        <v>455</v>
      </c>
    </row>
    <row r="181" spans="1:42" x14ac:dyDescent="0.2">
      <c r="A181" t="s">
        <v>41</v>
      </c>
      <c r="B181" t="s">
        <v>1616</v>
      </c>
      <c r="C181" t="s">
        <v>1592</v>
      </c>
      <c r="E181" t="s">
        <v>1610</v>
      </c>
      <c r="F181" t="s">
        <v>42</v>
      </c>
      <c r="G181" s="16" t="s">
        <v>418</v>
      </c>
      <c r="H181">
        <v>1</v>
      </c>
      <c r="I181" t="s">
        <v>52</v>
      </c>
      <c r="J181" s="16" t="s">
        <v>583</v>
      </c>
      <c r="K181">
        <v>3000000</v>
      </c>
      <c r="L181" s="3">
        <v>45247</v>
      </c>
      <c r="M181" s="3">
        <v>45978</v>
      </c>
      <c r="N181">
        <v>3000000</v>
      </c>
      <c r="O181" t="s">
        <v>1360</v>
      </c>
      <c r="P181" t="s">
        <v>1100</v>
      </c>
      <c r="Q181" t="s">
        <v>48</v>
      </c>
      <c r="R181">
        <v>0.54400000000000004</v>
      </c>
      <c r="S181" s="6">
        <v>1</v>
      </c>
      <c r="AH181" s="6">
        <v>1</v>
      </c>
      <c r="AI181" s="6">
        <v>1</v>
      </c>
      <c r="AJ181" s="6">
        <v>0</v>
      </c>
      <c r="AK181" s="6">
        <v>0</v>
      </c>
      <c r="AL181" s="15" t="s">
        <v>510</v>
      </c>
      <c r="AM181" s="15" t="s">
        <v>576</v>
      </c>
      <c r="AO181" s="61" t="s">
        <v>1609</v>
      </c>
      <c r="AP181" s="15" t="s">
        <v>455</v>
      </c>
    </row>
    <row r="182" spans="1:42" x14ac:dyDescent="0.2">
      <c r="A182" t="s">
        <v>41</v>
      </c>
      <c r="B182" t="s">
        <v>1611</v>
      </c>
      <c r="C182" t="s">
        <v>1611</v>
      </c>
      <c r="E182" t="s">
        <v>1612</v>
      </c>
      <c r="F182" s="15" t="s">
        <v>416</v>
      </c>
      <c r="G182" s="16" t="s">
        <v>418</v>
      </c>
      <c r="H182">
        <v>0</v>
      </c>
      <c r="I182" t="s">
        <v>52</v>
      </c>
      <c r="J182" s="16" t="s">
        <v>583</v>
      </c>
      <c r="K182">
        <v>0</v>
      </c>
      <c r="L182" s="3">
        <v>45246</v>
      </c>
      <c r="M182" s="3">
        <v>45973</v>
      </c>
      <c r="N182">
        <v>47717689.920000002</v>
      </c>
      <c r="O182" t="s">
        <v>324</v>
      </c>
      <c r="P182" t="s">
        <v>325</v>
      </c>
      <c r="Q182" t="s">
        <v>48</v>
      </c>
      <c r="R182">
        <v>6145.15</v>
      </c>
      <c r="S182" s="6">
        <v>1</v>
      </c>
      <c r="AH182" s="6">
        <v>1</v>
      </c>
      <c r="AI182" s="6">
        <v>1</v>
      </c>
      <c r="AJ182" s="6">
        <v>2.3E-2</v>
      </c>
      <c r="AK182">
        <v>2189000</v>
      </c>
      <c r="AL182" s="15" t="s">
        <v>576</v>
      </c>
      <c r="AM182" s="15" t="s">
        <v>576</v>
      </c>
      <c r="AO182" s="61" t="s">
        <v>1613</v>
      </c>
      <c r="AP182" s="15" t="s">
        <v>455</v>
      </c>
    </row>
    <row r="183" spans="1:42" x14ac:dyDescent="0.2">
      <c r="A183" t="s">
        <v>41</v>
      </c>
      <c r="B183" t="s">
        <v>1614</v>
      </c>
      <c r="C183" t="s">
        <v>1614</v>
      </c>
      <c r="E183" t="s">
        <v>1615</v>
      </c>
      <c r="F183" t="s">
        <v>42</v>
      </c>
      <c r="G183" s="16" t="s">
        <v>418</v>
      </c>
      <c r="H183">
        <v>1</v>
      </c>
      <c r="I183" t="s">
        <v>52</v>
      </c>
      <c r="J183" s="16" t="s">
        <v>583</v>
      </c>
      <c r="K183">
        <v>10000000</v>
      </c>
      <c r="L183" s="3">
        <v>45244</v>
      </c>
      <c r="M183" s="3">
        <v>46342</v>
      </c>
      <c r="N183">
        <v>10000000</v>
      </c>
      <c r="O183" t="s">
        <v>46</v>
      </c>
      <c r="P183" t="s">
        <v>47</v>
      </c>
      <c r="Q183" t="s">
        <v>48</v>
      </c>
      <c r="R183">
        <v>5630.55</v>
      </c>
      <c r="S183" s="6">
        <v>1</v>
      </c>
      <c r="AH183" s="6">
        <v>1</v>
      </c>
      <c r="AI183" s="6">
        <v>1</v>
      </c>
      <c r="AJ183" s="6">
        <v>0</v>
      </c>
      <c r="AK183" s="6">
        <v>0</v>
      </c>
      <c r="AL183" s="15" t="s">
        <v>510</v>
      </c>
      <c r="AM183" s="15" t="s">
        <v>576</v>
      </c>
      <c r="AO183" t="s">
        <v>57</v>
      </c>
    </row>
    <row r="184" spans="1:42" x14ac:dyDescent="0.2">
      <c r="A184" t="s">
        <v>41</v>
      </c>
      <c r="B184" t="s">
        <v>1617</v>
      </c>
      <c r="C184" t="s">
        <v>1617</v>
      </c>
      <c r="E184" s="15" t="s">
        <v>1621</v>
      </c>
      <c r="F184" s="15" t="s">
        <v>1618</v>
      </c>
      <c r="G184" s="16" t="s">
        <v>418</v>
      </c>
      <c r="H184">
        <v>0</v>
      </c>
      <c r="I184" t="s">
        <v>52</v>
      </c>
      <c r="J184" s="16" t="s">
        <v>583</v>
      </c>
      <c r="K184">
        <v>0</v>
      </c>
      <c r="L184" s="3">
        <v>45251</v>
      </c>
      <c r="M184" s="3">
        <v>45289</v>
      </c>
      <c r="N184">
        <v>4808000</v>
      </c>
      <c r="O184" s="15" t="s">
        <v>1620</v>
      </c>
      <c r="P184" s="15" t="s">
        <v>1619</v>
      </c>
      <c r="Q184" t="s">
        <v>93</v>
      </c>
      <c r="R184">
        <v>15025</v>
      </c>
      <c r="S184" s="6">
        <v>1</v>
      </c>
      <c r="AH184" s="6">
        <v>1</v>
      </c>
      <c r="AI184" s="6">
        <v>1</v>
      </c>
      <c r="AJ184" s="6">
        <v>4.4200000000000003E-2</v>
      </c>
      <c r="AK184">
        <v>212512</v>
      </c>
      <c r="AL184" s="15" t="s">
        <v>576</v>
      </c>
      <c r="AM184" s="15" t="s">
        <v>576</v>
      </c>
      <c r="AO184" s="61" t="s">
        <v>1622</v>
      </c>
      <c r="AP184" s="15" t="s">
        <v>1623</v>
      </c>
    </row>
    <row r="185" spans="1:42" x14ac:dyDescent="0.2">
      <c r="A185" t="s">
        <v>41</v>
      </c>
      <c r="B185" t="s">
        <v>1624</v>
      </c>
      <c r="C185" t="s">
        <v>1624</v>
      </c>
      <c r="E185" t="s">
        <v>1625</v>
      </c>
      <c r="F185" t="s">
        <v>42</v>
      </c>
      <c r="G185" s="16" t="s">
        <v>418</v>
      </c>
      <c r="H185">
        <v>0</v>
      </c>
      <c r="I185" t="s">
        <v>52</v>
      </c>
      <c r="J185" s="16" t="s">
        <v>583</v>
      </c>
      <c r="K185">
        <v>3000000</v>
      </c>
      <c r="L185" s="3">
        <v>45253</v>
      </c>
      <c r="M185" s="3">
        <v>45985</v>
      </c>
      <c r="N185">
        <v>12000000</v>
      </c>
      <c r="O185" t="s">
        <v>324</v>
      </c>
      <c r="P185" t="s">
        <v>325</v>
      </c>
      <c r="Q185" t="s">
        <v>48</v>
      </c>
      <c r="R185">
        <v>6197.53</v>
      </c>
      <c r="S185" s="6">
        <v>1</v>
      </c>
      <c r="AH185" s="6">
        <v>1</v>
      </c>
      <c r="AI185" s="6">
        <v>1</v>
      </c>
      <c r="AJ185" s="6">
        <v>0</v>
      </c>
      <c r="AK185" s="6">
        <v>0</v>
      </c>
      <c r="AL185" s="15" t="s">
        <v>510</v>
      </c>
      <c r="AM185" s="15" t="s">
        <v>576</v>
      </c>
      <c r="AO185" s="61" t="s">
        <v>1626</v>
      </c>
    </row>
    <row r="186" spans="1:42" x14ac:dyDescent="0.2">
      <c r="A186" t="s">
        <v>41</v>
      </c>
      <c r="B186" t="s">
        <v>1399</v>
      </c>
      <c r="C186" t="s">
        <v>1399</v>
      </c>
      <c r="E186" t="s">
        <v>1627</v>
      </c>
      <c r="G186" s="16" t="s">
        <v>418</v>
      </c>
      <c r="H186">
        <v>0.05</v>
      </c>
      <c r="I186" t="s">
        <v>52</v>
      </c>
      <c r="J186" s="16" t="s">
        <v>583</v>
      </c>
      <c r="K186">
        <f>N186*0.05</f>
        <v>5000000</v>
      </c>
      <c r="L186" s="3">
        <v>45254</v>
      </c>
      <c r="M186" s="3">
        <v>45621</v>
      </c>
      <c r="N186">
        <v>100000000</v>
      </c>
      <c r="O186" t="s">
        <v>324</v>
      </c>
      <c r="P186" t="s">
        <v>325</v>
      </c>
      <c r="Q186" t="s">
        <v>48</v>
      </c>
      <c r="R186">
        <v>6119</v>
      </c>
      <c r="S186" s="6">
        <v>1</v>
      </c>
      <c r="AH186" s="6">
        <v>1</v>
      </c>
      <c r="AI186" s="6">
        <v>1</v>
      </c>
      <c r="AJ186" s="6">
        <v>0</v>
      </c>
      <c r="AK186" s="6">
        <v>0</v>
      </c>
      <c r="AL186" s="15" t="s">
        <v>510</v>
      </c>
      <c r="AM186" s="15" t="s">
        <v>576</v>
      </c>
      <c r="AO186" s="61" t="s">
        <v>1401</v>
      </c>
      <c r="AP186" s="15" t="s">
        <v>455</v>
      </c>
    </row>
    <row r="187" spans="1:42" x14ac:dyDescent="0.2">
      <c r="A187" t="s">
        <v>41</v>
      </c>
      <c r="B187" t="s">
        <v>1533</v>
      </c>
      <c r="C187" t="s">
        <v>1533</v>
      </c>
      <c r="E187" t="s">
        <v>1628</v>
      </c>
      <c r="F187" s="15" t="s">
        <v>416</v>
      </c>
      <c r="G187" s="16" t="s">
        <v>418</v>
      </c>
      <c r="H187">
        <v>0</v>
      </c>
      <c r="I187" t="s">
        <v>52</v>
      </c>
      <c r="J187" s="16" t="s">
        <v>583</v>
      </c>
      <c r="K187">
        <v>273.97000000000003</v>
      </c>
      <c r="L187" s="3">
        <v>45258</v>
      </c>
      <c r="M187" s="3">
        <v>45623</v>
      </c>
      <c r="N187">
        <v>10762466</v>
      </c>
      <c r="O187" t="s">
        <v>324</v>
      </c>
      <c r="P187" t="s">
        <v>325</v>
      </c>
      <c r="Q187" t="s">
        <v>48</v>
      </c>
      <c r="R187">
        <v>6132.42</v>
      </c>
      <c r="S187" s="6">
        <v>1</v>
      </c>
      <c r="AH187" s="6">
        <v>1</v>
      </c>
      <c r="AI187" s="6">
        <v>1</v>
      </c>
      <c r="AJ187" s="6">
        <v>0.01</v>
      </c>
      <c r="AK187">
        <v>107624.66</v>
      </c>
      <c r="AL187" s="15" t="s">
        <v>576</v>
      </c>
      <c r="AM187" s="15" t="s">
        <v>576</v>
      </c>
      <c r="AO187" s="61" t="s">
        <v>1536</v>
      </c>
      <c r="AP187" s="15" t="s">
        <v>455</v>
      </c>
    </row>
    <row r="188" spans="1:42" x14ac:dyDescent="0.2">
      <c r="A188" t="s">
        <v>41</v>
      </c>
      <c r="B188" t="s">
        <v>1387</v>
      </c>
      <c r="C188" t="s">
        <v>1387</v>
      </c>
      <c r="E188" t="s">
        <v>1629</v>
      </c>
      <c r="F188" s="15" t="s">
        <v>416</v>
      </c>
      <c r="G188" s="16" t="s">
        <v>418</v>
      </c>
      <c r="H188">
        <v>0</v>
      </c>
      <c r="I188" t="s">
        <v>52</v>
      </c>
      <c r="J188" s="16" t="s">
        <v>583</v>
      </c>
      <c r="K188">
        <v>0</v>
      </c>
      <c r="L188" s="3">
        <v>45260</v>
      </c>
      <c r="M188" s="3">
        <v>45625</v>
      </c>
      <c r="N188">
        <v>3000000</v>
      </c>
      <c r="O188" t="s">
        <v>324</v>
      </c>
      <c r="P188" t="s">
        <v>325</v>
      </c>
      <c r="Q188" t="s">
        <v>48</v>
      </c>
      <c r="R188">
        <v>6059.97</v>
      </c>
      <c r="S188" s="6">
        <v>1</v>
      </c>
      <c r="AH188" s="6">
        <v>1</v>
      </c>
      <c r="AI188" s="6">
        <v>1</v>
      </c>
      <c r="AJ188" s="6">
        <v>0.01</v>
      </c>
      <c r="AK188">
        <v>30000</v>
      </c>
      <c r="AL188" s="15" t="s">
        <v>576</v>
      </c>
      <c r="AM188" s="15" t="s">
        <v>576</v>
      </c>
      <c r="AO188" t="s">
        <v>1388</v>
      </c>
      <c r="AP188" s="15" t="s">
        <v>455</v>
      </c>
    </row>
    <row r="189" spans="1:42" x14ac:dyDescent="0.2">
      <c r="A189" t="s">
        <v>41</v>
      </c>
      <c r="B189" t="s">
        <v>1387</v>
      </c>
      <c r="C189" t="s">
        <v>1387</v>
      </c>
      <c r="E189" t="s">
        <v>1630</v>
      </c>
      <c r="F189" s="15" t="s">
        <v>416</v>
      </c>
      <c r="G189" s="16" t="s">
        <v>418</v>
      </c>
      <c r="H189">
        <v>0</v>
      </c>
      <c r="I189" t="s">
        <v>52</v>
      </c>
      <c r="J189" s="16" t="s">
        <v>583</v>
      </c>
      <c r="K189">
        <v>0</v>
      </c>
      <c r="L189" s="3">
        <v>45260</v>
      </c>
      <c r="M189" s="3">
        <v>45625</v>
      </c>
      <c r="N189">
        <v>3000000</v>
      </c>
      <c r="O189" t="s">
        <v>46</v>
      </c>
      <c r="P189" t="s">
        <v>47</v>
      </c>
      <c r="Q189" t="s">
        <v>48</v>
      </c>
      <c r="R189">
        <v>5529.6</v>
      </c>
      <c r="S189" s="6">
        <v>1</v>
      </c>
      <c r="AH189" s="6">
        <v>1</v>
      </c>
      <c r="AI189" s="6">
        <v>1</v>
      </c>
      <c r="AJ189" s="6">
        <v>0.01</v>
      </c>
      <c r="AK189">
        <v>30000</v>
      </c>
      <c r="AL189" s="15" t="s">
        <v>576</v>
      </c>
      <c r="AM189" s="15" t="s">
        <v>576</v>
      </c>
      <c r="AO189" t="s">
        <v>1388</v>
      </c>
      <c r="AP189" s="15" t="s">
        <v>455</v>
      </c>
    </row>
    <row r="190" spans="1:42" x14ac:dyDescent="0.2">
      <c r="A190" t="s">
        <v>41</v>
      </c>
      <c r="B190" s="15" t="s">
        <v>1633</v>
      </c>
      <c r="C190" t="s">
        <v>1631</v>
      </c>
      <c r="E190" t="s">
        <v>1632</v>
      </c>
      <c r="F190" t="s">
        <v>42</v>
      </c>
      <c r="G190" s="16" t="s">
        <v>418</v>
      </c>
      <c r="H190">
        <v>1</v>
      </c>
      <c r="I190" t="s">
        <v>52</v>
      </c>
      <c r="J190" s="16" t="s">
        <v>583</v>
      </c>
      <c r="K190">
        <v>8677500</v>
      </c>
      <c r="L190" s="3">
        <v>45260</v>
      </c>
      <c r="M190" s="3">
        <v>45992</v>
      </c>
      <c r="N190">
        <v>34710000</v>
      </c>
      <c r="O190" t="s">
        <v>324</v>
      </c>
      <c r="P190" t="s">
        <v>325</v>
      </c>
      <c r="Q190" t="s">
        <v>48</v>
      </c>
      <c r="R190">
        <v>6080.55</v>
      </c>
      <c r="S190" s="6">
        <v>1</v>
      </c>
      <c r="AH190" s="6">
        <v>1</v>
      </c>
      <c r="AI190" s="6">
        <v>1</v>
      </c>
      <c r="AJ190" s="6">
        <v>0</v>
      </c>
      <c r="AK190" s="6">
        <v>0</v>
      </c>
      <c r="AL190" s="15" t="s">
        <v>510</v>
      </c>
      <c r="AM190" s="15" t="s">
        <v>576</v>
      </c>
      <c r="AO190" s="61" t="s">
        <v>1571</v>
      </c>
    </row>
    <row r="191" spans="1:42" x14ac:dyDescent="0.2">
      <c r="A191" t="s">
        <v>41</v>
      </c>
      <c r="B191" t="s">
        <v>1635</v>
      </c>
      <c r="C191" t="s">
        <v>1635</v>
      </c>
      <c r="E191" t="s">
        <v>1636</v>
      </c>
      <c r="F191" s="15" t="s">
        <v>441</v>
      </c>
      <c r="G191" s="16" t="s">
        <v>418</v>
      </c>
      <c r="H191">
        <v>0</v>
      </c>
      <c r="I191" t="s">
        <v>52</v>
      </c>
      <c r="J191" s="16" t="s">
        <v>583</v>
      </c>
      <c r="K191">
        <v>0</v>
      </c>
      <c r="L191" s="3">
        <v>45253</v>
      </c>
      <c r="M191" s="3">
        <v>45609</v>
      </c>
      <c r="N191">
        <v>117190000</v>
      </c>
      <c r="O191" t="s">
        <v>324</v>
      </c>
      <c r="P191" t="s">
        <v>325</v>
      </c>
      <c r="R191">
        <v>6197.53</v>
      </c>
      <c r="S191" s="6">
        <v>1</v>
      </c>
      <c r="AH191" s="6">
        <v>1</v>
      </c>
      <c r="AI191" s="6">
        <v>1</v>
      </c>
      <c r="AJ191" s="70">
        <v>2.1499999999999998E-2</v>
      </c>
      <c r="AK191">
        <v>2464361.2200000002</v>
      </c>
      <c r="AL191" s="15" t="s">
        <v>576</v>
      </c>
      <c r="AM191" s="15" t="s">
        <v>576</v>
      </c>
      <c r="AO191" s="61" t="s">
        <v>1641</v>
      </c>
    </row>
    <row r="192" spans="1:42" x14ac:dyDescent="0.2">
      <c r="A192" s="15" t="s">
        <v>626</v>
      </c>
      <c r="B192" t="s">
        <v>1637</v>
      </c>
      <c r="C192" t="s">
        <v>1637</v>
      </c>
      <c r="E192" t="s">
        <v>1638</v>
      </c>
      <c r="F192" s="15" t="s">
        <v>416</v>
      </c>
      <c r="G192" s="15" t="s">
        <v>417</v>
      </c>
      <c r="H192">
        <v>1</v>
      </c>
      <c r="I192" t="s">
        <v>52</v>
      </c>
      <c r="J192" s="16" t="s">
        <v>583</v>
      </c>
      <c r="K192">
        <v>6610000</v>
      </c>
      <c r="L192" s="3">
        <v>45260</v>
      </c>
      <c r="M192" s="3">
        <v>45992</v>
      </c>
      <c r="N192">
        <v>6610000</v>
      </c>
      <c r="O192" t="s">
        <v>324</v>
      </c>
      <c r="P192" t="s">
        <v>325</v>
      </c>
      <c r="Q192" t="s">
        <v>48</v>
      </c>
      <c r="R192" s="88">
        <v>6080.55</v>
      </c>
      <c r="S192" s="6">
        <v>1</v>
      </c>
      <c r="AH192" s="6">
        <v>1</v>
      </c>
      <c r="AI192" s="6">
        <v>1</v>
      </c>
      <c r="AJ192" s="6">
        <v>0</v>
      </c>
      <c r="AK192" s="6">
        <v>0</v>
      </c>
      <c r="AL192" s="15" t="s">
        <v>510</v>
      </c>
      <c r="AM192" s="15" t="s">
        <v>576</v>
      </c>
      <c r="AO192" s="90" t="s">
        <v>1673</v>
      </c>
      <c r="AP192" s="66" t="s">
        <v>455</v>
      </c>
    </row>
    <row r="193" spans="1:42" x14ac:dyDescent="0.2">
      <c r="A193" t="s">
        <v>41</v>
      </c>
      <c r="B193" t="s">
        <v>1387</v>
      </c>
      <c r="C193" t="s">
        <v>1387</v>
      </c>
      <c r="E193" t="s">
        <v>1640</v>
      </c>
      <c r="F193" s="15" t="s">
        <v>416</v>
      </c>
      <c r="G193" s="16" t="s">
        <v>418</v>
      </c>
      <c r="H193">
        <v>0</v>
      </c>
      <c r="I193" t="s">
        <v>52</v>
      </c>
      <c r="J193" s="16" t="s">
        <v>583</v>
      </c>
      <c r="K193">
        <v>0</v>
      </c>
      <c r="L193" s="3">
        <v>45266</v>
      </c>
      <c r="M193" s="3">
        <v>45999</v>
      </c>
      <c r="N193">
        <v>6000000</v>
      </c>
      <c r="O193" s="15" t="s">
        <v>1168</v>
      </c>
      <c r="P193" t="s">
        <v>1167</v>
      </c>
      <c r="Q193" t="s">
        <v>48</v>
      </c>
      <c r="R193">
        <v>0.81499999999999995</v>
      </c>
      <c r="S193" s="6">
        <v>1</v>
      </c>
      <c r="AH193" s="6">
        <v>1</v>
      </c>
      <c r="AI193" s="6">
        <v>1</v>
      </c>
      <c r="AJ193" s="6">
        <v>0</v>
      </c>
      <c r="AK193" s="6">
        <v>0</v>
      </c>
      <c r="AL193" s="15" t="s">
        <v>510</v>
      </c>
      <c r="AM193" s="15" t="s">
        <v>576</v>
      </c>
      <c r="AO193" t="s">
        <v>1388</v>
      </c>
      <c r="AP193" s="15" t="s">
        <v>455</v>
      </c>
    </row>
    <row r="194" spans="1:42" x14ac:dyDescent="0.2">
      <c r="A194" s="15" t="s">
        <v>626</v>
      </c>
      <c r="B194" t="s">
        <v>1642</v>
      </c>
      <c r="C194" t="s">
        <v>1642</v>
      </c>
      <c r="E194" t="s">
        <v>1643</v>
      </c>
      <c r="F194" s="76" t="s">
        <v>1644</v>
      </c>
      <c r="G194" s="16" t="s">
        <v>418</v>
      </c>
      <c r="H194">
        <v>1</v>
      </c>
      <c r="I194" t="s">
        <v>52</v>
      </c>
      <c r="J194" s="16" t="s">
        <v>583</v>
      </c>
      <c r="K194">
        <v>30000000</v>
      </c>
      <c r="L194" s="3">
        <v>45268</v>
      </c>
      <c r="M194" s="3">
        <v>45635</v>
      </c>
      <c r="N194">
        <v>30000000</v>
      </c>
      <c r="O194" t="s">
        <v>324</v>
      </c>
      <c r="P194" t="s">
        <v>325</v>
      </c>
      <c r="Q194" t="s">
        <v>48</v>
      </c>
      <c r="R194">
        <v>6003.14</v>
      </c>
      <c r="S194" s="6">
        <v>1</v>
      </c>
      <c r="AH194" s="6">
        <v>1</v>
      </c>
      <c r="AI194" s="6">
        <v>1</v>
      </c>
      <c r="AJ194" s="6">
        <v>0</v>
      </c>
      <c r="AK194" s="6">
        <v>0</v>
      </c>
      <c r="AL194" s="15" t="s">
        <v>510</v>
      </c>
      <c r="AM194" s="15" t="s">
        <v>576</v>
      </c>
      <c r="AO194" s="61" t="s">
        <v>1645</v>
      </c>
    </row>
    <row r="195" spans="1:42" x14ac:dyDescent="0.2">
      <c r="A195" t="s">
        <v>41</v>
      </c>
      <c r="B195" t="s">
        <v>1646</v>
      </c>
      <c r="C195" t="s">
        <v>1646</v>
      </c>
      <c r="E195" t="s">
        <v>1647</v>
      </c>
      <c r="F195" s="15" t="s">
        <v>416</v>
      </c>
      <c r="G195" s="15" t="s">
        <v>417</v>
      </c>
      <c r="H195">
        <v>0</v>
      </c>
      <c r="I195" t="s">
        <v>52</v>
      </c>
      <c r="J195" s="16" t="s">
        <v>583</v>
      </c>
      <c r="K195">
        <v>0</v>
      </c>
      <c r="L195" s="3">
        <v>45273</v>
      </c>
      <c r="M195" s="3">
        <v>45638</v>
      </c>
      <c r="N195">
        <v>135260000</v>
      </c>
      <c r="O195" t="s">
        <v>324</v>
      </c>
      <c r="P195" t="s">
        <v>325</v>
      </c>
      <c r="Q195" t="s">
        <v>48</v>
      </c>
      <c r="R195">
        <v>6019.55</v>
      </c>
      <c r="S195" s="6">
        <v>1</v>
      </c>
      <c r="AH195" s="6">
        <v>1</v>
      </c>
      <c r="AI195" s="6">
        <v>1</v>
      </c>
      <c r="AJ195" s="6">
        <v>2.606E-2</v>
      </c>
      <c r="AK195" s="4">
        <v>3534532.79</v>
      </c>
      <c r="AL195" s="15" t="s">
        <v>576</v>
      </c>
      <c r="AM195" s="15" t="s">
        <v>576</v>
      </c>
      <c r="AO195" s="61" t="s">
        <v>1654</v>
      </c>
      <c r="AP195" s="15" t="s">
        <v>1648</v>
      </c>
    </row>
    <row r="196" spans="1:42" x14ac:dyDescent="0.2">
      <c r="A196" s="15" t="s">
        <v>626</v>
      </c>
      <c r="B196" t="s">
        <v>1649</v>
      </c>
      <c r="C196" s="15" t="s">
        <v>1652</v>
      </c>
      <c r="D196" s="89" t="s">
        <v>1650</v>
      </c>
      <c r="E196" t="s">
        <v>1651</v>
      </c>
      <c r="F196" s="15" t="s">
        <v>441</v>
      </c>
      <c r="G196" s="15" t="s">
        <v>417</v>
      </c>
      <c r="H196">
        <v>1</v>
      </c>
      <c r="I196" t="s">
        <v>52</v>
      </c>
      <c r="J196" s="16" t="s">
        <v>583</v>
      </c>
      <c r="K196">
        <v>4500000</v>
      </c>
      <c r="L196" s="3">
        <v>45271</v>
      </c>
      <c r="M196" s="3">
        <v>45359</v>
      </c>
      <c r="N196">
        <v>4500000</v>
      </c>
      <c r="O196" t="s">
        <v>46</v>
      </c>
      <c r="P196" t="s">
        <v>47</v>
      </c>
      <c r="R196">
        <v>5564.85</v>
      </c>
      <c r="S196" s="6">
        <v>1</v>
      </c>
      <c r="AH196" s="6">
        <v>1</v>
      </c>
      <c r="AI196" s="6">
        <v>1</v>
      </c>
      <c r="AJ196" s="6">
        <v>0</v>
      </c>
      <c r="AK196" s="6">
        <v>0</v>
      </c>
      <c r="AL196" s="15" t="s">
        <v>510</v>
      </c>
      <c r="AM196" s="15" t="s">
        <v>576</v>
      </c>
      <c r="AO196" s="61" t="s">
        <v>1653</v>
      </c>
      <c r="AP196" s="15" t="s">
        <v>455</v>
      </c>
    </row>
    <row r="197" spans="1:42" x14ac:dyDescent="0.2">
      <c r="A197" t="s">
        <v>41</v>
      </c>
      <c r="B197" t="s">
        <v>1658</v>
      </c>
      <c r="C197" t="s">
        <v>1658</v>
      </c>
      <c r="E197" t="s">
        <v>1659</v>
      </c>
      <c r="F197" t="s">
        <v>42</v>
      </c>
      <c r="G197" s="16" t="s">
        <v>418</v>
      </c>
      <c r="H197">
        <v>1</v>
      </c>
      <c r="I197" t="s">
        <v>52</v>
      </c>
      <c r="J197" s="16" t="s">
        <v>583</v>
      </c>
      <c r="K197">
        <f>N197*0.25</f>
        <v>10897500</v>
      </c>
      <c r="L197" s="3">
        <v>45274</v>
      </c>
      <c r="M197" s="3">
        <v>46003</v>
      </c>
      <c r="N197">
        <v>43590000</v>
      </c>
      <c r="O197" t="s">
        <v>324</v>
      </c>
      <c r="P197" t="s">
        <v>325</v>
      </c>
      <c r="Q197" t="s">
        <v>48</v>
      </c>
      <c r="R197">
        <v>5991.86</v>
      </c>
      <c r="S197" s="6">
        <v>1</v>
      </c>
      <c r="AH197" s="6">
        <v>1</v>
      </c>
      <c r="AI197" s="6">
        <v>1</v>
      </c>
      <c r="AJ197" s="6">
        <v>0</v>
      </c>
      <c r="AK197" s="6">
        <v>0</v>
      </c>
      <c r="AL197" s="15" t="s">
        <v>510</v>
      </c>
      <c r="AM197" s="15" t="s">
        <v>576</v>
      </c>
      <c r="AO197" t="s">
        <v>1660</v>
      </c>
    </row>
    <row r="198" spans="1:42" x14ac:dyDescent="0.2">
      <c r="A198" t="s">
        <v>41</v>
      </c>
      <c r="B198" t="s">
        <v>1663</v>
      </c>
      <c r="C198" t="s">
        <v>1663</v>
      </c>
      <c r="E198" t="s">
        <v>1664</v>
      </c>
      <c r="F198" t="s">
        <v>42</v>
      </c>
      <c r="G198" s="16" t="s">
        <v>418</v>
      </c>
      <c r="H198">
        <v>1</v>
      </c>
      <c r="I198" t="s">
        <v>52</v>
      </c>
      <c r="J198" s="16" t="s">
        <v>583</v>
      </c>
      <c r="K198">
        <f>N198*0.24</f>
        <v>7200000</v>
      </c>
      <c r="L198" s="3">
        <v>45274</v>
      </c>
      <c r="M198" s="3">
        <v>46006</v>
      </c>
      <c r="N198">
        <v>30000000</v>
      </c>
      <c r="O198" t="s">
        <v>324</v>
      </c>
      <c r="P198" t="s">
        <v>325</v>
      </c>
      <c r="Q198" t="s">
        <v>48</v>
      </c>
      <c r="R198">
        <v>5991.86</v>
      </c>
      <c r="S198" s="6">
        <v>1</v>
      </c>
      <c r="AH198" s="6">
        <v>1</v>
      </c>
      <c r="AI198" s="6">
        <v>1</v>
      </c>
      <c r="AJ198" s="6">
        <v>0</v>
      </c>
      <c r="AK198" s="6">
        <v>0</v>
      </c>
      <c r="AL198" s="15" t="s">
        <v>510</v>
      </c>
      <c r="AM198" s="15" t="s">
        <v>576</v>
      </c>
      <c r="AO198" s="61" t="s">
        <v>1665</v>
      </c>
      <c r="AP198" s="15" t="s">
        <v>455</v>
      </c>
    </row>
    <row r="199" spans="1:42" x14ac:dyDescent="0.2">
      <c r="A199" t="s">
        <v>41</v>
      </c>
      <c r="B199" t="s">
        <v>1468</v>
      </c>
      <c r="C199" t="s">
        <v>1468</v>
      </c>
      <c r="E199" t="s">
        <v>1666</v>
      </c>
      <c r="F199" s="15" t="s">
        <v>416</v>
      </c>
      <c r="G199" s="16" t="s">
        <v>418</v>
      </c>
      <c r="H199">
        <v>0</v>
      </c>
      <c r="I199" t="s">
        <v>52</v>
      </c>
      <c r="J199" s="16" t="s">
        <v>583</v>
      </c>
      <c r="K199">
        <v>0</v>
      </c>
      <c r="L199" s="3">
        <v>45280</v>
      </c>
      <c r="M199" s="3">
        <v>45645</v>
      </c>
      <c r="N199">
        <v>5000000</v>
      </c>
      <c r="O199" t="s">
        <v>324</v>
      </c>
      <c r="P199" t="s">
        <v>325</v>
      </c>
      <c r="Q199" t="s">
        <v>48</v>
      </c>
      <c r="R199">
        <v>5786.4</v>
      </c>
      <c r="S199" s="6">
        <v>1</v>
      </c>
      <c r="AH199" s="6">
        <v>1</v>
      </c>
      <c r="AI199" s="6">
        <v>1</v>
      </c>
      <c r="AJ199" s="6">
        <v>0.01</v>
      </c>
      <c r="AK199" s="4">
        <v>50000</v>
      </c>
      <c r="AL199" s="15" t="s">
        <v>510</v>
      </c>
      <c r="AM199" s="15" t="s">
        <v>576</v>
      </c>
      <c r="AO199" s="61" t="s">
        <v>1480</v>
      </c>
      <c r="AP199" s="15" t="s">
        <v>455</v>
      </c>
    </row>
    <row r="200" spans="1:42" x14ac:dyDescent="0.2">
      <c r="A200" s="15" t="s">
        <v>626</v>
      </c>
      <c r="B200" t="s">
        <v>1667</v>
      </c>
      <c r="C200" t="s">
        <v>1667</v>
      </c>
      <c r="D200" t="s">
        <v>1669</v>
      </c>
      <c r="E200" t="s">
        <v>1668</v>
      </c>
      <c r="F200" s="15" t="s">
        <v>416</v>
      </c>
      <c r="G200" s="15" t="s">
        <v>417</v>
      </c>
      <c r="H200">
        <v>1</v>
      </c>
      <c r="I200" t="s">
        <v>52</v>
      </c>
      <c r="J200" s="16" t="s">
        <v>583</v>
      </c>
      <c r="K200">
        <v>13290000</v>
      </c>
      <c r="L200" s="3">
        <v>45279</v>
      </c>
      <c r="M200" s="3">
        <v>46007</v>
      </c>
      <c r="N200">
        <v>13290000</v>
      </c>
      <c r="O200" t="s">
        <v>324</v>
      </c>
      <c r="P200" t="s">
        <v>325</v>
      </c>
      <c r="Q200" t="s">
        <v>48</v>
      </c>
      <c r="R200">
        <v>5863.54</v>
      </c>
      <c r="S200" s="6">
        <v>1</v>
      </c>
      <c r="AH200" s="6">
        <v>1</v>
      </c>
      <c r="AI200" s="6">
        <v>1</v>
      </c>
      <c r="AJ200" s="6">
        <v>0</v>
      </c>
      <c r="AK200" s="6">
        <v>0</v>
      </c>
      <c r="AL200" s="15" t="s">
        <v>510</v>
      </c>
      <c r="AM200" s="15" t="s">
        <v>576</v>
      </c>
      <c r="AO200" s="90" t="s">
        <v>1673</v>
      </c>
      <c r="AP200" s="66" t="s">
        <v>455</v>
      </c>
    </row>
    <row r="201" spans="1:42" x14ac:dyDescent="0.2">
      <c r="A201" t="s">
        <v>41</v>
      </c>
      <c r="B201" t="s">
        <v>1160</v>
      </c>
      <c r="C201" t="s">
        <v>1160</v>
      </c>
      <c r="E201" t="s">
        <v>1672</v>
      </c>
      <c r="F201" s="15" t="s">
        <v>441</v>
      </c>
      <c r="G201" s="16" t="s">
        <v>418</v>
      </c>
      <c r="H201">
        <v>0</v>
      </c>
      <c r="I201" t="s">
        <v>52</v>
      </c>
      <c r="J201" s="16" t="s">
        <v>583</v>
      </c>
      <c r="K201">
        <v>0</v>
      </c>
      <c r="L201" s="3">
        <v>45282</v>
      </c>
      <c r="M201" s="3">
        <v>45373</v>
      </c>
      <c r="N201">
        <v>4000000</v>
      </c>
      <c r="O201" t="s">
        <v>46</v>
      </c>
      <c r="P201" t="s">
        <v>47</v>
      </c>
      <c r="Q201" t="s">
        <v>241</v>
      </c>
      <c r="R201">
        <v>5318.03</v>
      </c>
      <c r="S201" s="6">
        <v>1</v>
      </c>
      <c r="AH201" s="6">
        <v>1</v>
      </c>
      <c r="AI201" s="6">
        <v>1</v>
      </c>
      <c r="AJ201" s="6">
        <v>2.4400000000000002E-2</v>
      </c>
      <c r="AK201" s="77">
        <v>24400</v>
      </c>
      <c r="AL201" s="15" t="s">
        <v>576</v>
      </c>
      <c r="AM201" s="15" t="s">
        <v>576</v>
      </c>
      <c r="AO201" s="61" t="s">
        <v>1504</v>
      </c>
      <c r="AP201" s="15" t="s">
        <v>455</v>
      </c>
    </row>
    <row r="202" spans="1:42" x14ac:dyDescent="0.2">
      <c r="A202" t="s">
        <v>41</v>
      </c>
      <c r="B202" t="s">
        <v>1674</v>
      </c>
      <c r="C202" t="s">
        <v>1674</v>
      </c>
      <c r="E202" t="s">
        <v>1675</v>
      </c>
      <c r="F202" t="s">
        <v>42</v>
      </c>
      <c r="G202" s="16" t="s">
        <v>418</v>
      </c>
      <c r="H202">
        <v>0.15</v>
      </c>
      <c r="I202" t="s">
        <v>52</v>
      </c>
      <c r="J202" s="16" t="s">
        <v>583</v>
      </c>
      <c r="K202">
        <f>N202*0.15</f>
        <v>1500000</v>
      </c>
      <c r="L202" s="3">
        <v>45286</v>
      </c>
      <c r="M202" s="3">
        <v>46017</v>
      </c>
      <c r="N202">
        <v>10000000</v>
      </c>
      <c r="O202" t="s">
        <v>324</v>
      </c>
      <c r="P202" t="s">
        <v>325</v>
      </c>
      <c r="Q202" t="s">
        <v>48</v>
      </c>
      <c r="R202">
        <v>5676.22</v>
      </c>
      <c r="S202" s="6">
        <v>1</v>
      </c>
      <c r="AH202" s="6">
        <v>1</v>
      </c>
      <c r="AI202" s="6">
        <v>1</v>
      </c>
      <c r="AJ202" s="6">
        <v>0</v>
      </c>
      <c r="AK202" s="6">
        <v>0</v>
      </c>
      <c r="AL202" s="15" t="s">
        <v>510</v>
      </c>
      <c r="AM202" s="15" t="s">
        <v>576</v>
      </c>
      <c r="AO202" s="61" t="s">
        <v>1676</v>
      </c>
      <c r="AP202" s="15" t="s">
        <v>455</v>
      </c>
    </row>
    <row r="203" spans="1:42" x14ac:dyDescent="0.2">
      <c r="A203" t="s">
        <v>41</v>
      </c>
      <c r="B203" t="s">
        <v>557</v>
      </c>
      <c r="C203" t="s">
        <v>557</v>
      </c>
      <c r="E203" t="s">
        <v>1681</v>
      </c>
      <c r="F203" t="s">
        <v>42</v>
      </c>
      <c r="G203" s="15" t="s">
        <v>417</v>
      </c>
      <c r="H203">
        <v>1</v>
      </c>
      <c r="I203" t="s">
        <v>52</v>
      </c>
      <c r="J203" s="16" t="s">
        <v>583</v>
      </c>
      <c r="K203">
        <f>N203*0.25</f>
        <v>12500000</v>
      </c>
      <c r="L203" s="3">
        <v>45288</v>
      </c>
      <c r="M203" s="3">
        <v>46083</v>
      </c>
      <c r="N203">
        <v>50000000</v>
      </c>
      <c r="O203" t="s">
        <v>324</v>
      </c>
      <c r="P203" t="s">
        <v>325</v>
      </c>
      <c r="Q203" t="s">
        <v>48</v>
      </c>
      <c r="R203">
        <v>5742.4</v>
      </c>
      <c r="S203" s="6">
        <v>1</v>
      </c>
      <c r="AH203" s="6">
        <v>1</v>
      </c>
      <c r="AI203" s="6">
        <v>1</v>
      </c>
      <c r="AJ203" s="6">
        <v>0</v>
      </c>
      <c r="AK203" s="6">
        <v>0</v>
      </c>
      <c r="AL203" s="15" t="s">
        <v>510</v>
      </c>
      <c r="AM203" s="15" t="s">
        <v>576</v>
      </c>
      <c r="AO203" s="19" t="s">
        <v>559</v>
      </c>
      <c r="AP203" s="15" t="s">
        <v>1685</v>
      </c>
    </row>
    <row r="204" spans="1:42" x14ac:dyDescent="0.2">
      <c r="A204" t="s">
        <v>41</v>
      </c>
      <c r="B204" t="s">
        <v>557</v>
      </c>
      <c r="C204" t="s">
        <v>557</v>
      </c>
      <c r="E204" t="s">
        <v>1682</v>
      </c>
      <c r="F204" t="s">
        <v>42</v>
      </c>
      <c r="G204" s="15" t="s">
        <v>417</v>
      </c>
      <c r="H204">
        <v>1</v>
      </c>
      <c r="I204" t="s">
        <v>52</v>
      </c>
      <c r="J204" s="16" t="s">
        <v>583</v>
      </c>
      <c r="K204">
        <f t="shared" ref="K204:K206" si="0">N204*0.25</f>
        <v>12500000</v>
      </c>
      <c r="L204" s="3">
        <v>45288</v>
      </c>
      <c r="M204" s="3">
        <v>46083</v>
      </c>
      <c r="N204">
        <v>50000000</v>
      </c>
      <c r="O204" t="s">
        <v>324</v>
      </c>
      <c r="P204" t="s">
        <v>325</v>
      </c>
      <c r="Q204" t="s">
        <v>48</v>
      </c>
      <c r="R204">
        <v>5742.4</v>
      </c>
      <c r="S204" s="6">
        <v>1</v>
      </c>
      <c r="AH204" s="6">
        <v>1</v>
      </c>
      <c r="AI204" s="6">
        <v>1</v>
      </c>
      <c r="AJ204" s="6">
        <v>0</v>
      </c>
      <c r="AK204" s="6">
        <v>0</v>
      </c>
      <c r="AL204" s="15" t="s">
        <v>510</v>
      </c>
      <c r="AM204" s="15" t="s">
        <v>576</v>
      </c>
      <c r="AO204" s="19" t="s">
        <v>559</v>
      </c>
      <c r="AP204" s="15" t="s">
        <v>1685</v>
      </c>
    </row>
    <row r="205" spans="1:42" x14ac:dyDescent="0.2">
      <c r="A205" t="s">
        <v>41</v>
      </c>
      <c r="B205" t="s">
        <v>557</v>
      </c>
      <c r="C205" t="s">
        <v>557</v>
      </c>
      <c r="E205" t="s">
        <v>1683</v>
      </c>
      <c r="F205" t="s">
        <v>42</v>
      </c>
      <c r="G205" s="15" t="s">
        <v>417</v>
      </c>
      <c r="H205">
        <v>1</v>
      </c>
      <c r="I205" t="s">
        <v>52</v>
      </c>
      <c r="J205" s="16" t="s">
        <v>583</v>
      </c>
      <c r="K205">
        <f t="shared" si="0"/>
        <v>20329000</v>
      </c>
      <c r="L205" s="3">
        <v>45288</v>
      </c>
      <c r="M205" s="3">
        <v>46083</v>
      </c>
      <c r="N205">
        <v>81316000</v>
      </c>
      <c r="O205" t="s">
        <v>324</v>
      </c>
      <c r="P205" t="s">
        <v>325</v>
      </c>
      <c r="Q205" t="s">
        <v>48</v>
      </c>
      <c r="R205">
        <v>5742.4</v>
      </c>
      <c r="S205" s="6">
        <v>1</v>
      </c>
      <c r="AH205" s="6">
        <v>1</v>
      </c>
      <c r="AI205" s="6">
        <v>1</v>
      </c>
      <c r="AJ205" s="6">
        <v>0</v>
      </c>
      <c r="AK205" s="6">
        <v>0</v>
      </c>
      <c r="AL205" s="15" t="s">
        <v>510</v>
      </c>
      <c r="AM205" s="15" t="s">
        <v>576</v>
      </c>
      <c r="AO205" s="19" t="s">
        <v>559</v>
      </c>
      <c r="AP205" s="15" t="s">
        <v>1685</v>
      </c>
    </row>
    <row r="206" spans="1:42" x14ac:dyDescent="0.2">
      <c r="A206" t="s">
        <v>41</v>
      </c>
      <c r="B206" t="s">
        <v>731</v>
      </c>
      <c r="C206" t="s">
        <v>731</v>
      </c>
      <c r="E206" t="s">
        <v>1684</v>
      </c>
      <c r="F206" t="s">
        <v>42</v>
      </c>
      <c r="G206" s="15" t="s">
        <v>417</v>
      </c>
      <c r="H206">
        <v>1</v>
      </c>
      <c r="I206" t="s">
        <v>52</v>
      </c>
      <c r="J206" s="16" t="s">
        <v>583</v>
      </c>
      <c r="K206">
        <f t="shared" si="0"/>
        <v>18600000</v>
      </c>
      <c r="L206" s="3">
        <v>45288</v>
      </c>
      <c r="M206" s="3">
        <v>46112</v>
      </c>
      <c r="N206">
        <v>74400000</v>
      </c>
      <c r="O206" t="s">
        <v>324</v>
      </c>
      <c r="P206" t="s">
        <v>325</v>
      </c>
      <c r="Q206" t="s">
        <v>48</v>
      </c>
      <c r="R206">
        <v>5742.4</v>
      </c>
      <c r="S206" s="6">
        <v>1</v>
      </c>
      <c r="AH206" s="6">
        <v>1</v>
      </c>
      <c r="AI206" s="6">
        <v>1</v>
      </c>
      <c r="AJ206" s="6">
        <v>0</v>
      </c>
      <c r="AK206" s="6">
        <v>0</v>
      </c>
      <c r="AL206" s="15" t="s">
        <v>510</v>
      </c>
      <c r="AM206" s="15" t="s">
        <v>576</v>
      </c>
      <c r="AO206" s="61" t="s">
        <v>732</v>
      </c>
      <c r="AP206" s="15" t="s">
        <v>1685</v>
      </c>
    </row>
    <row r="207" spans="1:42" x14ac:dyDescent="0.2">
      <c r="A207" s="15" t="s">
        <v>626</v>
      </c>
      <c r="B207" t="s">
        <v>1686</v>
      </c>
      <c r="C207" t="s">
        <v>1686</v>
      </c>
      <c r="D207" t="s">
        <v>1702</v>
      </c>
      <c r="E207" t="s">
        <v>1694</v>
      </c>
      <c r="F207" s="15" t="s">
        <v>441</v>
      </c>
      <c r="G207" s="15" t="s">
        <v>417</v>
      </c>
      <c r="H207">
        <v>1</v>
      </c>
      <c r="I207" t="s">
        <v>52</v>
      </c>
      <c r="J207" s="16" t="s">
        <v>583</v>
      </c>
      <c r="K207">
        <v>26270000</v>
      </c>
      <c r="L207" s="3">
        <v>45246</v>
      </c>
      <c r="M207" s="3">
        <v>45426</v>
      </c>
      <c r="N207">
        <v>26270000</v>
      </c>
      <c r="O207" t="s">
        <v>324</v>
      </c>
      <c r="P207" t="s">
        <v>325</v>
      </c>
      <c r="R207">
        <v>6145.15</v>
      </c>
      <c r="S207" s="6">
        <v>1</v>
      </c>
      <c r="AH207" s="6">
        <v>1</v>
      </c>
      <c r="AI207" s="6">
        <v>1</v>
      </c>
      <c r="AJ207" s="6">
        <v>0</v>
      </c>
      <c r="AK207" s="6">
        <v>0</v>
      </c>
      <c r="AL207" s="15" t="s">
        <v>510</v>
      </c>
      <c r="AM207" s="15" t="s">
        <v>576</v>
      </c>
      <c r="AO207" s="61" t="s">
        <v>1680</v>
      </c>
    </row>
    <row r="208" spans="1:42" x14ac:dyDescent="0.2">
      <c r="A208" s="15" t="s">
        <v>626</v>
      </c>
      <c r="B208" t="s">
        <v>1687</v>
      </c>
      <c r="C208" t="s">
        <v>1687</v>
      </c>
      <c r="D208" t="s">
        <v>1703</v>
      </c>
      <c r="E208" t="s">
        <v>1695</v>
      </c>
      <c r="F208" s="15" t="s">
        <v>441</v>
      </c>
      <c r="G208" s="15" t="s">
        <v>417</v>
      </c>
      <c r="H208">
        <v>1</v>
      </c>
      <c r="I208" t="s">
        <v>52</v>
      </c>
      <c r="J208" s="16" t="s">
        <v>583</v>
      </c>
      <c r="K208">
        <v>7300000</v>
      </c>
      <c r="L208" s="3">
        <v>45265</v>
      </c>
      <c r="M208" s="3">
        <v>45448</v>
      </c>
      <c r="N208">
        <v>7300000</v>
      </c>
      <c r="O208" t="s">
        <v>324</v>
      </c>
      <c r="P208" t="s">
        <v>325</v>
      </c>
      <c r="R208">
        <v>5992.6</v>
      </c>
      <c r="S208" s="6">
        <v>1</v>
      </c>
      <c r="AH208" s="6">
        <v>1</v>
      </c>
      <c r="AI208" s="6">
        <v>1</v>
      </c>
      <c r="AJ208" s="6">
        <v>0</v>
      </c>
      <c r="AK208" s="6">
        <v>0</v>
      </c>
      <c r="AL208" s="15" t="s">
        <v>510</v>
      </c>
      <c r="AM208" s="15" t="s">
        <v>576</v>
      </c>
      <c r="AO208" s="61" t="s">
        <v>1680</v>
      </c>
    </row>
    <row r="209" spans="1:41" x14ac:dyDescent="0.2">
      <c r="A209" s="15" t="s">
        <v>626</v>
      </c>
      <c r="B209" t="s">
        <v>1688</v>
      </c>
      <c r="C209" t="s">
        <v>1688</v>
      </c>
      <c r="D209" t="s">
        <v>1704</v>
      </c>
      <c r="E209" t="s">
        <v>1696</v>
      </c>
      <c r="F209" s="15" t="s">
        <v>441</v>
      </c>
      <c r="G209" s="15" t="s">
        <v>417</v>
      </c>
      <c r="H209">
        <v>1</v>
      </c>
      <c r="I209" t="s">
        <v>52</v>
      </c>
      <c r="J209" s="16" t="s">
        <v>583</v>
      </c>
      <c r="K209">
        <v>5690000</v>
      </c>
      <c r="L209" s="3">
        <v>45275</v>
      </c>
      <c r="M209" s="3">
        <v>45460</v>
      </c>
      <c r="N209">
        <v>5690000</v>
      </c>
      <c r="O209" t="s">
        <v>324</v>
      </c>
      <c r="P209" t="s">
        <v>47</v>
      </c>
      <c r="R209">
        <v>5449.79</v>
      </c>
      <c r="S209" s="6">
        <v>1</v>
      </c>
      <c r="AH209" s="6">
        <v>1</v>
      </c>
      <c r="AI209" s="6">
        <v>1</v>
      </c>
      <c r="AJ209" s="6">
        <v>0</v>
      </c>
      <c r="AK209" s="6">
        <v>0</v>
      </c>
      <c r="AL209" s="15" t="s">
        <v>510</v>
      </c>
      <c r="AM209" s="15" t="s">
        <v>576</v>
      </c>
      <c r="AO209" s="61" t="s">
        <v>1680</v>
      </c>
    </row>
    <row r="210" spans="1:41" x14ac:dyDescent="0.2">
      <c r="A210" s="15" t="s">
        <v>626</v>
      </c>
      <c r="B210" t="s">
        <v>1689</v>
      </c>
      <c r="C210" t="s">
        <v>1689</v>
      </c>
      <c r="D210" t="s">
        <v>1705</v>
      </c>
      <c r="E210" t="s">
        <v>1697</v>
      </c>
      <c r="F210" s="15" t="s">
        <v>441</v>
      </c>
      <c r="G210" s="15" t="s">
        <v>417</v>
      </c>
      <c r="H210">
        <v>1</v>
      </c>
      <c r="I210" t="s">
        <v>52</v>
      </c>
      <c r="J210" s="16" t="s">
        <v>583</v>
      </c>
      <c r="K210">
        <v>13370000</v>
      </c>
      <c r="L210" s="3">
        <v>45281</v>
      </c>
      <c r="M210" s="3">
        <v>45464</v>
      </c>
      <c r="N210">
        <v>13370000</v>
      </c>
      <c r="O210" t="s">
        <v>324</v>
      </c>
      <c r="P210" t="s">
        <v>325</v>
      </c>
      <c r="R210">
        <v>5798.91</v>
      </c>
      <c r="S210" s="6">
        <v>1</v>
      </c>
      <c r="AH210" s="6">
        <v>1</v>
      </c>
      <c r="AI210" s="6">
        <v>1</v>
      </c>
      <c r="AJ210" s="6">
        <v>0</v>
      </c>
      <c r="AK210" s="6">
        <v>0</v>
      </c>
      <c r="AL210" s="15" t="s">
        <v>510</v>
      </c>
      <c r="AM210" s="15" t="s">
        <v>576</v>
      </c>
      <c r="AO210" s="61" t="s">
        <v>1680</v>
      </c>
    </row>
    <row r="211" spans="1:41" x14ac:dyDescent="0.2">
      <c r="A211" s="15" t="s">
        <v>626</v>
      </c>
      <c r="B211" t="s">
        <v>1690</v>
      </c>
      <c r="C211" t="s">
        <v>1690</v>
      </c>
      <c r="D211" t="s">
        <v>1706</v>
      </c>
      <c r="E211" t="s">
        <v>1698</v>
      </c>
      <c r="F211" s="15" t="s">
        <v>441</v>
      </c>
      <c r="G211" s="15" t="s">
        <v>417</v>
      </c>
      <c r="H211">
        <v>1</v>
      </c>
      <c r="I211" t="s">
        <v>52</v>
      </c>
      <c r="J211" s="16" t="s">
        <v>583</v>
      </c>
      <c r="K211">
        <v>14180000</v>
      </c>
      <c r="L211" s="3">
        <v>45281</v>
      </c>
      <c r="M211" s="3">
        <v>45464</v>
      </c>
      <c r="N211">
        <v>14180000</v>
      </c>
      <c r="O211" t="s">
        <v>324</v>
      </c>
      <c r="P211" t="s">
        <v>325</v>
      </c>
      <c r="R211">
        <v>5798.91</v>
      </c>
      <c r="S211" s="6">
        <v>1</v>
      </c>
      <c r="AH211" s="6">
        <v>1</v>
      </c>
      <c r="AI211" s="6">
        <v>1</v>
      </c>
      <c r="AJ211" s="6">
        <v>0</v>
      </c>
      <c r="AK211" s="6">
        <v>0</v>
      </c>
      <c r="AL211" s="15" t="s">
        <v>510</v>
      </c>
      <c r="AM211" s="15" t="s">
        <v>576</v>
      </c>
      <c r="AO211" s="61" t="s">
        <v>1680</v>
      </c>
    </row>
    <row r="212" spans="1:41" x14ac:dyDescent="0.2">
      <c r="A212" s="15" t="s">
        <v>626</v>
      </c>
      <c r="B212" t="s">
        <v>1677</v>
      </c>
      <c r="C212" t="s">
        <v>1677</v>
      </c>
      <c r="D212" t="s">
        <v>1678</v>
      </c>
      <c r="E212" t="s">
        <v>1679</v>
      </c>
      <c r="F212" s="15" t="s">
        <v>1203</v>
      </c>
      <c r="G212" s="15" t="s">
        <v>417</v>
      </c>
      <c r="H212">
        <v>1</v>
      </c>
      <c r="I212" t="s">
        <v>52</v>
      </c>
      <c r="J212" s="16" t="s">
        <v>583</v>
      </c>
      <c r="K212">
        <v>42300000</v>
      </c>
      <c r="L212" s="3">
        <v>45282</v>
      </c>
      <c r="M212" s="3">
        <v>45373</v>
      </c>
      <c r="N212">
        <v>42300000</v>
      </c>
      <c r="O212" s="15" t="s">
        <v>1493</v>
      </c>
      <c r="P212" t="s">
        <v>1068</v>
      </c>
      <c r="R212">
        <v>478.66</v>
      </c>
      <c r="S212" s="6">
        <v>1</v>
      </c>
      <c r="AH212" s="6">
        <v>1</v>
      </c>
      <c r="AI212" s="6">
        <v>1</v>
      </c>
      <c r="AJ212" s="6">
        <v>0</v>
      </c>
      <c r="AK212" s="6">
        <v>0</v>
      </c>
      <c r="AL212" s="15" t="s">
        <v>510</v>
      </c>
      <c r="AM212" s="15" t="s">
        <v>576</v>
      </c>
      <c r="AO212" s="61" t="s">
        <v>1680</v>
      </c>
    </row>
    <row r="213" spans="1:41" x14ac:dyDescent="0.2">
      <c r="A213" s="15" t="s">
        <v>626</v>
      </c>
      <c r="B213" t="s">
        <v>1691</v>
      </c>
      <c r="C213" t="s">
        <v>1691</v>
      </c>
      <c r="D213" t="s">
        <v>1707</v>
      </c>
      <c r="E213" t="s">
        <v>1699</v>
      </c>
      <c r="F213" s="15" t="s">
        <v>1203</v>
      </c>
      <c r="G213" s="15" t="s">
        <v>417</v>
      </c>
      <c r="H213">
        <v>1</v>
      </c>
      <c r="I213" t="s">
        <v>52</v>
      </c>
      <c r="J213" s="16" t="s">
        <v>583</v>
      </c>
      <c r="K213">
        <v>30500000</v>
      </c>
      <c r="L213" s="3">
        <v>45287</v>
      </c>
      <c r="M213" s="3">
        <v>45373</v>
      </c>
      <c r="N213">
        <v>30500000</v>
      </c>
      <c r="O213" s="15" t="s">
        <v>1493</v>
      </c>
      <c r="P213" t="s">
        <v>1068</v>
      </c>
      <c r="R213">
        <v>482.17</v>
      </c>
      <c r="S213" s="6">
        <v>1</v>
      </c>
      <c r="AH213" s="6">
        <v>1</v>
      </c>
      <c r="AI213" s="6">
        <v>1</v>
      </c>
      <c r="AJ213" s="6">
        <v>0</v>
      </c>
      <c r="AK213" s="6">
        <v>0</v>
      </c>
      <c r="AL213" s="15" t="s">
        <v>510</v>
      </c>
      <c r="AM213" s="15" t="s">
        <v>576</v>
      </c>
      <c r="AO213" s="61" t="s">
        <v>1680</v>
      </c>
    </row>
    <row r="214" spans="1:41" x14ac:dyDescent="0.2">
      <c r="A214" s="15" t="s">
        <v>626</v>
      </c>
      <c r="B214" t="s">
        <v>1692</v>
      </c>
      <c r="C214" t="s">
        <v>1692</v>
      </c>
      <c r="D214" t="s">
        <v>1708</v>
      </c>
      <c r="E214" t="s">
        <v>1700</v>
      </c>
      <c r="F214" s="15" t="s">
        <v>1203</v>
      </c>
      <c r="G214" s="15" t="s">
        <v>417</v>
      </c>
      <c r="H214">
        <v>1</v>
      </c>
      <c r="I214" t="s">
        <v>52</v>
      </c>
      <c r="J214" s="16" t="s">
        <v>583</v>
      </c>
      <c r="K214">
        <v>26740000</v>
      </c>
      <c r="L214" s="3">
        <v>45288</v>
      </c>
      <c r="M214" s="3">
        <v>45376</v>
      </c>
      <c r="N214">
        <v>26740000</v>
      </c>
      <c r="O214" s="15" t="s">
        <v>1493</v>
      </c>
      <c r="P214" t="s">
        <v>1068</v>
      </c>
      <c r="R214">
        <v>482.19</v>
      </c>
      <c r="S214" s="6">
        <v>1</v>
      </c>
      <c r="AH214" s="6">
        <v>1</v>
      </c>
      <c r="AI214" s="6">
        <v>1</v>
      </c>
      <c r="AJ214" s="6">
        <v>0</v>
      </c>
      <c r="AK214" s="6">
        <v>0</v>
      </c>
      <c r="AL214" s="15" t="s">
        <v>510</v>
      </c>
      <c r="AM214" s="15" t="s">
        <v>576</v>
      </c>
      <c r="AO214" s="61" t="s">
        <v>1680</v>
      </c>
    </row>
    <row r="215" spans="1:41" x14ac:dyDescent="0.2">
      <c r="A215" s="15" t="s">
        <v>626</v>
      </c>
      <c r="B215" t="s">
        <v>1693</v>
      </c>
      <c r="C215" t="s">
        <v>1693</v>
      </c>
      <c r="D215" t="s">
        <v>1709</v>
      </c>
      <c r="E215" t="s">
        <v>1701</v>
      </c>
      <c r="F215" s="15" t="s">
        <v>1203</v>
      </c>
      <c r="G215" s="15" t="s">
        <v>417</v>
      </c>
      <c r="H215">
        <v>1</v>
      </c>
      <c r="I215" t="s">
        <v>52</v>
      </c>
      <c r="J215" s="16" t="s">
        <v>583</v>
      </c>
      <c r="K215">
        <v>15120000</v>
      </c>
      <c r="L215" s="3">
        <v>45288</v>
      </c>
      <c r="M215" s="3">
        <v>45376</v>
      </c>
      <c r="N215">
        <v>15120000</v>
      </c>
      <c r="O215" s="15" t="s">
        <v>1493</v>
      </c>
      <c r="P215" t="s">
        <v>1068</v>
      </c>
      <c r="R215">
        <v>482.19</v>
      </c>
      <c r="S215" s="6">
        <v>1</v>
      </c>
      <c r="AH215" s="6">
        <v>1</v>
      </c>
      <c r="AI215" s="6">
        <v>1</v>
      </c>
      <c r="AJ215" s="6">
        <v>0</v>
      </c>
      <c r="AK215" s="6">
        <v>0</v>
      </c>
      <c r="AL215" s="15" t="s">
        <v>510</v>
      </c>
      <c r="AM215" s="15" t="s">
        <v>576</v>
      </c>
      <c r="AO215" s="61" t="s">
        <v>1680</v>
      </c>
    </row>
  </sheetData>
  <autoFilter ref="A1:BG215" xr:uid="{77F1CBB6-AD41-499B-A8CF-DC1DAA184132}">
    <sortState ref="A2:BG178">
      <sortCondition ref="D1:D178"/>
    </sortState>
  </autoFilter>
  <phoneticPr fontId="12" type="noConversion"/>
  <dataValidations count="1">
    <dataValidation type="list" allowBlank="1" showInputMessage="1" showErrorMessage="1" sqref="Q192:Q195 Q197:Q202 Q203:Q206 Q1:Q190" xr:uid="{00000000-0002-0000-0100-000000000000}">
      <formula1>"每天观察,每周观察,双周观察,每月观察,季度观察,到期观察"</formula1>
    </dataValidation>
  </dataValidations>
  <hyperlinks>
    <hyperlink ref="AO36" r:id="rId1" xr:uid="{2EF00EE6-1649-4A96-85DB-9F3793034422}"/>
    <hyperlink ref="AO37" r:id="rId2" xr:uid="{A902D02E-C301-43D8-97EC-AD349D14F096}"/>
    <hyperlink ref="AO38" r:id="rId3" xr:uid="{52C05726-745A-4C6A-8B52-35199740DA72}"/>
    <hyperlink ref="AO12" r:id="rId4" xr:uid="{4E7014E7-03A5-44B8-AFC8-40E61D320398}"/>
    <hyperlink ref="AO13" r:id="rId5" xr:uid="{36D0CE8F-A01A-4319-8AE8-713F40D9717D}"/>
    <hyperlink ref="AO14" r:id="rId6" xr:uid="{CC35C474-F652-4EC0-9D06-4EB878C5F038}"/>
    <hyperlink ref="AO11" r:id="rId7" xr:uid="{0929F961-235A-46C4-9AF3-27E4C5E8F934}"/>
    <hyperlink ref="AO39" r:id="rId8" xr:uid="{B01208F9-4149-434E-9E11-BCFAC3EBE68B}"/>
    <hyperlink ref="AO40" r:id="rId9" xr:uid="{8AFFEE6E-2488-42DB-84D8-9ECDCEB28B1D}"/>
    <hyperlink ref="AO41" r:id="rId10" xr:uid="{5C8416E7-2E3A-480A-929A-CCAB8BE6459D}"/>
    <hyperlink ref="AO42" r:id="rId11" xr:uid="{26CC8BC0-DC0F-480E-80B0-505EA19E9B48}"/>
    <hyperlink ref="AO43" r:id="rId12" xr:uid="{FCDF2E42-3685-4CF1-B5BC-27CADBB5B4CA}"/>
    <hyperlink ref="AO44" r:id="rId13" xr:uid="{422B6D06-3E0A-4154-B596-6DFC098901A8}"/>
    <hyperlink ref="AO45" r:id="rId14" xr:uid="{CC3B5E69-3CF0-4A73-96FB-858CC81FAB13}"/>
    <hyperlink ref="AO46" r:id="rId15" xr:uid="{3FAE8E67-9D50-4025-BD0E-AC85512E67D9}"/>
    <hyperlink ref="AO47" r:id="rId16" xr:uid="{0353998D-23B3-4398-89C2-B14489E8C0C4}"/>
    <hyperlink ref="AO15" r:id="rId17" xr:uid="{2E25D8A9-5BB1-47C6-8CD6-0613E696E3DC}"/>
    <hyperlink ref="AO48" r:id="rId18" xr:uid="{1AAFE2D5-5814-4250-8DD9-14FDD8651CEE}"/>
    <hyperlink ref="AO51" r:id="rId19" xr:uid="{8F72DC83-3850-46A8-A7CB-6FB35866BEF7}"/>
    <hyperlink ref="AO52" r:id="rId20" xr:uid="{D590EB0B-C885-411B-B7F5-254058757EB7}"/>
    <hyperlink ref="AO53" r:id="rId21" xr:uid="{C916F94E-2CBC-48D6-8A36-CEB7B6F5A4CA}"/>
    <hyperlink ref="AO54" r:id="rId22" xr:uid="{EDDDA0AB-C55F-42C3-AA48-E4023DDBFF4A}"/>
    <hyperlink ref="AO55" r:id="rId23" xr:uid="{BA31A191-A346-49AC-AECF-286C0A71B6FB}"/>
    <hyperlink ref="AO56" r:id="rId24" xr:uid="{FBAC3478-D431-479E-85AA-3353246B8F3D}"/>
    <hyperlink ref="AO57" r:id="rId25" xr:uid="{E8562DC1-9B59-4760-AA2E-67EFD1710FD0}"/>
    <hyperlink ref="AO58" r:id="rId26" xr:uid="{8963E941-71F6-42EE-9BFA-49143880A76A}"/>
    <hyperlink ref="AO59" r:id="rId27" xr:uid="{67109A84-C8C4-4EC8-A3E5-748833129F81}"/>
    <hyperlink ref="AO60" r:id="rId28" xr:uid="{CFD0139B-771E-4E63-B510-FE6DC451FD4F}"/>
    <hyperlink ref="AO61" r:id="rId29" xr:uid="{1CB469DB-B552-4477-9561-0D63BD71F185}"/>
    <hyperlink ref="AO62" r:id="rId30" xr:uid="{A0560F84-4EC7-4357-A6E8-48023DC74066}"/>
    <hyperlink ref="AO63" r:id="rId31" xr:uid="{3CF420D0-E75D-48ED-93EB-A9A76B35D383}"/>
    <hyperlink ref="AO49" r:id="rId32" xr:uid="{918BB27F-889D-4E9A-BD41-F626B1E6E69C}"/>
    <hyperlink ref="AO50" r:id="rId33" xr:uid="{40E28C0D-9104-4A4A-8CF4-188947F3C1E6}"/>
    <hyperlink ref="AO64" r:id="rId34" xr:uid="{CB178A80-3E6E-40B1-B153-7DD4C8F1921E}"/>
    <hyperlink ref="AO65" r:id="rId35" xr:uid="{5E4CDF71-441D-4C13-9D18-0672AECE1A7F}"/>
    <hyperlink ref="AO66" r:id="rId36" xr:uid="{BFDA21AF-8C30-4BC1-B2B7-1D60B1ABB5A5}"/>
    <hyperlink ref="AO67" r:id="rId37" xr:uid="{1DF46992-48C4-4749-9F5F-E5DD3AFA6B7B}"/>
    <hyperlink ref="AO68" r:id="rId38" xr:uid="{794735CF-F84E-49D9-BB57-B5B180ECE9F3}"/>
    <hyperlink ref="AO69" r:id="rId39" xr:uid="{89634C5C-C075-499C-944B-C901193A7817}"/>
    <hyperlink ref="AO70" r:id="rId40" xr:uid="{541BE79C-D8CA-4542-958C-D024CC248ED6}"/>
    <hyperlink ref="AO71" r:id="rId41" xr:uid="{3566E832-2A93-4FEA-88EA-379965E28338}"/>
    <hyperlink ref="AO72" r:id="rId42" xr:uid="{366776E9-250D-461B-A04F-03522485B032}"/>
    <hyperlink ref="AO73" r:id="rId43" xr:uid="{AC61FF7E-2355-4911-BDF3-21DFE78021C6}"/>
    <hyperlink ref="AO74" r:id="rId44" xr:uid="{4DC0A506-3749-41F7-B753-904BAD11DC41}"/>
    <hyperlink ref="AO75" r:id="rId45" xr:uid="{6E8E6AEB-E963-45C3-ADF9-94C0C35151CD}"/>
    <hyperlink ref="AO76" r:id="rId46" xr:uid="{E146A9C3-D719-40C4-A2FF-673FE3B6003F}"/>
    <hyperlink ref="AO2" r:id="rId47" xr:uid="{DEDBB5EF-AC87-42A0-BBB1-9B4341C2F0D9}"/>
    <hyperlink ref="AO77" r:id="rId48" xr:uid="{97733A15-BEC2-4AA6-818F-7FDB4E26AAC3}"/>
    <hyperlink ref="AO78" r:id="rId49" xr:uid="{93EF8238-C024-4131-8D8C-3C0D4FE220C7}"/>
    <hyperlink ref="AO79" r:id="rId50" xr:uid="{C73D9103-3F0B-4BFD-952D-EB249397DA37}"/>
    <hyperlink ref="AO80" r:id="rId51" xr:uid="{69E7D3B2-15E9-45BC-972A-6ADB49E0208D}"/>
    <hyperlink ref="AO82" r:id="rId52" xr:uid="{9B831B8E-51F1-4046-B543-138A5BE5D544}"/>
    <hyperlink ref="AO81" r:id="rId53" xr:uid="{9A46619D-5ED0-460C-A72C-15C3A6EE259D}"/>
    <hyperlink ref="AO83" r:id="rId54" xr:uid="{519E27D5-AD22-49E7-8AB2-81E3090DA068}"/>
    <hyperlink ref="AO84" r:id="rId55" xr:uid="{61B10E35-C484-4D16-9003-A0D07FDF9432}"/>
    <hyperlink ref="AO10" r:id="rId56" xr:uid="{C29F10AD-D209-44DB-B937-8A5215A80D4D}"/>
    <hyperlink ref="AO86" r:id="rId57" xr:uid="{68786B3F-5927-4BEE-8C5D-73EB47A7E4BE}"/>
    <hyperlink ref="AO87" r:id="rId58" xr:uid="{C70F1A7D-1336-471E-B637-A3FAD00EA53B}"/>
    <hyperlink ref="AO88" r:id="rId59" xr:uid="{FB2B6E8D-144F-47E9-B320-E2CC9B28A6AF}"/>
    <hyperlink ref="AO89" r:id="rId60" xr:uid="{CC2A9D10-CF58-4577-A5F6-31D41EF69EA3}"/>
    <hyperlink ref="AO90" r:id="rId61" xr:uid="{19A9344E-4F5A-4B31-B81E-126C998172CE}"/>
    <hyperlink ref="AO91" r:id="rId62" xr:uid="{6604D902-92D7-442B-BDDE-D83585B41DE3}"/>
    <hyperlink ref="AO92" r:id="rId63" xr:uid="{9F53C42C-C4CB-43F4-9F0F-C7AF8BE429EB}"/>
    <hyperlink ref="AO3" r:id="rId64" xr:uid="{0A0052BC-16F7-4ABA-BCBF-BCD424440663}"/>
    <hyperlink ref="AO93" r:id="rId65" xr:uid="{89A23317-56CD-4AF6-87F2-9060A1AA3271}"/>
    <hyperlink ref="AO94" r:id="rId66" xr:uid="{033D2EAE-034B-479A-A730-5687943067BC}"/>
    <hyperlink ref="AO95" r:id="rId67" xr:uid="{44F5698A-2660-4A08-B8AA-08A1A9F3E19E}"/>
    <hyperlink ref="AO20" r:id="rId68" xr:uid="{379B454F-E350-4C9A-8FF7-F5CE3C17A484}"/>
    <hyperlink ref="AO96" r:id="rId69" xr:uid="{67EC889B-AD01-41EE-B0AB-D3E11B0062AB}"/>
    <hyperlink ref="AO97" r:id="rId70" xr:uid="{D422419D-2FFF-4D83-824A-C67FEB4FF1F5}"/>
    <hyperlink ref="AO98" r:id="rId71" xr:uid="{80F595FA-BC41-4336-B2FB-43ADF552D1B2}"/>
    <hyperlink ref="AO99" r:id="rId72" xr:uid="{4C689991-6F8B-497E-9FD4-C668D7185CD7}"/>
    <hyperlink ref="AO100" r:id="rId73" xr:uid="{41DCBD55-CFFD-4C9B-9B38-0A0A5F495957}"/>
    <hyperlink ref="AO24" r:id="rId74" xr:uid="{516AF4C2-FEC2-479D-BF2B-4F746DA0F17E}"/>
    <hyperlink ref="AO5" r:id="rId75" xr:uid="{6E3047C2-68F7-411F-B18A-2CD2A33A2504}"/>
    <hyperlink ref="AO4" r:id="rId76" xr:uid="{D3FF417F-B5B9-4953-9DBC-5B8E2CED6992}"/>
    <hyperlink ref="AO29" r:id="rId77" xr:uid="{470153FB-127C-425A-B3F6-52EB3E4162B3}"/>
    <hyperlink ref="AO101" r:id="rId78" xr:uid="{2ABCA1EF-F86E-43AE-BBE0-A966555E6F09}"/>
    <hyperlink ref="AO102" r:id="rId79" xr:uid="{D5D4EF4E-DCD7-4C0E-BC28-604FA96F67DC}"/>
    <hyperlink ref="AO32" r:id="rId80" xr:uid="{823876EE-B99B-4528-9D6C-3E0AF03A148F}"/>
    <hyperlink ref="AO6" r:id="rId81" xr:uid="{C2F10FF6-72C5-4821-98D2-E2198A1ED27C}"/>
    <hyperlink ref="AO103" r:id="rId82" xr:uid="{F4AEDD5A-8159-4021-8024-B8D90EDCFC8C}"/>
    <hyperlink ref="AO104" r:id="rId83" xr:uid="{97E68DAA-B9E2-4D95-AEB5-D2BE0A39AE35}"/>
    <hyperlink ref="AO105" r:id="rId84" xr:uid="{21F598A0-FF18-442F-84AA-869509DB08D2}"/>
    <hyperlink ref="AO106" r:id="rId85" xr:uid="{8186F30A-72AC-4A27-B753-5FD0A61B25C5}"/>
    <hyperlink ref="AO107" r:id="rId86" xr:uid="{09907B8B-92F1-46D9-ACFF-DCA29541AC85}"/>
    <hyperlink ref="AO108" r:id="rId87" xr:uid="{954CE4B4-75F0-405D-9912-BF3A472F0FD3}"/>
    <hyperlink ref="AO109" r:id="rId88" xr:uid="{147DD0B5-0C1A-449F-8609-658646EA85AD}"/>
    <hyperlink ref="AO110" r:id="rId89" xr:uid="{84CCD60B-4203-4AA8-98DE-9516834F2EE7}"/>
    <hyperlink ref="AO111" r:id="rId90" xr:uid="{FDDD5B77-07BE-409B-BF62-4C2BE1476A31}"/>
    <hyperlink ref="AO115" r:id="rId91" xr:uid="{A8906F57-B8A8-4DAE-82B7-197B6990318A}"/>
    <hyperlink ref="AO113" r:id="rId92" xr:uid="{099092BF-8265-4382-9415-E7703A3F827D}"/>
    <hyperlink ref="AO116" r:id="rId93" xr:uid="{CECE65E7-F1CB-4AB3-AAE3-4EC8E447ABC9}"/>
    <hyperlink ref="AO117" r:id="rId94" xr:uid="{D536A15C-2EE2-42B7-99F8-B41A5E9C7362}"/>
    <hyperlink ref="AO118" r:id="rId95" xr:uid="{8136E146-CBD9-458B-AC74-706C0A115A43}"/>
    <hyperlink ref="AO119" r:id="rId96" xr:uid="{964399CD-9CF5-4289-8915-0BE33A53EB5F}"/>
    <hyperlink ref="AO121" r:id="rId97" xr:uid="{3296E013-B273-4BC0-BBE7-76E9451670E3}"/>
    <hyperlink ref="AO122" r:id="rId98" xr:uid="{3D37CDA2-4542-4299-8C34-687297FCB740}"/>
    <hyperlink ref="AO123" r:id="rId99" xr:uid="{36E2245D-D149-4FA1-9117-FCC61CAB18BA}"/>
    <hyperlink ref="AO124" r:id="rId100" xr:uid="{9E596089-0B04-43F8-88EA-46B3B70672CF}"/>
    <hyperlink ref="AO7" r:id="rId101" xr:uid="{28638BC4-AFDC-4836-9DEE-EA086AF1299E}"/>
    <hyperlink ref="AO125" r:id="rId102" xr:uid="{A1410169-4C7B-472A-BB2A-57D760F9630E}"/>
    <hyperlink ref="AO126" r:id="rId103" xr:uid="{77E80F71-6D79-426F-87E9-B199D415D718}"/>
    <hyperlink ref="AO127" r:id="rId104" xr:uid="{B1317A87-ACB0-4DD7-BCEE-5DAF25FC9FC1}"/>
    <hyperlink ref="AO128" r:id="rId105" xr:uid="{ABC475A0-C726-4D1B-88F7-F7E14118438B}"/>
    <hyperlink ref="AO129" r:id="rId106" xr:uid="{50FD6D42-CD1C-4B17-A5ED-A80617B4B9BB}"/>
    <hyperlink ref="AO130" r:id="rId107" xr:uid="{EAF6F3BA-855F-40D4-9A22-55E8D350949D}"/>
    <hyperlink ref="AO131" r:id="rId108" xr:uid="{58751E6E-D380-4739-A3AA-D120AD6FBCEB}"/>
    <hyperlink ref="AO132" r:id="rId109" xr:uid="{CC71DE3A-C7AC-4F71-BDD7-20FCF890877E}"/>
    <hyperlink ref="AO133" r:id="rId110" xr:uid="{AB27E467-515F-4819-8913-D47B1D2EC2A2}"/>
    <hyperlink ref="AO134" r:id="rId111" xr:uid="{FAD52A28-636A-4040-B7EE-0B0C242F7BD8}"/>
    <hyperlink ref="AO135" r:id="rId112" xr:uid="{9077F945-EFA6-4BB4-B66C-82A4E9C5EB9F}"/>
    <hyperlink ref="AO136" r:id="rId113" xr:uid="{F255C770-18D9-4DBB-9F27-2CE09F139FB9}"/>
    <hyperlink ref="AO137" r:id="rId114" xr:uid="{B50FA24C-5D24-413F-A4E7-B4A496B3CAFB}"/>
    <hyperlink ref="AO138" r:id="rId115" xr:uid="{5EE50BAC-767F-4B09-AA9C-9155BC4D749B}"/>
    <hyperlink ref="AO139" r:id="rId116" xr:uid="{7A4AE867-09F0-45D6-B22C-3B4E32A4D571}"/>
    <hyperlink ref="AO140" r:id="rId117" xr:uid="{25D3FBB6-BCA5-4F4D-B2B7-01B574C12E8A}"/>
    <hyperlink ref="AO141" r:id="rId118" xr:uid="{5EDED5A2-908A-4B09-82F2-C9822B6EFF3A}"/>
    <hyperlink ref="AO143" r:id="rId119" xr:uid="{3C476FA4-F313-432D-9A68-0900C2F63BC8}"/>
    <hyperlink ref="AO142" r:id="rId120" xr:uid="{0B8424C8-2C3E-491F-A7FE-E37F503E86B2}"/>
    <hyperlink ref="AO144" r:id="rId121" xr:uid="{0ED6C31A-CDE7-49B5-A30E-3815371307D3}"/>
    <hyperlink ref="AO145" r:id="rId122" xr:uid="{726EB1E2-7D24-450C-BC56-0647B203BBEB}"/>
    <hyperlink ref="AO146" r:id="rId123" xr:uid="{A74E90B1-5C2E-4E92-A766-316DDEE66CC8}"/>
    <hyperlink ref="AO147" r:id="rId124" xr:uid="{11760324-B5A2-414A-9D63-9FB313373007}"/>
    <hyperlink ref="AO148" r:id="rId125" xr:uid="{4B5FE758-76A8-4FF9-8FAB-7EACAAEF5D6D}"/>
    <hyperlink ref="AO33" r:id="rId126" xr:uid="{73609470-2B58-42AB-99BA-F30D0FAEB53E}"/>
    <hyperlink ref="AO149" r:id="rId127" xr:uid="{DD8CA3B0-B218-4821-80D9-9BA9D6E62D95}"/>
    <hyperlink ref="AO150" r:id="rId128" xr:uid="{CF460D8E-E20A-4264-9094-0932B782B5B2}"/>
    <hyperlink ref="AO151" r:id="rId129" xr:uid="{74F07AC7-6361-4DAF-BC0F-8CDB532216B3}"/>
    <hyperlink ref="AO152" r:id="rId130" xr:uid="{0F591D88-9FE9-4071-BC2A-EF2C67CAD5E6}"/>
    <hyperlink ref="AO153" r:id="rId131" xr:uid="{22E4F312-4703-4DEC-B24E-6DAE806D9AB6}"/>
    <hyperlink ref="AO154" r:id="rId132" xr:uid="{CA13147E-DB94-47ED-9D00-921A0A9C08AD}"/>
    <hyperlink ref="AO155" r:id="rId133" xr:uid="{7087271C-3257-4BE3-B9D0-732CCF332080}"/>
    <hyperlink ref="AO156" r:id="rId134" xr:uid="{766AD39F-BAE9-4A30-8396-7207CD0EC7A0}"/>
    <hyperlink ref="AO157" r:id="rId135" xr:uid="{E8B00EF5-C5DA-4F8B-BACD-2A1C39F345B9}"/>
    <hyperlink ref="AO158" r:id="rId136" xr:uid="{243D8394-689E-43E0-A445-59EB081D211D}"/>
    <hyperlink ref="AO159" r:id="rId137" xr:uid="{BC5A6B08-6DDD-455E-9753-5093300BE64C}"/>
    <hyperlink ref="AO160" r:id="rId138" xr:uid="{A5A47713-D77C-4FBB-8C08-E30DB1867B21}"/>
    <hyperlink ref="AO161" r:id="rId139" xr:uid="{FD2B711C-8C2F-44C8-854F-BAD88223B910}"/>
    <hyperlink ref="AO162" r:id="rId140" xr:uid="{67365E12-096B-4840-96A7-48E8AFC43B21}"/>
    <hyperlink ref="AO163" r:id="rId141" xr:uid="{03A37A8C-A681-463E-97E1-61AD9AC8B480}"/>
    <hyperlink ref="AO8" r:id="rId142" xr:uid="{52BC6461-AE8A-4366-BB66-EF5DFB74946C}"/>
    <hyperlink ref="AO164" r:id="rId143" xr:uid="{411A273E-86B8-4800-B612-55B4D3B0FD4C}"/>
    <hyperlink ref="AO166" r:id="rId144" xr:uid="{0384E0C6-105D-4091-953F-B295BD574CD0}"/>
    <hyperlink ref="AO9" r:id="rId145" xr:uid="{C742F110-6C24-4705-A0C6-4BF6FB53F4B7}"/>
    <hyperlink ref="AO35" r:id="rId146" xr:uid="{760AFA31-6BCF-4445-9F09-E7202043066D}"/>
    <hyperlink ref="AO167" r:id="rId147" xr:uid="{257C01F5-E75E-4DD7-A0EB-93D9DE32031D}"/>
    <hyperlink ref="AO168" r:id="rId148" xr:uid="{BE663A53-F1E5-4090-80ED-9945EB222C1F}"/>
    <hyperlink ref="AO169" r:id="rId149" xr:uid="{8848D9EB-B2F3-446B-AEC5-A8DAB71D665E}"/>
    <hyperlink ref="AO170" r:id="rId150" xr:uid="{7F4A778F-34C8-4349-8C59-655E96AB8C3D}"/>
    <hyperlink ref="AO171" r:id="rId151" xr:uid="{9EBD6FF5-72DB-4F20-940F-35A0B627C38C}"/>
    <hyperlink ref="AO172" r:id="rId152" xr:uid="{16173F7E-C59C-4AEC-B131-142EDADCBF1A}"/>
    <hyperlink ref="AO173" r:id="rId153" xr:uid="{5E6308EE-044E-4298-8975-3E130C911226}"/>
    <hyperlink ref="AO174" r:id="rId154" xr:uid="{8AAE2A78-7AB9-4E78-92DA-4A3CAD7B9EA1}"/>
    <hyperlink ref="AO175" r:id="rId155" xr:uid="{EEE52F05-B317-42EE-8198-85B40AE383AE}"/>
    <hyperlink ref="AO176" r:id="rId156" xr:uid="{8C30F2B6-87E2-48E4-9D80-57718B062D00}"/>
    <hyperlink ref="AO178" r:id="rId157" xr:uid="{4080D495-1F91-4C67-85A6-14B648D2A659}"/>
    <hyperlink ref="AO177" r:id="rId158" xr:uid="{37B9F960-C488-41FF-932F-1516015C12C8}"/>
    <hyperlink ref="AO179" r:id="rId159" xr:uid="{9BB39A93-D7D2-4EA2-871D-9245BEEE03E4}"/>
    <hyperlink ref="AO181" r:id="rId160" xr:uid="{F00BF4FD-1A20-41C2-9E99-0162269AD4E4}"/>
    <hyperlink ref="AO182" r:id="rId161" xr:uid="{9A4EC33E-A799-4C2E-B9DA-6557C1F8EE2A}"/>
    <hyperlink ref="AO184" r:id="rId162" xr:uid="{37A3EEE2-41F0-4683-876C-B72029745EBF}"/>
    <hyperlink ref="AO185" r:id="rId163" xr:uid="{8FCA78BE-C21C-4A57-B0B9-7EED9E79FD45}"/>
    <hyperlink ref="AO186" r:id="rId164" xr:uid="{D2610035-D97F-409A-AAF4-7B82E60073BC}"/>
    <hyperlink ref="AO187" r:id="rId165" xr:uid="{7F92A7C0-DAE3-4CA9-BBCC-616DD0CBD100}"/>
    <hyperlink ref="AO190" r:id="rId166" xr:uid="{C3EFE5DD-E076-4498-8045-01EA78322FED}"/>
    <hyperlink ref="AO191" r:id="rId167" xr:uid="{B0BEC33F-5644-42C6-8103-60F62DA0775E}"/>
    <hyperlink ref="AO25" r:id="rId168" xr:uid="{1EB41869-2DF2-4099-93A3-6CF8C96C15EE}"/>
    <hyperlink ref="AO26" r:id="rId169" xr:uid="{45D2D91B-2747-4441-B2B6-CCABF03B1FFC}"/>
    <hyperlink ref="AO27" r:id="rId170" xr:uid="{B62E7F9D-F897-4077-9D45-D142331DF079}"/>
    <hyperlink ref="AO28" r:id="rId171" xr:uid="{A131C9B8-071F-4BA0-BBB6-87532FCA9FAA}"/>
    <hyperlink ref="AO30" r:id="rId172" xr:uid="{36945196-3EC7-4BB6-A522-C880F9E0F30E}"/>
    <hyperlink ref="AO31" r:id="rId173" xr:uid="{9A3D45EE-C85D-40E5-90D5-BEE601EAC6AC}"/>
    <hyperlink ref="AO34" r:id="rId174" xr:uid="{5E5A9C9E-2D98-4DD2-8E2A-8661BAC80E85}"/>
    <hyperlink ref="AO194" r:id="rId175" xr:uid="{DD325693-CABC-413B-9908-489F8A2DFA31}"/>
    <hyperlink ref="AO180" r:id="rId176" display="dinghuixin@cgbchina.com.cn,wangjing-lc@cgbchina.com.cn,jiling@cgbchina.com.cn,hejiajia02@cgbchina.com.cn,lixiaofei1@cgbchina.com.cn,zhzctgbqszy2@cgbchina.com.cn,zhzctgbywyxc@cgbchina.com.cn,shiyizhong@cgbchina.com.cn,huangmihan@cgbchina.com.cn,huangyating-lc@cgbchina.com.cn,shiqilc@cgbchina.com.cn,caojianing@cgbchina.com.cn,gylcyyzcbhtdzzyyx@cgbchina.com.cn,jinyuan@cgbchina.com.cn,yuxiaolei01@cgbchina.com.cn,yezhiwei@cgbchina.com.cn,zhangchangbin01@cgbchina.com.cn" xr:uid="{85435B98-0179-47C8-BF99-E824F1616AF7}"/>
    <hyperlink ref="AO196" r:id="rId177" display="dinghuixin@cgbchina.com.cn,wangjing-lc@cgbchina.com.cn,jiling@cgbchina.com.cn,hejiajia02@cgbchina.com.cn,lixiaofei1@cgbchina.com.cn,zhzctgbqszy2@cgbchina.com.cn,zhzctgbywyxc@cgbchina.com.cn,shiyizhong@cgbchina.com.cn,huangmihan@cgbchina.com.cn,huangyating-lc@cgbchina.com.cn,shiqilc@cgbchina.com.cn,caojianing@cgbchina.com.cn,gylcyyzcbhtdzzyyx@cgbchina.com.cn,jinyuan@cgbchina.com.cn,yuxiaolei01@cgbchina.com.cn,yezhiwei@cgbchina.com.cn,zhangchangbin01@cgbchina.com.cn" xr:uid="{DFABC5B6-971C-48CA-9496-FFE4D28F6F5A}"/>
    <hyperlink ref="AO195" r:id="rId178" xr:uid="{6CF573B8-9D9B-49A2-962B-300463B282BB}"/>
    <hyperlink ref="AO198" r:id="rId179" xr:uid="{76144820-573C-48B5-BE9F-95F55D2704A0}"/>
    <hyperlink ref="AO199" r:id="rId180" xr:uid="{6D8733B4-8A51-45A3-BE2D-ECD50AF8D2E2}"/>
    <hyperlink ref="AO201" r:id="rId181" xr:uid="{0D29B199-6E7C-47FB-A361-9A492DF5D677}"/>
    <hyperlink ref="AO192" r:id="rId182" xr:uid="{2E16D875-0E57-44EB-93A5-9D057F36A082}"/>
    <hyperlink ref="AO200" r:id="rId183" xr:uid="{5E0F0CC3-4D1C-47C0-8410-62CEDF4D3B7C}"/>
    <hyperlink ref="AO202" r:id="rId184" xr:uid="{001B82EB-EDF5-4F67-AFCE-A64C1A566233}"/>
    <hyperlink ref="AO203" r:id="rId185" xr:uid="{FBD2228F-18B8-4E30-992D-ED983D685BF1}"/>
    <hyperlink ref="AO204" r:id="rId186" xr:uid="{A2D6507A-C4E6-4A91-AE26-5C6CE68BED37}"/>
    <hyperlink ref="AO205" r:id="rId187" xr:uid="{D45CC379-0AEB-4A44-B107-67716F7F55A0}"/>
    <hyperlink ref="AO206" r:id="rId188" xr:uid="{3534C722-CCA9-4B1A-BDB2-F7FB62C352A5}"/>
    <hyperlink ref="AO207" r:id="rId189" xr:uid="{421927E1-F05E-4D81-9067-7F25FB063C8F}"/>
    <hyperlink ref="AO208" r:id="rId190" xr:uid="{0F1F4B78-9E24-4C67-ACCE-61580607F7EF}"/>
    <hyperlink ref="AO209" r:id="rId191" xr:uid="{3F069250-BA38-447D-9AFF-C9382753A71D}"/>
    <hyperlink ref="AO210" r:id="rId192" xr:uid="{DBFFA17E-F747-436B-AF5B-2058EBAF1CE6}"/>
    <hyperlink ref="AO211" r:id="rId193" xr:uid="{7683B498-7911-4A5C-9E76-E352DAC47188}"/>
    <hyperlink ref="AO212" r:id="rId194" xr:uid="{36094118-B051-4F34-A111-A7A58726E52C}"/>
    <hyperlink ref="AO213" r:id="rId195" xr:uid="{5D579A12-D710-4644-9217-82C45266E06A}"/>
    <hyperlink ref="AO214" r:id="rId196" xr:uid="{CE2CB359-6494-4BA6-B390-EEA37A2F0A75}"/>
    <hyperlink ref="AO215" r:id="rId197" xr:uid="{C152D89A-2850-4758-A4B6-26CD1901E8D0}"/>
  </hyperlinks>
  <pageMargins left="0.7" right="0.7" top="0.75" bottom="0.75" header="0.3" footer="0.3"/>
  <pageSetup paperSize="9" orientation="portrait"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P14"/>
  <sheetViews>
    <sheetView workbookViewId="0">
      <selection activeCell="AO14" sqref="AO14"/>
    </sheetView>
  </sheetViews>
  <sheetFormatPr defaultColWidth="9" defaultRowHeight="14.25" x14ac:dyDescent="0.2"/>
  <cols>
    <col min="5" max="5" width="15.375" customWidth="1"/>
    <col min="10" max="10" width="10" customWidth="1"/>
    <col min="11" max="11" width="13.5" customWidth="1"/>
    <col min="12" max="12" width="10.625" customWidth="1"/>
    <col min="13" max="13" width="16" customWidth="1"/>
    <col min="14" max="14" width="14.125" customWidth="1"/>
    <col min="37" max="37" width="14.25" customWidth="1"/>
    <col min="40" max="40" width="100.125" bestFit="1" customWidth="1"/>
  </cols>
  <sheetData>
    <row r="1" spans="1:42" x14ac:dyDescent="0.2">
      <c r="A1" s="1" t="s">
        <v>0</v>
      </c>
      <c r="B1" s="1" t="s">
        <v>1</v>
      </c>
      <c r="C1" s="1" t="s">
        <v>2</v>
      </c>
      <c r="D1" s="1" t="s">
        <v>1482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7" t="s">
        <v>26</v>
      </c>
      <c r="AC1" s="1" t="s">
        <v>27</v>
      </c>
      <c r="AD1" s="1" t="s">
        <v>28</v>
      </c>
      <c r="AE1" s="1" t="s">
        <v>29</v>
      </c>
      <c r="AF1" s="1" t="s">
        <v>30</v>
      </c>
      <c r="AG1" s="1" t="s">
        <v>31</v>
      </c>
      <c r="AH1" s="1" t="s">
        <v>32</v>
      </c>
      <c r="AI1" s="1" t="s">
        <v>33</v>
      </c>
      <c r="AJ1" s="9" t="s">
        <v>34</v>
      </c>
      <c r="AK1" s="10" t="s">
        <v>35</v>
      </c>
      <c r="AL1" s="11" t="s">
        <v>36</v>
      </c>
      <c r="AM1" s="10" t="s">
        <v>37</v>
      </c>
      <c r="AN1" s="1" t="s">
        <v>38</v>
      </c>
      <c r="AO1" s="1" t="s">
        <v>39</v>
      </c>
      <c r="AP1" s="1" t="s">
        <v>40</v>
      </c>
    </row>
    <row r="2" spans="1:42" x14ac:dyDescent="0.2">
      <c r="A2" t="s">
        <v>41</v>
      </c>
      <c r="B2" t="s">
        <v>1088</v>
      </c>
      <c r="C2" t="s">
        <v>1088</v>
      </c>
      <c r="E2" t="s">
        <v>1089</v>
      </c>
      <c r="F2" s="15" t="s">
        <v>416</v>
      </c>
      <c r="G2" s="16" t="s">
        <v>418</v>
      </c>
      <c r="H2">
        <v>0</v>
      </c>
      <c r="I2" t="s">
        <v>52</v>
      </c>
      <c r="J2" s="16" t="s">
        <v>583</v>
      </c>
      <c r="K2">
        <v>0</v>
      </c>
      <c r="L2" s="3">
        <v>45056</v>
      </c>
      <c r="M2" s="3">
        <v>45419</v>
      </c>
      <c r="N2">
        <v>13070000</v>
      </c>
      <c r="O2" t="s">
        <v>46</v>
      </c>
      <c r="P2" t="s">
        <v>47</v>
      </c>
      <c r="Q2" t="s">
        <v>48</v>
      </c>
      <c r="R2">
        <v>6173.81</v>
      </c>
      <c r="S2" s="6">
        <v>1</v>
      </c>
      <c r="AJ2" s="6">
        <v>0.02</v>
      </c>
      <c r="AK2">
        <v>0</v>
      </c>
      <c r="AL2" s="15" t="s">
        <v>510</v>
      </c>
      <c r="AM2" s="15" t="s">
        <v>576</v>
      </c>
      <c r="AO2" s="61" t="s">
        <v>1495</v>
      </c>
    </row>
    <row r="3" spans="1:42" x14ac:dyDescent="0.2">
      <c r="A3" t="s">
        <v>41</v>
      </c>
      <c r="B3" t="s">
        <v>1088</v>
      </c>
      <c r="C3" t="s">
        <v>1088</v>
      </c>
      <c r="E3" t="s">
        <v>1090</v>
      </c>
      <c r="F3" s="15" t="s">
        <v>416</v>
      </c>
      <c r="G3" s="16" t="s">
        <v>418</v>
      </c>
      <c r="H3">
        <v>0</v>
      </c>
      <c r="I3" t="s">
        <v>52</v>
      </c>
      <c r="J3" s="16" t="s">
        <v>583</v>
      </c>
      <c r="K3">
        <v>0</v>
      </c>
      <c r="L3" s="3">
        <v>45070</v>
      </c>
      <c r="M3" s="3">
        <v>45251</v>
      </c>
      <c r="N3">
        <v>2270000</v>
      </c>
      <c r="O3" t="s">
        <v>46</v>
      </c>
      <c r="P3" t="s">
        <v>47</v>
      </c>
      <c r="Q3" t="s">
        <v>48</v>
      </c>
      <c r="R3">
        <v>6005.79</v>
      </c>
      <c r="S3" s="6">
        <v>1</v>
      </c>
      <c r="AJ3" s="6">
        <v>0.02</v>
      </c>
      <c r="AK3">
        <v>0</v>
      </c>
      <c r="AL3" s="15" t="s">
        <v>510</v>
      </c>
      <c r="AM3" s="15" t="s">
        <v>576</v>
      </c>
      <c r="AO3" s="61" t="s">
        <v>1494</v>
      </c>
    </row>
    <row r="4" spans="1:42" x14ac:dyDescent="0.2">
      <c r="A4" t="s">
        <v>41</v>
      </c>
      <c r="B4" t="s">
        <v>1088</v>
      </c>
      <c r="C4" t="s">
        <v>1088</v>
      </c>
      <c r="E4" t="s">
        <v>1091</v>
      </c>
      <c r="F4" s="15" t="s">
        <v>416</v>
      </c>
      <c r="G4" s="16" t="s">
        <v>418</v>
      </c>
      <c r="H4">
        <v>0</v>
      </c>
      <c r="I4" t="s">
        <v>52</v>
      </c>
      <c r="J4" s="16" t="s">
        <v>583</v>
      </c>
      <c r="K4">
        <v>0</v>
      </c>
      <c r="L4" s="3">
        <v>45070</v>
      </c>
      <c r="M4" s="3">
        <v>45433</v>
      </c>
      <c r="N4">
        <v>6280000</v>
      </c>
      <c r="O4" t="s">
        <v>46</v>
      </c>
      <c r="P4" t="s">
        <v>47</v>
      </c>
      <c r="Q4" t="s">
        <v>48</v>
      </c>
      <c r="R4">
        <v>6005.79</v>
      </c>
      <c r="S4" s="6">
        <v>1</v>
      </c>
      <c r="AJ4" s="6">
        <v>0.02</v>
      </c>
      <c r="AK4">
        <v>0</v>
      </c>
      <c r="AL4" s="15" t="s">
        <v>510</v>
      </c>
      <c r="AM4" s="15" t="s">
        <v>576</v>
      </c>
      <c r="AO4" s="61" t="s">
        <v>1494</v>
      </c>
    </row>
    <row r="5" spans="1:42" x14ac:dyDescent="0.2">
      <c r="A5" t="s">
        <v>41</v>
      </c>
      <c r="B5" t="s">
        <v>1088</v>
      </c>
      <c r="C5" t="s">
        <v>1088</v>
      </c>
      <c r="E5" t="s">
        <v>1175</v>
      </c>
      <c r="F5" s="15" t="s">
        <v>416</v>
      </c>
      <c r="G5" s="16" t="s">
        <v>418</v>
      </c>
      <c r="H5">
        <v>0</v>
      </c>
      <c r="I5" t="s">
        <v>52</v>
      </c>
      <c r="J5" s="16" t="s">
        <v>583</v>
      </c>
      <c r="K5">
        <v>0</v>
      </c>
      <c r="L5" s="3">
        <v>45091</v>
      </c>
      <c r="M5" s="3">
        <v>45454</v>
      </c>
      <c r="N5">
        <v>4140000</v>
      </c>
      <c r="O5" t="s">
        <v>46</v>
      </c>
      <c r="P5" t="s">
        <v>47</v>
      </c>
      <c r="Q5" t="s">
        <v>48</v>
      </c>
      <c r="R5">
        <v>6044.08</v>
      </c>
      <c r="S5" s="6">
        <v>1</v>
      </c>
      <c r="AJ5" s="6">
        <v>0.02</v>
      </c>
      <c r="AK5">
        <v>0</v>
      </c>
      <c r="AL5" s="15" t="s">
        <v>510</v>
      </c>
      <c r="AM5" s="15" t="s">
        <v>576</v>
      </c>
      <c r="AO5" s="61" t="s">
        <v>1494</v>
      </c>
    </row>
    <row r="6" spans="1:42" x14ac:dyDescent="0.2">
      <c r="A6" t="s">
        <v>41</v>
      </c>
      <c r="B6" t="s">
        <v>1088</v>
      </c>
      <c r="C6" t="s">
        <v>1088</v>
      </c>
      <c r="E6" t="s">
        <v>1176</v>
      </c>
      <c r="F6" s="15" t="s">
        <v>416</v>
      </c>
      <c r="G6" s="16" t="s">
        <v>418</v>
      </c>
      <c r="H6">
        <v>0</v>
      </c>
      <c r="I6" t="s">
        <v>52</v>
      </c>
      <c r="J6" s="16" t="s">
        <v>583</v>
      </c>
      <c r="K6">
        <v>0</v>
      </c>
      <c r="L6" s="3">
        <v>45098</v>
      </c>
      <c r="M6" s="3">
        <v>45461</v>
      </c>
      <c r="N6">
        <v>2570000</v>
      </c>
      <c r="O6" t="s">
        <v>46</v>
      </c>
      <c r="P6" t="s">
        <v>47</v>
      </c>
      <c r="Q6" t="s">
        <v>48</v>
      </c>
      <c r="R6">
        <v>5990.85</v>
      </c>
      <c r="S6" s="6">
        <v>1</v>
      </c>
      <c r="AJ6" s="6">
        <v>0.02</v>
      </c>
      <c r="AK6">
        <v>0</v>
      </c>
      <c r="AL6" s="15" t="s">
        <v>510</v>
      </c>
      <c r="AM6" s="15" t="s">
        <v>576</v>
      </c>
      <c r="AO6" s="61" t="s">
        <v>1494</v>
      </c>
    </row>
    <row r="7" spans="1:42" x14ac:dyDescent="0.2">
      <c r="A7" t="s">
        <v>41</v>
      </c>
      <c r="B7" t="s">
        <v>1088</v>
      </c>
      <c r="C7" t="s">
        <v>1088</v>
      </c>
      <c r="E7" t="s">
        <v>1314</v>
      </c>
      <c r="F7" s="15" t="s">
        <v>416</v>
      </c>
      <c r="G7" s="16" t="s">
        <v>418</v>
      </c>
      <c r="H7">
        <v>0</v>
      </c>
      <c r="I7" t="s">
        <v>52</v>
      </c>
      <c r="J7" s="16" t="s">
        <v>583</v>
      </c>
      <c r="K7">
        <v>0</v>
      </c>
      <c r="L7" s="3">
        <v>45119</v>
      </c>
      <c r="M7" s="3">
        <v>45482</v>
      </c>
      <c r="N7">
        <v>4870000</v>
      </c>
      <c r="O7" t="s">
        <v>46</v>
      </c>
      <c r="P7" t="s">
        <v>47</v>
      </c>
      <c r="Q7" t="s">
        <v>48</v>
      </c>
      <c r="R7">
        <v>5962.79</v>
      </c>
      <c r="S7" s="6">
        <v>1</v>
      </c>
      <c r="AJ7" s="6">
        <v>0.02</v>
      </c>
      <c r="AK7">
        <v>0</v>
      </c>
      <c r="AL7" s="15" t="s">
        <v>510</v>
      </c>
      <c r="AM7" s="15" t="s">
        <v>576</v>
      </c>
      <c r="AO7" s="61" t="s">
        <v>1494</v>
      </c>
    </row>
    <row r="8" spans="1:42" x14ac:dyDescent="0.2">
      <c r="A8" t="s">
        <v>41</v>
      </c>
      <c r="B8" t="s">
        <v>1088</v>
      </c>
      <c r="C8" t="s">
        <v>1088</v>
      </c>
      <c r="E8" t="s">
        <v>1315</v>
      </c>
      <c r="F8" s="15" t="s">
        <v>416</v>
      </c>
      <c r="G8" s="16" t="s">
        <v>418</v>
      </c>
      <c r="H8">
        <v>0</v>
      </c>
      <c r="I8" t="s">
        <v>52</v>
      </c>
      <c r="J8" s="16" t="s">
        <v>583</v>
      </c>
      <c r="K8">
        <v>0</v>
      </c>
      <c r="L8" s="3">
        <v>45126</v>
      </c>
      <c r="M8" s="3">
        <v>45489</v>
      </c>
      <c r="N8">
        <v>5480000</v>
      </c>
      <c r="O8" t="s">
        <v>46</v>
      </c>
      <c r="P8" t="s">
        <v>47</v>
      </c>
      <c r="Q8" t="s">
        <v>48</v>
      </c>
      <c r="R8">
        <v>5993.41</v>
      </c>
      <c r="S8" s="6">
        <v>1</v>
      </c>
      <c r="AJ8" s="6">
        <v>0.02</v>
      </c>
      <c r="AK8">
        <v>0</v>
      </c>
      <c r="AL8" s="15" t="s">
        <v>510</v>
      </c>
      <c r="AM8" s="15" t="s">
        <v>576</v>
      </c>
      <c r="AO8" s="61" t="s">
        <v>1494</v>
      </c>
    </row>
    <row r="9" spans="1:42" x14ac:dyDescent="0.2">
      <c r="A9" t="s">
        <v>41</v>
      </c>
      <c r="B9" t="s">
        <v>1088</v>
      </c>
      <c r="C9" t="s">
        <v>1088</v>
      </c>
      <c r="E9" t="s">
        <v>1316</v>
      </c>
      <c r="F9" s="15" t="s">
        <v>416</v>
      </c>
      <c r="G9" s="16" t="s">
        <v>418</v>
      </c>
      <c r="H9">
        <v>0</v>
      </c>
      <c r="I9" t="s">
        <v>52</v>
      </c>
      <c r="J9" s="16" t="s">
        <v>583</v>
      </c>
      <c r="K9">
        <v>0</v>
      </c>
      <c r="L9" s="3">
        <v>45133</v>
      </c>
      <c r="M9" s="3">
        <v>45496</v>
      </c>
      <c r="N9">
        <v>8220000</v>
      </c>
      <c r="O9" t="s">
        <v>46</v>
      </c>
      <c r="P9" t="s">
        <v>47</v>
      </c>
      <c r="Q9" t="s">
        <v>48</v>
      </c>
      <c r="R9">
        <v>6001.54</v>
      </c>
      <c r="S9" s="6">
        <v>1</v>
      </c>
      <c r="AJ9" s="6">
        <v>0.02</v>
      </c>
      <c r="AK9">
        <v>0</v>
      </c>
      <c r="AL9" s="15" t="s">
        <v>510</v>
      </c>
      <c r="AM9" s="15" t="s">
        <v>576</v>
      </c>
      <c r="AO9" s="61" t="s">
        <v>1494</v>
      </c>
    </row>
    <row r="10" spans="1:42" x14ac:dyDescent="0.2">
      <c r="A10" t="s">
        <v>41</v>
      </c>
      <c r="B10" t="s">
        <v>1088</v>
      </c>
      <c r="C10" t="s">
        <v>1088</v>
      </c>
      <c r="E10" t="s">
        <v>1429</v>
      </c>
      <c r="F10" s="15" t="s">
        <v>416</v>
      </c>
      <c r="G10" s="16" t="s">
        <v>418</v>
      </c>
      <c r="H10">
        <v>0</v>
      </c>
      <c r="I10" t="s">
        <v>52</v>
      </c>
      <c r="J10" s="16" t="s">
        <v>583</v>
      </c>
      <c r="K10">
        <v>0</v>
      </c>
      <c r="L10" s="3">
        <v>45140</v>
      </c>
      <c r="M10" s="3">
        <v>45503</v>
      </c>
      <c r="N10">
        <v>4480000</v>
      </c>
      <c r="O10" t="s">
        <v>46</v>
      </c>
      <c r="P10" t="s">
        <v>47</v>
      </c>
      <c r="Q10" t="s">
        <v>48</v>
      </c>
      <c r="R10">
        <v>6077.46</v>
      </c>
      <c r="S10" s="6">
        <v>1</v>
      </c>
      <c r="AJ10" s="6">
        <v>0.02</v>
      </c>
      <c r="AK10">
        <v>0</v>
      </c>
      <c r="AL10" s="15" t="s">
        <v>510</v>
      </c>
      <c r="AM10" s="15" t="s">
        <v>576</v>
      </c>
      <c r="AO10" s="61" t="s">
        <v>1494</v>
      </c>
    </row>
    <row r="11" spans="1:42" x14ac:dyDescent="0.2">
      <c r="A11" t="s">
        <v>41</v>
      </c>
      <c r="B11" t="s">
        <v>1088</v>
      </c>
      <c r="C11" t="s">
        <v>1088</v>
      </c>
      <c r="E11" t="s">
        <v>1430</v>
      </c>
      <c r="F11" s="15" t="s">
        <v>416</v>
      </c>
      <c r="G11" s="16" t="s">
        <v>418</v>
      </c>
      <c r="H11">
        <v>0</v>
      </c>
      <c r="I11" t="s">
        <v>52</v>
      </c>
      <c r="J11" s="16" t="s">
        <v>583</v>
      </c>
      <c r="K11">
        <v>0</v>
      </c>
      <c r="L11" s="3">
        <v>45147</v>
      </c>
      <c r="M11" s="3">
        <v>45510</v>
      </c>
      <c r="N11">
        <v>8580000</v>
      </c>
      <c r="O11" t="s">
        <v>46</v>
      </c>
      <c r="P11" t="s">
        <v>47</v>
      </c>
      <c r="Q11" t="s">
        <v>48</v>
      </c>
      <c r="R11">
        <v>6021.75</v>
      </c>
      <c r="S11" s="6">
        <v>1</v>
      </c>
      <c r="AJ11" s="6">
        <v>0.02</v>
      </c>
      <c r="AK11">
        <v>0</v>
      </c>
      <c r="AL11" s="15" t="s">
        <v>510</v>
      </c>
      <c r="AM11" s="15" t="s">
        <v>576</v>
      </c>
      <c r="AO11" s="61" t="s">
        <v>1494</v>
      </c>
    </row>
    <row r="12" spans="1:42" x14ac:dyDescent="0.2">
      <c r="A12" t="s">
        <v>41</v>
      </c>
      <c r="B12" t="s">
        <v>1088</v>
      </c>
      <c r="C12" t="s">
        <v>1088</v>
      </c>
      <c r="E12" t="s">
        <v>1491</v>
      </c>
      <c r="G12" s="16" t="s">
        <v>418</v>
      </c>
      <c r="H12">
        <v>0</v>
      </c>
      <c r="I12" t="s">
        <v>52</v>
      </c>
      <c r="J12" s="16" t="s">
        <v>583</v>
      </c>
      <c r="K12">
        <v>0</v>
      </c>
      <c r="L12" s="3">
        <v>45175</v>
      </c>
      <c r="M12" s="3">
        <v>45261</v>
      </c>
      <c r="N12">
        <v>10000000</v>
      </c>
      <c r="O12" s="15" t="s">
        <v>1493</v>
      </c>
      <c r="P12" t="s">
        <v>1068</v>
      </c>
      <c r="Q12" t="s">
        <v>93</v>
      </c>
      <c r="R12">
        <v>464.13</v>
      </c>
      <c r="S12" s="6">
        <v>1</v>
      </c>
      <c r="AJ12" s="8">
        <v>1.3599999999999999E-2</v>
      </c>
      <c r="AK12">
        <v>0</v>
      </c>
      <c r="AL12" s="15" t="s">
        <v>510</v>
      </c>
      <c r="AM12" s="15" t="s">
        <v>576</v>
      </c>
      <c r="AO12" t="s">
        <v>1494</v>
      </c>
    </row>
    <row r="13" spans="1:42" x14ac:dyDescent="0.2">
      <c r="A13" t="s">
        <v>41</v>
      </c>
      <c r="B13" t="s">
        <v>1088</v>
      </c>
      <c r="C13" t="s">
        <v>1088</v>
      </c>
      <c r="E13" t="s">
        <v>1492</v>
      </c>
      <c r="G13" s="16" t="s">
        <v>418</v>
      </c>
      <c r="H13">
        <v>0</v>
      </c>
      <c r="I13" t="s">
        <v>52</v>
      </c>
      <c r="J13" s="16" t="s">
        <v>583</v>
      </c>
      <c r="K13">
        <v>0</v>
      </c>
      <c r="L13" s="3">
        <v>45188</v>
      </c>
      <c r="M13" s="3">
        <v>45365</v>
      </c>
      <c r="N13">
        <v>10000000</v>
      </c>
      <c r="O13" s="15" t="s">
        <v>1493</v>
      </c>
      <c r="P13" t="s">
        <v>1068</v>
      </c>
      <c r="Q13" t="s">
        <v>93</v>
      </c>
      <c r="R13">
        <v>471.26</v>
      </c>
      <c r="S13" s="6">
        <v>1</v>
      </c>
      <c r="AJ13" s="8">
        <v>1.54E-2</v>
      </c>
      <c r="AK13">
        <v>0</v>
      </c>
      <c r="AL13" s="15" t="s">
        <v>510</v>
      </c>
      <c r="AM13" s="15" t="s">
        <v>576</v>
      </c>
      <c r="AO13" t="s">
        <v>1494</v>
      </c>
    </row>
    <row r="14" spans="1:42" x14ac:dyDescent="0.2">
      <c r="A14" t="s">
        <v>41</v>
      </c>
      <c r="B14" t="s">
        <v>1088</v>
      </c>
      <c r="C14" t="s">
        <v>1088</v>
      </c>
      <c r="E14" t="s">
        <v>1563</v>
      </c>
      <c r="G14" s="16" t="s">
        <v>418</v>
      </c>
      <c r="H14">
        <v>0</v>
      </c>
      <c r="I14" t="s">
        <v>52</v>
      </c>
      <c r="J14" s="16" t="s">
        <v>583</v>
      </c>
      <c r="K14">
        <v>0</v>
      </c>
      <c r="L14" s="3">
        <v>45231</v>
      </c>
      <c r="M14" s="3">
        <v>45594</v>
      </c>
      <c r="N14">
        <v>4810000</v>
      </c>
      <c r="O14" t="s">
        <v>46</v>
      </c>
      <c r="P14" t="s">
        <v>47</v>
      </c>
      <c r="Q14" t="s">
        <v>48</v>
      </c>
      <c r="R14">
        <v>5509.97</v>
      </c>
      <c r="S14" s="6">
        <v>1</v>
      </c>
      <c r="AJ14" s="6">
        <v>0.02</v>
      </c>
      <c r="AK14">
        <v>0</v>
      </c>
      <c r="AL14" s="15" t="s">
        <v>510</v>
      </c>
      <c r="AM14" s="15" t="s">
        <v>576</v>
      </c>
      <c r="AO14" t="s">
        <v>1494</v>
      </c>
    </row>
  </sheetData>
  <phoneticPr fontId="12" type="noConversion"/>
  <dataValidations count="1">
    <dataValidation type="list" allowBlank="1" showInputMessage="1" showErrorMessage="1" sqref="Q1:Q14" xr:uid="{00000000-0002-0000-0200-000000000000}">
      <formula1>"每天观察,每周观察,双周观察,每月观察,季度观察,到期观察"</formula1>
    </dataValidation>
  </dataValidations>
  <hyperlinks>
    <hyperlink ref="AO2" r:id="rId1" xr:uid="{AC5F8EDA-724C-448E-B390-532F4B4BA8B9}"/>
  </hyperlinks>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439D-2198-4381-A7E4-D5A61EC20A31}">
  <dimension ref="A1:AP17"/>
  <sheetViews>
    <sheetView topLeftCell="B1" workbookViewId="0">
      <selection activeCell="B2" sqref="A2:XFD17"/>
    </sheetView>
  </sheetViews>
  <sheetFormatPr defaultRowHeight="14.25" x14ac:dyDescent="0.2"/>
  <cols>
    <col min="3" max="3" width="28" customWidth="1"/>
    <col min="4" max="4" width="12.375" customWidth="1"/>
    <col min="12" max="12" width="14.5" customWidth="1"/>
    <col min="13" max="13" width="11.25" customWidth="1"/>
    <col min="14" max="14" width="18.25" customWidth="1"/>
    <col min="16" max="16" width="13.5" customWidth="1"/>
    <col min="37" max="37" width="11.5" bestFit="1" customWidth="1"/>
  </cols>
  <sheetData>
    <row r="1" spans="1:42" x14ac:dyDescent="0.2">
      <c r="A1" s="1" t="s">
        <v>0</v>
      </c>
      <c r="B1" s="1" t="s">
        <v>1</v>
      </c>
      <c r="C1" s="1" t="s">
        <v>2</v>
      </c>
      <c r="D1" s="1" t="s">
        <v>1482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7" t="s">
        <v>26</v>
      </c>
      <c r="AC1" s="1" t="s">
        <v>27</v>
      </c>
      <c r="AD1" s="1" t="s">
        <v>28</v>
      </c>
      <c r="AE1" s="1" t="s">
        <v>29</v>
      </c>
      <c r="AF1" s="1" t="s">
        <v>30</v>
      </c>
      <c r="AG1" s="1" t="s">
        <v>31</v>
      </c>
      <c r="AH1" s="1" t="s">
        <v>32</v>
      </c>
      <c r="AI1" s="1" t="s">
        <v>33</v>
      </c>
      <c r="AJ1" s="9" t="s">
        <v>34</v>
      </c>
      <c r="AK1" s="10" t="s">
        <v>35</v>
      </c>
      <c r="AL1" s="11" t="s">
        <v>36</v>
      </c>
      <c r="AM1" s="10" t="s">
        <v>37</v>
      </c>
      <c r="AN1" s="1" t="s">
        <v>38</v>
      </c>
      <c r="AO1" s="1" t="s">
        <v>39</v>
      </c>
      <c r="AP1" s="1" t="s">
        <v>40</v>
      </c>
    </row>
    <row r="2" spans="1:42" x14ac:dyDescent="0.2">
      <c r="A2" s="15" t="s">
        <v>1127</v>
      </c>
      <c r="B2" t="s">
        <v>1126</v>
      </c>
      <c r="C2" t="s">
        <v>1126</v>
      </c>
      <c r="E2" t="s">
        <v>1128</v>
      </c>
      <c r="F2" s="15" t="s">
        <v>416</v>
      </c>
      <c r="G2" s="28" t="s">
        <v>1129</v>
      </c>
      <c r="H2">
        <v>0</v>
      </c>
      <c r="I2" s="15" t="s">
        <v>1130</v>
      </c>
      <c r="J2" s="76" t="s">
        <v>1131</v>
      </c>
      <c r="K2">
        <v>0</v>
      </c>
      <c r="L2" s="31">
        <v>45091</v>
      </c>
      <c r="M2" s="31">
        <v>45642</v>
      </c>
      <c r="N2">
        <v>183682417.34999999</v>
      </c>
      <c r="O2" t="s">
        <v>325</v>
      </c>
      <c r="P2" s="15" t="s">
        <v>1157</v>
      </c>
      <c r="Q2" t="s">
        <v>48</v>
      </c>
      <c r="R2">
        <v>6578.12</v>
      </c>
      <c r="S2" s="6">
        <v>1</v>
      </c>
      <c r="X2" s="6"/>
      <c r="Y2" s="15" t="s">
        <v>1132</v>
      </c>
      <c r="Z2" s="6"/>
      <c r="AC2" s="8">
        <v>4.9299999999999997E-2</v>
      </c>
      <c r="AD2" s="8"/>
      <c r="AE2" s="6">
        <v>0</v>
      </c>
      <c r="AF2">
        <v>0</v>
      </c>
      <c r="AH2" s="6">
        <v>1</v>
      </c>
      <c r="AI2" s="17">
        <v>1</v>
      </c>
      <c r="AJ2" s="36">
        <v>2.4500000000000001E-2</v>
      </c>
      <c r="AK2" s="51">
        <v>0</v>
      </c>
      <c r="AL2" s="15" t="s">
        <v>1133</v>
      </c>
      <c r="AM2" s="66" t="s">
        <v>1134</v>
      </c>
      <c r="AN2" t="s">
        <v>1135</v>
      </c>
      <c r="AO2" s="61" t="s">
        <v>1604</v>
      </c>
      <c r="AP2" s="15" t="s">
        <v>1140</v>
      </c>
    </row>
    <row r="3" spans="1:42" x14ac:dyDescent="0.2">
      <c r="A3" s="15" t="s">
        <v>509</v>
      </c>
      <c r="B3" t="s">
        <v>1155</v>
      </c>
      <c r="C3" t="s">
        <v>1155</v>
      </c>
      <c r="E3" t="s">
        <v>1156</v>
      </c>
      <c r="F3" s="15" t="s">
        <v>416</v>
      </c>
      <c r="G3" s="28" t="s">
        <v>418</v>
      </c>
      <c r="H3">
        <v>0</v>
      </c>
      <c r="I3" s="15" t="s">
        <v>618</v>
      </c>
      <c r="J3" s="76" t="s">
        <v>873</v>
      </c>
      <c r="K3">
        <v>0</v>
      </c>
      <c r="L3" s="31">
        <v>45098</v>
      </c>
      <c r="M3" s="31">
        <v>45649</v>
      </c>
      <c r="N3">
        <v>303233774.77999997</v>
      </c>
      <c r="O3" t="s">
        <v>325</v>
      </c>
      <c r="P3" s="15" t="s">
        <v>1157</v>
      </c>
      <c r="Q3" t="s">
        <v>48</v>
      </c>
      <c r="R3">
        <v>6548.41</v>
      </c>
      <c r="S3" s="6">
        <v>1</v>
      </c>
      <c r="X3" s="70"/>
      <c r="Y3" s="15"/>
      <c r="Z3" s="6"/>
      <c r="AC3" s="8"/>
      <c r="AD3" s="8"/>
      <c r="AH3" s="6">
        <v>1</v>
      </c>
      <c r="AI3" s="17">
        <v>1</v>
      </c>
      <c r="AJ3" s="36">
        <v>2.5000000000000001E-2</v>
      </c>
      <c r="AK3" s="51">
        <v>0</v>
      </c>
      <c r="AL3" s="15" t="s">
        <v>510</v>
      </c>
      <c r="AM3" s="66" t="s">
        <v>576</v>
      </c>
      <c r="AO3" s="61" t="s">
        <v>1604</v>
      </c>
      <c r="AP3" s="15" t="s">
        <v>455</v>
      </c>
    </row>
    <row r="4" spans="1:42" x14ac:dyDescent="0.2">
      <c r="A4" s="15" t="s">
        <v>509</v>
      </c>
      <c r="B4" t="s">
        <v>1177</v>
      </c>
      <c r="C4" t="s">
        <v>1177</v>
      </c>
      <c r="E4" t="s">
        <v>1178</v>
      </c>
      <c r="F4" s="15" t="s">
        <v>416</v>
      </c>
      <c r="G4" s="28" t="s">
        <v>418</v>
      </c>
      <c r="H4">
        <v>0</v>
      </c>
      <c r="I4" s="15" t="s">
        <v>618</v>
      </c>
      <c r="J4" s="76" t="s">
        <v>873</v>
      </c>
      <c r="K4">
        <v>0</v>
      </c>
      <c r="L4" s="31">
        <v>45111</v>
      </c>
      <c r="M4" s="31">
        <v>45477</v>
      </c>
      <c r="N4">
        <v>40000000</v>
      </c>
      <c r="O4" t="s">
        <v>325</v>
      </c>
      <c r="P4" s="15" t="s">
        <v>1157</v>
      </c>
      <c r="Q4" t="s">
        <v>48</v>
      </c>
      <c r="R4">
        <v>6638.45</v>
      </c>
      <c r="S4" s="6">
        <v>1</v>
      </c>
      <c r="AH4" s="6">
        <v>1</v>
      </c>
      <c r="AI4" s="17">
        <v>1</v>
      </c>
      <c r="AJ4" s="36">
        <v>2.8500000000000001E-2</v>
      </c>
      <c r="AK4" s="51">
        <v>1146246.58</v>
      </c>
      <c r="AL4" s="15" t="s">
        <v>576</v>
      </c>
      <c r="AM4" s="66" t="s">
        <v>576</v>
      </c>
      <c r="AO4" s="61" t="s">
        <v>1605</v>
      </c>
      <c r="AP4" s="15" t="s">
        <v>1179</v>
      </c>
    </row>
    <row r="5" spans="1:42" x14ac:dyDescent="0.2">
      <c r="A5" t="s">
        <v>41</v>
      </c>
      <c r="B5" t="s">
        <v>1180</v>
      </c>
      <c r="C5" t="s">
        <v>1180</v>
      </c>
      <c r="E5" t="s">
        <v>1181</v>
      </c>
      <c r="F5" s="15" t="s">
        <v>416</v>
      </c>
      <c r="G5" s="16" t="s">
        <v>418</v>
      </c>
      <c r="H5">
        <v>0</v>
      </c>
      <c r="I5" t="s">
        <v>52</v>
      </c>
      <c r="J5" s="16" t="s">
        <v>583</v>
      </c>
      <c r="K5">
        <v>0</v>
      </c>
      <c r="L5" s="3">
        <v>45112</v>
      </c>
      <c r="M5" s="3">
        <v>45663</v>
      </c>
      <c r="N5">
        <v>365660674.70999998</v>
      </c>
      <c r="O5" t="s">
        <v>325</v>
      </c>
      <c r="P5" s="15" t="s">
        <v>1157</v>
      </c>
      <c r="Q5" t="s">
        <v>48</v>
      </c>
      <c r="R5">
        <v>6584.42</v>
      </c>
      <c r="S5" s="6">
        <v>1</v>
      </c>
      <c r="AH5" s="6">
        <v>1</v>
      </c>
      <c r="AI5" s="6">
        <v>1</v>
      </c>
      <c r="AJ5" s="36">
        <v>2.5000000000000001E-2</v>
      </c>
      <c r="AK5" s="77">
        <v>0</v>
      </c>
      <c r="AL5" s="15" t="s">
        <v>510</v>
      </c>
      <c r="AM5" s="15" t="s">
        <v>576</v>
      </c>
      <c r="AO5" s="61" t="s">
        <v>1604</v>
      </c>
      <c r="AP5" s="15" t="s">
        <v>455</v>
      </c>
    </row>
    <row r="6" spans="1:42" x14ac:dyDescent="0.2">
      <c r="A6" t="s">
        <v>41</v>
      </c>
      <c r="B6" t="s">
        <v>1256</v>
      </c>
      <c r="C6" t="s">
        <v>1256</v>
      </c>
      <c r="E6" t="s">
        <v>1257</v>
      </c>
      <c r="F6" s="15" t="s">
        <v>416</v>
      </c>
      <c r="G6" s="16" t="s">
        <v>418</v>
      </c>
      <c r="H6">
        <v>0</v>
      </c>
      <c r="I6" t="s">
        <v>52</v>
      </c>
      <c r="J6" s="16" t="s">
        <v>583</v>
      </c>
      <c r="K6">
        <v>0</v>
      </c>
      <c r="L6" s="31">
        <v>45126</v>
      </c>
      <c r="M6" s="31">
        <v>45677</v>
      </c>
      <c r="N6">
        <v>494885816.77999997</v>
      </c>
      <c r="O6" t="s">
        <v>325</v>
      </c>
      <c r="P6" s="15" t="s">
        <v>1157</v>
      </c>
      <c r="Q6" t="s">
        <v>48</v>
      </c>
      <c r="R6">
        <v>6492.35</v>
      </c>
      <c r="S6" s="6">
        <v>1</v>
      </c>
      <c r="AH6" s="6">
        <v>1</v>
      </c>
      <c r="AI6" s="6">
        <v>1</v>
      </c>
      <c r="AJ6" s="36">
        <v>2.5000000000000001E-2</v>
      </c>
      <c r="AK6" s="77">
        <v>0</v>
      </c>
      <c r="AL6" s="15" t="s">
        <v>510</v>
      </c>
      <c r="AM6" s="15" t="s">
        <v>576</v>
      </c>
      <c r="AO6" s="61" t="s">
        <v>1604</v>
      </c>
      <c r="AP6" s="15" t="s">
        <v>455</v>
      </c>
    </row>
    <row r="7" spans="1:42" x14ac:dyDescent="0.2">
      <c r="A7" t="s">
        <v>41</v>
      </c>
      <c r="B7" t="s">
        <v>1258</v>
      </c>
      <c r="C7" t="s">
        <v>1258</v>
      </c>
      <c r="E7" t="s">
        <v>1259</v>
      </c>
      <c r="F7" s="15" t="s">
        <v>416</v>
      </c>
      <c r="G7" s="16" t="s">
        <v>418</v>
      </c>
      <c r="H7">
        <v>0</v>
      </c>
      <c r="I7" t="s">
        <v>52</v>
      </c>
      <c r="J7" s="16" t="s">
        <v>583</v>
      </c>
      <c r="K7">
        <v>0</v>
      </c>
      <c r="L7" s="31">
        <v>45125</v>
      </c>
      <c r="M7" s="31">
        <v>45496</v>
      </c>
      <c r="N7">
        <v>34000000</v>
      </c>
      <c r="O7" t="s">
        <v>325</v>
      </c>
      <c r="P7" s="15" t="s">
        <v>1157</v>
      </c>
      <c r="Q7" t="s">
        <v>48</v>
      </c>
      <c r="R7">
        <v>6510.03</v>
      </c>
      <c r="S7" s="6">
        <v>1</v>
      </c>
      <c r="AH7" s="6">
        <v>1</v>
      </c>
      <c r="AI7" s="6">
        <v>1</v>
      </c>
      <c r="AJ7" s="36">
        <v>2.8000000000000001E-2</v>
      </c>
      <c r="AK7" s="77">
        <v>970257.53</v>
      </c>
      <c r="AL7" s="15" t="s">
        <v>576</v>
      </c>
      <c r="AM7" s="15" t="s">
        <v>576</v>
      </c>
      <c r="AO7" s="61" t="s">
        <v>1606</v>
      </c>
      <c r="AP7" s="15" t="s">
        <v>455</v>
      </c>
    </row>
    <row r="8" spans="1:42" x14ac:dyDescent="0.2">
      <c r="A8" t="s">
        <v>41</v>
      </c>
      <c r="B8" t="s">
        <v>1272</v>
      </c>
      <c r="C8" t="s">
        <v>1272</v>
      </c>
      <c r="E8" t="s">
        <v>1273</v>
      </c>
      <c r="F8" s="15" t="s">
        <v>416</v>
      </c>
      <c r="G8" s="16" t="s">
        <v>418</v>
      </c>
      <c r="H8">
        <v>0</v>
      </c>
      <c r="I8" t="s">
        <v>52</v>
      </c>
      <c r="J8" s="16" t="s">
        <v>583</v>
      </c>
      <c r="K8">
        <v>0</v>
      </c>
      <c r="L8" s="31">
        <v>45128</v>
      </c>
      <c r="M8" s="31">
        <v>45678</v>
      </c>
      <c r="N8">
        <v>70805324.329999998</v>
      </c>
      <c r="O8" t="s">
        <v>325</v>
      </c>
      <c r="P8" s="15" t="s">
        <v>1157</v>
      </c>
      <c r="Q8" t="s">
        <v>48</v>
      </c>
      <c r="R8">
        <v>6401.42</v>
      </c>
      <c r="S8" s="6">
        <v>1</v>
      </c>
      <c r="AH8" s="6">
        <v>1</v>
      </c>
      <c r="AI8" s="6">
        <v>1</v>
      </c>
      <c r="AJ8" s="36">
        <v>4.8000000000000001E-2</v>
      </c>
      <c r="AK8" s="77">
        <v>0</v>
      </c>
      <c r="AL8" s="15" t="s">
        <v>510</v>
      </c>
      <c r="AM8" s="15" t="s">
        <v>576</v>
      </c>
      <c r="AO8" s="61" t="s">
        <v>1604</v>
      </c>
      <c r="AP8" s="15" t="s">
        <v>455</v>
      </c>
    </row>
    <row r="9" spans="1:42" x14ac:dyDescent="0.2">
      <c r="A9" t="s">
        <v>41</v>
      </c>
      <c r="B9" t="s">
        <v>1282</v>
      </c>
      <c r="C9" t="s">
        <v>1282</v>
      </c>
      <c r="E9" t="s">
        <v>1283</v>
      </c>
      <c r="F9" s="15" t="s">
        <v>416</v>
      </c>
      <c r="G9" s="56" t="s">
        <v>418</v>
      </c>
      <c r="H9">
        <v>0</v>
      </c>
      <c r="I9" t="s">
        <v>52</v>
      </c>
      <c r="J9" s="16" t="s">
        <v>583</v>
      </c>
      <c r="K9">
        <v>0</v>
      </c>
      <c r="L9" s="31">
        <v>45133</v>
      </c>
      <c r="M9" s="31">
        <v>45693</v>
      </c>
      <c r="N9">
        <v>315984831.87</v>
      </c>
      <c r="O9" t="s">
        <v>325</v>
      </c>
      <c r="P9" s="15" t="s">
        <v>1157</v>
      </c>
      <c r="Q9" t="s">
        <v>48</v>
      </c>
      <c r="R9">
        <v>6457.25</v>
      </c>
      <c r="S9" s="6">
        <v>1</v>
      </c>
      <c r="AH9" s="6">
        <v>1</v>
      </c>
      <c r="AI9" s="6">
        <v>1</v>
      </c>
      <c r="AJ9" s="36">
        <v>2.5000000000000001E-2</v>
      </c>
      <c r="AK9" s="77">
        <v>0</v>
      </c>
      <c r="AL9" s="15" t="s">
        <v>510</v>
      </c>
      <c r="AM9" s="15" t="s">
        <v>576</v>
      </c>
      <c r="AO9" s="61" t="s">
        <v>1604</v>
      </c>
      <c r="AP9" s="15" t="s">
        <v>455</v>
      </c>
    </row>
    <row r="10" spans="1:42" x14ac:dyDescent="0.2">
      <c r="A10" t="s">
        <v>41</v>
      </c>
      <c r="B10" t="s">
        <v>1312</v>
      </c>
      <c r="C10" t="s">
        <v>1312</v>
      </c>
      <c r="E10" t="s">
        <v>1313</v>
      </c>
      <c r="F10" s="15" t="s">
        <v>416</v>
      </c>
      <c r="G10" s="56" t="s">
        <v>418</v>
      </c>
      <c r="H10">
        <v>0</v>
      </c>
      <c r="I10" t="s">
        <v>52</v>
      </c>
      <c r="J10" s="16" t="s">
        <v>583</v>
      </c>
      <c r="K10">
        <v>0</v>
      </c>
      <c r="L10" s="31">
        <v>45140</v>
      </c>
      <c r="M10" s="31">
        <v>45693</v>
      </c>
      <c r="N10">
        <v>365198330.26999998</v>
      </c>
      <c r="O10" t="s">
        <v>325</v>
      </c>
      <c r="P10" s="15" t="s">
        <v>1157</v>
      </c>
      <c r="Q10" t="s">
        <v>48</v>
      </c>
      <c r="R10">
        <v>6496.02</v>
      </c>
      <c r="S10" s="6">
        <v>1</v>
      </c>
      <c r="AH10" s="6">
        <v>1</v>
      </c>
      <c r="AI10" s="6">
        <v>1</v>
      </c>
      <c r="AJ10" s="36">
        <v>2.5000000000000001E-2</v>
      </c>
      <c r="AK10" s="77">
        <v>0</v>
      </c>
      <c r="AL10" s="15" t="s">
        <v>510</v>
      </c>
      <c r="AM10" s="15" t="s">
        <v>576</v>
      </c>
      <c r="AO10" s="61" t="s">
        <v>1604</v>
      </c>
      <c r="AP10" s="15" t="s">
        <v>455</v>
      </c>
    </row>
    <row r="11" spans="1:42" x14ac:dyDescent="0.2">
      <c r="A11" t="s">
        <v>41</v>
      </c>
      <c r="B11" t="s">
        <v>1347</v>
      </c>
      <c r="C11" t="s">
        <v>1347</v>
      </c>
      <c r="E11" t="s">
        <v>1348</v>
      </c>
      <c r="F11" s="15" t="s">
        <v>416</v>
      </c>
      <c r="G11" s="56" t="s">
        <v>418</v>
      </c>
      <c r="H11">
        <v>0</v>
      </c>
      <c r="I11" t="s">
        <v>52</v>
      </c>
      <c r="J11" s="16" t="s">
        <v>583</v>
      </c>
      <c r="K11">
        <v>0</v>
      </c>
      <c r="L11" s="31">
        <v>45147</v>
      </c>
      <c r="M11" s="31">
        <v>45517</v>
      </c>
      <c r="N11">
        <v>81000000</v>
      </c>
      <c r="O11" t="s">
        <v>325</v>
      </c>
      <c r="P11" s="15" t="s">
        <v>1157</v>
      </c>
      <c r="Q11" t="s">
        <v>48</v>
      </c>
      <c r="R11">
        <v>6420.98</v>
      </c>
      <c r="S11" s="6">
        <v>1</v>
      </c>
      <c r="AH11" s="6">
        <v>1</v>
      </c>
      <c r="AI11" s="6">
        <v>1</v>
      </c>
      <c r="AJ11" s="36">
        <v>2.8000000000000001E-2</v>
      </c>
      <c r="AK11" s="77">
        <v>2305282.19</v>
      </c>
      <c r="AL11" s="15" t="s">
        <v>576</v>
      </c>
      <c r="AM11" s="15" t="s">
        <v>576</v>
      </c>
      <c r="AO11" s="61" t="s">
        <v>1607</v>
      </c>
      <c r="AP11" s="15" t="s">
        <v>455</v>
      </c>
    </row>
    <row r="12" spans="1:42" x14ac:dyDescent="0.2">
      <c r="A12" t="s">
        <v>41</v>
      </c>
      <c r="B12" t="s">
        <v>1356</v>
      </c>
      <c r="C12" t="s">
        <v>1356</v>
      </c>
      <c r="E12" t="s">
        <v>1357</v>
      </c>
      <c r="F12" s="15" t="s">
        <v>416</v>
      </c>
      <c r="G12" s="56" t="s">
        <v>418</v>
      </c>
      <c r="H12">
        <v>0</v>
      </c>
      <c r="I12" t="s">
        <v>52</v>
      </c>
      <c r="J12" s="16" t="s">
        <v>583</v>
      </c>
      <c r="K12">
        <v>0</v>
      </c>
      <c r="L12" s="31">
        <v>45149</v>
      </c>
      <c r="M12" s="31">
        <v>45699</v>
      </c>
      <c r="N12">
        <v>55927306.439999998</v>
      </c>
      <c r="O12" t="s">
        <v>325</v>
      </c>
      <c r="P12" s="15" t="s">
        <v>1157</v>
      </c>
      <c r="Q12" t="s">
        <v>48</v>
      </c>
      <c r="R12">
        <v>6304.64</v>
      </c>
      <c r="S12" s="6">
        <v>1</v>
      </c>
      <c r="AH12" s="6">
        <v>1</v>
      </c>
      <c r="AI12" s="6">
        <v>1</v>
      </c>
      <c r="AJ12" s="36">
        <v>4.8000000000000001E-2</v>
      </c>
      <c r="AK12" s="77">
        <v>0</v>
      </c>
      <c r="AL12" s="15" t="s">
        <v>510</v>
      </c>
      <c r="AM12" s="15" t="s">
        <v>576</v>
      </c>
      <c r="AO12" s="61" t="s">
        <v>1604</v>
      </c>
      <c r="AP12" s="15" t="s">
        <v>455</v>
      </c>
    </row>
    <row r="13" spans="1:42" x14ac:dyDescent="0.2">
      <c r="A13" t="s">
        <v>41</v>
      </c>
      <c r="B13" t="s">
        <v>1368</v>
      </c>
      <c r="C13" t="s">
        <v>1368</v>
      </c>
      <c r="E13" t="s">
        <v>1369</v>
      </c>
      <c r="F13" s="15" t="s">
        <v>416</v>
      </c>
      <c r="G13" s="56" t="s">
        <v>418</v>
      </c>
      <c r="H13">
        <v>0</v>
      </c>
      <c r="I13" t="s">
        <v>52</v>
      </c>
      <c r="J13" s="16" t="s">
        <v>583</v>
      </c>
      <c r="K13">
        <v>0</v>
      </c>
      <c r="L13" s="31">
        <v>45153</v>
      </c>
      <c r="M13" s="31">
        <v>45524</v>
      </c>
      <c r="N13">
        <v>22000000</v>
      </c>
      <c r="O13" t="s">
        <v>325</v>
      </c>
      <c r="P13" s="15" t="s">
        <v>1157</v>
      </c>
      <c r="Q13" t="s">
        <v>48</v>
      </c>
      <c r="R13">
        <v>6261.73</v>
      </c>
      <c r="S13" s="6">
        <v>1</v>
      </c>
      <c r="AH13" s="6">
        <v>1</v>
      </c>
      <c r="AI13" s="6">
        <v>1</v>
      </c>
      <c r="AJ13" s="36">
        <v>2.9000000000000001E-2</v>
      </c>
      <c r="AK13" s="77">
        <v>650235.62</v>
      </c>
      <c r="AL13" s="15" t="s">
        <v>576</v>
      </c>
      <c r="AM13" s="15" t="s">
        <v>576</v>
      </c>
      <c r="AO13" s="61" t="s">
        <v>1608</v>
      </c>
      <c r="AP13" s="15" t="s">
        <v>1370</v>
      </c>
    </row>
    <row r="14" spans="1:42" x14ac:dyDescent="0.2">
      <c r="A14" s="15" t="s">
        <v>1506</v>
      </c>
      <c r="B14" t="s">
        <v>1505</v>
      </c>
      <c r="C14" t="s">
        <v>1505</v>
      </c>
      <c r="E14" t="s">
        <v>1507</v>
      </c>
      <c r="F14" s="15" t="s">
        <v>416</v>
      </c>
      <c r="G14" s="56" t="s">
        <v>418</v>
      </c>
      <c r="H14">
        <v>0</v>
      </c>
      <c r="I14" t="s">
        <v>52</v>
      </c>
      <c r="J14" s="16" t="s">
        <v>583</v>
      </c>
      <c r="K14">
        <v>0</v>
      </c>
      <c r="L14" s="31">
        <v>45211</v>
      </c>
      <c r="M14" s="31">
        <v>45761</v>
      </c>
      <c r="N14">
        <v>220389866.25</v>
      </c>
      <c r="O14" t="s">
        <v>325</v>
      </c>
      <c r="P14" s="15" t="s">
        <v>1157</v>
      </c>
      <c r="Q14" t="s">
        <v>48</v>
      </c>
      <c r="R14">
        <v>6104.46</v>
      </c>
      <c r="S14" s="6">
        <v>1</v>
      </c>
      <c r="AH14" s="6">
        <v>1</v>
      </c>
      <c r="AI14" s="6">
        <v>1</v>
      </c>
      <c r="AJ14" s="8">
        <v>2.4500000000000001E-2</v>
      </c>
      <c r="AK14" s="79">
        <v>0</v>
      </c>
      <c r="AL14" s="15" t="s">
        <v>1508</v>
      </c>
      <c r="AM14" s="15" t="s">
        <v>1509</v>
      </c>
      <c r="AO14" s="61" t="s">
        <v>1604</v>
      </c>
      <c r="AP14" s="15" t="s">
        <v>455</v>
      </c>
    </row>
    <row r="15" spans="1:42" x14ac:dyDescent="0.2">
      <c r="A15" s="15" t="s">
        <v>509</v>
      </c>
      <c r="B15" t="s">
        <v>1548</v>
      </c>
      <c r="C15" t="s">
        <v>1548</v>
      </c>
      <c r="E15" t="s">
        <v>1549</v>
      </c>
      <c r="F15" s="15" t="s">
        <v>416</v>
      </c>
      <c r="G15" s="56" t="s">
        <v>418</v>
      </c>
      <c r="H15">
        <v>0</v>
      </c>
      <c r="I15" t="s">
        <v>52</v>
      </c>
      <c r="J15" s="16" t="s">
        <v>583</v>
      </c>
      <c r="K15">
        <v>0</v>
      </c>
      <c r="L15" s="31">
        <v>45231</v>
      </c>
      <c r="M15" s="31">
        <v>45783</v>
      </c>
      <c r="N15">
        <v>115886050.81</v>
      </c>
      <c r="O15" t="s">
        <v>325</v>
      </c>
      <c r="P15" s="15" t="s">
        <v>1157</v>
      </c>
      <c r="Q15" t="s">
        <v>48</v>
      </c>
      <c r="R15">
        <v>5958.42</v>
      </c>
      <c r="S15" s="6">
        <v>1</v>
      </c>
      <c r="AH15" s="6">
        <v>1</v>
      </c>
      <c r="AI15" s="6">
        <v>1</v>
      </c>
      <c r="AJ15" s="8">
        <v>2.4500000000000001E-2</v>
      </c>
      <c r="AK15" s="79">
        <v>0</v>
      </c>
      <c r="AL15" s="15" t="s">
        <v>510</v>
      </c>
      <c r="AM15" s="15" t="s">
        <v>576</v>
      </c>
      <c r="AO15" s="61" t="s">
        <v>1604</v>
      </c>
      <c r="AP15" s="15" t="s">
        <v>455</v>
      </c>
    </row>
    <row r="16" spans="1:42" x14ac:dyDescent="0.2">
      <c r="A16" s="15" t="s">
        <v>509</v>
      </c>
      <c r="B16" t="s">
        <v>1655</v>
      </c>
      <c r="C16" t="s">
        <v>1655</v>
      </c>
      <c r="E16" t="s">
        <v>1656</v>
      </c>
      <c r="F16" s="15" t="s">
        <v>416</v>
      </c>
      <c r="G16" s="56" t="s">
        <v>418</v>
      </c>
      <c r="H16">
        <v>0</v>
      </c>
      <c r="I16" t="s">
        <v>52</v>
      </c>
      <c r="J16" s="16" t="s">
        <v>583</v>
      </c>
      <c r="K16">
        <v>0</v>
      </c>
      <c r="L16" s="31">
        <v>45273</v>
      </c>
      <c r="M16" s="31">
        <v>45824</v>
      </c>
      <c r="N16">
        <v>87984270.349999994</v>
      </c>
      <c r="O16" t="s">
        <v>325</v>
      </c>
      <c r="P16" s="15" t="s">
        <v>1157</v>
      </c>
      <c r="Q16" t="s">
        <v>48</v>
      </c>
      <c r="R16">
        <v>6019.55</v>
      </c>
      <c r="S16" s="6">
        <v>1</v>
      </c>
      <c r="AH16" s="6">
        <v>1</v>
      </c>
      <c r="AI16" s="6">
        <v>1</v>
      </c>
      <c r="AJ16" s="8">
        <v>2.4500000000000001E-2</v>
      </c>
      <c r="AK16" s="79">
        <v>0</v>
      </c>
      <c r="AL16" s="15" t="s">
        <v>510</v>
      </c>
      <c r="AM16" s="15" t="s">
        <v>576</v>
      </c>
      <c r="AO16" s="61" t="s">
        <v>1604</v>
      </c>
      <c r="AP16" s="15" t="s">
        <v>455</v>
      </c>
    </row>
    <row r="17" spans="1:42" x14ac:dyDescent="0.2">
      <c r="A17" s="15" t="s">
        <v>509</v>
      </c>
      <c r="B17" t="s">
        <v>1710</v>
      </c>
      <c r="C17" t="s">
        <v>1710</v>
      </c>
      <c r="E17" t="s">
        <v>1711</v>
      </c>
      <c r="F17" s="15" t="s">
        <v>416</v>
      </c>
      <c r="G17" s="56" t="s">
        <v>418</v>
      </c>
      <c r="H17">
        <v>0</v>
      </c>
      <c r="I17" t="s">
        <v>52</v>
      </c>
      <c r="J17" s="16" t="s">
        <v>583</v>
      </c>
      <c r="K17">
        <v>0</v>
      </c>
      <c r="L17" s="31">
        <v>45301</v>
      </c>
      <c r="M17" s="31">
        <v>46034</v>
      </c>
      <c r="N17">
        <v>128941783.2</v>
      </c>
      <c r="O17" t="s">
        <v>325</v>
      </c>
      <c r="P17" s="15" t="s">
        <v>1157</v>
      </c>
      <c r="Q17" t="s">
        <v>48</v>
      </c>
      <c r="R17">
        <v>5512.07</v>
      </c>
      <c r="S17" s="6">
        <v>1</v>
      </c>
      <c r="AH17" s="6">
        <v>1</v>
      </c>
      <c r="AI17" s="6">
        <v>1</v>
      </c>
      <c r="AJ17" s="8">
        <v>2.4500000000000001E-2</v>
      </c>
      <c r="AK17" s="79">
        <v>0</v>
      </c>
      <c r="AL17" s="15" t="s">
        <v>510</v>
      </c>
      <c r="AM17" s="15" t="s">
        <v>576</v>
      </c>
      <c r="AO17" s="61" t="s">
        <v>1604</v>
      </c>
      <c r="AP17" s="15" t="s">
        <v>455</v>
      </c>
    </row>
  </sheetData>
  <autoFilter ref="A1:AP15" xr:uid="{49E77A78-51C8-493A-BF71-485AA6328169}"/>
  <phoneticPr fontId="12" type="noConversion"/>
  <dataValidations count="1">
    <dataValidation type="list" allowBlank="1" showInputMessage="1" showErrorMessage="1" sqref="Q1:Q17" xr:uid="{A206A519-9A13-458F-90D2-571900773647}">
      <formula1>"每天观察,每周观察,双周观察,每月观察,季度观察,到期观察"</formula1>
    </dataValidation>
  </dataValidations>
  <hyperlinks>
    <hyperlink ref="AO2" r:id="rId1" display="sunxh_garden@cibwm.com.cn,liumiao@cib.com.cn,xwj014040@cib.com.cn,tangjunling@cib.com.cn,guanwei@cib.com.cn,chenli01@cib.com.cn,zengyan@cib.com.cn,cibchanpin@cib.com.cn,wh016255@cib.com.cn,chenlei018213@cib.com.cn,cdtggd01@cib.com.cn,zhangyajie@cibwm.com.cn" xr:uid="{670745F2-A7F7-458C-ADC2-8EDD0E40F78A}"/>
    <hyperlink ref="AO3" r:id="rId2" display="sunxh_garden@cibwm.com.cn,liumiao@cib.com.cn,xwj014040@cib.com.cn,tangjunling@cib.com.cn,guanwei@cib.com.cn,chenli01@cib.com.cn,zengyan@cib.com.cn,cibchanpin@cib.com.cn,wh016255@cib.com.cn,chenlei018213@cib.com.cn,cdtggd01@cib.com.cn,zhangyajie@cibwm.com.cn" xr:uid="{C864E3AF-82AF-40CB-BC47-3F79A23CE573}"/>
    <hyperlink ref="AO4" r:id="rId3" xr:uid="{B6B729BE-D8EA-4E6B-92DB-48F58795BBD0}"/>
    <hyperlink ref="AO5" r:id="rId4" display="sunxh_garden@cibwm.com.cn,liumiao@cib.com.cn,xwj014040@cib.com.cn,tangjunling@cib.com.cn,guanwei@cib.com.cn,chenli01@cib.com.cn,zengyan@cib.com.cn,cibchanpin@cib.com.cn,wh016255@cib.com.cn,chenlei018213@cib.com.cn,cdtggd01@cib.com.cn,zhangyajie@cibwm.com.cn" xr:uid="{32E4F2A1-9F7F-41F0-900B-612D4CF5E6DD}"/>
    <hyperlink ref="AO6" r:id="rId5" display="sunxh_garden@cibwm.com.cn,liumiao@cib.com.cn,xwj014040@cib.com.cn,tangjunling@cib.com.cn,guanwei@cib.com.cn,chenli01@cib.com.cn,zengyan@cib.com.cn,cibchanpin@cib.com.cn,wh016255@cib.com.cn,chenlei018213@cib.com.cn,cdtggd01@cib.com.cn,zhangyajie@cibwm.com.cn" xr:uid="{0DE54FA5-748B-4602-8248-CD95E299F0E8}"/>
    <hyperlink ref="AO7" r:id="rId6" xr:uid="{348868A2-AB0C-4D26-843F-DEC8C3A22C92}"/>
    <hyperlink ref="AO8" r:id="rId7" display="sunxh_garden@cibwm.com.cn,liumiao@cib.com.cn,xwj014040@cib.com.cn,tangjunling@cib.com.cn,guanwei@cib.com.cn,chenli01@cib.com.cn,zengyan@cib.com.cn,cibchanpin@cib.com.cn,wh016255@cib.com.cn,chenlei018213@cib.com.cn,cdtggd01@cib.com.cn,zhangyajie@cibwm.com.cn" xr:uid="{2F07E99E-C275-4D86-9C21-F093CE5122E5}"/>
    <hyperlink ref="AO9" r:id="rId8" display="sunxh_garden@cibwm.com.cn,liumiao@cib.com.cn,xwj014040@cib.com.cn,tangjunling@cib.com.cn,guanwei@cib.com.cn,chenli01@cib.com.cn,zengyan@cib.com.cn,cibchanpin@cib.com.cn,wh016255@cib.com.cn,chenlei018213@cib.com.cn,cdtggd01@cib.com.cn,zhangyajie@cibwm.com.cn" xr:uid="{D5C734FB-FCBA-4B02-A67B-E6A13F3E4701}"/>
    <hyperlink ref="AO10" r:id="rId9" display="sunxh_garden@cibwm.com.cn,liumiao@cib.com.cn,xwj014040@cib.com.cn,tangjunling@cib.com.cn,guanwei@cib.com.cn,chenli01@cib.com.cn,zengyan@cib.com.cn,cibchanpin@cib.com.cn,wh016255@cib.com.cn,chenlei018213@cib.com.cn,cdtggd01@cib.com.cn,zhangyajie@cibwm.com.cn" xr:uid="{0EC6DBEF-8645-446D-85F0-AEB9C9661735}"/>
    <hyperlink ref="AO11" r:id="rId10" xr:uid="{8D042D8E-DB4C-4F0E-8CE9-3F6C597A3261}"/>
    <hyperlink ref="AO12" r:id="rId11" display="sunxh_garden@cibwm.com.cn,liumiao@cib.com.cn,xwj014040@cib.com.cn,tangjunling@cib.com.cn,guanwei@cib.com.cn,chenli01@cib.com.cn,zengyan@cib.com.cn,cibchanpin@cib.com.cn,wh016255@cib.com.cn,chenlei018213@cib.com.cn,cdtggd01@cib.com.cn,zhangyajie@cibwm.com.cn" xr:uid="{CF80139F-C544-4303-B9DD-2A5EC2474910}"/>
    <hyperlink ref="AO13" r:id="rId12" xr:uid="{BF0E2A10-1BE0-4961-BCC5-F523E10280FA}"/>
    <hyperlink ref="AO14" r:id="rId13" display="sunxh_garden@cibwm.com.cn,liumiao@cib.com.cn,xwj014040@cib.com.cn,tangjunling@cib.com.cn,guanwei@cib.com.cn,chenli01@cib.com.cn,zengyan@cib.com.cn,cibchanpin@cib.com.cn,wh016255@cib.com.cn,chenlei018213@cib.com.cn,cdtggd01@cib.com.cn,zhangyajie@cibwm.com.cn" xr:uid="{199EEF51-2624-41B3-9822-23C6E06E7A96}"/>
    <hyperlink ref="AO15" r:id="rId14" display="sunxh_garden@cibwm.com.cn,liumiao@cib.com.cn,xwj014040@cib.com.cn,tangjunling@cib.com.cn,guanwei@cib.com.cn,chenli01@cib.com.cn,zengyan@cib.com.cn,cibchanpin@cib.com.cn,wh016255@cib.com.cn,chenlei018213@cib.com.cn,cdtggd01@cib.com.cn,zhangyajie@cibwm.com.cn" xr:uid="{6D7BD1DF-6E8E-4297-9B33-A10B6B8435AB}"/>
    <hyperlink ref="AO16" r:id="rId15" display="sunxh_garden@cibwm.com.cn,liumiao@cib.com.cn,xwj014040@cib.com.cn,tangjunling@cib.com.cn,guanwei@cib.com.cn,chenli01@cib.com.cn,zengyan@cib.com.cn,cibchanpin@cib.com.cn,wh016255@cib.com.cn,chenlei018213@cib.com.cn,cdtggd01@cib.com.cn,zhangyajie@cibwm.com.cn" xr:uid="{01C2D461-E7DA-4957-8249-CF2245018567}"/>
    <hyperlink ref="AO17" r:id="rId16" display="sunxh_garden@cibwm.com.cn,liumiao@cib.com.cn,xwj014040@cib.com.cn,tangjunling@cib.com.cn,guanwei@cib.com.cn,chenli01@cib.com.cn,zengyan@cib.com.cn,cibchanpin@cib.com.cn,wh016255@cib.com.cn,chenlei018213@cib.com.cn,cdtggd01@cib.com.cn,zhangyajie@cibwm.com.cn" xr:uid="{1EC470B9-E7BD-48CA-94F2-D7DBA8A88EBF}"/>
  </hyperlinks>
  <pageMargins left="0.7" right="0.7" top="0.75" bottom="0.75" header="0.3" footer="0.3"/>
  <pageSetup paperSize="9" orientation="portrait" horizontalDpi="0" verticalDpi="0"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37EA9-A378-42AD-A31D-A91BC11729DE}">
  <dimension ref="A1:AP3"/>
  <sheetViews>
    <sheetView workbookViewId="0">
      <selection activeCell="I16" sqref="I16"/>
    </sheetView>
  </sheetViews>
  <sheetFormatPr defaultRowHeight="14.25" x14ac:dyDescent="0.2"/>
  <cols>
    <col min="5" max="5" width="25.875" customWidth="1"/>
    <col min="11" max="11" width="13" customWidth="1"/>
    <col min="12" max="12" width="10.5" bestFit="1" customWidth="1"/>
    <col min="13" max="13" width="14" customWidth="1"/>
  </cols>
  <sheetData>
    <row r="1" spans="1:42" x14ac:dyDescent="0.2">
      <c r="A1" s="1" t="s">
        <v>0</v>
      </c>
      <c r="B1" s="1" t="s">
        <v>1</v>
      </c>
      <c r="C1" s="1" t="s">
        <v>2</v>
      </c>
      <c r="D1" s="1" t="s">
        <v>1473</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7" t="s">
        <v>26</v>
      </c>
      <c r="AC1" s="1" t="s">
        <v>27</v>
      </c>
      <c r="AD1" s="1" t="s">
        <v>28</v>
      </c>
      <c r="AE1" s="1" t="s">
        <v>29</v>
      </c>
      <c r="AF1" s="1" t="s">
        <v>30</v>
      </c>
      <c r="AG1" s="1" t="s">
        <v>31</v>
      </c>
      <c r="AH1" s="1" t="s">
        <v>32</v>
      </c>
      <c r="AI1" s="1" t="s">
        <v>33</v>
      </c>
      <c r="AJ1" s="9" t="s">
        <v>34</v>
      </c>
      <c r="AK1" s="10" t="s">
        <v>35</v>
      </c>
      <c r="AL1" s="11" t="s">
        <v>36</v>
      </c>
      <c r="AM1" s="10" t="s">
        <v>37</v>
      </c>
      <c r="AN1" s="1" t="s">
        <v>38</v>
      </c>
      <c r="AO1" s="1" t="s">
        <v>39</v>
      </c>
      <c r="AP1" s="1" t="s">
        <v>40</v>
      </c>
    </row>
    <row r="2" spans="1:42" x14ac:dyDescent="0.2">
      <c r="A2" s="15"/>
      <c r="B2" s="15"/>
      <c r="C2" s="64"/>
      <c r="D2" s="29"/>
      <c r="E2" s="15"/>
      <c r="F2" s="15"/>
      <c r="G2" s="15"/>
      <c r="I2" s="15"/>
      <c r="L2" s="3"/>
      <c r="M2" s="3"/>
      <c r="S2" s="6"/>
      <c r="U2" s="15"/>
      <c r="V2" s="6"/>
      <c r="AB2" s="3"/>
      <c r="AE2" s="6"/>
      <c r="AG2" s="8"/>
      <c r="AH2" s="6"/>
      <c r="AI2" s="6"/>
      <c r="AJ2" s="12"/>
      <c r="AK2" s="12"/>
      <c r="AL2" s="66"/>
      <c r="AM2" s="66"/>
      <c r="AO2" s="61"/>
    </row>
    <row r="3" spans="1:42" x14ac:dyDescent="0.2">
      <c r="A3" s="15"/>
      <c r="B3" s="15"/>
      <c r="C3" s="64"/>
      <c r="D3" s="29"/>
      <c r="E3" s="15"/>
      <c r="F3" s="15"/>
      <c r="G3" s="15"/>
      <c r="I3" s="15"/>
      <c r="L3" s="3"/>
      <c r="M3" s="3"/>
      <c r="S3" s="6"/>
      <c r="U3" s="15"/>
      <c r="V3" s="6"/>
      <c r="AB3" s="3"/>
      <c r="AE3" s="6"/>
      <c r="AG3" s="8"/>
      <c r="AH3" s="6"/>
      <c r="AI3" s="6"/>
      <c r="AJ3" s="12"/>
      <c r="AK3" s="12"/>
      <c r="AL3" s="66"/>
      <c r="AM3" s="66"/>
      <c r="AO3" s="61"/>
    </row>
  </sheetData>
  <autoFilter ref="A1:AP1" xr:uid="{84176820-B6BE-4AD4-98D6-53363595980D}"/>
  <phoneticPr fontId="12" type="noConversion"/>
  <dataValidations count="1">
    <dataValidation type="list" allowBlank="1" showInputMessage="1" showErrorMessage="1" sqref="Q1:Q3" xr:uid="{E4035A10-90DF-4BA2-B924-E7726DDE71D2}">
      <formula1>"每天观察,每周观察,双周观察,每月观察,季度观察,到期观察"</formula1>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77AF-99FA-4A1F-80F8-5B0922A04668}">
  <dimension ref="A1:AP2"/>
  <sheetViews>
    <sheetView topLeftCell="R1" workbookViewId="0">
      <selection activeCell="AG3" sqref="AG3"/>
    </sheetView>
  </sheetViews>
  <sheetFormatPr defaultRowHeight="14.25" x14ac:dyDescent="0.2"/>
  <cols>
    <col min="11" max="11" width="13.5" customWidth="1"/>
    <col min="12" max="12" width="13.125" customWidth="1"/>
    <col min="13" max="13" width="11.125" customWidth="1"/>
    <col min="14" max="14" width="14.625" customWidth="1"/>
    <col min="36" max="37" width="11.5" customWidth="1"/>
  </cols>
  <sheetData>
    <row r="1" spans="1:42" x14ac:dyDescent="0.2">
      <c r="A1" s="1" t="s">
        <v>0</v>
      </c>
      <c r="B1" s="1" t="s">
        <v>1</v>
      </c>
      <c r="C1" s="1" t="s">
        <v>2</v>
      </c>
      <c r="D1" s="1" t="s">
        <v>1473</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7" t="s">
        <v>26</v>
      </c>
      <c r="AC1" s="1" t="s">
        <v>27</v>
      </c>
      <c r="AD1" s="1" t="s">
        <v>28</v>
      </c>
      <c r="AE1" s="1" t="s">
        <v>29</v>
      </c>
      <c r="AF1" s="1" t="s">
        <v>30</v>
      </c>
      <c r="AG1" s="1" t="s">
        <v>31</v>
      </c>
      <c r="AH1" s="1" t="s">
        <v>32</v>
      </c>
      <c r="AI1" s="1" t="s">
        <v>33</v>
      </c>
      <c r="AJ1" s="9" t="s">
        <v>34</v>
      </c>
      <c r="AK1" s="10" t="s">
        <v>35</v>
      </c>
      <c r="AL1" s="11" t="s">
        <v>36</v>
      </c>
      <c r="AM1" s="10" t="s">
        <v>37</v>
      </c>
      <c r="AN1" s="1" t="s">
        <v>38</v>
      </c>
      <c r="AO1" s="1" t="s">
        <v>39</v>
      </c>
      <c r="AP1" s="1" t="s">
        <v>40</v>
      </c>
    </row>
    <row r="2" spans="1:42" x14ac:dyDescent="0.2">
      <c r="A2" t="s">
        <v>41</v>
      </c>
      <c r="B2" s="15" t="s">
        <v>1718</v>
      </c>
      <c r="C2" s="15" t="s">
        <v>1718</v>
      </c>
      <c r="E2" s="15" t="s">
        <v>1719</v>
      </c>
      <c r="F2" s="15" t="s">
        <v>441</v>
      </c>
      <c r="G2" s="56" t="s">
        <v>1720</v>
      </c>
      <c r="H2">
        <v>1</v>
      </c>
      <c r="I2" t="s">
        <v>52</v>
      </c>
      <c r="J2" s="16" t="s">
        <v>45</v>
      </c>
      <c r="K2" s="4">
        <v>10000000</v>
      </c>
      <c r="L2" s="3">
        <v>45434</v>
      </c>
      <c r="M2" s="3">
        <v>45526</v>
      </c>
      <c r="N2">
        <v>10000000</v>
      </c>
      <c r="O2" s="15" t="s">
        <v>1721</v>
      </c>
      <c r="P2" s="15" t="s">
        <v>1722</v>
      </c>
      <c r="Q2" t="s">
        <v>241</v>
      </c>
      <c r="R2">
        <v>3684.45</v>
      </c>
      <c r="S2" s="6">
        <v>1</v>
      </c>
      <c r="U2" s="15" t="s">
        <v>1723</v>
      </c>
      <c r="V2" s="6">
        <v>1.04</v>
      </c>
      <c r="X2">
        <v>0</v>
      </c>
      <c r="Y2" s="15"/>
      <c r="AD2" s="8"/>
      <c r="AE2" s="8">
        <v>1.6000000000000001E-3</v>
      </c>
      <c r="AF2">
        <v>0</v>
      </c>
      <c r="AG2" s="8">
        <v>2.1000000000000001E-2</v>
      </c>
      <c r="AH2" s="6">
        <v>2.4</v>
      </c>
      <c r="AI2" s="6"/>
      <c r="AJ2" s="6">
        <v>0</v>
      </c>
      <c r="AK2" s="77">
        <v>0</v>
      </c>
      <c r="AL2" s="15" t="s">
        <v>1496</v>
      </c>
      <c r="AM2" s="15" t="s">
        <v>51</v>
      </c>
      <c r="AN2" s="55"/>
      <c r="AO2" s="61"/>
    </row>
  </sheetData>
  <phoneticPr fontId="12" type="noConversion"/>
  <dataValidations count="1">
    <dataValidation type="list" allowBlank="1" showInputMessage="1" showErrorMessage="1" sqref="Q1:Q2" xr:uid="{7891A509-083B-47ED-85CA-102315D34A36}">
      <formula1>"每天观察,每周观察,双周观察,每月观察,季度观察,到期观察"</formula1>
    </dataValidation>
  </dataValidation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3C38-851B-42C2-A5BC-D58D803DF647}">
  <dimension ref="A1:BG264"/>
  <sheetViews>
    <sheetView topLeftCell="A31" workbookViewId="0">
      <selection activeCell="E35" sqref="E35"/>
    </sheetView>
  </sheetViews>
  <sheetFormatPr defaultRowHeight="14.25" x14ac:dyDescent="0.2"/>
  <cols>
    <col min="3" max="3" width="15.375" customWidth="1"/>
    <col min="11" max="11" width="15" customWidth="1"/>
    <col min="12" max="12" width="13.375" customWidth="1"/>
    <col min="13" max="13" width="12.5" customWidth="1"/>
    <col min="14" max="14" width="14.75" customWidth="1"/>
    <col min="37" max="37" width="13.75" customWidth="1"/>
    <col min="47" max="48" width="10.5" bestFit="1" customWidth="1"/>
  </cols>
  <sheetData>
    <row r="1" spans="1:59" x14ac:dyDescent="0.2">
      <c r="A1" s="1" t="s">
        <v>0</v>
      </c>
      <c r="B1" s="1" t="s">
        <v>1</v>
      </c>
      <c r="C1" s="1" t="s">
        <v>2</v>
      </c>
      <c r="D1" s="1" t="s">
        <v>1473</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7" t="s">
        <v>26</v>
      </c>
      <c r="AC1" s="1" t="s">
        <v>27</v>
      </c>
      <c r="AD1" s="1" t="s">
        <v>28</v>
      </c>
      <c r="AE1" s="1" t="s">
        <v>29</v>
      </c>
      <c r="AF1" s="1" t="s">
        <v>30</v>
      </c>
      <c r="AG1" s="1" t="s">
        <v>31</v>
      </c>
      <c r="AH1" s="1" t="s">
        <v>32</v>
      </c>
      <c r="AI1" s="1" t="s">
        <v>33</v>
      </c>
      <c r="AJ1" s="9" t="s">
        <v>34</v>
      </c>
      <c r="AK1" s="10" t="s">
        <v>35</v>
      </c>
      <c r="AL1" s="11" t="s">
        <v>36</v>
      </c>
      <c r="AM1" s="10" t="s">
        <v>37</v>
      </c>
      <c r="AN1" s="1" t="s">
        <v>38</v>
      </c>
      <c r="AO1" s="1" t="s">
        <v>39</v>
      </c>
      <c r="AP1" s="1" t="s">
        <v>40</v>
      </c>
    </row>
    <row r="2" spans="1:59" s="20" customFormat="1" x14ac:dyDescent="0.2">
      <c r="A2" s="20" t="s">
        <v>53</v>
      </c>
      <c r="B2" s="20" t="s">
        <v>74</v>
      </c>
      <c r="C2" s="20" t="s">
        <v>75</v>
      </c>
      <c r="D2" s="29" t="s">
        <v>77</v>
      </c>
      <c r="E2" s="29" t="s">
        <v>76</v>
      </c>
      <c r="F2" s="20" t="s">
        <v>42</v>
      </c>
      <c r="G2" s="20" t="s">
        <v>43</v>
      </c>
      <c r="H2" s="20">
        <v>1</v>
      </c>
      <c r="I2" s="20" t="s">
        <v>52</v>
      </c>
      <c r="J2" s="20" t="s">
        <v>45</v>
      </c>
      <c r="K2" s="20">
        <v>82000000</v>
      </c>
      <c r="L2" s="31">
        <v>44558</v>
      </c>
      <c r="M2" s="31">
        <v>45299</v>
      </c>
      <c r="N2" s="20">
        <v>82000000</v>
      </c>
      <c r="O2" s="20" t="s">
        <v>46</v>
      </c>
      <c r="P2" s="20" t="s">
        <v>47</v>
      </c>
      <c r="Q2" s="20" t="s">
        <v>48</v>
      </c>
      <c r="R2" s="5">
        <f>ROUND([2]!s_dq_close(P2,L2,1),2)</f>
        <v>7286.03</v>
      </c>
      <c r="S2" s="17">
        <v>1</v>
      </c>
      <c r="V2" s="17"/>
      <c r="X2" s="17">
        <v>1</v>
      </c>
      <c r="Y2" s="17" t="s">
        <v>72</v>
      </c>
      <c r="Z2" s="17">
        <v>0.78</v>
      </c>
      <c r="AA2" s="17"/>
      <c r="AB2" s="31"/>
      <c r="AC2" s="39">
        <v>0.23599999999999999</v>
      </c>
      <c r="AD2" s="36"/>
      <c r="AE2" s="36">
        <v>0</v>
      </c>
      <c r="AF2" s="36">
        <v>0</v>
      </c>
      <c r="AG2" s="20">
        <v>0</v>
      </c>
      <c r="AH2" s="17">
        <v>1</v>
      </c>
      <c r="AI2" s="17">
        <v>1</v>
      </c>
      <c r="AJ2" s="36">
        <v>0</v>
      </c>
      <c r="AK2" s="34">
        <v>0</v>
      </c>
      <c r="AL2" s="13" t="s">
        <v>51</v>
      </c>
      <c r="AM2" s="13" t="s">
        <v>51</v>
      </c>
      <c r="AN2" s="39" t="s">
        <v>78</v>
      </c>
      <c r="AO2" s="43" t="s">
        <v>79</v>
      </c>
      <c r="AP2" s="44"/>
    </row>
    <row r="3" spans="1:59" x14ac:dyDescent="0.2">
      <c r="A3" s="28" t="s">
        <v>41</v>
      </c>
      <c r="B3" s="20" t="s">
        <v>65</v>
      </c>
      <c r="C3" s="20" t="s">
        <v>66</v>
      </c>
      <c r="D3" s="20"/>
      <c r="E3" s="28" t="s">
        <v>80</v>
      </c>
      <c r="F3" s="20" t="s">
        <v>42</v>
      </c>
      <c r="G3" s="20" t="s">
        <v>43</v>
      </c>
      <c r="H3" s="20">
        <f>K3/N3</f>
        <v>0.2</v>
      </c>
      <c r="I3" s="20" t="s">
        <v>52</v>
      </c>
      <c r="J3" s="20" t="s">
        <v>45</v>
      </c>
      <c r="K3" s="20">
        <v>2600000</v>
      </c>
      <c r="L3" s="32">
        <v>44561</v>
      </c>
      <c r="M3" s="32">
        <v>45293</v>
      </c>
      <c r="N3" s="20">
        <v>13000000</v>
      </c>
      <c r="O3" s="20" t="s">
        <v>46</v>
      </c>
      <c r="P3" s="20" t="s">
        <v>47</v>
      </c>
      <c r="Q3" s="20" t="s">
        <v>48</v>
      </c>
      <c r="R3" s="34">
        <f>ROUND([2]!s_dq_close(P3,L3,1),2)</f>
        <v>7359.4</v>
      </c>
      <c r="S3" s="17">
        <v>1</v>
      </c>
      <c r="T3" s="20"/>
      <c r="U3" s="20"/>
      <c r="V3" s="20"/>
      <c r="W3" s="20"/>
      <c r="X3" s="17">
        <v>0.2</v>
      </c>
      <c r="Y3" s="17" t="s">
        <v>60</v>
      </c>
      <c r="Z3" s="17">
        <v>0.8</v>
      </c>
      <c r="AA3" s="17"/>
      <c r="AB3" s="31"/>
      <c r="AC3" s="39">
        <v>0.15</v>
      </c>
      <c r="AD3" s="17"/>
      <c r="AE3" s="17">
        <v>0</v>
      </c>
      <c r="AF3" s="17">
        <v>0</v>
      </c>
      <c r="AG3" s="17">
        <v>0</v>
      </c>
      <c r="AH3" s="17">
        <v>1</v>
      </c>
      <c r="AI3" s="17">
        <v>1</v>
      </c>
      <c r="AJ3" s="36">
        <v>0</v>
      </c>
      <c r="AK3" s="34">
        <v>0</v>
      </c>
      <c r="AL3" s="13" t="s">
        <v>50</v>
      </c>
      <c r="AM3" s="13" t="s">
        <v>51</v>
      </c>
      <c r="AN3" s="42" t="s">
        <v>419</v>
      </c>
      <c r="AO3" s="43"/>
    </row>
    <row r="4" spans="1:59" s="20" customFormat="1" x14ac:dyDescent="0.2">
      <c r="A4" s="20" t="s">
        <v>41</v>
      </c>
      <c r="B4" s="20" t="s">
        <v>81</v>
      </c>
      <c r="C4" s="20" t="s">
        <v>81</v>
      </c>
      <c r="E4" s="28" t="s">
        <v>82</v>
      </c>
      <c r="F4" s="20" t="s">
        <v>42</v>
      </c>
      <c r="G4" s="20" t="s">
        <v>43</v>
      </c>
      <c r="H4" s="20">
        <f>K4/N4</f>
        <v>0.98</v>
      </c>
      <c r="I4" s="20" t="s">
        <v>44</v>
      </c>
      <c r="J4" s="20" t="s">
        <v>45</v>
      </c>
      <c r="K4" s="30">
        <v>17640000</v>
      </c>
      <c r="L4" s="31">
        <v>44565</v>
      </c>
      <c r="M4" s="31">
        <v>45294</v>
      </c>
      <c r="N4" s="30">
        <v>18000000</v>
      </c>
      <c r="O4" s="20" t="s">
        <v>46</v>
      </c>
      <c r="P4" s="20" t="s">
        <v>47</v>
      </c>
      <c r="Q4" s="20" t="s">
        <v>48</v>
      </c>
      <c r="R4" s="34">
        <v>7354.46</v>
      </c>
      <c r="S4" s="17">
        <v>1</v>
      </c>
      <c r="T4" s="17"/>
      <c r="U4" s="17"/>
      <c r="V4" s="17"/>
      <c r="W4" s="17"/>
      <c r="X4" s="17">
        <v>1</v>
      </c>
      <c r="Y4" s="17" t="s">
        <v>72</v>
      </c>
      <c r="Z4" s="17">
        <v>0.77</v>
      </c>
      <c r="AA4" s="17"/>
      <c r="AB4" s="31"/>
      <c r="AC4" s="39">
        <v>0.19500000000000001</v>
      </c>
      <c r="AD4" s="36"/>
      <c r="AE4" s="36">
        <v>0</v>
      </c>
      <c r="AF4" s="36">
        <v>1.5800000000000002E-2</v>
      </c>
      <c r="AG4" s="36"/>
      <c r="AH4" s="17">
        <v>1</v>
      </c>
      <c r="AI4" s="17">
        <v>1</v>
      </c>
      <c r="AJ4" s="36">
        <v>0</v>
      </c>
      <c r="AK4" s="34">
        <v>0</v>
      </c>
      <c r="AL4" s="13" t="s">
        <v>50</v>
      </c>
      <c r="AM4" s="13" t="s">
        <v>51</v>
      </c>
      <c r="AN4" s="39" t="s">
        <v>83</v>
      </c>
      <c r="AO4" s="43"/>
      <c r="AP4" s="44"/>
    </row>
    <row r="5" spans="1:59" s="21" customFormat="1" x14ac:dyDescent="0.2">
      <c r="A5" s="20" t="s">
        <v>41</v>
      </c>
      <c r="B5" s="20" t="s">
        <v>84</v>
      </c>
      <c r="C5" s="20" t="s">
        <v>84</v>
      </c>
      <c r="D5" s="20"/>
      <c r="E5" s="28" t="s">
        <v>85</v>
      </c>
      <c r="F5" s="20" t="s">
        <v>42</v>
      </c>
      <c r="G5" s="20" t="s">
        <v>43</v>
      </c>
      <c r="H5" s="20">
        <f>K5/N5</f>
        <v>0.98</v>
      </c>
      <c r="I5" s="20" t="s">
        <v>52</v>
      </c>
      <c r="J5" s="20" t="s">
        <v>45</v>
      </c>
      <c r="K5" s="30">
        <v>17640000</v>
      </c>
      <c r="L5" s="31">
        <v>44565</v>
      </c>
      <c r="M5" s="31">
        <v>45294</v>
      </c>
      <c r="N5" s="30">
        <v>18000000</v>
      </c>
      <c r="O5" s="20" t="s">
        <v>46</v>
      </c>
      <c r="P5" s="20" t="s">
        <v>47</v>
      </c>
      <c r="Q5" s="20" t="s">
        <v>48</v>
      </c>
      <c r="R5" s="34">
        <f>ROUND([2]!s_dq_close(P5,L5,1),2)</f>
        <v>7354.46</v>
      </c>
      <c r="S5" s="17">
        <v>1</v>
      </c>
      <c r="T5" s="17"/>
      <c r="U5" s="17"/>
      <c r="V5" s="17"/>
      <c r="W5" s="17"/>
      <c r="X5" s="17">
        <v>1</v>
      </c>
      <c r="Y5" s="17" t="s">
        <v>72</v>
      </c>
      <c r="Z5" s="17">
        <v>0.77</v>
      </c>
      <c r="AA5" s="17"/>
      <c r="AB5" s="31"/>
      <c r="AC5" s="39">
        <v>0.19500000000000001</v>
      </c>
      <c r="AD5" s="36"/>
      <c r="AE5" s="36">
        <v>0</v>
      </c>
      <c r="AF5" s="36">
        <v>1.5800000000000002E-2</v>
      </c>
      <c r="AG5" s="36"/>
      <c r="AH5" s="17">
        <v>1</v>
      </c>
      <c r="AI5" s="17">
        <v>1</v>
      </c>
      <c r="AJ5" s="36">
        <v>0</v>
      </c>
      <c r="AK5" s="34">
        <v>0</v>
      </c>
      <c r="AL5" s="13" t="s">
        <v>50</v>
      </c>
      <c r="AM5" s="13" t="s">
        <v>51</v>
      </c>
      <c r="AN5" s="39" t="s">
        <v>83</v>
      </c>
      <c r="AO5" s="43" t="s">
        <v>73</v>
      </c>
      <c r="AP5" s="44" t="s">
        <v>61</v>
      </c>
    </row>
    <row r="6" spans="1:59" s="20" customFormat="1" x14ac:dyDescent="0.2">
      <c r="A6" s="20" t="s">
        <v>41</v>
      </c>
      <c r="B6" s="20" t="s">
        <v>86</v>
      </c>
      <c r="C6" s="20" t="s">
        <v>87</v>
      </c>
      <c r="E6" s="27" t="s">
        <v>88</v>
      </c>
      <c r="F6" s="20" t="s">
        <v>42</v>
      </c>
      <c r="G6" s="20" t="s">
        <v>43</v>
      </c>
      <c r="H6" s="20">
        <f>K6/N6</f>
        <v>0.25</v>
      </c>
      <c r="I6" s="20" t="s">
        <v>52</v>
      </c>
      <c r="J6" s="20" t="s">
        <v>45</v>
      </c>
      <c r="K6" s="20">
        <v>3800000</v>
      </c>
      <c r="L6" s="31">
        <v>44567</v>
      </c>
      <c r="M6" s="31">
        <v>45299</v>
      </c>
      <c r="N6" s="20">
        <v>15200000</v>
      </c>
      <c r="O6" s="20" t="s">
        <v>46</v>
      </c>
      <c r="P6" s="20" t="s">
        <v>47</v>
      </c>
      <c r="Q6" s="20" t="s">
        <v>48</v>
      </c>
      <c r="R6" s="34">
        <v>7196.83</v>
      </c>
      <c r="S6" s="17">
        <v>1</v>
      </c>
      <c r="V6" s="17"/>
      <c r="X6" s="17">
        <v>0.25</v>
      </c>
      <c r="Y6" s="17" t="s">
        <v>62</v>
      </c>
      <c r="Z6" s="17">
        <v>0.75</v>
      </c>
      <c r="AA6" s="17"/>
      <c r="AB6" s="31"/>
      <c r="AC6" s="39">
        <v>9.5000000000000001E-2</v>
      </c>
      <c r="AD6" s="36"/>
      <c r="AE6" s="36">
        <v>0</v>
      </c>
      <c r="AF6" s="36">
        <v>0</v>
      </c>
      <c r="AG6" s="20">
        <v>0</v>
      </c>
      <c r="AH6" s="17">
        <v>1</v>
      </c>
      <c r="AI6" s="17">
        <v>1</v>
      </c>
      <c r="AJ6" s="36">
        <v>0</v>
      </c>
      <c r="AK6" s="34">
        <v>0</v>
      </c>
      <c r="AL6" s="13" t="s">
        <v>50</v>
      </c>
      <c r="AM6" s="13" t="s">
        <v>51</v>
      </c>
      <c r="AN6" s="42" t="s">
        <v>420</v>
      </c>
      <c r="AO6" s="43" t="s">
        <v>89</v>
      </c>
      <c r="AP6" s="44" t="s">
        <v>61</v>
      </c>
    </row>
    <row r="7" spans="1:59" x14ac:dyDescent="0.2">
      <c r="A7" s="20" t="s">
        <v>53</v>
      </c>
      <c r="B7" s="20" t="s">
        <v>96</v>
      </c>
      <c r="C7" s="20" t="s">
        <v>97</v>
      </c>
      <c r="D7" s="29" t="s">
        <v>99</v>
      </c>
      <c r="E7" s="29" t="s">
        <v>98</v>
      </c>
      <c r="F7" s="20" t="s">
        <v>42</v>
      </c>
      <c r="G7" s="20" t="s">
        <v>43</v>
      </c>
      <c r="H7" s="20">
        <v>1</v>
      </c>
      <c r="I7" s="20" t="s">
        <v>52</v>
      </c>
      <c r="J7" s="20" t="s">
        <v>45</v>
      </c>
      <c r="K7" s="20">
        <v>4945000</v>
      </c>
      <c r="L7" s="31">
        <v>44575</v>
      </c>
      <c r="M7" s="31">
        <v>45306</v>
      </c>
      <c r="N7" s="20">
        <v>4945000</v>
      </c>
      <c r="O7" s="20" t="s">
        <v>46</v>
      </c>
      <c r="P7" s="20" t="s">
        <v>47</v>
      </c>
      <c r="Q7" s="20" t="s">
        <v>48</v>
      </c>
      <c r="R7" s="34">
        <f>ROUND([2]!s_dq_close(P7,L7,1),2)</f>
        <v>7081.14</v>
      </c>
      <c r="S7" s="17">
        <v>1</v>
      </c>
      <c r="T7" s="20"/>
      <c r="U7" s="20"/>
      <c r="V7" s="17"/>
      <c r="W7" s="20"/>
      <c r="X7" s="17">
        <v>1</v>
      </c>
      <c r="Y7" s="17" t="s">
        <v>62</v>
      </c>
      <c r="Z7" s="17">
        <v>0.8</v>
      </c>
      <c r="AA7" s="17"/>
      <c r="AB7" s="31"/>
      <c r="AC7" s="39">
        <v>0.2</v>
      </c>
      <c r="AD7" s="36"/>
      <c r="AE7" s="36">
        <v>0</v>
      </c>
      <c r="AF7" s="36">
        <v>0</v>
      </c>
      <c r="AG7" s="20">
        <v>0</v>
      </c>
      <c r="AH7" s="17">
        <v>1</v>
      </c>
      <c r="AI7" s="17">
        <v>1</v>
      </c>
      <c r="AJ7" s="36">
        <v>0</v>
      </c>
      <c r="AK7" s="34">
        <v>0</v>
      </c>
      <c r="AL7" s="13" t="s">
        <v>51</v>
      </c>
      <c r="AM7" s="13" t="s">
        <v>51</v>
      </c>
      <c r="AN7" s="39" t="s">
        <v>100</v>
      </c>
      <c r="AO7" s="43" t="s">
        <v>64</v>
      </c>
      <c r="AP7" t="s">
        <v>61</v>
      </c>
    </row>
    <row r="8" spans="1:59" x14ac:dyDescent="0.2">
      <c r="A8" s="28" t="s">
        <v>41</v>
      </c>
      <c r="B8" s="20" t="s">
        <v>101</v>
      </c>
      <c r="C8" s="20" t="s">
        <v>102</v>
      </c>
      <c r="D8" s="20"/>
      <c r="E8" s="27" t="s">
        <v>103</v>
      </c>
      <c r="F8" s="20" t="s">
        <v>42</v>
      </c>
      <c r="G8" s="20" t="s">
        <v>43</v>
      </c>
      <c r="H8" s="20">
        <f>K8/N8</f>
        <v>1</v>
      </c>
      <c r="I8" s="20" t="s">
        <v>52</v>
      </c>
      <c r="J8" s="20" t="s">
        <v>45</v>
      </c>
      <c r="K8" s="20">
        <v>35000000</v>
      </c>
      <c r="L8" s="31">
        <v>44578</v>
      </c>
      <c r="M8" s="31">
        <v>45307</v>
      </c>
      <c r="N8" s="20">
        <v>35000000</v>
      </c>
      <c r="O8" s="20" t="s">
        <v>46</v>
      </c>
      <c r="P8" s="20" t="s">
        <v>47</v>
      </c>
      <c r="Q8" s="20" t="s">
        <v>48</v>
      </c>
      <c r="R8" s="34">
        <f>ROUND([2]!s_dq_close(P8,L8,1),2)</f>
        <v>7157.86</v>
      </c>
      <c r="S8" s="17">
        <v>1</v>
      </c>
      <c r="T8" s="20"/>
      <c r="U8" s="20"/>
      <c r="V8" s="20"/>
      <c r="W8" s="20"/>
      <c r="X8" s="17">
        <v>1</v>
      </c>
      <c r="Y8" s="20" t="s">
        <v>104</v>
      </c>
      <c r="Z8" s="17">
        <v>0.75</v>
      </c>
      <c r="AA8" s="17"/>
      <c r="AB8" s="31"/>
      <c r="AC8" s="39">
        <v>0.14499999999999999</v>
      </c>
      <c r="AD8" s="36"/>
      <c r="AE8" s="36">
        <v>1.4999999999999999E-2</v>
      </c>
      <c r="AF8" s="20">
        <v>0</v>
      </c>
      <c r="AG8" s="36">
        <v>0</v>
      </c>
      <c r="AH8" s="17">
        <v>1</v>
      </c>
      <c r="AI8" s="17">
        <v>1</v>
      </c>
      <c r="AJ8" s="36">
        <v>0</v>
      </c>
      <c r="AK8" s="34">
        <v>0</v>
      </c>
      <c r="AL8" s="13" t="s">
        <v>50</v>
      </c>
      <c r="AM8" s="13" t="s">
        <v>51</v>
      </c>
      <c r="AN8" s="42" t="s">
        <v>105</v>
      </c>
      <c r="AO8" s="43" t="s">
        <v>57</v>
      </c>
    </row>
    <row r="9" spans="1:59" x14ac:dyDescent="0.2">
      <c r="A9" s="28" t="s">
        <v>41</v>
      </c>
      <c r="B9" s="20" t="s">
        <v>70</v>
      </c>
      <c r="C9" s="20" t="s">
        <v>71</v>
      </c>
      <c r="D9" s="20"/>
      <c r="E9" s="27" t="s">
        <v>106</v>
      </c>
      <c r="F9" s="20" t="s">
        <v>42</v>
      </c>
      <c r="G9" s="20" t="s">
        <v>43</v>
      </c>
      <c r="H9" s="20">
        <f>K9/N9</f>
        <v>1</v>
      </c>
      <c r="I9" s="20" t="s">
        <v>44</v>
      </c>
      <c r="J9" s="20" t="s">
        <v>45</v>
      </c>
      <c r="K9" s="20">
        <v>35000000</v>
      </c>
      <c r="L9" s="31">
        <v>44578</v>
      </c>
      <c r="M9" s="31">
        <v>45307</v>
      </c>
      <c r="N9" s="20">
        <v>35000000</v>
      </c>
      <c r="O9" s="20" t="s">
        <v>46</v>
      </c>
      <c r="P9" s="20" t="s">
        <v>47</v>
      </c>
      <c r="Q9" s="20" t="s">
        <v>48</v>
      </c>
      <c r="R9" s="34">
        <f>ROUND([2]!s_dq_close(P9,L9,1),2)</f>
        <v>7157.86</v>
      </c>
      <c r="S9" s="17">
        <v>1</v>
      </c>
      <c r="T9" s="20"/>
      <c r="U9" s="20"/>
      <c r="V9" s="20"/>
      <c r="W9" s="20"/>
      <c r="X9" s="17">
        <v>1</v>
      </c>
      <c r="Y9" s="20" t="s">
        <v>104</v>
      </c>
      <c r="Z9" s="17">
        <v>0.75</v>
      </c>
      <c r="AA9" s="17"/>
      <c r="AB9" s="31"/>
      <c r="AC9" s="39">
        <v>0.14499999999999999</v>
      </c>
      <c r="AD9" s="36"/>
      <c r="AE9" s="36">
        <v>1.6E-2</v>
      </c>
      <c r="AF9" s="20">
        <v>0</v>
      </c>
      <c r="AG9" s="36">
        <v>0</v>
      </c>
      <c r="AH9" s="17">
        <v>1</v>
      </c>
      <c r="AI9" s="17">
        <v>1</v>
      </c>
      <c r="AJ9" s="36">
        <v>0</v>
      </c>
      <c r="AK9" s="34">
        <v>0</v>
      </c>
      <c r="AL9" s="13" t="s">
        <v>50</v>
      </c>
      <c r="AM9" s="13" t="s">
        <v>51</v>
      </c>
      <c r="AN9" s="42" t="s">
        <v>105</v>
      </c>
      <c r="AO9" s="43"/>
    </row>
    <row r="10" spans="1:59" x14ac:dyDescent="0.2">
      <c r="A10" s="20" t="s">
        <v>41</v>
      </c>
      <c r="B10" s="20" t="s">
        <v>107</v>
      </c>
      <c r="C10" s="20" t="s">
        <v>108</v>
      </c>
      <c r="D10" s="20"/>
      <c r="E10" s="27" t="s">
        <v>109</v>
      </c>
      <c r="F10" s="20" t="s">
        <v>42</v>
      </c>
      <c r="G10" s="20" t="s">
        <v>43</v>
      </c>
      <c r="H10" s="20">
        <f>K10/N10</f>
        <v>0.2</v>
      </c>
      <c r="I10" s="20" t="s">
        <v>52</v>
      </c>
      <c r="J10" s="20" t="s">
        <v>45</v>
      </c>
      <c r="K10" s="20">
        <v>2450000</v>
      </c>
      <c r="L10" s="31">
        <v>44581</v>
      </c>
      <c r="M10" s="31">
        <v>45313</v>
      </c>
      <c r="N10" s="20">
        <v>12250000</v>
      </c>
      <c r="O10" s="20" t="s">
        <v>46</v>
      </c>
      <c r="P10" s="20" t="s">
        <v>47</v>
      </c>
      <c r="Q10" s="20" t="s">
        <v>48</v>
      </c>
      <c r="R10" s="34">
        <f>ROUND([2]!s_dq_close(P10,L10,1),2)</f>
        <v>7056.79</v>
      </c>
      <c r="S10" s="17">
        <v>1</v>
      </c>
      <c r="T10" s="20"/>
      <c r="U10" s="20"/>
      <c r="V10" s="17"/>
      <c r="W10" s="20"/>
      <c r="X10" s="17">
        <v>0.2</v>
      </c>
      <c r="Y10" s="17" t="s">
        <v>56</v>
      </c>
      <c r="Z10" s="17">
        <v>0.8</v>
      </c>
      <c r="AA10" s="17"/>
      <c r="AB10" s="31"/>
      <c r="AC10" s="39">
        <v>0.11799999999999999</v>
      </c>
      <c r="AD10" s="36"/>
      <c r="AE10" s="36">
        <v>0</v>
      </c>
      <c r="AF10" s="36">
        <v>0</v>
      </c>
      <c r="AG10" s="20">
        <v>0</v>
      </c>
      <c r="AH10" s="17">
        <v>1</v>
      </c>
      <c r="AI10" s="17">
        <v>1</v>
      </c>
      <c r="AJ10" s="36">
        <v>0</v>
      </c>
      <c r="AK10" s="34">
        <v>0</v>
      </c>
      <c r="AL10" s="13" t="s">
        <v>50</v>
      </c>
      <c r="AM10" s="13" t="s">
        <v>51</v>
      </c>
      <c r="AN10" s="39" t="s">
        <v>110</v>
      </c>
      <c r="AO10" s="43" t="s">
        <v>111</v>
      </c>
      <c r="AP10" t="s">
        <v>61</v>
      </c>
    </row>
    <row r="11" spans="1:59" x14ac:dyDescent="0.2">
      <c r="A11" s="20" t="s">
        <v>41</v>
      </c>
      <c r="B11" s="20" t="s">
        <v>115</v>
      </c>
      <c r="C11" s="20" t="s">
        <v>116</v>
      </c>
      <c r="D11" s="20"/>
      <c r="E11" s="27" t="s">
        <v>117</v>
      </c>
      <c r="F11" s="20" t="s">
        <v>42</v>
      </c>
      <c r="G11" s="20" t="s">
        <v>43</v>
      </c>
      <c r="H11" s="20">
        <f>K11/N11</f>
        <v>1</v>
      </c>
      <c r="I11" s="20" t="s">
        <v>52</v>
      </c>
      <c r="J11" s="20" t="s">
        <v>45</v>
      </c>
      <c r="K11" s="20">
        <v>67859067</v>
      </c>
      <c r="L11" s="31">
        <v>44586</v>
      </c>
      <c r="M11" s="31">
        <v>45321</v>
      </c>
      <c r="N11" s="20">
        <v>67859067</v>
      </c>
      <c r="O11" s="20" t="s">
        <v>46</v>
      </c>
      <c r="P11" s="20" t="s">
        <v>47</v>
      </c>
      <c r="Q11" s="20" t="s">
        <v>48</v>
      </c>
      <c r="R11" s="34">
        <f>ROUND([2]!s_dq_close(P11,L11,1),2)</f>
        <v>6743.96</v>
      </c>
      <c r="S11" s="17">
        <v>1</v>
      </c>
      <c r="T11" s="20"/>
      <c r="U11" s="20"/>
      <c r="V11" s="17"/>
      <c r="W11" s="20"/>
      <c r="X11" s="17">
        <v>1</v>
      </c>
      <c r="Y11" s="17" t="s">
        <v>62</v>
      </c>
      <c r="Z11" s="17">
        <v>0.8</v>
      </c>
      <c r="AA11" s="17"/>
      <c r="AB11" s="31"/>
      <c r="AC11" s="39">
        <v>0.2</v>
      </c>
      <c r="AD11" s="36"/>
      <c r="AE11" s="36">
        <v>0</v>
      </c>
      <c r="AF11" s="36">
        <v>0</v>
      </c>
      <c r="AG11" s="20">
        <v>0</v>
      </c>
      <c r="AH11" s="17">
        <v>1</v>
      </c>
      <c r="AI11" s="17">
        <v>1</v>
      </c>
      <c r="AJ11" s="36">
        <v>0</v>
      </c>
      <c r="AK11" s="34">
        <v>0</v>
      </c>
      <c r="AL11" s="13" t="s">
        <v>50</v>
      </c>
      <c r="AM11" s="13" t="s">
        <v>51</v>
      </c>
      <c r="AN11" s="39" t="s">
        <v>118</v>
      </c>
      <c r="AO11" s="43" t="s">
        <v>119</v>
      </c>
      <c r="AR11" s="26"/>
      <c r="AS11" s="26"/>
      <c r="AT11" s="26"/>
      <c r="AU11" s="26"/>
      <c r="AV11" s="26"/>
      <c r="AW11" s="26"/>
      <c r="AX11" s="26"/>
      <c r="AY11" s="26"/>
      <c r="AZ11" s="26"/>
      <c r="BA11" s="26"/>
      <c r="BB11" s="26"/>
      <c r="BC11" s="26"/>
      <c r="BD11" s="26"/>
      <c r="BE11" s="26"/>
      <c r="BF11" s="26"/>
      <c r="BG11" s="26"/>
    </row>
    <row r="12" spans="1:59" s="20" customFormat="1" x14ac:dyDescent="0.2">
      <c r="A12" s="22" t="s">
        <v>53</v>
      </c>
      <c r="B12" s="20" t="s">
        <v>120</v>
      </c>
      <c r="C12" s="22" t="s">
        <v>121</v>
      </c>
      <c r="D12" s="29" t="s">
        <v>123</v>
      </c>
      <c r="E12" s="29" t="s">
        <v>122</v>
      </c>
      <c r="F12" s="20" t="s">
        <v>670</v>
      </c>
      <c r="G12" s="20" t="s">
        <v>43</v>
      </c>
      <c r="H12" s="20">
        <v>1</v>
      </c>
      <c r="I12" s="22" t="s">
        <v>52</v>
      </c>
      <c r="J12" s="22" t="s">
        <v>45</v>
      </c>
      <c r="K12" s="22">
        <v>29502000</v>
      </c>
      <c r="L12" s="33">
        <v>44588</v>
      </c>
      <c r="M12" s="33">
        <v>45320</v>
      </c>
      <c r="N12" s="22">
        <v>29502000</v>
      </c>
      <c r="O12" s="22" t="s">
        <v>46</v>
      </c>
      <c r="P12" s="22" t="s">
        <v>47</v>
      </c>
      <c r="Q12" s="22" t="s">
        <v>48</v>
      </c>
      <c r="R12" s="37">
        <f>ROUND([2]!s_dq_close(P12,L12,1),2)</f>
        <v>6605.92</v>
      </c>
      <c r="S12" s="38">
        <v>1</v>
      </c>
      <c r="T12" s="22"/>
      <c r="U12" s="22"/>
      <c r="V12" s="38"/>
      <c r="W12" s="22"/>
      <c r="X12" s="38">
        <v>1</v>
      </c>
      <c r="Y12" s="38" t="s">
        <v>59</v>
      </c>
      <c r="Z12" s="38">
        <v>0.75</v>
      </c>
      <c r="AA12" s="38">
        <v>0.8</v>
      </c>
      <c r="AB12" s="33">
        <v>44957</v>
      </c>
      <c r="AC12" s="40">
        <v>0.17499999999999999</v>
      </c>
      <c r="AD12" s="41"/>
      <c r="AE12" s="41">
        <v>0</v>
      </c>
      <c r="AF12" s="41">
        <v>0</v>
      </c>
      <c r="AG12" s="22">
        <v>0</v>
      </c>
      <c r="AH12" s="38">
        <v>1</v>
      </c>
      <c r="AI12" s="17">
        <v>1</v>
      </c>
      <c r="AJ12" s="36">
        <v>0</v>
      </c>
      <c r="AK12" s="34">
        <v>0</v>
      </c>
      <c r="AL12" s="13" t="s">
        <v>51</v>
      </c>
      <c r="AM12" s="13" t="s">
        <v>51</v>
      </c>
      <c r="AN12" s="40" t="s">
        <v>124</v>
      </c>
      <c r="AO12" s="43" t="s">
        <v>125</v>
      </c>
      <c r="AP12" s="44"/>
    </row>
    <row r="13" spans="1:59" x14ac:dyDescent="0.2">
      <c r="A13" s="28" t="s">
        <v>41</v>
      </c>
      <c r="B13" s="20" t="s">
        <v>127</v>
      </c>
      <c r="C13" s="20" t="s">
        <v>128</v>
      </c>
      <c r="D13" s="20"/>
      <c r="E13" s="27" t="s">
        <v>129</v>
      </c>
      <c r="F13" s="20" t="s">
        <v>42</v>
      </c>
      <c r="G13" s="20" t="s">
        <v>43</v>
      </c>
      <c r="H13" s="20">
        <f>K13/N13</f>
        <v>0.2</v>
      </c>
      <c r="I13" s="20" t="s">
        <v>52</v>
      </c>
      <c r="J13" s="20" t="s">
        <v>45</v>
      </c>
      <c r="K13" s="20">
        <v>20000000</v>
      </c>
      <c r="L13" s="31">
        <v>44588</v>
      </c>
      <c r="M13" s="31">
        <v>45320</v>
      </c>
      <c r="N13" s="20">
        <v>100000000</v>
      </c>
      <c r="O13" s="20" t="s">
        <v>46</v>
      </c>
      <c r="P13" s="20" t="s">
        <v>47</v>
      </c>
      <c r="Q13" s="20" t="s">
        <v>48</v>
      </c>
      <c r="R13" s="34">
        <f>ROUND([2]!s_dq_close(P13,L13,1),2)</f>
        <v>6605.92</v>
      </c>
      <c r="S13" s="17">
        <v>1</v>
      </c>
      <c r="T13" s="20"/>
      <c r="U13" s="20"/>
      <c r="V13" s="20"/>
      <c r="W13" s="20"/>
      <c r="X13" s="17">
        <v>0.2</v>
      </c>
      <c r="Y13" s="20" t="s">
        <v>56</v>
      </c>
      <c r="Z13" s="17">
        <v>0.8</v>
      </c>
      <c r="AA13" s="17"/>
      <c r="AB13" s="31"/>
      <c r="AC13" s="39">
        <v>0.11</v>
      </c>
      <c r="AD13" s="17"/>
      <c r="AE13" s="17">
        <v>0</v>
      </c>
      <c r="AF13" s="17">
        <v>0</v>
      </c>
      <c r="AG13" s="36">
        <v>0</v>
      </c>
      <c r="AH13" s="17">
        <v>1</v>
      </c>
      <c r="AI13" s="17">
        <v>1</v>
      </c>
      <c r="AJ13" s="36">
        <v>0</v>
      </c>
      <c r="AK13" s="34">
        <v>0</v>
      </c>
      <c r="AL13" s="13" t="s">
        <v>50</v>
      </c>
      <c r="AM13" s="13" t="s">
        <v>51</v>
      </c>
      <c r="AN13" s="42" t="s">
        <v>130</v>
      </c>
      <c r="AO13" s="43"/>
      <c r="AP13" s="44"/>
    </row>
    <row r="14" spans="1:59" s="21" customFormat="1" x14ac:dyDescent="0.2">
      <c r="A14" s="28" t="s">
        <v>41</v>
      </c>
      <c r="B14" s="20" t="s">
        <v>131</v>
      </c>
      <c r="C14" s="20" t="s">
        <v>132</v>
      </c>
      <c r="D14" s="20"/>
      <c r="E14" s="27" t="s">
        <v>133</v>
      </c>
      <c r="F14" s="20" t="s">
        <v>42</v>
      </c>
      <c r="G14" s="20" t="s">
        <v>43</v>
      </c>
      <c r="H14" s="20">
        <f>K14/N14</f>
        <v>0.2</v>
      </c>
      <c r="I14" s="20" t="s">
        <v>44</v>
      </c>
      <c r="J14" s="20" t="s">
        <v>45</v>
      </c>
      <c r="K14" s="20">
        <v>20000000</v>
      </c>
      <c r="L14" s="31">
        <v>44588</v>
      </c>
      <c r="M14" s="31">
        <v>45320</v>
      </c>
      <c r="N14" s="20">
        <v>100000000</v>
      </c>
      <c r="O14" s="20" t="s">
        <v>46</v>
      </c>
      <c r="P14" s="20" t="s">
        <v>47</v>
      </c>
      <c r="Q14" s="20" t="s">
        <v>48</v>
      </c>
      <c r="R14" s="34">
        <f>ROUND([2]!s_dq_close(P14,L14,1),2)</f>
        <v>6605.92</v>
      </c>
      <c r="S14" s="17">
        <v>1</v>
      </c>
      <c r="T14" s="20"/>
      <c r="U14" s="20"/>
      <c r="V14" s="20"/>
      <c r="W14" s="20"/>
      <c r="X14" s="17">
        <v>0.2</v>
      </c>
      <c r="Y14" s="20" t="s">
        <v>56</v>
      </c>
      <c r="Z14" s="17">
        <v>0.8</v>
      </c>
      <c r="AA14" s="17"/>
      <c r="AB14" s="31"/>
      <c r="AC14" s="39">
        <v>0.11</v>
      </c>
      <c r="AD14" s="17"/>
      <c r="AE14" s="17">
        <v>0</v>
      </c>
      <c r="AF14" s="17">
        <v>0</v>
      </c>
      <c r="AG14" s="36">
        <v>0</v>
      </c>
      <c r="AH14" s="17">
        <v>1</v>
      </c>
      <c r="AI14" s="17">
        <v>1</v>
      </c>
      <c r="AJ14" s="36">
        <v>0</v>
      </c>
      <c r="AK14" s="34">
        <v>0</v>
      </c>
      <c r="AL14" s="13" t="s">
        <v>50</v>
      </c>
      <c r="AM14" s="13" t="s">
        <v>51</v>
      </c>
      <c r="AN14" s="42" t="s">
        <v>130</v>
      </c>
      <c r="AO14" s="43"/>
      <c r="AP14" s="44"/>
    </row>
    <row r="15" spans="1:59" s="21" customFormat="1" x14ac:dyDescent="0.2">
      <c r="A15" s="20" t="s">
        <v>53</v>
      </c>
      <c r="B15" s="20" t="s">
        <v>134</v>
      </c>
      <c r="C15" s="20" t="s">
        <v>135</v>
      </c>
      <c r="D15" s="29" t="s">
        <v>137</v>
      </c>
      <c r="E15" s="29" t="s">
        <v>136</v>
      </c>
      <c r="F15" s="20" t="s">
        <v>42</v>
      </c>
      <c r="G15" s="20" t="s">
        <v>43</v>
      </c>
      <c r="H15" s="20">
        <v>1</v>
      </c>
      <c r="I15" s="20" t="s">
        <v>52</v>
      </c>
      <c r="J15" s="20" t="s">
        <v>45</v>
      </c>
      <c r="K15" s="20">
        <v>31675000</v>
      </c>
      <c r="L15" s="31">
        <v>44589</v>
      </c>
      <c r="M15" s="31">
        <v>45320</v>
      </c>
      <c r="N15" s="20">
        <v>31675000</v>
      </c>
      <c r="O15" s="20" t="s">
        <v>46</v>
      </c>
      <c r="P15" s="20" t="s">
        <v>47</v>
      </c>
      <c r="Q15" s="20" t="s">
        <v>48</v>
      </c>
      <c r="R15" s="34">
        <f>ROUND([2]!s_dq_close(P15,L15,1),2)</f>
        <v>6580.53</v>
      </c>
      <c r="S15" s="17">
        <v>1</v>
      </c>
      <c r="T15" s="17"/>
      <c r="U15" s="17"/>
      <c r="V15" s="17"/>
      <c r="W15" s="17"/>
      <c r="X15" s="17">
        <v>1</v>
      </c>
      <c r="Y15" s="17" t="s">
        <v>56</v>
      </c>
      <c r="Z15" s="17">
        <v>0.8</v>
      </c>
      <c r="AA15" s="17"/>
      <c r="AB15" s="31"/>
      <c r="AC15" s="39">
        <v>0.223</v>
      </c>
      <c r="AD15" s="36"/>
      <c r="AE15" s="36">
        <v>0</v>
      </c>
      <c r="AF15" s="36">
        <v>0</v>
      </c>
      <c r="AG15" s="13">
        <v>0</v>
      </c>
      <c r="AH15" s="36">
        <v>1</v>
      </c>
      <c r="AI15" s="17">
        <v>1</v>
      </c>
      <c r="AJ15" s="36">
        <v>0</v>
      </c>
      <c r="AK15" s="34">
        <v>0</v>
      </c>
      <c r="AL15" s="13" t="s">
        <v>51</v>
      </c>
      <c r="AM15" s="13" t="s">
        <v>51</v>
      </c>
      <c r="AN15" s="39" t="s">
        <v>138</v>
      </c>
      <c r="AO15" s="43" t="s">
        <v>64</v>
      </c>
      <c r="AP15" s="44" t="s">
        <v>61</v>
      </c>
    </row>
    <row r="16" spans="1:59" s="20" customFormat="1" x14ac:dyDescent="0.2">
      <c r="A16" s="20" t="s">
        <v>41</v>
      </c>
      <c r="B16" s="20" t="s">
        <v>139</v>
      </c>
      <c r="C16" s="20" t="s">
        <v>140</v>
      </c>
      <c r="E16" s="27" t="s">
        <v>141</v>
      </c>
      <c r="F16" s="20" t="s">
        <v>42</v>
      </c>
      <c r="G16" s="20" t="s">
        <v>43</v>
      </c>
      <c r="H16" s="20">
        <f t="shared" ref="H16:H22" si="0">K16/N16</f>
        <v>0.2</v>
      </c>
      <c r="I16" s="20" t="s">
        <v>52</v>
      </c>
      <c r="J16" s="20" t="s">
        <v>45</v>
      </c>
      <c r="K16" s="20">
        <v>2000000</v>
      </c>
      <c r="L16" s="31">
        <v>44602</v>
      </c>
      <c r="M16" s="31">
        <v>45338</v>
      </c>
      <c r="N16" s="20">
        <v>10000000</v>
      </c>
      <c r="O16" s="20" t="s">
        <v>142</v>
      </c>
      <c r="P16" s="20" t="s">
        <v>143</v>
      </c>
      <c r="Q16" s="20" t="s">
        <v>48</v>
      </c>
      <c r="R16" s="34">
        <v>4654.5</v>
      </c>
      <c r="S16" s="17">
        <v>1</v>
      </c>
      <c r="V16" s="17"/>
      <c r="X16" s="17">
        <v>0.2</v>
      </c>
      <c r="Y16" s="17" t="s">
        <v>63</v>
      </c>
      <c r="Z16" s="17">
        <v>0.8</v>
      </c>
      <c r="AA16" s="17"/>
      <c r="AB16" s="31"/>
      <c r="AC16" s="39">
        <v>8.1000000000000003E-2</v>
      </c>
      <c r="AD16" s="36"/>
      <c r="AE16" s="36">
        <v>0</v>
      </c>
      <c r="AF16" s="36">
        <v>0</v>
      </c>
      <c r="AG16" s="20">
        <v>0</v>
      </c>
      <c r="AH16" s="17">
        <v>1</v>
      </c>
      <c r="AI16" s="17">
        <v>1</v>
      </c>
      <c r="AJ16" s="36">
        <v>0</v>
      </c>
      <c r="AK16" s="34">
        <v>0</v>
      </c>
      <c r="AL16" s="13" t="s">
        <v>50</v>
      </c>
      <c r="AM16" s="13" t="s">
        <v>51</v>
      </c>
      <c r="AN16" s="39" t="s">
        <v>144</v>
      </c>
      <c r="AO16" s="43" t="s">
        <v>145</v>
      </c>
      <c r="AP16" s="44" t="s">
        <v>61</v>
      </c>
    </row>
    <row r="17" spans="1:59" s="22" customFormat="1" x14ac:dyDescent="0.2">
      <c r="A17" s="20" t="s">
        <v>41</v>
      </c>
      <c r="B17" s="20" t="s">
        <v>146</v>
      </c>
      <c r="C17" s="20" t="s">
        <v>147</v>
      </c>
      <c r="D17" s="20"/>
      <c r="E17" s="20" t="s">
        <v>148</v>
      </c>
      <c r="F17" s="20" t="s">
        <v>42</v>
      </c>
      <c r="G17" s="20" t="s">
        <v>43</v>
      </c>
      <c r="H17" s="20">
        <f t="shared" si="0"/>
        <v>0.2</v>
      </c>
      <c r="I17" s="20" t="s">
        <v>52</v>
      </c>
      <c r="J17" s="20" t="s">
        <v>45</v>
      </c>
      <c r="K17" s="20">
        <v>1000000</v>
      </c>
      <c r="L17" s="31">
        <v>44606</v>
      </c>
      <c r="M17" s="31">
        <v>45338</v>
      </c>
      <c r="N17" s="30">
        <v>5000000</v>
      </c>
      <c r="O17" s="20" t="s">
        <v>46</v>
      </c>
      <c r="P17" s="20" t="s">
        <v>47</v>
      </c>
      <c r="Q17" s="20" t="s">
        <v>48</v>
      </c>
      <c r="R17" s="34">
        <v>6669.42</v>
      </c>
      <c r="S17" s="17">
        <v>1</v>
      </c>
      <c r="T17" s="17"/>
      <c r="U17" s="17"/>
      <c r="V17" s="17"/>
      <c r="W17" s="17"/>
      <c r="X17" s="17">
        <v>0.2</v>
      </c>
      <c r="Y17" s="28" t="s">
        <v>149</v>
      </c>
      <c r="Z17" s="17">
        <v>0.8</v>
      </c>
      <c r="AA17" s="17"/>
      <c r="AB17" s="31"/>
      <c r="AC17" s="39">
        <v>0.115</v>
      </c>
      <c r="AD17" s="36"/>
      <c r="AE17" s="36">
        <v>0</v>
      </c>
      <c r="AF17" s="36">
        <v>0</v>
      </c>
      <c r="AG17" s="36"/>
      <c r="AH17" s="17">
        <v>1</v>
      </c>
      <c r="AI17" s="17">
        <v>1</v>
      </c>
      <c r="AJ17" s="36">
        <v>0</v>
      </c>
      <c r="AK17" s="34">
        <v>0</v>
      </c>
      <c r="AL17" s="13" t="s">
        <v>50</v>
      </c>
      <c r="AM17" s="13" t="s">
        <v>51</v>
      </c>
      <c r="AN17" s="42" t="s">
        <v>150</v>
      </c>
      <c r="AO17" s="43" t="s">
        <v>151</v>
      </c>
      <c r="AP17" s="44" t="s">
        <v>61</v>
      </c>
      <c r="AQ17" s="20"/>
      <c r="AR17" s="20"/>
      <c r="AS17" s="20"/>
      <c r="AT17" s="20"/>
      <c r="AU17" s="20"/>
      <c r="AV17" s="20"/>
      <c r="AW17" s="20"/>
      <c r="AX17" s="20"/>
      <c r="AY17" s="20"/>
      <c r="AZ17" s="20"/>
      <c r="BA17" s="20"/>
      <c r="BB17" s="20"/>
      <c r="BC17" s="20"/>
      <c r="BD17" s="20"/>
      <c r="BE17" s="20"/>
      <c r="BF17" s="20"/>
      <c r="BG17" s="20"/>
    </row>
    <row r="18" spans="1:59" x14ac:dyDescent="0.2">
      <c r="A18" s="20" t="s">
        <v>41</v>
      </c>
      <c r="B18" s="20" t="s">
        <v>139</v>
      </c>
      <c r="C18" s="20" t="s">
        <v>140</v>
      </c>
      <c r="D18" s="20"/>
      <c r="E18" s="27" t="s">
        <v>152</v>
      </c>
      <c r="F18" s="20" t="s">
        <v>42</v>
      </c>
      <c r="G18" s="20" t="s">
        <v>43</v>
      </c>
      <c r="H18" s="20">
        <f t="shared" si="0"/>
        <v>0.2</v>
      </c>
      <c r="I18" s="20" t="s">
        <v>52</v>
      </c>
      <c r="J18" s="20" t="s">
        <v>45</v>
      </c>
      <c r="K18" s="20">
        <v>1600000</v>
      </c>
      <c r="L18" s="31">
        <v>44606</v>
      </c>
      <c r="M18" s="31">
        <v>45338</v>
      </c>
      <c r="N18" s="20">
        <v>8000000</v>
      </c>
      <c r="O18" s="20" t="s">
        <v>46</v>
      </c>
      <c r="P18" s="20" t="s">
        <v>47</v>
      </c>
      <c r="Q18" s="20" t="s">
        <v>48</v>
      </c>
      <c r="R18" s="34">
        <v>6700.73</v>
      </c>
      <c r="S18" s="17">
        <v>1</v>
      </c>
      <c r="T18" s="20"/>
      <c r="U18" s="20"/>
      <c r="V18" s="17"/>
      <c r="W18" s="20"/>
      <c r="X18" s="17">
        <v>0.2</v>
      </c>
      <c r="Y18" s="17" t="s">
        <v>63</v>
      </c>
      <c r="Z18" s="17">
        <v>0.8</v>
      </c>
      <c r="AA18" s="17"/>
      <c r="AB18" s="31"/>
      <c r="AC18" s="39">
        <v>0.123</v>
      </c>
      <c r="AD18" s="36"/>
      <c r="AE18" s="36">
        <v>0</v>
      </c>
      <c r="AF18" s="36">
        <v>0</v>
      </c>
      <c r="AG18" s="20">
        <v>0</v>
      </c>
      <c r="AH18" s="17">
        <v>1</v>
      </c>
      <c r="AI18" s="17">
        <v>1</v>
      </c>
      <c r="AJ18" s="36">
        <v>0</v>
      </c>
      <c r="AK18" s="34">
        <v>0</v>
      </c>
      <c r="AL18" s="13" t="s">
        <v>50</v>
      </c>
      <c r="AM18" s="13" t="s">
        <v>51</v>
      </c>
      <c r="AN18" s="39" t="s">
        <v>153</v>
      </c>
      <c r="AO18" s="43" t="s">
        <v>145</v>
      </c>
      <c r="AP18" t="s">
        <v>61</v>
      </c>
    </row>
    <row r="19" spans="1:59" s="23" customFormat="1" x14ac:dyDescent="0.2">
      <c r="A19" s="20" t="s">
        <v>41</v>
      </c>
      <c r="B19" s="20" t="s">
        <v>154</v>
      </c>
      <c r="C19" s="20" t="s">
        <v>154</v>
      </c>
      <c r="D19" s="20"/>
      <c r="E19" s="20" t="s">
        <v>155</v>
      </c>
      <c r="F19" s="20" t="s">
        <v>42</v>
      </c>
      <c r="G19" s="20" t="s">
        <v>43</v>
      </c>
      <c r="H19" s="20">
        <f t="shared" si="0"/>
        <v>0.2</v>
      </c>
      <c r="I19" s="20" t="s">
        <v>52</v>
      </c>
      <c r="J19" s="20" t="s">
        <v>45</v>
      </c>
      <c r="K19" s="20">
        <v>1000000</v>
      </c>
      <c r="L19" s="31">
        <v>44607</v>
      </c>
      <c r="M19" s="31">
        <v>45338</v>
      </c>
      <c r="N19" s="30">
        <v>5000000</v>
      </c>
      <c r="O19" s="20" t="s">
        <v>46</v>
      </c>
      <c r="P19" s="20" t="s">
        <v>47</v>
      </c>
      <c r="Q19" s="20" t="s">
        <v>48</v>
      </c>
      <c r="R19" s="34">
        <v>6717.2</v>
      </c>
      <c r="S19" s="17">
        <v>1</v>
      </c>
      <c r="T19" s="17"/>
      <c r="U19" s="17"/>
      <c r="V19" s="17"/>
      <c r="W19" s="17"/>
      <c r="X19" s="17">
        <v>0.2</v>
      </c>
      <c r="Y19" s="28" t="s">
        <v>149</v>
      </c>
      <c r="Z19" s="17">
        <v>0.8</v>
      </c>
      <c r="AA19" s="17"/>
      <c r="AB19" s="31"/>
      <c r="AC19" s="39">
        <v>0.115</v>
      </c>
      <c r="AD19" s="36"/>
      <c r="AE19" s="36">
        <v>0</v>
      </c>
      <c r="AF19" s="36">
        <v>0</v>
      </c>
      <c r="AG19" s="36"/>
      <c r="AH19" s="17">
        <v>1</v>
      </c>
      <c r="AI19" s="17">
        <v>1</v>
      </c>
      <c r="AJ19" s="36">
        <v>0</v>
      </c>
      <c r="AK19" s="34">
        <v>0</v>
      </c>
      <c r="AL19" s="13" t="s">
        <v>50</v>
      </c>
      <c r="AM19" s="13" t="s">
        <v>51</v>
      </c>
      <c r="AN19" s="42" t="s">
        <v>156</v>
      </c>
      <c r="AO19" s="43" t="s">
        <v>157</v>
      </c>
      <c r="AP19" t="s">
        <v>61</v>
      </c>
      <c r="AQ19"/>
      <c r="AR19"/>
      <c r="AS19"/>
      <c r="AT19"/>
      <c r="AU19"/>
      <c r="AV19"/>
      <c r="AW19"/>
      <c r="AX19"/>
      <c r="AY19"/>
      <c r="AZ19"/>
      <c r="BA19"/>
      <c r="BB19"/>
      <c r="BC19"/>
      <c r="BD19"/>
      <c r="BE19"/>
      <c r="BF19"/>
      <c r="BG19"/>
    </row>
    <row r="20" spans="1:59" s="21" customFormat="1" ht="15.95" customHeight="1" x14ac:dyDescent="0.2">
      <c r="A20" s="20" t="s">
        <v>41</v>
      </c>
      <c r="B20" s="20" t="s">
        <v>158</v>
      </c>
      <c r="C20" s="20" t="s">
        <v>158</v>
      </c>
      <c r="D20" s="20"/>
      <c r="E20" s="20" t="s">
        <v>159</v>
      </c>
      <c r="F20" s="20" t="s">
        <v>42</v>
      </c>
      <c r="G20" s="20" t="s">
        <v>43</v>
      </c>
      <c r="H20" s="20">
        <f t="shared" si="0"/>
        <v>0.2</v>
      </c>
      <c r="I20" s="20" t="s">
        <v>52</v>
      </c>
      <c r="J20" s="20" t="s">
        <v>45</v>
      </c>
      <c r="K20" s="20">
        <v>2000000</v>
      </c>
      <c r="L20" s="31">
        <v>44607</v>
      </c>
      <c r="M20" s="31">
        <v>45338</v>
      </c>
      <c r="N20" s="30">
        <v>10000000</v>
      </c>
      <c r="O20" s="20" t="s">
        <v>46</v>
      </c>
      <c r="P20" s="20" t="s">
        <v>47</v>
      </c>
      <c r="Q20" s="20" t="s">
        <v>48</v>
      </c>
      <c r="R20" s="34">
        <v>6743.41</v>
      </c>
      <c r="S20" s="17">
        <v>1</v>
      </c>
      <c r="T20" s="17"/>
      <c r="U20" s="17"/>
      <c r="V20" s="17"/>
      <c r="W20" s="17"/>
      <c r="X20" s="17">
        <v>0.2</v>
      </c>
      <c r="Y20" s="69" t="s">
        <v>56</v>
      </c>
      <c r="Z20" s="17">
        <v>0.8</v>
      </c>
      <c r="AA20" s="17"/>
      <c r="AB20" s="31"/>
      <c r="AC20" s="39">
        <v>0.1115</v>
      </c>
      <c r="AD20" s="36"/>
      <c r="AE20" s="36">
        <v>0</v>
      </c>
      <c r="AF20" s="36">
        <v>0</v>
      </c>
      <c r="AG20" s="36"/>
      <c r="AH20" s="17">
        <v>1</v>
      </c>
      <c r="AI20" s="17">
        <v>1</v>
      </c>
      <c r="AJ20" s="36">
        <v>0</v>
      </c>
      <c r="AK20" s="34">
        <v>0</v>
      </c>
      <c r="AL20" s="13" t="s">
        <v>50</v>
      </c>
      <c r="AM20" s="13" t="s">
        <v>51</v>
      </c>
      <c r="AN20" s="42" t="s">
        <v>156</v>
      </c>
      <c r="AO20" s="43" t="s">
        <v>160</v>
      </c>
      <c r="AP20" s="21" t="s">
        <v>61</v>
      </c>
    </row>
    <row r="21" spans="1:59" s="22" customFormat="1" x14ac:dyDescent="0.2">
      <c r="A21" s="20" t="s">
        <v>41</v>
      </c>
      <c r="B21" s="20" t="s">
        <v>158</v>
      </c>
      <c r="C21" s="20" t="s">
        <v>158</v>
      </c>
      <c r="D21" s="20"/>
      <c r="E21" s="28" t="s">
        <v>161</v>
      </c>
      <c r="F21" s="20" t="s">
        <v>42</v>
      </c>
      <c r="G21" s="20" t="s">
        <v>43</v>
      </c>
      <c r="H21" s="20">
        <f t="shared" si="0"/>
        <v>0.2</v>
      </c>
      <c r="I21" s="20" t="s">
        <v>52</v>
      </c>
      <c r="J21" s="20" t="s">
        <v>45</v>
      </c>
      <c r="K21" s="20">
        <v>2300000</v>
      </c>
      <c r="L21" s="31">
        <v>44609</v>
      </c>
      <c r="M21" s="31">
        <v>45341</v>
      </c>
      <c r="N21" s="30">
        <v>11500000</v>
      </c>
      <c r="O21" s="20" t="s">
        <v>46</v>
      </c>
      <c r="P21" s="20" t="s">
        <v>47</v>
      </c>
      <c r="Q21" s="20" t="s">
        <v>48</v>
      </c>
      <c r="R21" s="34">
        <v>6744.8</v>
      </c>
      <c r="S21" s="17">
        <v>1</v>
      </c>
      <c r="T21" s="17"/>
      <c r="U21" s="17"/>
      <c r="V21" s="17"/>
      <c r="W21" s="17"/>
      <c r="X21" s="17">
        <v>0.2</v>
      </c>
      <c r="Y21" s="69" t="s">
        <v>56</v>
      </c>
      <c r="Z21" s="17">
        <v>0.8</v>
      </c>
      <c r="AA21" s="17"/>
      <c r="AB21" s="31"/>
      <c r="AC21" s="39">
        <v>0.1115</v>
      </c>
      <c r="AD21" s="36"/>
      <c r="AE21" s="36">
        <v>0</v>
      </c>
      <c r="AF21" s="36">
        <v>0</v>
      </c>
      <c r="AG21" s="36"/>
      <c r="AH21" s="17">
        <v>1</v>
      </c>
      <c r="AI21" s="17">
        <v>1</v>
      </c>
      <c r="AJ21" s="36">
        <v>0</v>
      </c>
      <c r="AK21" s="34">
        <v>0</v>
      </c>
      <c r="AL21" s="13" t="s">
        <v>50</v>
      </c>
      <c r="AM21" s="13" t="s">
        <v>51</v>
      </c>
      <c r="AN21" s="42" t="s">
        <v>162</v>
      </c>
      <c r="AO21" s="43" t="s">
        <v>160</v>
      </c>
      <c r="AP21" s="44" t="s">
        <v>61</v>
      </c>
      <c r="AQ21" s="20"/>
      <c r="AR21" s="20"/>
      <c r="AS21" s="20"/>
      <c r="AT21" s="20"/>
      <c r="AU21" s="20"/>
      <c r="AV21" s="20"/>
      <c r="AW21" s="20"/>
      <c r="AX21" s="20"/>
      <c r="AY21" s="20"/>
      <c r="AZ21" s="20"/>
      <c r="BA21" s="20"/>
      <c r="BB21" s="20"/>
      <c r="BC21" s="20"/>
      <c r="BD21" s="20"/>
      <c r="BE21" s="20"/>
      <c r="BF21" s="20"/>
      <c r="BG21" s="20"/>
    </row>
    <row r="22" spans="1:59" s="22" customFormat="1" x14ac:dyDescent="0.2">
      <c r="A22" s="20" t="s">
        <v>41</v>
      </c>
      <c r="B22" s="20" t="s">
        <v>158</v>
      </c>
      <c r="C22" s="20" t="s">
        <v>158</v>
      </c>
      <c r="D22" s="20"/>
      <c r="E22" s="28" t="s">
        <v>163</v>
      </c>
      <c r="F22" s="20" t="s">
        <v>42</v>
      </c>
      <c r="G22" s="20" t="s">
        <v>43</v>
      </c>
      <c r="H22" s="20">
        <f t="shared" si="0"/>
        <v>0.2</v>
      </c>
      <c r="I22" s="20" t="s">
        <v>52</v>
      </c>
      <c r="J22" s="20" t="s">
        <v>45</v>
      </c>
      <c r="K22" s="20">
        <v>2000000</v>
      </c>
      <c r="L22" s="31">
        <v>44610</v>
      </c>
      <c r="M22" s="31">
        <v>45341</v>
      </c>
      <c r="N22" s="30">
        <v>10000000</v>
      </c>
      <c r="O22" s="20" t="s">
        <v>46</v>
      </c>
      <c r="P22" s="20" t="s">
        <v>47</v>
      </c>
      <c r="Q22" s="20" t="s">
        <v>48</v>
      </c>
      <c r="R22" s="34">
        <v>6827.77</v>
      </c>
      <c r="S22" s="17">
        <v>1</v>
      </c>
      <c r="T22" s="17"/>
      <c r="U22" s="17"/>
      <c r="V22" s="17"/>
      <c r="W22" s="17"/>
      <c r="X22" s="17">
        <v>0.2</v>
      </c>
      <c r="Y22" s="69" t="s">
        <v>56</v>
      </c>
      <c r="Z22" s="17">
        <v>0.8</v>
      </c>
      <c r="AA22" s="17"/>
      <c r="AB22" s="31"/>
      <c r="AC22" s="39">
        <v>0.11</v>
      </c>
      <c r="AD22" s="36"/>
      <c r="AE22" s="36">
        <v>0</v>
      </c>
      <c r="AF22" s="36">
        <v>0</v>
      </c>
      <c r="AG22" s="36"/>
      <c r="AH22" s="17">
        <v>1</v>
      </c>
      <c r="AI22" s="17">
        <v>1</v>
      </c>
      <c r="AJ22" s="36">
        <v>0</v>
      </c>
      <c r="AK22" s="34">
        <v>0</v>
      </c>
      <c r="AL22" s="13" t="s">
        <v>50</v>
      </c>
      <c r="AM22" s="13" t="s">
        <v>51</v>
      </c>
      <c r="AN22" s="42" t="s">
        <v>164</v>
      </c>
      <c r="AO22" s="43" t="s">
        <v>160</v>
      </c>
      <c r="AP22" s="44" t="s">
        <v>61</v>
      </c>
      <c r="AQ22" s="20"/>
      <c r="AR22" s="20"/>
      <c r="AS22" s="20"/>
      <c r="AT22" s="20"/>
      <c r="AU22" s="20"/>
      <c r="AV22" s="20"/>
      <c r="AW22" s="20"/>
      <c r="AX22" s="20"/>
      <c r="AY22" s="20"/>
      <c r="AZ22" s="20"/>
      <c r="BA22" s="20"/>
      <c r="BB22" s="20"/>
      <c r="BC22" s="20"/>
      <c r="BD22" s="20"/>
      <c r="BE22" s="20"/>
      <c r="BF22" s="20"/>
      <c r="BG22" s="20"/>
    </row>
    <row r="23" spans="1:59" s="22" customFormat="1" x14ac:dyDescent="0.2">
      <c r="A23" s="22" t="s">
        <v>53</v>
      </c>
      <c r="B23" s="20" t="s">
        <v>165</v>
      </c>
      <c r="C23" s="22" t="s">
        <v>166</v>
      </c>
      <c r="D23" s="29" t="s">
        <v>168</v>
      </c>
      <c r="E23" s="29" t="s">
        <v>167</v>
      </c>
      <c r="F23" s="20" t="s">
        <v>670</v>
      </c>
      <c r="G23" s="20" t="s">
        <v>43</v>
      </c>
      <c r="H23" s="20">
        <v>1</v>
      </c>
      <c r="I23" s="22" t="s">
        <v>52</v>
      </c>
      <c r="J23" s="22" t="s">
        <v>45</v>
      </c>
      <c r="K23" s="22">
        <v>31843240</v>
      </c>
      <c r="L23" s="33">
        <v>44610</v>
      </c>
      <c r="M23" s="33">
        <v>45341</v>
      </c>
      <c r="N23" s="22">
        <v>31843240</v>
      </c>
      <c r="O23" s="22" t="s">
        <v>46</v>
      </c>
      <c r="P23" s="22" t="s">
        <v>47</v>
      </c>
      <c r="Q23" s="22" t="s">
        <v>48</v>
      </c>
      <c r="R23" s="37">
        <f>ROUND([2]!s_dq_close(P23,L23,1),2)</f>
        <v>6835.02</v>
      </c>
      <c r="S23" s="38">
        <v>1</v>
      </c>
      <c r="V23" s="38"/>
      <c r="X23" s="38">
        <v>1</v>
      </c>
      <c r="Y23" s="38" t="s">
        <v>169</v>
      </c>
      <c r="Z23" s="38">
        <v>0.75</v>
      </c>
      <c r="AA23" s="38">
        <v>0.8</v>
      </c>
      <c r="AB23" s="33">
        <v>44978</v>
      </c>
      <c r="AC23" s="40">
        <v>0.182</v>
      </c>
      <c r="AD23" s="41"/>
      <c r="AE23" s="41">
        <v>0</v>
      </c>
      <c r="AF23" s="41">
        <v>0</v>
      </c>
      <c r="AG23" s="22">
        <v>0</v>
      </c>
      <c r="AH23" s="38">
        <v>1</v>
      </c>
      <c r="AI23" s="17">
        <v>1</v>
      </c>
      <c r="AJ23" s="36">
        <v>0</v>
      </c>
      <c r="AK23" s="34">
        <v>0</v>
      </c>
      <c r="AL23" s="13" t="s">
        <v>51</v>
      </c>
      <c r="AM23" s="13" t="s">
        <v>51</v>
      </c>
      <c r="AN23" s="40" t="s">
        <v>164</v>
      </c>
      <c r="AO23" s="43" t="s">
        <v>170</v>
      </c>
      <c r="AP23" s="45"/>
      <c r="AQ23" s="20"/>
      <c r="AR23" s="20"/>
      <c r="AS23" s="20"/>
      <c r="AT23" s="20"/>
      <c r="AU23" s="20"/>
      <c r="AV23" s="20"/>
      <c r="AW23" s="20"/>
      <c r="AX23" s="20"/>
      <c r="AY23" s="20"/>
      <c r="AZ23" s="20"/>
      <c r="BA23" s="20"/>
      <c r="BB23" s="20"/>
      <c r="BC23" s="20"/>
      <c r="BD23" s="20"/>
      <c r="BE23" s="20"/>
      <c r="BF23" s="20"/>
      <c r="BG23" s="20"/>
    </row>
    <row r="24" spans="1:59" s="22" customFormat="1" x14ac:dyDescent="0.2">
      <c r="A24" s="22" t="s">
        <v>53</v>
      </c>
      <c r="B24" s="20" t="s">
        <v>171</v>
      </c>
      <c r="C24" s="22" t="s">
        <v>172</v>
      </c>
      <c r="D24" s="29" t="s">
        <v>174</v>
      </c>
      <c r="E24" s="29" t="s">
        <v>173</v>
      </c>
      <c r="F24" s="20" t="s">
        <v>670</v>
      </c>
      <c r="G24" s="20" t="s">
        <v>43</v>
      </c>
      <c r="H24" s="20">
        <v>1</v>
      </c>
      <c r="I24" s="22" t="s">
        <v>52</v>
      </c>
      <c r="J24" s="22" t="s">
        <v>45</v>
      </c>
      <c r="K24" s="22">
        <v>32022900</v>
      </c>
      <c r="L24" s="33">
        <v>44610</v>
      </c>
      <c r="M24" s="33">
        <v>45341</v>
      </c>
      <c r="N24" s="22">
        <v>32022900</v>
      </c>
      <c r="O24" s="22" t="s">
        <v>46</v>
      </c>
      <c r="P24" s="22" t="s">
        <v>47</v>
      </c>
      <c r="Q24" s="22" t="s">
        <v>48</v>
      </c>
      <c r="R24" s="37">
        <f>ROUND([2]!s_dq_close(P24,L24,1),2)</f>
        <v>6835.02</v>
      </c>
      <c r="S24" s="38">
        <v>1</v>
      </c>
      <c r="V24" s="38"/>
      <c r="X24" s="38">
        <v>1</v>
      </c>
      <c r="Y24" s="38" t="s">
        <v>59</v>
      </c>
      <c r="Z24" s="38">
        <v>0.75</v>
      </c>
      <c r="AA24" s="38">
        <v>0.8</v>
      </c>
      <c r="AB24" s="33">
        <v>44978</v>
      </c>
      <c r="AC24" s="40">
        <v>0.1285</v>
      </c>
      <c r="AD24" s="41"/>
      <c r="AE24" s="41">
        <v>0</v>
      </c>
      <c r="AF24" s="41">
        <v>0.02</v>
      </c>
      <c r="AG24" s="22">
        <v>0</v>
      </c>
      <c r="AH24" s="38">
        <v>1.0204081632653099</v>
      </c>
      <c r="AI24" s="17">
        <v>1</v>
      </c>
      <c r="AJ24" s="36">
        <v>0</v>
      </c>
      <c r="AK24" s="34">
        <v>0</v>
      </c>
      <c r="AL24" s="13" t="s">
        <v>51</v>
      </c>
      <c r="AM24" s="13" t="s">
        <v>51</v>
      </c>
      <c r="AN24" s="40" t="s">
        <v>164</v>
      </c>
      <c r="AO24" s="43" t="s">
        <v>170</v>
      </c>
      <c r="AP24" s="44"/>
      <c r="AQ24" s="20"/>
      <c r="AR24" s="20"/>
      <c r="AS24" s="20"/>
      <c r="AT24" s="20"/>
      <c r="AU24" s="20"/>
      <c r="AV24" s="20"/>
      <c r="AW24" s="20"/>
      <c r="AX24" s="20"/>
      <c r="AY24" s="20"/>
      <c r="AZ24" s="20"/>
      <c r="BA24" s="20"/>
      <c r="BB24" s="20"/>
      <c r="BC24" s="20"/>
      <c r="BD24" s="20"/>
      <c r="BE24" s="20"/>
      <c r="BF24" s="20"/>
      <c r="BG24" s="20"/>
    </row>
    <row r="25" spans="1:59" s="22" customFormat="1" x14ac:dyDescent="0.2">
      <c r="A25" s="22" t="s">
        <v>53</v>
      </c>
      <c r="B25" s="28" t="s">
        <v>1537</v>
      </c>
      <c r="C25" s="22" t="s">
        <v>176</v>
      </c>
      <c r="D25" s="29" t="s">
        <v>178</v>
      </c>
      <c r="E25" s="29" t="s">
        <v>177</v>
      </c>
      <c r="F25" s="20" t="s">
        <v>670</v>
      </c>
      <c r="G25" s="20" t="s">
        <v>43</v>
      </c>
      <c r="H25" s="20">
        <v>1</v>
      </c>
      <c r="I25" s="22" t="s">
        <v>52</v>
      </c>
      <c r="J25" s="22" t="s">
        <v>45</v>
      </c>
      <c r="K25" s="22">
        <v>48609000</v>
      </c>
      <c r="L25" s="33">
        <v>44610</v>
      </c>
      <c r="M25" s="33">
        <v>45341</v>
      </c>
      <c r="N25" s="22">
        <v>48609000</v>
      </c>
      <c r="O25" s="22" t="s">
        <v>46</v>
      </c>
      <c r="P25" s="22" t="s">
        <v>47</v>
      </c>
      <c r="Q25" s="22" t="s">
        <v>48</v>
      </c>
      <c r="R25" s="37">
        <f>ROUND([2]!s_dq_close(P25,L25,1),2)</f>
        <v>6835.02</v>
      </c>
      <c r="S25" s="38">
        <v>1</v>
      </c>
      <c r="V25" s="38"/>
      <c r="X25" s="38">
        <v>1</v>
      </c>
      <c r="Y25" s="38" t="s">
        <v>59</v>
      </c>
      <c r="Z25" s="38">
        <v>0.7</v>
      </c>
      <c r="AA25" s="38">
        <v>0.75</v>
      </c>
      <c r="AB25" s="33">
        <v>44978</v>
      </c>
      <c r="AC25" s="40">
        <v>0.14499999999999999</v>
      </c>
      <c r="AD25" s="41"/>
      <c r="AE25" s="41">
        <v>0</v>
      </c>
      <c r="AF25" s="41">
        <v>0</v>
      </c>
      <c r="AG25" s="22">
        <v>0</v>
      </c>
      <c r="AH25" s="38">
        <v>1</v>
      </c>
      <c r="AI25" s="17">
        <v>1</v>
      </c>
      <c r="AJ25" s="36">
        <v>0</v>
      </c>
      <c r="AK25" s="34">
        <v>0</v>
      </c>
      <c r="AL25" s="13" t="s">
        <v>51</v>
      </c>
      <c r="AM25" s="13" t="s">
        <v>51</v>
      </c>
      <c r="AN25" s="40" t="s">
        <v>164</v>
      </c>
      <c r="AO25" s="43" t="s">
        <v>179</v>
      </c>
      <c r="AP25" s="44"/>
      <c r="AQ25" s="20"/>
      <c r="AR25" s="20"/>
      <c r="AS25" s="20"/>
      <c r="AT25" s="20"/>
      <c r="AU25" s="20"/>
      <c r="AV25" s="20"/>
      <c r="AW25" s="20"/>
      <c r="AX25" s="20"/>
      <c r="AY25" s="20"/>
      <c r="AZ25" s="20"/>
      <c r="BA25" s="20"/>
      <c r="BB25" s="20"/>
      <c r="BC25" s="20"/>
      <c r="BD25" s="20"/>
      <c r="BE25" s="20"/>
      <c r="BF25" s="20"/>
      <c r="BG25" s="20"/>
    </row>
    <row r="26" spans="1:59" x14ac:dyDescent="0.2">
      <c r="A26" s="22" t="s">
        <v>53</v>
      </c>
      <c r="B26" s="20" t="s">
        <v>175</v>
      </c>
      <c r="C26" s="22" t="s">
        <v>176</v>
      </c>
      <c r="D26" s="29" t="s">
        <v>181</v>
      </c>
      <c r="E26" s="29" t="s">
        <v>180</v>
      </c>
      <c r="F26" s="20" t="s">
        <v>670</v>
      </c>
      <c r="G26" s="20" t="s">
        <v>43</v>
      </c>
      <c r="H26" s="20">
        <v>1</v>
      </c>
      <c r="I26" s="22" t="s">
        <v>52</v>
      </c>
      <c r="J26" s="22" t="s">
        <v>45</v>
      </c>
      <c r="K26" s="22">
        <v>78507000</v>
      </c>
      <c r="L26" s="33">
        <v>44610</v>
      </c>
      <c r="M26" s="33">
        <v>45341</v>
      </c>
      <c r="N26" s="22">
        <v>78507000</v>
      </c>
      <c r="O26" s="22" t="s">
        <v>46</v>
      </c>
      <c r="P26" s="22" t="s">
        <v>47</v>
      </c>
      <c r="Q26" s="22" t="s">
        <v>48</v>
      </c>
      <c r="R26" s="37">
        <f>ROUND([2]!s_dq_close(P26,L26,1),2)</f>
        <v>6835.02</v>
      </c>
      <c r="S26" s="38">
        <v>1</v>
      </c>
      <c r="T26" s="22"/>
      <c r="U26" s="22"/>
      <c r="V26" s="38"/>
      <c r="W26" s="22"/>
      <c r="X26" s="38">
        <v>1</v>
      </c>
      <c r="Y26" s="38" t="s">
        <v>59</v>
      </c>
      <c r="Z26" s="38">
        <v>0.75</v>
      </c>
      <c r="AA26" s="38">
        <v>0.8</v>
      </c>
      <c r="AB26" s="33">
        <v>44978</v>
      </c>
      <c r="AC26" s="40">
        <v>0.18</v>
      </c>
      <c r="AD26" s="41"/>
      <c r="AE26" s="41">
        <v>0</v>
      </c>
      <c r="AF26" s="41">
        <v>0</v>
      </c>
      <c r="AG26" s="22">
        <v>0</v>
      </c>
      <c r="AH26" s="38">
        <v>1</v>
      </c>
      <c r="AI26" s="17">
        <v>1</v>
      </c>
      <c r="AJ26" s="36">
        <v>0</v>
      </c>
      <c r="AK26" s="34">
        <v>0</v>
      </c>
      <c r="AL26" s="13" t="s">
        <v>51</v>
      </c>
      <c r="AM26" s="13" t="s">
        <v>51</v>
      </c>
      <c r="AN26" s="40" t="s">
        <v>164</v>
      </c>
      <c r="AO26" s="43" t="s">
        <v>179</v>
      </c>
      <c r="AP26" s="44"/>
    </row>
    <row r="27" spans="1:59" x14ac:dyDescent="0.2">
      <c r="A27" s="28" t="s">
        <v>41</v>
      </c>
      <c r="B27" s="20" t="s">
        <v>182</v>
      </c>
      <c r="C27" s="20" t="s">
        <v>183</v>
      </c>
      <c r="D27" s="20"/>
      <c r="E27" s="27" t="s">
        <v>184</v>
      </c>
      <c r="F27" s="20" t="s">
        <v>42</v>
      </c>
      <c r="G27" s="20" t="s">
        <v>43</v>
      </c>
      <c r="H27" s="20">
        <f>K27/N27</f>
        <v>1</v>
      </c>
      <c r="I27" s="20" t="s">
        <v>52</v>
      </c>
      <c r="J27" s="20" t="s">
        <v>45</v>
      </c>
      <c r="K27" s="20">
        <v>30000000</v>
      </c>
      <c r="L27" s="31">
        <v>44610</v>
      </c>
      <c r="M27" s="31">
        <v>45343</v>
      </c>
      <c r="N27" s="20">
        <v>30000000</v>
      </c>
      <c r="O27" s="20" t="s">
        <v>46</v>
      </c>
      <c r="P27" s="20" t="s">
        <v>47</v>
      </c>
      <c r="Q27" s="20" t="s">
        <v>48</v>
      </c>
      <c r="R27" s="34">
        <f>ROUND([2]!s_dq_close(P27,L27,1),2)</f>
        <v>6835.02</v>
      </c>
      <c r="S27" s="17">
        <v>1</v>
      </c>
      <c r="T27" s="20"/>
      <c r="U27" s="20"/>
      <c r="V27" s="20"/>
      <c r="W27" s="20"/>
      <c r="X27" s="17">
        <v>1</v>
      </c>
      <c r="Y27" s="20" t="s">
        <v>56</v>
      </c>
      <c r="Z27" s="17">
        <v>0.75</v>
      </c>
      <c r="AA27" s="17"/>
      <c r="AB27" s="31"/>
      <c r="AC27" s="39">
        <v>0.17849999999999999</v>
      </c>
      <c r="AD27" s="36"/>
      <c r="AE27" s="36">
        <v>0</v>
      </c>
      <c r="AF27" s="20">
        <v>0</v>
      </c>
      <c r="AG27" s="36">
        <v>0</v>
      </c>
      <c r="AH27" s="17">
        <v>1</v>
      </c>
      <c r="AI27" s="17">
        <v>1</v>
      </c>
      <c r="AJ27" s="36">
        <v>0</v>
      </c>
      <c r="AK27" s="34">
        <v>0</v>
      </c>
      <c r="AL27" s="13" t="s">
        <v>50</v>
      </c>
      <c r="AM27" s="13" t="s">
        <v>51</v>
      </c>
      <c r="AN27" s="42" t="s">
        <v>185</v>
      </c>
      <c r="AO27" s="43" t="s">
        <v>57</v>
      </c>
      <c r="AP27" s="23"/>
    </row>
    <row r="28" spans="1:59" s="20" customFormat="1" x14ac:dyDescent="0.2">
      <c r="A28" s="28" t="s">
        <v>41</v>
      </c>
      <c r="B28" s="20" t="s">
        <v>186</v>
      </c>
      <c r="C28" s="20" t="s">
        <v>186</v>
      </c>
      <c r="E28" s="27" t="s">
        <v>187</v>
      </c>
      <c r="F28" s="20" t="s">
        <v>42</v>
      </c>
      <c r="G28" s="20" t="s">
        <v>43</v>
      </c>
      <c r="H28" s="20">
        <f>K28/N28</f>
        <v>1</v>
      </c>
      <c r="I28" s="20" t="s">
        <v>44</v>
      </c>
      <c r="J28" s="20" t="s">
        <v>45</v>
      </c>
      <c r="K28" s="20">
        <v>30000000</v>
      </c>
      <c r="L28" s="31">
        <v>44610</v>
      </c>
      <c r="M28" s="31">
        <v>45343</v>
      </c>
      <c r="N28" s="20">
        <v>30000000</v>
      </c>
      <c r="O28" s="20" t="s">
        <v>46</v>
      </c>
      <c r="P28" s="20" t="s">
        <v>47</v>
      </c>
      <c r="Q28" s="20" t="s">
        <v>48</v>
      </c>
      <c r="R28" s="34">
        <f>ROUND([2]!s_dq_close(P28,L28,1),2)</f>
        <v>6835.02</v>
      </c>
      <c r="S28" s="17">
        <v>1</v>
      </c>
      <c r="X28" s="17">
        <v>1</v>
      </c>
      <c r="Y28" s="20" t="s">
        <v>56</v>
      </c>
      <c r="Z28" s="17">
        <v>0.75</v>
      </c>
      <c r="AA28" s="17"/>
      <c r="AB28" s="31"/>
      <c r="AC28" s="39">
        <v>0.17849999999999999</v>
      </c>
      <c r="AD28" s="36"/>
      <c r="AE28" s="36">
        <v>2E-3</v>
      </c>
      <c r="AF28" s="20">
        <v>0</v>
      </c>
      <c r="AG28" s="36">
        <v>0</v>
      </c>
      <c r="AH28" s="17">
        <v>1</v>
      </c>
      <c r="AI28" s="17">
        <v>1</v>
      </c>
      <c r="AJ28" s="36">
        <v>0</v>
      </c>
      <c r="AK28" s="34">
        <v>0</v>
      </c>
      <c r="AL28" s="13" t="s">
        <v>50</v>
      </c>
      <c r="AM28" s="13" t="s">
        <v>51</v>
      </c>
      <c r="AN28" s="42" t="s">
        <v>185</v>
      </c>
      <c r="AO28" s="43"/>
      <c r="AP28" s="45"/>
    </row>
    <row r="29" spans="1:59" x14ac:dyDescent="0.2">
      <c r="A29" s="20" t="s">
        <v>41</v>
      </c>
      <c r="B29" s="20" t="s">
        <v>188</v>
      </c>
      <c r="C29" s="20" t="s">
        <v>189</v>
      </c>
      <c r="D29" s="20"/>
      <c r="E29" s="20" t="s">
        <v>190</v>
      </c>
      <c r="F29" s="20" t="s">
        <v>42</v>
      </c>
      <c r="G29" s="20" t="s">
        <v>43</v>
      </c>
      <c r="H29" s="20">
        <f>K29/N29</f>
        <v>0.25</v>
      </c>
      <c r="I29" s="20" t="s">
        <v>52</v>
      </c>
      <c r="J29" s="20" t="s">
        <v>45</v>
      </c>
      <c r="K29" s="20">
        <v>2500000</v>
      </c>
      <c r="L29" s="31">
        <v>44613</v>
      </c>
      <c r="M29" s="31">
        <v>45341</v>
      </c>
      <c r="N29" s="20">
        <v>10000000</v>
      </c>
      <c r="O29" s="20" t="s">
        <v>46</v>
      </c>
      <c r="P29" s="20" t="s">
        <v>47</v>
      </c>
      <c r="Q29" s="20" t="s">
        <v>48</v>
      </c>
      <c r="R29" s="34">
        <v>6833.47</v>
      </c>
      <c r="S29" s="17">
        <v>1</v>
      </c>
      <c r="T29" s="20"/>
      <c r="U29" s="20"/>
      <c r="V29" s="20"/>
      <c r="W29" s="20"/>
      <c r="X29" s="17">
        <v>0.25</v>
      </c>
      <c r="Y29" s="17" t="s">
        <v>56</v>
      </c>
      <c r="Z29" s="17">
        <v>0.75</v>
      </c>
      <c r="AA29" s="17"/>
      <c r="AB29" s="31"/>
      <c r="AC29" s="36">
        <v>8.5000000000000006E-2</v>
      </c>
      <c r="AD29" s="36"/>
      <c r="AE29" s="36">
        <v>0</v>
      </c>
      <c r="AF29" s="17">
        <v>0</v>
      </c>
      <c r="AG29" s="20"/>
      <c r="AH29" s="17">
        <v>1</v>
      </c>
      <c r="AI29" s="17">
        <v>1</v>
      </c>
      <c r="AJ29" s="36">
        <v>0</v>
      </c>
      <c r="AK29" s="34">
        <v>0</v>
      </c>
      <c r="AL29" s="13" t="s">
        <v>50</v>
      </c>
      <c r="AM29" s="13" t="s">
        <v>51</v>
      </c>
      <c r="AN29" s="42" t="s">
        <v>164</v>
      </c>
      <c r="AO29" s="43"/>
    </row>
    <row r="30" spans="1:59" s="20" customFormat="1" x14ac:dyDescent="0.2">
      <c r="A30" s="20" t="s">
        <v>41</v>
      </c>
      <c r="B30" s="20" t="s">
        <v>112</v>
      </c>
      <c r="C30" s="20" t="s">
        <v>113</v>
      </c>
      <c r="E30" s="28" t="s">
        <v>191</v>
      </c>
      <c r="F30" s="20" t="s">
        <v>42</v>
      </c>
      <c r="G30" s="20" t="s">
        <v>43</v>
      </c>
      <c r="H30" s="20">
        <f>K30/N30</f>
        <v>0.2</v>
      </c>
      <c r="I30" s="20" t="s">
        <v>52</v>
      </c>
      <c r="J30" s="20" t="s">
        <v>45</v>
      </c>
      <c r="K30" s="20">
        <v>1250000</v>
      </c>
      <c r="L30" s="31">
        <v>44613</v>
      </c>
      <c r="M30" s="31">
        <v>45343</v>
      </c>
      <c r="N30" s="30">
        <v>6250000</v>
      </c>
      <c r="O30" s="20" t="s">
        <v>46</v>
      </c>
      <c r="P30" s="20" t="s">
        <v>47</v>
      </c>
      <c r="Q30" s="20" t="s">
        <v>48</v>
      </c>
      <c r="R30" s="34">
        <v>6842</v>
      </c>
      <c r="S30" s="17">
        <v>1</v>
      </c>
      <c r="T30" s="17"/>
      <c r="U30" s="17"/>
      <c r="V30" s="17"/>
      <c r="W30" s="17"/>
      <c r="X30" s="17">
        <v>0.2</v>
      </c>
      <c r="Y30" s="28" t="s">
        <v>149</v>
      </c>
      <c r="Z30" s="17">
        <v>0.8</v>
      </c>
      <c r="AA30" s="17"/>
      <c r="AB30" s="31"/>
      <c r="AC30" s="39">
        <v>0.11550000000000001</v>
      </c>
      <c r="AD30" s="36"/>
      <c r="AE30" s="36">
        <v>0</v>
      </c>
      <c r="AF30" s="36">
        <v>0</v>
      </c>
      <c r="AG30" s="36"/>
      <c r="AH30" s="17">
        <v>1</v>
      </c>
      <c r="AI30" s="17">
        <v>1</v>
      </c>
      <c r="AJ30" s="36">
        <v>0</v>
      </c>
      <c r="AK30" s="34">
        <v>0</v>
      </c>
      <c r="AL30" s="13" t="s">
        <v>50</v>
      </c>
      <c r="AM30" s="13" t="s">
        <v>51</v>
      </c>
      <c r="AN30" s="42" t="s">
        <v>192</v>
      </c>
      <c r="AO30" s="43" t="s">
        <v>114</v>
      </c>
      <c r="AP30" s="44" t="s">
        <v>61</v>
      </c>
    </row>
    <row r="31" spans="1:59" s="24" customFormat="1" x14ac:dyDescent="0.2">
      <c r="A31" s="20" t="s">
        <v>41</v>
      </c>
      <c r="B31" s="20" t="s">
        <v>188</v>
      </c>
      <c r="C31" s="20" t="s">
        <v>189</v>
      </c>
      <c r="D31" s="20"/>
      <c r="E31" s="46" t="s">
        <v>193</v>
      </c>
      <c r="F31" s="20" t="s">
        <v>42</v>
      </c>
      <c r="G31" s="20" t="s">
        <v>43</v>
      </c>
      <c r="H31" s="20">
        <f>K31/N31</f>
        <v>0.25</v>
      </c>
      <c r="I31" s="20" t="s">
        <v>52</v>
      </c>
      <c r="J31" s="20" t="s">
        <v>45</v>
      </c>
      <c r="K31" s="20">
        <v>3750000</v>
      </c>
      <c r="L31" s="31">
        <v>44615</v>
      </c>
      <c r="M31" s="31">
        <v>45344</v>
      </c>
      <c r="N31" s="30">
        <v>15000000</v>
      </c>
      <c r="O31" s="20" t="s">
        <v>46</v>
      </c>
      <c r="P31" s="20" t="s">
        <v>47</v>
      </c>
      <c r="Q31" s="20" t="s">
        <v>48</v>
      </c>
      <c r="R31" s="34">
        <v>6774.38</v>
      </c>
      <c r="S31" s="17">
        <v>1</v>
      </c>
      <c r="T31" s="17"/>
      <c r="U31" s="17"/>
      <c r="V31" s="17"/>
      <c r="W31" s="17"/>
      <c r="X31" s="17">
        <v>0.25</v>
      </c>
      <c r="Y31" s="20" t="s">
        <v>56</v>
      </c>
      <c r="Z31" s="17">
        <v>0.75</v>
      </c>
      <c r="AA31" s="17"/>
      <c r="AB31" s="31"/>
      <c r="AC31" s="39">
        <v>0.08</v>
      </c>
      <c r="AD31" s="36"/>
      <c r="AE31" s="36">
        <v>0</v>
      </c>
      <c r="AF31" s="36">
        <v>0</v>
      </c>
      <c r="AG31" s="36"/>
      <c r="AH31" s="36">
        <v>1</v>
      </c>
      <c r="AI31" s="17">
        <v>1</v>
      </c>
      <c r="AJ31" s="36">
        <v>0</v>
      </c>
      <c r="AK31" s="34">
        <v>0</v>
      </c>
      <c r="AL31" s="13" t="s">
        <v>50</v>
      </c>
      <c r="AM31" s="13" t="s">
        <v>51</v>
      </c>
      <c r="AN31" s="42" t="s">
        <v>194</v>
      </c>
      <c r="AO31" s="43"/>
      <c r="AP31" s="44"/>
    </row>
    <row r="32" spans="1:59" x14ac:dyDescent="0.2">
      <c r="A32" s="20" t="s">
        <v>53</v>
      </c>
      <c r="B32" s="20" t="s">
        <v>195</v>
      </c>
      <c r="C32" s="20" t="s">
        <v>196</v>
      </c>
      <c r="D32" s="29" t="s">
        <v>198</v>
      </c>
      <c r="E32" s="29" t="s">
        <v>197</v>
      </c>
      <c r="F32" s="20" t="s">
        <v>42</v>
      </c>
      <c r="G32" s="20" t="s">
        <v>43</v>
      </c>
      <c r="H32" s="20">
        <v>1</v>
      </c>
      <c r="I32" s="20" t="s">
        <v>52</v>
      </c>
      <c r="J32" s="20" t="s">
        <v>45</v>
      </c>
      <c r="K32" s="20">
        <v>94800000</v>
      </c>
      <c r="L32" s="31">
        <v>44615</v>
      </c>
      <c r="M32" s="31">
        <v>45344</v>
      </c>
      <c r="N32" s="20">
        <v>94800000</v>
      </c>
      <c r="O32" s="20" t="s">
        <v>46</v>
      </c>
      <c r="P32" s="20" t="s">
        <v>47</v>
      </c>
      <c r="Q32" s="20" t="s">
        <v>48</v>
      </c>
      <c r="R32" s="5">
        <f>ROUND([2]!s_dq_close(P32,L32,1),2)</f>
        <v>6887.42</v>
      </c>
      <c r="S32" s="17">
        <v>1</v>
      </c>
      <c r="T32" s="20"/>
      <c r="U32" s="20"/>
      <c r="V32" s="17"/>
      <c r="W32" s="20"/>
      <c r="X32" s="17">
        <v>1</v>
      </c>
      <c r="Y32" s="17" t="s">
        <v>56</v>
      </c>
      <c r="Z32" s="17">
        <v>0.8</v>
      </c>
      <c r="AA32" s="17"/>
      <c r="AB32" s="31"/>
      <c r="AC32" s="39">
        <v>0.23799999999999999</v>
      </c>
      <c r="AD32" s="36"/>
      <c r="AE32" s="36">
        <v>0</v>
      </c>
      <c r="AF32" s="36">
        <v>0</v>
      </c>
      <c r="AG32" s="20">
        <v>0</v>
      </c>
      <c r="AH32" s="17">
        <v>1</v>
      </c>
      <c r="AI32" s="17">
        <v>1</v>
      </c>
      <c r="AJ32" s="36">
        <v>0</v>
      </c>
      <c r="AK32" s="34">
        <v>0</v>
      </c>
      <c r="AL32" s="13" t="s">
        <v>51</v>
      </c>
      <c r="AM32" s="13" t="s">
        <v>51</v>
      </c>
      <c r="AN32" s="39" t="s">
        <v>199</v>
      </c>
      <c r="AO32" s="43" t="s">
        <v>200</v>
      </c>
    </row>
    <row r="33" spans="1:59" x14ac:dyDescent="0.2">
      <c r="A33" s="20" t="s">
        <v>53</v>
      </c>
      <c r="B33" s="20" t="s">
        <v>201</v>
      </c>
      <c r="C33" s="20" t="s">
        <v>202</v>
      </c>
      <c r="D33" s="29" t="s">
        <v>204</v>
      </c>
      <c r="E33" s="29" t="s">
        <v>203</v>
      </c>
      <c r="F33" s="20" t="s">
        <v>42</v>
      </c>
      <c r="G33" s="20" t="s">
        <v>43</v>
      </c>
      <c r="H33" s="20">
        <v>1</v>
      </c>
      <c r="I33" s="20" t="s">
        <v>52</v>
      </c>
      <c r="J33" s="20" t="s">
        <v>45</v>
      </c>
      <c r="K33" s="20">
        <v>20000000</v>
      </c>
      <c r="L33" s="31">
        <v>44615</v>
      </c>
      <c r="M33" s="31">
        <v>45345</v>
      </c>
      <c r="N33" s="20">
        <v>20000000</v>
      </c>
      <c r="O33" s="20" t="s">
        <v>46</v>
      </c>
      <c r="P33" s="20" t="s">
        <v>47</v>
      </c>
      <c r="Q33" s="20" t="s">
        <v>48</v>
      </c>
      <c r="R33" s="5">
        <f>ROUND([2]!s_dq_close(P33,L33,1),2)</f>
        <v>6887.42</v>
      </c>
      <c r="S33" s="17">
        <v>1</v>
      </c>
      <c r="T33" s="20"/>
      <c r="U33" s="20"/>
      <c r="V33" s="17"/>
      <c r="W33" s="20"/>
      <c r="X33" s="17">
        <v>1</v>
      </c>
      <c r="Y33" s="17" t="s">
        <v>56</v>
      </c>
      <c r="Z33" s="17">
        <v>0.75</v>
      </c>
      <c r="AA33" s="17"/>
      <c r="AB33" s="31"/>
      <c r="AC33" s="39">
        <v>0.16900000000000001</v>
      </c>
      <c r="AD33" s="36"/>
      <c r="AE33" s="36">
        <v>0</v>
      </c>
      <c r="AF33" s="36">
        <v>0</v>
      </c>
      <c r="AG33" s="20">
        <v>0</v>
      </c>
      <c r="AH33" s="17">
        <v>1</v>
      </c>
      <c r="AI33" s="17">
        <v>1</v>
      </c>
      <c r="AJ33" s="36">
        <v>0</v>
      </c>
      <c r="AK33" s="34">
        <v>0</v>
      </c>
      <c r="AL33" s="13" t="s">
        <v>51</v>
      </c>
      <c r="AM33" s="13" t="s">
        <v>51</v>
      </c>
      <c r="AN33" s="39" t="s">
        <v>205</v>
      </c>
      <c r="AO33" s="43" t="s">
        <v>206</v>
      </c>
    </row>
    <row r="34" spans="1:59" x14ac:dyDescent="0.2">
      <c r="A34" s="22" t="s">
        <v>53</v>
      </c>
      <c r="B34" s="20" t="s">
        <v>208</v>
      </c>
      <c r="C34" s="22" t="s">
        <v>209</v>
      </c>
      <c r="D34" s="29" t="s">
        <v>211</v>
      </c>
      <c r="E34" s="29" t="s">
        <v>210</v>
      </c>
      <c r="F34" s="20" t="s">
        <v>670</v>
      </c>
      <c r="G34" s="20" t="s">
        <v>43</v>
      </c>
      <c r="H34" s="20">
        <v>1</v>
      </c>
      <c r="I34" s="22" t="s">
        <v>52</v>
      </c>
      <c r="J34" s="22" t="s">
        <v>45</v>
      </c>
      <c r="K34" s="22">
        <v>10176400</v>
      </c>
      <c r="L34" s="33">
        <v>44617</v>
      </c>
      <c r="M34" s="33">
        <v>45348</v>
      </c>
      <c r="N34" s="22">
        <v>10176400</v>
      </c>
      <c r="O34" s="22" t="s">
        <v>46</v>
      </c>
      <c r="P34" s="22" t="s">
        <v>47</v>
      </c>
      <c r="Q34" s="22" t="s">
        <v>48</v>
      </c>
      <c r="R34" s="37">
        <f>ROUND([2]!s_dq_close(P34,L34,1),2)</f>
        <v>6819.43</v>
      </c>
      <c r="S34" s="38">
        <v>1</v>
      </c>
      <c r="T34" s="22"/>
      <c r="U34" s="22"/>
      <c r="V34" s="38"/>
      <c r="W34" s="22"/>
      <c r="X34" s="38">
        <v>1</v>
      </c>
      <c r="Y34" s="38" t="s">
        <v>169</v>
      </c>
      <c r="Z34" s="38">
        <v>0.75</v>
      </c>
      <c r="AA34" s="38">
        <v>0.8</v>
      </c>
      <c r="AB34" s="33">
        <v>44985</v>
      </c>
      <c r="AC34" s="40">
        <v>0.17699999999999999</v>
      </c>
      <c r="AD34" s="41"/>
      <c r="AE34" s="41">
        <v>0</v>
      </c>
      <c r="AF34" s="41">
        <v>0</v>
      </c>
      <c r="AG34" s="22">
        <v>0</v>
      </c>
      <c r="AH34" s="38">
        <v>1</v>
      </c>
      <c r="AI34" s="17">
        <v>1</v>
      </c>
      <c r="AJ34" s="36">
        <v>0</v>
      </c>
      <c r="AK34" s="34">
        <v>0</v>
      </c>
      <c r="AL34" s="13" t="s">
        <v>51</v>
      </c>
      <c r="AM34" s="13" t="s">
        <v>51</v>
      </c>
      <c r="AN34" s="40" t="s">
        <v>212</v>
      </c>
      <c r="AO34" s="43" t="s">
        <v>170</v>
      </c>
    </row>
    <row r="35" spans="1:59" s="20" customFormat="1" x14ac:dyDescent="0.2">
      <c r="A35" s="22" t="s">
        <v>53</v>
      </c>
      <c r="B35" s="20" t="s">
        <v>213</v>
      </c>
      <c r="C35" s="22" t="s">
        <v>214</v>
      </c>
      <c r="D35" s="29" t="s">
        <v>216</v>
      </c>
      <c r="E35" s="29" t="s">
        <v>215</v>
      </c>
      <c r="F35" s="20" t="s">
        <v>670</v>
      </c>
      <c r="G35" s="20" t="s">
        <v>43</v>
      </c>
      <c r="H35" s="20">
        <v>1</v>
      </c>
      <c r="I35" s="22" t="s">
        <v>52</v>
      </c>
      <c r="J35" s="22" t="s">
        <v>45</v>
      </c>
      <c r="K35" s="22">
        <v>17967600</v>
      </c>
      <c r="L35" s="33">
        <v>44617</v>
      </c>
      <c r="M35" s="33">
        <v>45348</v>
      </c>
      <c r="N35" s="22">
        <v>17967600</v>
      </c>
      <c r="O35" s="22" t="s">
        <v>46</v>
      </c>
      <c r="P35" s="22" t="s">
        <v>47</v>
      </c>
      <c r="Q35" s="22" t="s">
        <v>48</v>
      </c>
      <c r="R35" s="37">
        <f>ROUND([2]!s_dq_close(P35,L35,1),2)</f>
        <v>6819.43</v>
      </c>
      <c r="S35" s="38">
        <v>1</v>
      </c>
      <c r="T35" s="22"/>
      <c r="U35" s="22"/>
      <c r="V35" s="38"/>
      <c r="W35" s="22"/>
      <c r="X35" s="38">
        <v>1</v>
      </c>
      <c r="Y35" s="38" t="s">
        <v>126</v>
      </c>
      <c r="Z35" s="38">
        <v>0.75</v>
      </c>
      <c r="AA35" s="38">
        <v>0.8</v>
      </c>
      <c r="AB35" s="33">
        <v>44985</v>
      </c>
      <c r="AC35" s="40">
        <v>0.11899999999999999</v>
      </c>
      <c r="AD35" s="41"/>
      <c r="AE35" s="41">
        <v>0</v>
      </c>
      <c r="AF35" s="41">
        <v>0.02</v>
      </c>
      <c r="AG35" s="22">
        <v>0</v>
      </c>
      <c r="AH35" s="38">
        <v>1.0204081632653099</v>
      </c>
      <c r="AI35" s="17">
        <v>1</v>
      </c>
      <c r="AJ35" s="36">
        <v>0</v>
      </c>
      <c r="AK35" s="34">
        <v>0</v>
      </c>
      <c r="AL35" s="13" t="s">
        <v>51</v>
      </c>
      <c r="AM35" s="13" t="s">
        <v>51</v>
      </c>
      <c r="AN35" s="40" t="s">
        <v>212</v>
      </c>
      <c r="AO35" s="43" t="s">
        <v>170</v>
      </c>
      <c r="AP35" s="44"/>
    </row>
    <row r="36" spans="1:59" s="20" customFormat="1" x14ac:dyDescent="0.2">
      <c r="A36" s="22" t="s">
        <v>53</v>
      </c>
      <c r="B36" s="20" t="s">
        <v>175</v>
      </c>
      <c r="C36" s="22" t="s">
        <v>176</v>
      </c>
      <c r="D36" s="29" t="s">
        <v>218</v>
      </c>
      <c r="E36" s="29" t="s">
        <v>217</v>
      </c>
      <c r="F36" s="20" t="s">
        <v>670</v>
      </c>
      <c r="G36" s="20" t="s">
        <v>43</v>
      </c>
      <c r="H36" s="20">
        <v>1</v>
      </c>
      <c r="I36" s="22" t="s">
        <v>52</v>
      </c>
      <c r="J36" s="22" t="s">
        <v>45</v>
      </c>
      <c r="K36" s="22">
        <v>22770000</v>
      </c>
      <c r="L36" s="33">
        <v>44617</v>
      </c>
      <c r="M36" s="33">
        <v>45348</v>
      </c>
      <c r="N36" s="22">
        <v>22770000</v>
      </c>
      <c r="O36" s="22" t="s">
        <v>46</v>
      </c>
      <c r="P36" s="22" t="s">
        <v>47</v>
      </c>
      <c r="Q36" s="22" t="s">
        <v>48</v>
      </c>
      <c r="R36" s="37">
        <f>ROUND([2]!s_dq_close(P36,L36,1),2)</f>
        <v>6819.43</v>
      </c>
      <c r="S36" s="38">
        <v>1</v>
      </c>
      <c r="T36" s="22"/>
      <c r="U36" s="22"/>
      <c r="V36" s="38"/>
      <c r="W36" s="22"/>
      <c r="X36" s="38">
        <v>1</v>
      </c>
      <c r="Y36" s="38" t="s">
        <v>59</v>
      </c>
      <c r="Z36" s="38">
        <v>0.7</v>
      </c>
      <c r="AA36" s="38">
        <v>0.75</v>
      </c>
      <c r="AB36" s="33">
        <v>44985</v>
      </c>
      <c r="AC36" s="40">
        <v>0.13400000000000001</v>
      </c>
      <c r="AD36" s="41"/>
      <c r="AE36" s="41">
        <v>0</v>
      </c>
      <c r="AF36" s="41">
        <v>0</v>
      </c>
      <c r="AG36" s="22">
        <v>0</v>
      </c>
      <c r="AH36" s="38">
        <v>1</v>
      </c>
      <c r="AI36" s="17">
        <v>1</v>
      </c>
      <c r="AJ36" s="36">
        <v>0</v>
      </c>
      <c r="AK36" s="34">
        <v>0</v>
      </c>
      <c r="AL36" s="13" t="s">
        <v>51</v>
      </c>
      <c r="AM36" s="13" t="s">
        <v>51</v>
      </c>
      <c r="AN36" s="40" t="s">
        <v>212</v>
      </c>
      <c r="AO36" s="43" t="s">
        <v>179</v>
      </c>
      <c r="AP36" s="44"/>
      <c r="AR36" s="22"/>
      <c r="AS36" s="22"/>
      <c r="AT36" s="22"/>
      <c r="AU36" s="22"/>
      <c r="AV36" s="22"/>
      <c r="AW36" s="22"/>
      <c r="AX36" s="22"/>
      <c r="AY36" s="22"/>
      <c r="AZ36" s="22"/>
      <c r="BA36" s="22"/>
      <c r="BB36" s="22"/>
      <c r="BC36" s="22"/>
      <c r="BD36" s="22"/>
      <c r="BE36" s="22"/>
      <c r="BF36" s="22"/>
      <c r="BG36" s="22"/>
    </row>
    <row r="37" spans="1:59" x14ac:dyDescent="0.2">
      <c r="A37" s="22" t="s">
        <v>53</v>
      </c>
      <c r="B37" s="20" t="s">
        <v>175</v>
      </c>
      <c r="C37" s="22" t="s">
        <v>176</v>
      </c>
      <c r="D37" s="29" t="s">
        <v>220</v>
      </c>
      <c r="E37" s="29" t="s">
        <v>219</v>
      </c>
      <c r="F37" s="20" t="s">
        <v>670</v>
      </c>
      <c r="G37" s="20" t="s">
        <v>43</v>
      </c>
      <c r="H37" s="20">
        <v>1</v>
      </c>
      <c r="I37" s="22" t="s">
        <v>52</v>
      </c>
      <c r="J37" s="22" t="s">
        <v>45</v>
      </c>
      <c r="K37" s="22">
        <v>27621000</v>
      </c>
      <c r="L37" s="33">
        <v>44617</v>
      </c>
      <c r="M37" s="33">
        <v>45348</v>
      </c>
      <c r="N37" s="22">
        <v>27621000</v>
      </c>
      <c r="O37" s="22" t="s">
        <v>46</v>
      </c>
      <c r="P37" s="22" t="s">
        <v>47</v>
      </c>
      <c r="Q37" s="22" t="s">
        <v>48</v>
      </c>
      <c r="R37" s="37">
        <f>ROUND([2]!s_dq_close(P37,L37,1),2)</f>
        <v>6819.43</v>
      </c>
      <c r="S37" s="38">
        <v>1</v>
      </c>
      <c r="T37" s="22"/>
      <c r="U37" s="22"/>
      <c r="V37" s="38"/>
      <c r="W37" s="22"/>
      <c r="X37" s="38">
        <v>1</v>
      </c>
      <c r="Y37" s="38" t="s">
        <v>59</v>
      </c>
      <c r="Z37" s="38">
        <v>0.75</v>
      </c>
      <c r="AA37" s="38">
        <v>0.8</v>
      </c>
      <c r="AB37" s="33">
        <v>44985</v>
      </c>
      <c r="AC37" s="40">
        <v>0.16300000000000001</v>
      </c>
      <c r="AD37" s="41"/>
      <c r="AE37" s="41">
        <v>0</v>
      </c>
      <c r="AF37" s="41">
        <v>0</v>
      </c>
      <c r="AG37" s="22">
        <v>0</v>
      </c>
      <c r="AH37" s="38">
        <v>1</v>
      </c>
      <c r="AI37" s="17">
        <v>1</v>
      </c>
      <c r="AJ37" s="36">
        <v>0</v>
      </c>
      <c r="AK37" s="34">
        <v>0</v>
      </c>
      <c r="AL37" s="13" t="s">
        <v>51</v>
      </c>
      <c r="AM37" s="13" t="s">
        <v>51</v>
      </c>
      <c r="AN37" s="40" t="s">
        <v>212</v>
      </c>
      <c r="AO37" s="43" t="s">
        <v>179</v>
      </c>
    </row>
    <row r="38" spans="1:59" s="20" customFormat="1" x14ac:dyDescent="0.2">
      <c r="A38" s="20" t="s">
        <v>41</v>
      </c>
      <c r="B38" s="20" t="s">
        <v>221</v>
      </c>
      <c r="C38" s="20" t="s">
        <v>221</v>
      </c>
      <c r="E38" s="20" t="s">
        <v>222</v>
      </c>
      <c r="F38" s="20" t="s">
        <v>42</v>
      </c>
      <c r="G38" s="20" t="s">
        <v>43</v>
      </c>
      <c r="H38" s="20">
        <f t="shared" ref="H38:H43" si="1">K38/N38</f>
        <v>0.98500000009695943</v>
      </c>
      <c r="I38" s="20" t="s">
        <v>52</v>
      </c>
      <c r="J38" s="20" t="s">
        <v>45</v>
      </c>
      <c r="K38" s="30">
        <v>49270561.869999997</v>
      </c>
      <c r="L38" s="31">
        <v>44621</v>
      </c>
      <c r="M38" s="31">
        <v>45352</v>
      </c>
      <c r="N38" s="30">
        <v>50020874.990000002</v>
      </c>
      <c r="O38" s="20" t="s">
        <v>142</v>
      </c>
      <c r="P38" s="20" t="s">
        <v>143</v>
      </c>
      <c r="Q38" s="20" t="s">
        <v>48</v>
      </c>
      <c r="R38" s="34">
        <f>ROUND([2]!s_dq_close(P38,L38,1),2)</f>
        <v>4619.6899999999996</v>
      </c>
      <c r="S38" s="17">
        <v>1</v>
      </c>
      <c r="T38" s="17"/>
      <c r="U38" s="17"/>
      <c r="V38" s="17"/>
      <c r="W38" s="17"/>
      <c r="X38" s="17">
        <v>1</v>
      </c>
      <c r="Y38" s="17" t="s">
        <v>223</v>
      </c>
      <c r="Z38" s="17">
        <v>0.78</v>
      </c>
      <c r="AA38" s="17"/>
      <c r="AB38" s="31"/>
      <c r="AC38" s="39">
        <v>0.107</v>
      </c>
      <c r="AD38" s="36"/>
      <c r="AE38" s="36">
        <v>0</v>
      </c>
      <c r="AF38" s="36">
        <v>1.32E-2</v>
      </c>
      <c r="AG38" s="36"/>
      <c r="AH38" s="17">
        <v>1</v>
      </c>
      <c r="AI38" s="17">
        <v>1</v>
      </c>
      <c r="AJ38" s="36">
        <v>0</v>
      </c>
      <c r="AK38" s="34">
        <v>0</v>
      </c>
      <c r="AL38" s="13" t="s">
        <v>50</v>
      </c>
      <c r="AM38" s="13" t="s">
        <v>51</v>
      </c>
      <c r="AN38" s="39" t="s">
        <v>224</v>
      </c>
      <c r="AO38" s="43" t="s">
        <v>73</v>
      </c>
      <c r="AP38" s="44"/>
    </row>
    <row r="39" spans="1:59" s="20" customFormat="1" x14ac:dyDescent="0.2">
      <c r="A39" s="20" t="s">
        <v>41</v>
      </c>
      <c r="B39" s="20" t="s">
        <v>131</v>
      </c>
      <c r="C39" s="20" t="s">
        <v>131</v>
      </c>
      <c r="E39" s="20" t="s">
        <v>225</v>
      </c>
      <c r="F39" s="20" t="s">
        <v>42</v>
      </c>
      <c r="G39" s="20" t="s">
        <v>43</v>
      </c>
      <c r="H39" s="20">
        <f t="shared" si="1"/>
        <v>0.98500000009695943</v>
      </c>
      <c r="I39" s="20" t="s">
        <v>44</v>
      </c>
      <c r="J39" s="20" t="s">
        <v>45</v>
      </c>
      <c r="K39" s="30">
        <v>49270561.869999997</v>
      </c>
      <c r="L39" s="31">
        <v>44621</v>
      </c>
      <c r="M39" s="31">
        <v>45352</v>
      </c>
      <c r="N39" s="30">
        <v>50020874.990000002</v>
      </c>
      <c r="O39" s="20" t="s">
        <v>142</v>
      </c>
      <c r="P39" s="20" t="s">
        <v>143</v>
      </c>
      <c r="Q39" s="20" t="s">
        <v>48</v>
      </c>
      <c r="R39" s="34">
        <f>ROUND([2]!s_dq_close(P39,L39,1),2)</f>
        <v>4619.6899999999996</v>
      </c>
      <c r="S39" s="17">
        <v>1</v>
      </c>
      <c r="T39" s="17"/>
      <c r="U39" s="17"/>
      <c r="V39" s="17"/>
      <c r="W39" s="17"/>
      <c r="X39" s="17">
        <v>1</v>
      </c>
      <c r="Y39" s="17" t="s">
        <v>223</v>
      </c>
      <c r="Z39" s="17">
        <v>0.78</v>
      </c>
      <c r="AA39" s="17"/>
      <c r="AB39" s="31"/>
      <c r="AC39" s="39">
        <v>0.107</v>
      </c>
      <c r="AD39" s="36"/>
      <c r="AE39" s="36">
        <v>1E-3</v>
      </c>
      <c r="AF39" s="36">
        <v>1.32E-2</v>
      </c>
      <c r="AG39" s="36"/>
      <c r="AH39" s="17">
        <v>1</v>
      </c>
      <c r="AI39" s="17">
        <v>1</v>
      </c>
      <c r="AJ39" s="36">
        <v>0</v>
      </c>
      <c r="AK39" s="34">
        <v>0</v>
      </c>
      <c r="AL39" s="13" t="s">
        <v>50</v>
      </c>
      <c r="AM39" s="13" t="s">
        <v>51</v>
      </c>
      <c r="AN39" s="39" t="s">
        <v>224</v>
      </c>
      <c r="AO39" s="43"/>
      <c r="AP39" s="44"/>
    </row>
    <row r="40" spans="1:59" s="20" customFormat="1" x14ac:dyDescent="0.2">
      <c r="A40" s="20" t="s">
        <v>41</v>
      </c>
      <c r="B40" s="20" t="s">
        <v>226</v>
      </c>
      <c r="C40" s="20" t="s">
        <v>227</v>
      </c>
      <c r="E40" s="27" t="s">
        <v>228</v>
      </c>
      <c r="F40" s="20" t="s">
        <v>42</v>
      </c>
      <c r="G40" s="20" t="s">
        <v>43</v>
      </c>
      <c r="H40" s="20">
        <f t="shared" si="1"/>
        <v>1</v>
      </c>
      <c r="I40" s="20" t="s">
        <v>52</v>
      </c>
      <c r="J40" s="20" t="s">
        <v>45</v>
      </c>
      <c r="K40" s="20">
        <v>183346530</v>
      </c>
      <c r="L40" s="31">
        <v>44622</v>
      </c>
      <c r="M40" s="31">
        <v>45351</v>
      </c>
      <c r="N40" s="20">
        <v>183346530</v>
      </c>
      <c r="O40" s="20" t="s">
        <v>46</v>
      </c>
      <c r="P40" s="20" t="s">
        <v>47</v>
      </c>
      <c r="Q40" s="20" t="s">
        <v>48</v>
      </c>
      <c r="R40" s="5">
        <f>ROUND([2]!s_dq_close(P40,L40,1),2)</f>
        <v>6875.24</v>
      </c>
      <c r="S40" s="17">
        <v>1</v>
      </c>
      <c r="V40" s="17"/>
      <c r="X40" s="17">
        <v>1</v>
      </c>
      <c r="Y40" s="17" t="s">
        <v>229</v>
      </c>
      <c r="Z40" s="17">
        <v>0.75</v>
      </c>
      <c r="AA40" s="17"/>
      <c r="AB40" s="31"/>
      <c r="AC40" s="39">
        <v>0.16300000000000001</v>
      </c>
      <c r="AD40" s="36"/>
      <c r="AE40" s="36">
        <v>0</v>
      </c>
      <c r="AF40" s="36">
        <v>0</v>
      </c>
      <c r="AG40" s="20">
        <v>0</v>
      </c>
      <c r="AH40" s="17">
        <v>1</v>
      </c>
      <c r="AI40" s="17">
        <v>1</v>
      </c>
      <c r="AJ40" s="36">
        <v>0</v>
      </c>
      <c r="AK40" s="34">
        <v>0</v>
      </c>
      <c r="AL40" s="13" t="s">
        <v>50</v>
      </c>
      <c r="AM40" s="13" t="s">
        <v>51</v>
      </c>
      <c r="AN40" s="39" t="s">
        <v>230</v>
      </c>
      <c r="AO40" s="43" t="s">
        <v>231</v>
      </c>
      <c r="AP40" s="44" t="s">
        <v>61</v>
      </c>
    </row>
    <row r="41" spans="1:59" s="20" customFormat="1" x14ac:dyDescent="0.2">
      <c r="A41" s="20" t="s">
        <v>41</v>
      </c>
      <c r="B41" s="20" t="s">
        <v>232</v>
      </c>
      <c r="C41" s="20" t="s">
        <v>233</v>
      </c>
      <c r="E41" s="20" t="s">
        <v>234</v>
      </c>
      <c r="F41" s="20" t="s">
        <v>42</v>
      </c>
      <c r="G41" s="20" t="s">
        <v>43</v>
      </c>
      <c r="H41" s="20">
        <f t="shared" si="1"/>
        <v>1</v>
      </c>
      <c r="I41" s="20" t="s">
        <v>52</v>
      </c>
      <c r="J41" s="20" t="s">
        <v>45</v>
      </c>
      <c r="K41" s="30">
        <v>223640000</v>
      </c>
      <c r="L41" s="31">
        <v>44622</v>
      </c>
      <c r="M41" s="31">
        <v>45355</v>
      </c>
      <c r="N41" s="30">
        <v>223640000</v>
      </c>
      <c r="O41" s="20" t="s">
        <v>46</v>
      </c>
      <c r="P41" s="20" t="s">
        <v>47</v>
      </c>
      <c r="Q41" s="20" t="s">
        <v>48</v>
      </c>
      <c r="R41" s="34">
        <f>ROUND([2]!s_dq_close(P41,L41,1),2)</f>
        <v>6875.24</v>
      </c>
      <c r="S41" s="17">
        <v>1</v>
      </c>
      <c r="T41" s="17"/>
      <c r="U41" s="17"/>
      <c r="V41" s="17"/>
      <c r="W41" s="17"/>
      <c r="X41" s="17">
        <v>1</v>
      </c>
      <c r="Y41" s="17" t="s">
        <v>235</v>
      </c>
      <c r="Z41" s="17">
        <v>0.76</v>
      </c>
      <c r="AA41" s="17"/>
      <c r="AB41" s="31"/>
      <c r="AC41" s="39">
        <v>0.16</v>
      </c>
      <c r="AD41" s="36"/>
      <c r="AE41" s="36">
        <v>0</v>
      </c>
      <c r="AF41" s="36">
        <v>0</v>
      </c>
      <c r="AG41" s="36"/>
      <c r="AH41" s="17">
        <v>1</v>
      </c>
      <c r="AI41" s="17">
        <v>1</v>
      </c>
      <c r="AJ41" s="36">
        <v>0</v>
      </c>
      <c r="AK41" s="34">
        <v>0</v>
      </c>
      <c r="AL41" s="13" t="s">
        <v>50</v>
      </c>
      <c r="AM41" s="13" t="s">
        <v>51</v>
      </c>
      <c r="AN41" s="39" t="s">
        <v>236</v>
      </c>
      <c r="AO41" s="43" t="s">
        <v>237</v>
      </c>
      <c r="AP41" s="44"/>
    </row>
    <row r="42" spans="1:59" s="20" customFormat="1" x14ac:dyDescent="0.2">
      <c r="A42" s="20" t="s">
        <v>41</v>
      </c>
      <c r="B42" s="20" t="s">
        <v>242</v>
      </c>
      <c r="C42" s="20" t="s">
        <v>243</v>
      </c>
      <c r="E42" s="27" t="s">
        <v>244</v>
      </c>
      <c r="F42" s="20" t="s">
        <v>42</v>
      </c>
      <c r="G42" s="20" t="s">
        <v>43</v>
      </c>
      <c r="H42" s="20">
        <f t="shared" si="1"/>
        <v>1</v>
      </c>
      <c r="I42" s="20" t="s">
        <v>52</v>
      </c>
      <c r="J42" s="20" t="s">
        <v>45</v>
      </c>
      <c r="K42" s="20">
        <v>10020000</v>
      </c>
      <c r="L42" s="31">
        <v>44623</v>
      </c>
      <c r="M42" s="31">
        <v>45355</v>
      </c>
      <c r="N42" s="20">
        <v>10020000</v>
      </c>
      <c r="O42" s="20" t="s">
        <v>46</v>
      </c>
      <c r="P42" s="20" t="s">
        <v>47</v>
      </c>
      <c r="Q42" s="20" t="s">
        <v>48</v>
      </c>
      <c r="R42" s="5">
        <f>ROUND([2]!s_dq_close(P42,L42,1),2)</f>
        <v>6859.55</v>
      </c>
      <c r="S42" s="17">
        <v>1</v>
      </c>
      <c r="V42" s="17"/>
      <c r="X42" s="17">
        <v>1</v>
      </c>
      <c r="Y42" s="17" t="s">
        <v>56</v>
      </c>
      <c r="Z42" s="17">
        <v>0.8</v>
      </c>
      <c r="AA42" s="17"/>
      <c r="AB42" s="31"/>
      <c r="AC42" s="39">
        <v>0.22500000000000001</v>
      </c>
      <c r="AD42" s="36"/>
      <c r="AE42" s="36">
        <v>0</v>
      </c>
      <c r="AF42" s="36">
        <v>0</v>
      </c>
      <c r="AG42" s="20">
        <v>0</v>
      </c>
      <c r="AH42" s="17">
        <v>1</v>
      </c>
      <c r="AI42" s="17">
        <v>1</v>
      </c>
      <c r="AJ42" s="36">
        <v>0</v>
      </c>
      <c r="AK42" s="34">
        <v>0</v>
      </c>
      <c r="AL42" s="13" t="s">
        <v>50</v>
      </c>
      <c r="AM42" s="13" t="s">
        <v>51</v>
      </c>
      <c r="AN42" s="39" t="s">
        <v>245</v>
      </c>
      <c r="AO42" s="43" t="s">
        <v>246</v>
      </c>
      <c r="AP42" s="44" t="s">
        <v>61</v>
      </c>
    </row>
    <row r="43" spans="1:59" x14ac:dyDescent="0.2">
      <c r="A43" t="s">
        <v>41</v>
      </c>
      <c r="B43" s="20" t="s">
        <v>247</v>
      </c>
      <c r="C43" s="20" t="s">
        <v>248</v>
      </c>
      <c r="D43" s="20"/>
      <c r="E43" s="27" t="s">
        <v>249</v>
      </c>
      <c r="F43" s="20" t="s">
        <v>42</v>
      </c>
      <c r="G43" s="20" t="s">
        <v>43</v>
      </c>
      <c r="H43" s="20">
        <f t="shared" si="1"/>
        <v>0.2</v>
      </c>
      <c r="I43" s="20" t="s">
        <v>52</v>
      </c>
      <c r="J43" s="20" t="s">
        <v>45</v>
      </c>
      <c r="K43" s="20">
        <v>4000000</v>
      </c>
      <c r="L43" s="31">
        <v>44624</v>
      </c>
      <c r="M43" s="31">
        <v>45355</v>
      </c>
      <c r="N43" s="20">
        <v>20000000</v>
      </c>
      <c r="O43" s="20" t="s">
        <v>46</v>
      </c>
      <c r="P43" s="20" t="s">
        <v>47</v>
      </c>
      <c r="Q43" s="20" t="s">
        <v>48</v>
      </c>
      <c r="R43" s="48">
        <v>6809.48</v>
      </c>
      <c r="S43" s="17">
        <v>1</v>
      </c>
      <c r="T43" s="20"/>
      <c r="U43" s="20"/>
      <c r="V43" s="17"/>
      <c r="W43" s="20"/>
      <c r="X43" s="17">
        <v>0.2</v>
      </c>
      <c r="Y43" s="17" t="s">
        <v>56</v>
      </c>
      <c r="Z43" s="17">
        <v>0.8</v>
      </c>
      <c r="AA43" s="17"/>
      <c r="AB43" s="31"/>
      <c r="AC43" s="39">
        <v>0.1075</v>
      </c>
      <c r="AD43" s="36"/>
      <c r="AE43" s="36">
        <v>0</v>
      </c>
      <c r="AF43" s="36">
        <v>0</v>
      </c>
      <c r="AG43" s="20">
        <v>0</v>
      </c>
      <c r="AH43" s="17">
        <v>1</v>
      </c>
      <c r="AI43" s="17">
        <v>1</v>
      </c>
      <c r="AJ43" s="36">
        <v>0</v>
      </c>
      <c r="AK43" s="34">
        <v>0</v>
      </c>
      <c r="AL43" s="13" t="s">
        <v>50</v>
      </c>
      <c r="AM43" s="13" t="s">
        <v>51</v>
      </c>
      <c r="AN43" s="39" t="s">
        <v>250</v>
      </c>
      <c r="AO43" s="43" t="s">
        <v>251</v>
      </c>
      <c r="AP43" t="s">
        <v>61</v>
      </c>
    </row>
    <row r="44" spans="1:59" s="20" customFormat="1" x14ac:dyDescent="0.2">
      <c r="A44" s="20" t="s">
        <v>53</v>
      </c>
      <c r="B44" s="20" t="s">
        <v>252</v>
      </c>
      <c r="C44" s="20" t="s">
        <v>253</v>
      </c>
      <c r="D44" s="29" t="s">
        <v>255</v>
      </c>
      <c r="E44" s="29" t="s">
        <v>254</v>
      </c>
      <c r="F44" s="20" t="s">
        <v>42</v>
      </c>
      <c r="G44" s="20" t="s">
        <v>43</v>
      </c>
      <c r="H44" s="20">
        <v>1</v>
      </c>
      <c r="I44" s="20" t="s">
        <v>52</v>
      </c>
      <c r="J44" s="20" t="s">
        <v>45</v>
      </c>
      <c r="K44" s="20">
        <v>92800000</v>
      </c>
      <c r="L44" s="31">
        <v>44624</v>
      </c>
      <c r="M44" s="31">
        <v>45355</v>
      </c>
      <c r="N44" s="20">
        <v>92800000</v>
      </c>
      <c r="O44" s="20" t="s">
        <v>46</v>
      </c>
      <c r="P44" s="20" t="s">
        <v>47</v>
      </c>
      <c r="Q44" s="20" t="s">
        <v>48</v>
      </c>
      <c r="R44" s="5">
        <f>ROUND([2]!s_dq_close(P44,L44,1),2)</f>
        <v>6803.83</v>
      </c>
      <c r="S44" s="17">
        <v>1</v>
      </c>
      <c r="V44" s="17"/>
      <c r="X44" s="17">
        <v>1</v>
      </c>
      <c r="Y44" s="17" t="s">
        <v>591</v>
      </c>
      <c r="Z44" s="17">
        <v>0.8</v>
      </c>
      <c r="AA44" s="17"/>
      <c r="AB44" s="31"/>
      <c r="AC44" s="28">
        <v>0.23799999999999999</v>
      </c>
      <c r="AD44" s="36"/>
      <c r="AE44" s="36">
        <v>0</v>
      </c>
      <c r="AF44" s="36">
        <v>0</v>
      </c>
      <c r="AG44" s="20">
        <v>0</v>
      </c>
      <c r="AH44" s="17">
        <v>1</v>
      </c>
      <c r="AI44" s="17">
        <v>1</v>
      </c>
      <c r="AJ44" s="36">
        <v>0</v>
      </c>
      <c r="AK44" s="34">
        <v>0</v>
      </c>
      <c r="AL44" s="13" t="s">
        <v>51</v>
      </c>
      <c r="AM44" s="13" t="s">
        <v>51</v>
      </c>
      <c r="AN44" s="39" t="s">
        <v>256</v>
      </c>
      <c r="AO44" s="43" t="s">
        <v>257</v>
      </c>
      <c r="AP44" s="44"/>
    </row>
    <row r="45" spans="1:59" s="20" customFormat="1" x14ac:dyDescent="0.2">
      <c r="A45" s="20" t="s">
        <v>41</v>
      </c>
      <c r="B45" s="20" t="s">
        <v>258</v>
      </c>
      <c r="C45" s="20" t="s">
        <v>258</v>
      </c>
      <c r="E45" s="28" t="s">
        <v>259</v>
      </c>
      <c r="F45" s="20" t="s">
        <v>42</v>
      </c>
      <c r="G45" s="20" t="s">
        <v>43</v>
      </c>
      <c r="H45" s="20">
        <f>K45/N45</f>
        <v>0.2</v>
      </c>
      <c r="I45" s="20" t="s">
        <v>52</v>
      </c>
      <c r="J45" s="20" t="s">
        <v>45</v>
      </c>
      <c r="K45" s="20">
        <v>1000000</v>
      </c>
      <c r="L45" s="31">
        <v>44627</v>
      </c>
      <c r="M45" s="31">
        <v>45358</v>
      </c>
      <c r="N45" s="30">
        <v>5000000</v>
      </c>
      <c r="O45" s="20" t="s">
        <v>46</v>
      </c>
      <c r="P45" s="20" t="s">
        <v>47</v>
      </c>
      <c r="Q45" s="20" t="s">
        <v>48</v>
      </c>
      <c r="R45" s="34">
        <v>6653.8</v>
      </c>
      <c r="S45" s="17">
        <v>1</v>
      </c>
      <c r="T45" s="17"/>
      <c r="U45" s="17"/>
      <c r="V45" s="17"/>
      <c r="W45" s="17"/>
      <c r="X45" s="17">
        <v>0.2</v>
      </c>
      <c r="Y45" s="20" t="s">
        <v>149</v>
      </c>
      <c r="Z45" s="17">
        <v>0.8</v>
      </c>
      <c r="AA45" s="17"/>
      <c r="AB45" s="31"/>
      <c r="AC45" s="39">
        <v>0.112</v>
      </c>
      <c r="AD45" s="54"/>
      <c r="AE45" s="36">
        <v>0</v>
      </c>
      <c r="AF45" s="36">
        <v>0</v>
      </c>
      <c r="AG45" s="36"/>
      <c r="AH45" s="17">
        <v>1</v>
      </c>
      <c r="AI45" s="17">
        <v>1</v>
      </c>
      <c r="AJ45" s="36">
        <v>0</v>
      </c>
      <c r="AK45" s="34">
        <v>0</v>
      </c>
      <c r="AL45" s="13" t="s">
        <v>50</v>
      </c>
      <c r="AM45" s="13" t="s">
        <v>51</v>
      </c>
      <c r="AN45" s="42" t="s">
        <v>260</v>
      </c>
      <c r="AO45" s="43" t="s">
        <v>261</v>
      </c>
      <c r="AP45" s="44" t="s">
        <v>61</v>
      </c>
    </row>
    <row r="46" spans="1:59" x14ac:dyDescent="0.2">
      <c r="A46" s="20" t="s">
        <v>41</v>
      </c>
      <c r="B46" s="20" t="s">
        <v>247</v>
      </c>
      <c r="C46" s="20" t="s">
        <v>248</v>
      </c>
      <c r="D46" s="20"/>
      <c r="E46" s="27" t="s">
        <v>262</v>
      </c>
      <c r="F46" s="20" t="s">
        <v>42</v>
      </c>
      <c r="G46" s="20" t="s">
        <v>43</v>
      </c>
      <c r="H46" s="20">
        <f>K46/N46</f>
        <v>0.2</v>
      </c>
      <c r="I46" s="20" t="s">
        <v>52</v>
      </c>
      <c r="J46" s="20" t="s">
        <v>45</v>
      </c>
      <c r="K46" s="20">
        <v>3900000</v>
      </c>
      <c r="L46" s="31">
        <v>44627</v>
      </c>
      <c r="M46" s="31">
        <v>45358</v>
      </c>
      <c r="N46" s="20">
        <v>19500000</v>
      </c>
      <c r="O46" s="20" t="s">
        <v>46</v>
      </c>
      <c r="P46" s="20" t="s">
        <v>47</v>
      </c>
      <c r="Q46" s="20" t="s">
        <v>48</v>
      </c>
      <c r="R46" s="48">
        <v>6658.92</v>
      </c>
      <c r="S46" s="17">
        <v>1</v>
      </c>
      <c r="T46" s="20"/>
      <c r="U46" s="20"/>
      <c r="V46" s="17"/>
      <c r="W46" s="20"/>
      <c r="X46" s="17">
        <v>0.2</v>
      </c>
      <c r="Y46" s="17" t="s">
        <v>56</v>
      </c>
      <c r="Z46" s="17">
        <v>0.8</v>
      </c>
      <c r="AA46" s="17"/>
      <c r="AB46" s="31"/>
      <c r="AC46" s="39">
        <v>0.1075</v>
      </c>
      <c r="AD46" s="36"/>
      <c r="AE46" s="36">
        <v>0</v>
      </c>
      <c r="AF46" s="36">
        <v>0</v>
      </c>
      <c r="AG46" s="20">
        <v>0</v>
      </c>
      <c r="AH46" s="17">
        <v>1</v>
      </c>
      <c r="AI46" s="17">
        <v>1</v>
      </c>
      <c r="AJ46" s="36">
        <v>0</v>
      </c>
      <c r="AK46" s="34">
        <v>0</v>
      </c>
      <c r="AL46" s="13" t="s">
        <v>50</v>
      </c>
      <c r="AM46" s="13" t="s">
        <v>51</v>
      </c>
      <c r="AN46" s="39" t="s">
        <v>263</v>
      </c>
      <c r="AO46" s="43" t="s">
        <v>251</v>
      </c>
      <c r="AP46" t="s">
        <v>61</v>
      </c>
    </row>
    <row r="47" spans="1:59" x14ac:dyDescent="0.2">
      <c r="A47" t="s">
        <v>41</v>
      </c>
      <c r="B47" s="20" t="s">
        <v>90</v>
      </c>
      <c r="C47" t="s">
        <v>90</v>
      </c>
      <c r="E47" s="47" t="s">
        <v>264</v>
      </c>
      <c r="F47" t="s">
        <v>91</v>
      </c>
      <c r="G47" s="20" t="s">
        <v>43</v>
      </c>
      <c r="H47" s="16">
        <v>0</v>
      </c>
      <c r="I47" t="s">
        <v>52</v>
      </c>
      <c r="J47" t="s">
        <v>92</v>
      </c>
      <c r="K47">
        <v>25201886.936000001</v>
      </c>
      <c r="L47" s="3">
        <v>44659</v>
      </c>
      <c r="M47" s="3">
        <v>45023</v>
      </c>
      <c r="N47">
        <v>63004717.340000004</v>
      </c>
      <c r="O47" t="s">
        <v>265</v>
      </c>
      <c r="P47" t="s">
        <v>266</v>
      </c>
      <c r="Q47" t="s">
        <v>93</v>
      </c>
      <c r="R47" s="50">
        <v>10.6568</v>
      </c>
      <c r="S47" s="6">
        <v>1</v>
      </c>
      <c r="T47" s="8">
        <v>0.55659999999999998</v>
      </c>
      <c r="V47" s="6"/>
      <c r="X47" s="6">
        <v>0</v>
      </c>
      <c r="Y47" s="6"/>
      <c r="Z47" s="6"/>
      <c r="AA47" s="6"/>
      <c r="AB47" s="3"/>
      <c r="AC47" s="18"/>
      <c r="AD47" s="8"/>
      <c r="AE47" s="8">
        <v>0</v>
      </c>
      <c r="AF47" s="8"/>
      <c r="AH47" s="6">
        <v>0.9</v>
      </c>
      <c r="AI47" s="17">
        <v>1</v>
      </c>
      <c r="AJ47" s="36">
        <v>0</v>
      </c>
      <c r="AK47" s="34">
        <v>0</v>
      </c>
      <c r="AL47" s="13" t="s">
        <v>51</v>
      </c>
      <c r="AM47" s="13" t="s">
        <v>50</v>
      </c>
      <c r="AN47" s="18"/>
      <c r="AO47" s="43"/>
    </row>
    <row r="48" spans="1:59" x14ac:dyDescent="0.2">
      <c r="A48" t="s">
        <v>41</v>
      </c>
      <c r="B48" s="20" t="s">
        <v>90</v>
      </c>
      <c r="C48" t="s">
        <v>90</v>
      </c>
      <c r="E48" s="47" t="s">
        <v>267</v>
      </c>
      <c r="F48" t="s">
        <v>94</v>
      </c>
      <c r="G48" s="20" t="s">
        <v>43</v>
      </c>
      <c r="H48" s="16">
        <v>0</v>
      </c>
      <c r="I48" t="s">
        <v>44</v>
      </c>
      <c r="J48" t="s">
        <v>45</v>
      </c>
      <c r="K48">
        <v>0</v>
      </c>
      <c r="L48" s="3">
        <v>44659</v>
      </c>
      <c r="M48" s="3">
        <v>45023</v>
      </c>
      <c r="N48">
        <v>63004717.340000004</v>
      </c>
      <c r="O48" t="s">
        <v>265</v>
      </c>
      <c r="P48" t="s">
        <v>266</v>
      </c>
      <c r="Q48" t="s">
        <v>93</v>
      </c>
      <c r="R48" s="50">
        <v>10.6568</v>
      </c>
      <c r="S48" s="6">
        <v>1</v>
      </c>
      <c r="V48" s="6"/>
      <c r="X48" s="6">
        <v>0</v>
      </c>
      <c r="Y48" s="6"/>
      <c r="Z48" s="6"/>
      <c r="AA48" s="6"/>
      <c r="AB48" s="3"/>
      <c r="AC48" s="18"/>
      <c r="AD48" s="8"/>
      <c r="AE48" s="8">
        <v>0</v>
      </c>
      <c r="AF48" s="8"/>
      <c r="AH48" s="6">
        <v>0.1</v>
      </c>
      <c r="AI48" s="17">
        <v>1</v>
      </c>
      <c r="AJ48" s="36">
        <v>0</v>
      </c>
      <c r="AK48" s="34">
        <v>0</v>
      </c>
      <c r="AL48" s="13" t="s">
        <v>51</v>
      </c>
      <c r="AM48" s="13" t="s">
        <v>50</v>
      </c>
      <c r="AN48" s="18"/>
      <c r="AO48" s="43"/>
    </row>
    <row r="49" spans="1:59" x14ac:dyDescent="0.2">
      <c r="A49" t="s">
        <v>41</v>
      </c>
      <c r="B49" s="20" t="s">
        <v>90</v>
      </c>
      <c r="C49" t="s">
        <v>90</v>
      </c>
      <c r="E49" s="47" t="s">
        <v>268</v>
      </c>
      <c r="F49" t="s">
        <v>94</v>
      </c>
      <c r="G49" s="20" t="s">
        <v>43</v>
      </c>
      <c r="H49" s="16">
        <v>0</v>
      </c>
      <c r="I49" t="s">
        <v>44</v>
      </c>
      <c r="J49" t="s">
        <v>45</v>
      </c>
      <c r="K49">
        <v>0</v>
      </c>
      <c r="L49" s="3">
        <v>44659</v>
      </c>
      <c r="M49" s="3">
        <v>45023</v>
      </c>
      <c r="N49">
        <v>63004717.340000004</v>
      </c>
      <c r="O49" t="s">
        <v>265</v>
      </c>
      <c r="P49" t="s">
        <v>266</v>
      </c>
      <c r="Q49" t="s">
        <v>93</v>
      </c>
      <c r="R49" s="50">
        <v>10.6568</v>
      </c>
      <c r="S49" s="6">
        <v>1.08</v>
      </c>
      <c r="V49" s="6"/>
      <c r="X49" s="6">
        <v>0</v>
      </c>
      <c r="Y49" s="6"/>
      <c r="Z49" s="6"/>
      <c r="AA49" s="6"/>
      <c r="AB49" s="3"/>
      <c r="AC49" s="18"/>
      <c r="AD49" s="8"/>
      <c r="AE49" s="8">
        <v>0</v>
      </c>
      <c r="AF49" s="8"/>
      <c r="AH49" s="6">
        <v>0.8</v>
      </c>
      <c r="AI49" s="17">
        <v>1</v>
      </c>
      <c r="AJ49" s="36">
        <v>0</v>
      </c>
      <c r="AK49" s="34">
        <v>0</v>
      </c>
      <c r="AL49" s="13" t="s">
        <v>51</v>
      </c>
      <c r="AM49" s="13" t="s">
        <v>50</v>
      </c>
      <c r="AN49" s="18"/>
      <c r="AO49" s="43"/>
      <c r="AP49" s="44"/>
    </row>
    <row r="50" spans="1:59" x14ac:dyDescent="0.2">
      <c r="A50" t="s">
        <v>41</v>
      </c>
      <c r="B50" s="27" t="s">
        <v>95</v>
      </c>
      <c r="C50" s="47" t="s">
        <v>95</v>
      </c>
      <c r="D50" s="47"/>
      <c r="E50" s="47" t="s">
        <v>269</v>
      </c>
      <c r="F50" t="s">
        <v>91</v>
      </c>
      <c r="G50" s="20" t="s">
        <v>43</v>
      </c>
      <c r="H50" s="16">
        <v>0</v>
      </c>
      <c r="I50" t="s">
        <v>44</v>
      </c>
      <c r="J50" t="s">
        <v>92</v>
      </c>
      <c r="K50">
        <v>25201886.936000001</v>
      </c>
      <c r="L50" s="3">
        <v>44659</v>
      </c>
      <c r="M50" s="3">
        <v>45023</v>
      </c>
      <c r="N50">
        <v>63004717.340000004</v>
      </c>
      <c r="O50" t="s">
        <v>265</v>
      </c>
      <c r="P50" t="s">
        <v>266</v>
      </c>
      <c r="Q50" t="s">
        <v>93</v>
      </c>
      <c r="R50" s="50">
        <v>10.6568</v>
      </c>
      <c r="S50" s="6">
        <v>1</v>
      </c>
      <c r="T50" s="8">
        <v>0.55659999999999998</v>
      </c>
      <c r="V50" s="6"/>
      <c r="X50" s="6">
        <v>0</v>
      </c>
      <c r="Y50" s="6"/>
      <c r="Z50" s="6"/>
      <c r="AA50" s="6"/>
      <c r="AB50" s="3"/>
      <c r="AC50" s="18"/>
      <c r="AD50" s="8"/>
      <c r="AE50" s="8">
        <v>0</v>
      </c>
      <c r="AF50" s="8"/>
      <c r="AH50" s="6">
        <v>0.9</v>
      </c>
      <c r="AI50" s="17">
        <v>1</v>
      </c>
      <c r="AJ50" s="36">
        <v>0</v>
      </c>
      <c r="AK50" s="34">
        <v>0</v>
      </c>
      <c r="AL50" s="13" t="s">
        <v>50</v>
      </c>
      <c r="AM50" s="13" t="s">
        <v>50</v>
      </c>
      <c r="AN50" s="18"/>
      <c r="AO50" s="43"/>
      <c r="AP50" s="44"/>
    </row>
    <row r="51" spans="1:59" x14ac:dyDescent="0.2">
      <c r="A51" t="s">
        <v>41</v>
      </c>
      <c r="B51" s="27" t="s">
        <v>95</v>
      </c>
      <c r="C51" s="47" t="s">
        <v>95</v>
      </c>
      <c r="D51" s="47"/>
      <c r="E51" s="47" t="s">
        <v>270</v>
      </c>
      <c r="F51" t="s">
        <v>94</v>
      </c>
      <c r="G51" s="20" t="s">
        <v>43</v>
      </c>
      <c r="H51" s="16">
        <v>0</v>
      </c>
      <c r="I51" t="s">
        <v>52</v>
      </c>
      <c r="J51" t="s">
        <v>45</v>
      </c>
      <c r="K51">
        <v>0</v>
      </c>
      <c r="L51" s="3">
        <v>44659</v>
      </c>
      <c r="M51" s="3">
        <v>45023</v>
      </c>
      <c r="N51">
        <v>63004717.340000004</v>
      </c>
      <c r="O51" t="s">
        <v>265</v>
      </c>
      <c r="P51" t="s">
        <v>266</v>
      </c>
      <c r="Q51" t="s">
        <v>93</v>
      </c>
      <c r="R51" s="50">
        <v>10.6568</v>
      </c>
      <c r="S51" s="6">
        <v>1</v>
      </c>
      <c r="V51" s="6"/>
      <c r="X51" s="6">
        <v>0</v>
      </c>
      <c r="Y51" s="6"/>
      <c r="Z51" s="6"/>
      <c r="AA51" s="6"/>
      <c r="AB51" s="3"/>
      <c r="AC51" s="18"/>
      <c r="AD51" s="8"/>
      <c r="AE51" s="8">
        <v>0</v>
      </c>
      <c r="AF51" s="8"/>
      <c r="AH51" s="6">
        <v>0.1</v>
      </c>
      <c r="AI51" s="17">
        <v>1</v>
      </c>
      <c r="AJ51" s="36">
        <v>0</v>
      </c>
      <c r="AK51" s="34">
        <v>0</v>
      </c>
      <c r="AL51" s="13" t="s">
        <v>50</v>
      </c>
      <c r="AM51" s="13" t="s">
        <v>50</v>
      </c>
      <c r="AN51" s="18"/>
      <c r="AO51" s="43"/>
      <c r="AP51" s="44"/>
    </row>
    <row r="52" spans="1:59" s="25" customFormat="1" x14ac:dyDescent="0.2">
      <c r="A52" s="20" t="s">
        <v>41</v>
      </c>
      <c r="B52" s="27" t="s">
        <v>95</v>
      </c>
      <c r="C52" s="27" t="s">
        <v>95</v>
      </c>
      <c r="D52" s="27"/>
      <c r="E52" s="27" t="s">
        <v>271</v>
      </c>
      <c r="F52" s="20" t="s">
        <v>94</v>
      </c>
      <c r="G52" s="20" t="s">
        <v>43</v>
      </c>
      <c r="H52" s="20">
        <v>0</v>
      </c>
      <c r="I52" s="20" t="s">
        <v>52</v>
      </c>
      <c r="J52" s="20" t="s">
        <v>45</v>
      </c>
      <c r="K52" s="20">
        <v>0</v>
      </c>
      <c r="L52" s="3">
        <v>44659</v>
      </c>
      <c r="M52" s="3">
        <v>45023</v>
      </c>
      <c r="N52" s="20">
        <v>63004717.340000004</v>
      </c>
      <c r="O52" t="s">
        <v>265</v>
      </c>
      <c r="P52" t="s">
        <v>266</v>
      </c>
      <c r="Q52" s="20" t="s">
        <v>93</v>
      </c>
      <c r="R52" s="35">
        <v>10.6568</v>
      </c>
      <c r="S52" s="17">
        <v>1.08</v>
      </c>
      <c r="T52" s="20"/>
      <c r="U52" s="20"/>
      <c r="V52" s="17"/>
      <c r="W52" s="20"/>
      <c r="X52" s="17">
        <v>0</v>
      </c>
      <c r="Y52" s="17"/>
      <c r="Z52" s="17"/>
      <c r="AA52" s="17"/>
      <c r="AB52" s="31"/>
      <c r="AC52" s="39"/>
      <c r="AD52" s="36"/>
      <c r="AE52" s="36">
        <v>0</v>
      </c>
      <c r="AF52" s="36"/>
      <c r="AG52" s="20"/>
      <c r="AH52" s="17">
        <v>0.8</v>
      </c>
      <c r="AI52" s="17">
        <v>1</v>
      </c>
      <c r="AJ52" s="36">
        <v>5.0000000000000001E-3</v>
      </c>
      <c r="AK52" s="34">
        <v>315023.59000000003</v>
      </c>
      <c r="AL52" s="13" t="s">
        <v>50</v>
      </c>
      <c r="AM52" s="13" t="s">
        <v>50</v>
      </c>
      <c r="AN52" s="39"/>
      <c r="AO52" s="43"/>
      <c r="AP52" s="20"/>
      <c r="AQ52" s="20"/>
      <c r="AR52" s="20"/>
      <c r="AS52" s="20"/>
      <c r="AT52" s="20"/>
      <c r="AU52" s="20"/>
      <c r="AV52" s="20"/>
      <c r="AW52" s="20"/>
      <c r="AX52" s="20"/>
      <c r="AY52" s="20"/>
      <c r="AZ52" s="20"/>
      <c r="BA52" s="20"/>
      <c r="BB52" s="20"/>
      <c r="BC52" s="20"/>
      <c r="BD52" s="20"/>
      <c r="BE52" s="20"/>
      <c r="BF52" s="20"/>
      <c r="BG52" s="20"/>
    </row>
    <row r="53" spans="1:59" x14ac:dyDescent="0.2">
      <c r="A53" s="16" t="s">
        <v>41</v>
      </c>
      <c r="B53" s="20" t="s">
        <v>90</v>
      </c>
      <c r="C53" s="20" t="s">
        <v>90</v>
      </c>
      <c r="E53" s="47" t="s">
        <v>272</v>
      </c>
      <c r="F53" s="16" t="s">
        <v>91</v>
      </c>
      <c r="G53" s="20" t="s">
        <v>43</v>
      </c>
      <c r="H53" s="20">
        <v>0</v>
      </c>
      <c r="I53" s="20" t="s">
        <v>52</v>
      </c>
      <c r="J53" s="20" t="s">
        <v>92</v>
      </c>
      <c r="K53" s="20">
        <v>23301816.239999998</v>
      </c>
      <c r="L53" s="31">
        <v>44671</v>
      </c>
      <c r="M53" s="31">
        <v>45036</v>
      </c>
      <c r="N53" s="20">
        <v>58254540.600000001</v>
      </c>
      <c r="O53" s="20" t="s">
        <v>273</v>
      </c>
      <c r="P53" t="s">
        <v>274</v>
      </c>
      <c r="Q53" s="16" t="s">
        <v>93</v>
      </c>
      <c r="R53" s="52">
        <v>10.68</v>
      </c>
      <c r="S53" s="6">
        <v>1</v>
      </c>
      <c r="T53" s="8">
        <v>0.55659999999999998</v>
      </c>
      <c r="V53" s="6"/>
      <c r="X53" s="6">
        <v>0</v>
      </c>
      <c r="Y53" s="6"/>
      <c r="Z53" s="6"/>
      <c r="AA53" s="6"/>
      <c r="AB53" s="3"/>
      <c r="AC53" s="18"/>
      <c r="AD53" s="8"/>
      <c r="AE53" s="8">
        <v>0</v>
      </c>
      <c r="AF53" s="8"/>
      <c r="AH53" s="6">
        <v>0.9</v>
      </c>
      <c r="AI53" s="17">
        <v>1</v>
      </c>
      <c r="AJ53" s="36">
        <v>0</v>
      </c>
      <c r="AK53" s="34">
        <v>0</v>
      </c>
      <c r="AL53" s="13" t="s">
        <v>51</v>
      </c>
      <c r="AM53" s="13" t="s">
        <v>50</v>
      </c>
      <c r="AN53" s="39"/>
      <c r="AO53" s="43"/>
    </row>
    <row r="54" spans="1:59" x14ac:dyDescent="0.2">
      <c r="A54" s="16" t="s">
        <v>41</v>
      </c>
      <c r="B54" s="20" t="s">
        <v>90</v>
      </c>
      <c r="C54" s="20" t="s">
        <v>90</v>
      </c>
      <c r="E54" s="47" t="s">
        <v>275</v>
      </c>
      <c r="F54" s="16" t="s">
        <v>94</v>
      </c>
      <c r="G54" s="20" t="s">
        <v>43</v>
      </c>
      <c r="H54" s="20">
        <v>0</v>
      </c>
      <c r="I54" s="20" t="s">
        <v>44</v>
      </c>
      <c r="J54" s="20" t="s">
        <v>45</v>
      </c>
      <c r="K54" s="20">
        <v>0</v>
      </c>
      <c r="L54" s="31">
        <v>44671</v>
      </c>
      <c r="M54" s="31">
        <v>45036</v>
      </c>
      <c r="N54" s="20">
        <v>58254540.600000001</v>
      </c>
      <c r="O54" s="20" t="s">
        <v>273</v>
      </c>
      <c r="P54" t="s">
        <v>274</v>
      </c>
      <c r="Q54" s="16" t="s">
        <v>93</v>
      </c>
      <c r="R54" s="52">
        <v>10.68</v>
      </c>
      <c r="S54" s="6">
        <v>1</v>
      </c>
      <c r="V54" s="6"/>
      <c r="X54" s="6">
        <v>0</v>
      </c>
      <c r="Y54" s="6"/>
      <c r="Z54" s="6"/>
      <c r="AA54" s="6"/>
      <c r="AB54" s="3"/>
      <c r="AC54" s="18"/>
      <c r="AD54" s="8"/>
      <c r="AE54" s="8">
        <v>0</v>
      </c>
      <c r="AF54" s="8"/>
      <c r="AH54" s="6">
        <v>0.1</v>
      </c>
      <c r="AI54" s="17">
        <v>1</v>
      </c>
      <c r="AJ54" s="36">
        <v>0</v>
      </c>
      <c r="AK54" s="34">
        <v>0</v>
      </c>
      <c r="AL54" s="13" t="s">
        <v>51</v>
      </c>
      <c r="AM54" s="13" t="s">
        <v>50</v>
      </c>
      <c r="AN54" s="39"/>
      <c r="AO54" s="43"/>
    </row>
    <row r="55" spans="1:59" x14ac:dyDescent="0.2">
      <c r="A55" s="16" t="s">
        <v>41</v>
      </c>
      <c r="B55" s="20" t="s">
        <v>90</v>
      </c>
      <c r="C55" s="20" t="s">
        <v>90</v>
      </c>
      <c r="E55" s="47" t="s">
        <v>276</v>
      </c>
      <c r="F55" s="16" t="s">
        <v>94</v>
      </c>
      <c r="G55" s="20" t="s">
        <v>43</v>
      </c>
      <c r="H55" s="20">
        <v>0</v>
      </c>
      <c r="I55" s="20" t="s">
        <v>44</v>
      </c>
      <c r="J55" s="20" t="s">
        <v>45</v>
      </c>
      <c r="K55" s="20">
        <v>0</v>
      </c>
      <c r="L55" s="31">
        <v>44671</v>
      </c>
      <c r="M55" s="31">
        <v>45036</v>
      </c>
      <c r="N55" s="20">
        <v>58254540.600000001</v>
      </c>
      <c r="O55" s="20" t="s">
        <v>273</v>
      </c>
      <c r="P55" t="s">
        <v>274</v>
      </c>
      <c r="Q55" s="16" t="s">
        <v>93</v>
      </c>
      <c r="R55" s="52">
        <v>10.68</v>
      </c>
      <c r="S55" s="6">
        <v>1.07</v>
      </c>
      <c r="V55" s="6"/>
      <c r="X55" s="6">
        <v>0</v>
      </c>
      <c r="Y55" s="6"/>
      <c r="Z55" s="6"/>
      <c r="AA55" s="6"/>
      <c r="AB55" s="3"/>
      <c r="AC55" s="18"/>
      <c r="AD55" s="8"/>
      <c r="AE55" s="8">
        <v>0</v>
      </c>
      <c r="AF55" s="8"/>
      <c r="AH55" s="6">
        <v>0.8</v>
      </c>
      <c r="AI55" s="17">
        <v>1</v>
      </c>
      <c r="AJ55" s="36">
        <v>0</v>
      </c>
      <c r="AK55" s="34">
        <v>0</v>
      </c>
      <c r="AL55" s="13" t="s">
        <v>51</v>
      </c>
      <c r="AM55" s="13" t="s">
        <v>50</v>
      </c>
      <c r="AN55" s="39"/>
      <c r="AO55" s="43"/>
      <c r="AP55" s="44"/>
    </row>
    <row r="56" spans="1:59" x14ac:dyDescent="0.2">
      <c r="A56" s="16" t="s">
        <v>41</v>
      </c>
      <c r="B56" s="27" t="s">
        <v>95</v>
      </c>
      <c r="C56" s="27" t="s">
        <v>95</v>
      </c>
      <c r="D56" s="47"/>
      <c r="E56" s="47" t="s">
        <v>277</v>
      </c>
      <c r="F56" s="16" t="s">
        <v>91</v>
      </c>
      <c r="G56" s="20" t="s">
        <v>43</v>
      </c>
      <c r="H56" s="20">
        <v>0</v>
      </c>
      <c r="I56" s="20" t="s">
        <v>44</v>
      </c>
      <c r="J56" s="20" t="s">
        <v>92</v>
      </c>
      <c r="K56" s="20">
        <v>23301816.239999998</v>
      </c>
      <c r="L56" s="31">
        <v>44671</v>
      </c>
      <c r="M56" s="31">
        <v>45036</v>
      </c>
      <c r="N56" s="20">
        <v>58254540.600000001</v>
      </c>
      <c r="O56" s="20" t="s">
        <v>273</v>
      </c>
      <c r="P56" t="s">
        <v>274</v>
      </c>
      <c r="Q56" s="16" t="s">
        <v>93</v>
      </c>
      <c r="R56" s="52">
        <v>10.68</v>
      </c>
      <c r="S56" s="6">
        <v>1</v>
      </c>
      <c r="T56" s="8">
        <v>0.55659999999999998</v>
      </c>
      <c r="V56" s="6"/>
      <c r="X56" s="6">
        <v>0</v>
      </c>
      <c r="Y56" s="6"/>
      <c r="Z56" s="6"/>
      <c r="AA56" s="6"/>
      <c r="AB56" s="3"/>
      <c r="AC56" s="18"/>
      <c r="AD56" s="8"/>
      <c r="AE56" s="8">
        <v>0</v>
      </c>
      <c r="AF56" s="8"/>
      <c r="AH56" s="6">
        <v>0.9</v>
      </c>
      <c r="AI56" s="17">
        <v>1</v>
      </c>
      <c r="AJ56" s="36">
        <v>0</v>
      </c>
      <c r="AK56" s="34">
        <v>0</v>
      </c>
      <c r="AL56" s="13" t="s">
        <v>50</v>
      </c>
      <c r="AM56" s="13" t="s">
        <v>50</v>
      </c>
      <c r="AN56" s="39"/>
      <c r="AO56" s="43"/>
      <c r="AP56" s="44"/>
    </row>
    <row r="57" spans="1:59" x14ac:dyDescent="0.2">
      <c r="A57" s="16" t="s">
        <v>41</v>
      </c>
      <c r="B57" s="27" t="s">
        <v>95</v>
      </c>
      <c r="C57" s="27" t="s">
        <v>95</v>
      </c>
      <c r="D57" s="47"/>
      <c r="E57" s="47" t="s">
        <v>278</v>
      </c>
      <c r="F57" s="16" t="s">
        <v>94</v>
      </c>
      <c r="G57" s="20" t="s">
        <v>43</v>
      </c>
      <c r="H57" s="20">
        <v>0</v>
      </c>
      <c r="I57" s="20" t="s">
        <v>52</v>
      </c>
      <c r="J57" s="20" t="s">
        <v>45</v>
      </c>
      <c r="K57" s="20">
        <v>0</v>
      </c>
      <c r="L57" s="31">
        <v>44671</v>
      </c>
      <c r="M57" s="31">
        <v>45036</v>
      </c>
      <c r="N57" s="20">
        <v>58254540.600000001</v>
      </c>
      <c r="O57" s="20" t="s">
        <v>273</v>
      </c>
      <c r="P57" t="s">
        <v>274</v>
      </c>
      <c r="Q57" s="16" t="s">
        <v>93</v>
      </c>
      <c r="R57" s="52">
        <v>10.68</v>
      </c>
      <c r="S57" s="6">
        <v>1</v>
      </c>
      <c r="V57" s="6"/>
      <c r="X57" s="6">
        <v>0</v>
      </c>
      <c r="Y57" s="6"/>
      <c r="Z57" s="6"/>
      <c r="AA57" s="6"/>
      <c r="AB57" s="3"/>
      <c r="AC57" s="18"/>
      <c r="AD57" s="8"/>
      <c r="AE57" s="8">
        <v>0</v>
      </c>
      <c r="AF57" s="8"/>
      <c r="AH57" s="6">
        <v>0.1</v>
      </c>
      <c r="AI57" s="17">
        <v>1</v>
      </c>
      <c r="AJ57" s="36">
        <v>0</v>
      </c>
      <c r="AK57" s="34">
        <v>0</v>
      </c>
      <c r="AL57" s="13" t="s">
        <v>50</v>
      </c>
      <c r="AM57" s="13" t="s">
        <v>50</v>
      </c>
      <c r="AN57" s="39"/>
      <c r="AO57" s="43"/>
      <c r="AP57" s="44"/>
    </row>
    <row r="58" spans="1:59" x14ac:dyDescent="0.2">
      <c r="A58" s="16" t="s">
        <v>41</v>
      </c>
      <c r="B58" s="27" t="s">
        <v>95</v>
      </c>
      <c r="C58" s="27" t="s">
        <v>95</v>
      </c>
      <c r="D58" s="47"/>
      <c r="E58" s="47" t="s">
        <v>279</v>
      </c>
      <c r="F58" s="16" t="s">
        <v>94</v>
      </c>
      <c r="G58" s="20" t="s">
        <v>43</v>
      </c>
      <c r="H58" s="20">
        <v>0</v>
      </c>
      <c r="I58" s="20" t="s">
        <v>52</v>
      </c>
      <c r="J58" s="20" t="s">
        <v>45</v>
      </c>
      <c r="K58" s="20">
        <v>0</v>
      </c>
      <c r="L58" s="31">
        <v>44671</v>
      </c>
      <c r="M58" s="31">
        <v>45036</v>
      </c>
      <c r="N58" s="20">
        <v>58254540.600000001</v>
      </c>
      <c r="O58" s="20" t="s">
        <v>273</v>
      </c>
      <c r="P58" t="s">
        <v>274</v>
      </c>
      <c r="Q58" s="16" t="s">
        <v>93</v>
      </c>
      <c r="R58" s="52">
        <v>10.68</v>
      </c>
      <c r="S58" s="6">
        <v>1.07</v>
      </c>
      <c r="V58" s="6"/>
      <c r="X58" s="6">
        <v>0</v>
      </c>
      <c r="Y58" s="6"/>
      <c r="Z58" s="6"/>
      <c r="AA58" s="6"/>
      <c r="AB58" s="3"/>
      <c r="AC58" s="18"/>
      <c r="AD58" s="8"/>
      <c r="AE58" s="8">
        <v>0</v>
      </c>
      <c r="AF58" s="8"/>
      <c r="AH58" s="6">
        <v>0.8</v>
      </c>
      <c r="AI58" s="17">
        <v>1</v>
      </c>
      <c r="AJ58" s="36">
        <v>5.0000000000000001E-3</v>
      </c>
      <c r="AK58" s="34">
        <v>291272.7</v>
      </c>
      <c r="AL58" s="13" t="s">
        <v>50</v>
      </c>
      <c r="AM58" s="13" t="s">
        <v>50</v>
      </c>
      <c r="AN58" s="39"/>
      <c r="AO58" s="43"/>
    </row>
    <row r="59" spans="1:59" x14ac:dyDescent="0.2">
      <c r="A59" s="15" t="s">
        <v>41</v>
      </c>
      <c r="B59" t="s">
        <v>289</v>
      </c>
      <c r="C59" s="15" t="s">
        <v>290</v>
      </c>
      <c r="D59" s="28"/>
      <c r="E59" s="20" t="s">
        <v>291</v>
      </c>
      <c r="F59" s="20" t="s">
        <v>42</v>
      </c>
      <c r="G59" s="20" t="s">
        <v>43</v>
      </c>
      <c r="H59">
        <v>0.2</v>
      </c>
      <c r="I59" t="s">
        <v>52</v>
      </c>
      <c r="J59" t="s">
        <v>45</v>
      </c>
      <c r="K59">
        <v>800000</v>
      </c>
      <c r="L59" s="31">
        <v>44732</v>
      </c>
      <c r="M59" s="31">
        <v>45463</v>
      </c>
      <c r="N59">
        <v>4000000</v>
      </c>
      <c r="O59" t="s">
        <v>698</v>
      </c>
      <c r="P59" s="15" t="s">
        <v>699</v>
      </c>
      <c r="Q59" t="s">
        <v>48</v>
      </c>
      <c r="R59" s="57">
        <v>4345.3599999999997</v>
      </c>
      <c r="S59" s="6">
        <v>1</v>
      </c>
      <c r="X59" s="6">
        <v>0.2</v>
      </c>
      <c r="Y59" s="15" t="s">
        <v>63</v>
      </c>
      <c r="Z59" s="6">
        <v>0.8</v>
      </c>
      <c r="AB59" s="3"/>
      <c r="AC59" s="8">
        <v>0.115</v>
      </c>
      <c r="AD59" s="8">
        <v>0.115</v>
      </c>
      <c r="AE59" s="8">
        <v>0</v>
      </c>
      <c r="AF59" s="8">
        <v>0</v>
      </c>
      <c r="AG59" s="8">
        <v>0</v>
      </c>
      <c r="AH59" s="6">
        <v>1</v>
      </c>
      <c r="AI59" s="17">
        <v>1</v>
      </c>
      <c r="AJ59" s="12">
        <v>0</v>
      </c>
      <c r="AK59">
        <v>0</v>
      </c>
      <c r="AL59" s="15" t="s">
        <v>51</v>
      </c>
      <c r="AM59" s="12" t="s">
        <v>51</v>
      </c>
      <c r="AN59" s="55" t="s">
        <v>292</v>
      </c>
      <c r="AO59" s="58" t="s">
        <v>293</v>
      </c>
      <c r="AP59" t="s">
        <v>61</v>
      </c>
    </row>
    <row r="60" spans="1:59" x14ac:dyDescent="0.2">
      <c r="A60" t="s">
        <v>41</v>
      </c>
      <c r="B60" t="s">
        <v>294</v>
      </c>
      <c r="C60" t="s">
        <v>294</v>
      </c>
      <c r="E60" s="20" t="s">
        <v>295</v>
      </c>
      <c r="F60" s="20" t="s">
        <v>42</v>
      </c>
      <c r="G60" s="20" t="s">
        <v>43</v>
      </c>
      <c r="H60">
        <v>0.2</v>
      </c>
      <c r="I60" t="s">
        <v>52</v>
      </c>
      <c r="J60" t="s">
        <v>45</v>
      </c>
      <c r="K60">
        <v>1000000</v>
      </c>
      <c r="L60" s="31">
        <v>44742</v>
      </c>
      <c r="M60" s="31">
        <v>45474</v>
      </c>
      <c r="N60">
        <v>5000000</v>
      </c>
      <c r="O60" t="s">
        <v>46</v>
      </c>
      <c r="P60" t="s">
        <v>47</v>
      </c>
      <c r="Q60" t="s">
        <v>48</v>
      </c>
      <c r="R60" s="5">
        <v>6458.07</v>
      </c>
      <c r="S60" s="6">
        <v>1</v>
      </c>
      <c r="X60" s="6">
        <v>0.2</v>
      </c>
      <c r="Y60" t="s">
        <v>56</v>
      </c>
      <c r="Z60" s="6">
        <v>0.8</v>
      </c>
      <c r="AB60" s="3"/>
      <c r="AC60" s="6">
        <v>0.14000000000000001</v>
      </c>
      <c r="AD60" s="6">
        <v>0.14000000000000001</v>
      </c>
      <c r="AE60" s="8">
        <v>0</v>
      </c>
      <c r="AF60" s="8">
        <v>0</v>
      </c>
      <c r="AG60" s="8">
        <v>0</v>
      </c>
      <c r="AH60" s="6">
        <v>1</v>
      </c>
      <c r="AI60" s="17">
        <v>1</v>
      </c>
      <c r="AJ60" s="12">
        <v>0</v>
      </c>
      <c r="AK60" s="12">
        <v>0</v>
      </c>
      <c r="AL60" s="12" t="s">
        <v>51</v>
      </c>
      <c r="AM60" s="12" t="s">
        <v>51</v>
      </c>
      <c r="AN60" t="s">
        <v>296</v>
      </c>
      <c r="AO60" s="20"/>
    </row>
    <row r="61" spans="1:59" x14ac:dyDescent="0.2">
      <c r="A61" t="s">
        <v>41</v>
      </c>
      <c r="B61" t="s">
        <v>297</v>
      </c>
      <c r="C61" s="44" t="s">
        <v>297</v>
      </c>
      <c r="E61" t="s">
        <v>298</v>
      </c>
      <c r="F61" s="20" t="s">
        <v>42</v>
      </c>
      <c r="G61" s="20" t="s">
        <v>43</v>
      </c>
      <c r="H61">
        <v>0.25</v>
      </c>
      <c r="I61" t="s">
        <v>52</v>
      </c>
      <c r="J61" t="s">
        <v>45</v>
      </c>
      <c r="K61">
        <v>5000000</v>
      </c>
      <c r="L61" s="3">
        <v>44742</v>
      </c>
      <c r="M61" s="3">
        <v>45474</v>
      </c>
      <c r="N61">
        <v>20000000</v>
      </c>
      <c r="O61" t="s">
        <v>46</v>
      </c>
      <c r="P61" t="s">
        <v>47</v>
      </c>
      <c r="Q61" t="s">
        <v>48</v>
      </c>
      <c r="R61" s="5">
        <f>ROUND([2]!s_dq_close(P61,L61,1),2)</f>
        <v>6454.08</v>
      </c>
      <c r="S61" s="6">
        <v>1</v>
      </c>
      <c r="X61" s="6">
        <v>0.25</v>
      </c>
      <c r="Y61" t="s">
        <v>60</v>
      </c>
      <c r="Z61" s="6">
        <v>0.75</v>
      </c>
      <c r="AB61" s="3"/>
      <c r="AC61" s="8">
        <v>0.2031</v>
      </c>
      <c r="AD61" s="8">
        <v>0</v>
      </c>
      <c r="AE61" s="8">
        <v>0</v>
      </c>
      <c r="AF61" s="8">
        <v>0</v>
      </c>
      <c r="AG61" s="8">
        <v>0</v>
      </c>
      <c r="AH61" s="6">
        <v>1</v>
      </c>
      <c r="AI61" s="17">
        <v>1</v>
      </c>
      <c r="AJ61" s="12">
        <v>0</v>
      </c>
      <c r="AK61" s="12">
        <v>0</v>
      </c>
      <c r="AL61" s="12" t="s">
        <v>51</v>
      </c>
      <c r="AM61" s="12" t="s">
        <v>51</v>
      </c>
      <c r="AN61" s="20" t="s">
        <v>299</v>
      </c>
      <c r="AP61" s="44"/>
    </row>
    <row r="62" spans="1:59" x14ac:dyDescent="0.2">
      <c r="A62" t="s">
        <v>41</v>
      </c>
      <c r="B62" t="s">
        <v>297</v>
      </c>
      <c r="C62" t="s">
        <v>297</v>
      </c>
      <c r="E62" t="s">
        <v>300</v>
      </c>
      <c r="F62" t="s">
        <v>42</v>
      </c>
      <c r="G62" s="20" t="s">
        <v>43</v>
      </c>
      <c r="H62">
        <v>0.25</v>
      </c>
      <c r="I62" t="s">
        <v>52</v>
      </c>
      <c r="J62" t="s">
        <v>45</v>
      </c>
      <c r="K62">
        <v>3500000</v>
      </c>
      <c r="L62" s="3">
        <v>44747</v>
      </c>
      <c r="M62" s="3">
        <v>45478</v>
      </c>
      <c r="N62">
        <v>14000000</v>
      </c>
      <c r="O62" t="s">
        <v>46</v>
      </c>
      <c r="P62" t="s">
        <v>47</v>
      </c>
      <c r="Q62" t="s">
        <v>48</v>
      </c>
      <c r="R62" s="20">
        <v>6474.84</v>
      </c>
      <c r="S62" s="6">
        <v>1</v>
      </c>
      <c r="X62" s="6">
        <v>0.25</v>
      </c>
      <c r="Y62" t="s">
        <v>60</v>
      </c>
      <c r="Z62">
        <v>0.75</v>
      </c>
      <c r="AB62" s="3"/>
      <c r="AC62">
        <v>0.2031</v>
      </c>
      <c r="AD62" s="6">
        <v>0</v>
      </c>
      <c r="AE62">
        <v>0</v>
      </c>
      <c r="AF62">
        <v>0</v>
      </c>
      <c r="AH62" s="6">
        <v>1</v>
      </c>
      <c r="AI62" s="17">
        <v>1</v>
      </c>
      <c r="AJ62" s="8">
        <v>0</v>
      </c>
      <c r="AK62" s="12">
        <v>0</v>
      </c>
      <c r="AL62" s="12" t="s">
        <v>51</v>
      </c>
      <c r="AM62" s="12" t="s">
        <v>51</v>
      </c>
      <c r="AN62" t="s">
        <v>301</v>
      </c>
      <c r="AQ62" s="26"/>
    </row>
    <row r="63" spans="1:59" x14ac:dyDescent="0.2">
      <c r="A63" t="s">
        <v>41</v>
      </c>
      <c r="B63" t="s">
        <v>127</v>
      </c>
      <c r="C63" t="s">
        <v>127</v>
      </c>
      <c r="E63" t="s">
        <v>304</v>
      </c>
      <c r="F63" t="s">
        <v>42</v>
      </c>
      <c r="G63" s="20" t="s">
        <v>43</v>
      </c>
      <c r="H63">
        <v>0.3</v>
      </c>
      <c r="I63" t="s">
        <v>44</v>
      </c>
      <c r="J63" t="s">
        <v>45</v>
      </c>
      <c r="K63">
        <v>1989990</v>
      </c>
      <c r="L63" s="31">
        <v>44750</v>
      </c>
      <c r="M63" s="31">
        <v>45478</v>
      </c>
      <c r="N63">
        <v>6633300</v>
      </c>
      <c r="O63" t="s">
        <v>46</v>
      </c>
      <c r="P63" t="s">
        <v>47</v>
      </c>
      <c r="Q63" t="s">
        <v>48</v>
      </c>
      <c r="R63">
        <v>6388</v>
      </c>
      <c r="S63" s="6">
        <v>1.03</v>
      </c>
      <c r="V63" s="6"/>
      <c r="W63" s="6"/>
      <c r="X63" s="6">
        <v>0.3</v>
      </c>
      <c r="Y63" t="s">
        <v>149</v>
      </c>
      <c r="Z63">
        <v>0.7</v>
      </c>
      <c r="AB63" s="3"/>
      <c r="AC63">
        <v>0.11</v>
      </c>
      <c r="AE63">
        <v>3.0000000000000001E-3</v>
      </c>
      <c r="AF63">
        <v>0</v>
      </c>
      <c r="AH63" s="6">
        <v>1</v>
      </c>
      <c r="AI63" s="17">
        <v>1</v>
      </c>
      <c r="AJ63" s="36">
        <v>0</v>
      </c>
      <c r="AK63" s="12">
        <v>0</v>
      </c>
      <c r="AL63" s="12" t="s">
        <v>51</v>
      </c>
      <c r="AM63" s="12" t="s">
        <v>51</v>
      </c>
      <c r="AN63" t="s">
        <v>305</v>
      </c>
      <c r="AQ63" s="12"/>
    </row>
    <row r="64" spans="1:59" x14ac:dyDescent="0.2">
      <c r="A64" t="s">
        <v>41</v>
      </c>
      <c r="B64" t="s">
        <v>306</v>
      </c>
      <c r="C64" t="s">
        <v>307</v>
      </c>
      <c r="E64" t="s">
        <v>308</v>
      </c>
      <c r="F64" t="s">
        <v>42</v>
      </c>
      <c r="G64" s="20" t="s">
        <v>43</v>
      </c>
      <c r="H64">
        <v>0.3</v>
      </c>
      <c r="I64" t="s">
        <v>52</v>
      </c>
      <c r="J64" t="s">
        <v>45</v>
      </c>
      <c r="K64">
        <v>1989990</v>
      </c>
      <c r="L64" s="31">
        <v>44750</v>
      </c>
      <c r="M64" s="31">
        <v>45478</v>
      </c>
      <c r="N64">
        <v>6633300</v>
      </c>
      <c r="O64" t="s">
        <v>46</v>
      </c>
      <c r="P64" t="s">
        <v>47</v>
      </c>
      <c r="Q64" t="s">
        <v>48</v>
      </c>
      <c r="R64">
        <v>6388</v>
      </c>
      <c r="S64" s="6">
        <v>1</v>
      </c>
      <c r="T64">
        <v>0</v>
      </c>
      <c r="U64" t="b">
        <v>0</v>
      </c>
      <c r="V64">
        <v>0</v>
      </c>
      <c r="W64">
        <v>0</v>
      </c>
      <c r="X64">
        <v>0.3</v>
      </c>
      <c r="Y64" s="20" t="s">
        <v>149</v>
      </c>
      <c r="Z64">
        <v>0.7</v>
      </c>
      <c r="AC64">
        <v>0.11</v>
      </c>
      <c r="AD64" s="6">
        <v>0.11</v>
      </c>
      <c r="AE64">
        <v>0</v>
      </c>
      <c r="AF64" s="8">
        <v>0</v>
      </c>
      <c r="AG64" s="8">
        <v>0</v>
      </c>
      <c r="AH64" s="6">
        <v>1</v>
      </c>
      <c r="AI64" s="17">
        <v>1</v>
      </c>
      <c r="AJ64" s="20">
        <v>0</v>
      </c>
      <c r="AK64" s="12">
        <v>0</v>
      </c>
      <c r="AL64" t="s">
        <v>51</v>
      </c>
      <c r="AM64" t="s">
        <v>51</v>
      </c>
      <c r="AN64" t="s">
        <v>305</v>
      </c>
      <c r="AO64" s="59" t="s">
        <v>309</v>
      </c>
      <c r="AP64" t="s">
        <v>61</v>
      </c>
    </row>
    <row r="65" spans="1:59" x14ac:dyDescent="0.2">
      <c r="A65" t="s">
        <v>41</v>
      </c>
      <c r="B65" t="s">
        <v>313</v>
      </c>
      <c r="C65" t="s">
        <v>313</v>
      </c>
      <c r="E65" t="s">
        <v>314</v>
      </c>
      <c r="F65" t="s">
        <v>42</v>
      </c>
      <c r="G65" s="20" t="s">
        <v>43</v>
      </c>
      <c r="H65">
        <v>0.25</v>
      </c>
      <c r="I65" t="s">
        <v>52</v>
      </c>
      <c r="J65" t="s">
        <v>45</v>
      </c>
      <c r="K65">
        <v>500000</v>
      </c>
      <c r="L65" s="31">
        <v>44756</v>
      </c>
      <c r="M65" s="31">
        <v>45488</v>
      </c>
      <c r="N65">
        <v>2000000</v>
      </c>
      <c r="O65" t="s">
        <v>46</v>
      </c>
      <c r="P65" t="s">
        <v>47</v>
      </c>
      <c r="Q65" t="s">
        <v>48</v>
      </c>
      <c r="R65">
        <v>6302.43</v>
      </c>
      <c r="S65" s="6">
        <v>1</v>
      </c>
      <c r="V65" s="6"/>
      <c r="W65" s="6"/>
      <c r="X65" s="6">
        <v>0.25</v>
      </c>
      <c r="Y65" t="s">
        <v>149</v>
      </c>
      <c r="Z65">
        <v>0.75</v>
      </c>
      <c r="AB65" s="3"/>
      <c r="AC65">
        <v>0.125</v>
      </c>
      <c r="AE65">
        <v>0</v>
      </c>
      <c r="AF65">
        <v>0</v>
      </c>
      <c r="AH65" s="6">
        <v>1</v>
      </c>
      <c r="AI65" s="17">
        <v>1</v>
      </c>
      <c r="AJ65" s="36">
        <v>0</v>
      </c>
      <c r="AK65" s="12">
        <v>0</v>
      </c>
      <c r="AL65" s="12" t="s">
        <v>51</v>
      </c>
      <c r="AM65" s="12" t="s">
        <v>51</v>
      </c>
      <c r="AN65" t="s">
        <v>315</v>
      </c>
    </row>
    <row r="66" spans="1:59" s="26" customFormat="1" x14ac:dyDescent="0.2">
      <c r="A66" s="15" t="s">
        <v>41</v>
      </c>
      <c r="B66" t="s">
        <v>289</v>
      </c>
      <c r="C66" s="15" t="s">
        <v>290</v>
      </c>
      <c r="D66" s="15"/>
      <c r="E66" t="s">
        <v>316</v>
      </c>
      <c r="F66" t="s">
        <v>42</v>
      </c>
      <c r="G66" s="20" t="s">
        <v>43</v>
      </c>
      <c r="H66">
        <v>0.2</v>
      </c>
      <c r="I66" t="s">
        <v>52</v>
      </c>
      <c r="J66" t="s">
        <v>45</v>
      </c>
      <c r="K66">
        <v>600000</v>
      </c>
      <c r="L66" s="3">
        <v>44756</v>
      </c>
      <c r="M66" s="3">
        <v>45488</v>
      </c>
      <c r="N66">
        <v>3000000</v>
      </c>
      <c r="O66" t="s">
        <v>317</v>
      </c>
      <c r="P66" t="s">
        <v>143</v>
      </c>
      <c r="Q66" t="s">
        <v>48</v>
      </c>
      <c r="R66" s="57">
        <v>4326.9399999999996</v>
      </c>
      <c r="S66" s="6">
        <v>1</v>
      </c>
      <c r="T66"/>
      <c r="U66"/>
      <c r="V66"/>
      <c r="W66"/>
      <c r="X66" s="6">
        <v>0.2</v>
      </c>
      <c r="Y66" s="15" t="s">
        <v>63</v>
      </c>
      <c r="Z66" s="6">
        <v>0.8</v>
      </c>
      <c r="AA66"/>
      <c r="AB66" s="3"/>
      <c r="AC66" s="8">
        <v>0.10299999999999999</v>
      </c>
      <c r="AD66" s="8">
        <v>0.10299999999999999</v>
      </c>
      <c r="AE66" s="8">
        <v>0</v>
      </c>
      <c r="AF66" s="8">
        <v>0</v>
      </c>
      <c r="AG66" s="8">
        <v>0</v>
      </c>
      <c r="AH66" s="6">
        <v>1</v>
      </c>
      <c r="AI66" s="17">
        <v>1</v>
      </c>
      <c r="AJ66" s="13">
        <v>0</v>
      </c>
      <c r="AK66">
        <v>0</v>
      </c>
      <c r="AL66" s="15" t="s">
        <v>51</v>
      </c>
      <c r="AM66" s="12" t="s">
        <v>51</v>
      </c>
      <c r="AN66" s="55" t="s">
        <v>318</v>
      </c>
      <c r="AO66" s="60" t="s">
        <v>293</v>
      </c>
      <c r="AP66" t="s">
        <v>61</v>
      </c>
      <c r="AQ66"/>
      <c r="AR66"/>
      <c r="AS66"/>
      <c r="AT66"/>
      <c r="AU66"/>
      <c r="AV66"/>
      <c r="AW66"/>
      <c r="AX66"/>
      <c r="AY66"/>
      <c r="AZ66"/>
      <c r="BA66"/>
      <c r="BB66"/>
      <c r="BC66"/>
      <c r="BD66"/>
      <c r="BE66"/>
      <c r="BF66"/>
      <c r="BG66"/>
    </row>
    <row r="67" spans="1:59" x14ac:dyDescent="0.2">
      <c r="A67" t="s">
        <v>41</v>
      </c>
      <c r="B67" t="s">
        <v>294</v>
      </c>
      <c r="C67" t="s">
        <v>294</v>
      </c>
      <c r="E67" t="s">
        <v>319</v>
      </c>
      <c r="F67" s="20" t="s">
        <v>42</v>
      </c>
      <c r="G67" s="20" t="s">
        <v>43</v>
      </c>
      <c r="H67">
        <v>0.2</v>
      </c>
      <c r="I67" t="s">
        <v>52</v>
      </c>
      <c r="J67" t="s">
        <v>45</v>
      </c>
      <c r="K67">
        <v>600000</v>
      </c>
      <c r="L67" s="3">
        <v>44761</v>
      </c>
      <c r="M67" s="3">
        <v>45492</v>
      </c>
      <c r="N67">
        <v>3000000</v>
      </c>
      <c r="O67" t="s">
        <v>46</v>
      </c>
      <c r="P67" t="s">
        <v>47</v>
      </c>
      <c r="Q67" t="s">
        <v>48</v>
      </c>
      <c r="R67" s="20">
        <v>6318.15</v>
      </c>
      <c r="S67" s="6">
        <v>1</v>
      </c>
      <c r="V67" s="6"/>
      <c r="W67" s="6"/>
      <c r="X67" s="6">
        <v>1</v>
      </c>
      <c r="Y67" t="s">
        <v>149</v>
      </c>
      <c r="Z67">
        <v>0.8</v>
      </c>
      <c r="AB67" s="3"/>
      <c r="AC67">
        <v>0.24</v>
      </c>
      <c r="AE67">
        <v>0</v>
      </c>
      <c r="AF67">
        <v>0</v>
      </c>
      <c r="AH67" s="6">
        <v>1</v>
      </c>
      <c r="AI67" s="17">
        <v>1</v>
      </c>
      <c r="AJ67" s="8">
        <v>0</v>
      </c>
      <c r="AK67" s="12">
        <v>0</v>
      </c>
      <c r="AL67" s="12" t="s">
        <v>51</v>
      </c>
      <c r="AM67" s="12" t="s">
        <v>51</v>
      </c>
      <c r="AN67" t="s">
        <v>303</v>
      </c>
    </row>
    <row r="68" spans="1:59" x14ac:dyDescent="0.2">
      <c r="A68" t="s">
        <v>41</v>
      </c>
      <c r="B68" t="s">
        <v>67</v>
      </c>
      <c r="C68" t="s">
        <v>68</v>
      </c>
      <c r="E68" t="s">
        <v>320</v>
      </c>
      <c r="F68" s="16" t="s">
        <v>42</v>
      </c>
      <c r="G68" s="20" t="s">
        <v>43</v>
      </c>
      <c r="H68">
        <v>0.2</v>
      </c>
      <c r="I68" t="s">
        <v>52</v>
      </c>
      <c r="J68" t="s">
        <v>45</v>
      </c>
      <c r="K68">
        <v>2000000</v>
      </c>
      <c r="L68" s="3">
        <v>44761</v>
      </c>
      <c r="M68" s="3">
        <v>45492</v>
      </c>
      <c r="N68">
        <v>10000000</v>
      </c>
      <c r="O68" t="s">
        <v>46</v>
      </c>
      <c r="P68" t="s">
        <v>47</v>
      </c>
      <c r="Q68" t="s">
        <v>48</v>
      </c>
      <c r="R68" s="20">
        <v>6335.71</v>
      </c>
      <c r="S68" s="6">
        <v>1</v>
      </c>
      <c r="V68" s="6"/>
      <c r="W68" s="6"/>
      <c r="X68" s="6">
        <v>0.2</v>
      </c>
      <c r="Y68" t="s">
        <v>149</v>
      </c>
      <c r="Z68">
        <v>0.8</v>
      </c>
      <c r="AB68" s="3"/>
      <c r="AC68">
        <v>0.14099999999999999</v>
      </c>
      <c r="AE68">
        <v>0</v>
      </c>
      <c r="AF68">
        <v>0</v>
      </c>
      <c r="AH68" s="6">
        <v>1</v>
      </c>
      <c r="AI68" s="17">
        <v>1</v>
      </c>
      <c r="AJ68" s="8">
        <v>0</v>
      </c>
      <c r="AK68" s="12">
        <v>0</v>
      </c>
      <c r="AL68" s="12" t="s">
        <v>51</v>
      </c>
      <c r="AM68" s="12" t="s">
        <v>51</v>
      </c>
      <c r="AN68" t="s">
        <v>321</v>
      </c>
      <c r="AO68" s="59" t="s">
        <v>69</v>
      </c>
    </row>
    <row r="69" spans="1:59" x14ac:dyDescent="0.2">
      <c r="A69" s="15" t="s">
        <v>41</v>
      </c>
      <c r="B69" t="s">
        <v>289</v>
      </c>
      <c r="C69" s="15" t="s">
        <v>290</v>
      </c>
      <c r="D69" s="15"/>
      <c r="E69" t="s">
        <v>323</v>
      </c>
      <c r="F69" t="s">
        <v>42</v>
      </c>
      <c r="G69" s="20" t="s">
        <v>43</v>
      </c>
      <c r="H69">
        <v>0.2</v>
      </c>
      <c r="I69" t="s">
        <v>52</v>
      </c>
      <c r="J69" t="s">
        <v>45</v>
      </c>
      <c r="K69">
        <v>2000000</v>
      </c>
      <c r="L69" s="3">
        <v>44768</v>
      </c>
      <c r="M69" s="3">
        <v>45499</v>
      </c>
      <c r="N69">
        <v>10000000</v>
      </c>
      <c r="O69" t="s">
        <v>317</v>
      </c>
      <c r="P69" t="s">
        <v>143</v>
      </c>
      <c r="Q69" t="s">
        <v>48</v>
      </c>
      <c r="R69" s="57">
        <v>4245.3900000000003</v>
      </c>
      <c r="S69" s="6">
        <v>1</v>
      </c>
      <c r="X69" s="6">
        <v>0.2</v>
      </c>
      <c r="Y69" s="15" t="s">
        <v>63</v>
      </c>
      <c r="Z69" s="6">
        <v>0.8</v>
      </c>
      <c r="AB69" s="3"/>
      <c r="AC69" s="8">
        <v>0.112</v>
      </c>
      <c r="AD69" s="8">
        <v>0.112</v>
      </c>
      <c r="AE69" s="8">
        <v>0</v>
      </c>
      <c r="AF69" s="8">
        <v>0</v>
      </c>
      <c r="AG69" s="8">
        <v>0</v>
      </c>
      <c r="AH69" s="6">
        <v>1</v>
      </c>
      <c r="AI69" s="17">
        <v>1</v>
      </c>
      <c r="AJ69" s="12">
        <v>0</v>
      </c>
      <c r="AK69">
        <v>0</v>
      </c>
      <c r="AL69" s="15" t="s">
        <v>51</v>
      </c>
      <c r="AM69" s="12" t="s">
        <v>51</v>
      </c>
      <c r="AN69" s="55" t="s">
        <v>322</v>
      </c>
      <c r="AO69" s="60" t="s">
        <v>293</v>
      </c>
      <c r="AP69" t="s">
        <v>61</v>
      </c>
    </row>
    <row r="70" spans="1:59" s="26" customFormat="1" x14ac:dyDescent="0.2">
      <c r="A70" s="15" t="s">
        <v>41</v>
      </c>
      <c r="B70" t="s">
        <v>326</v>
      </c>
      <c r="C70" t="s">
        <v>327</v>
      </c>
      <c r="D70"/>
      <c r="E70" s="20" t="s">
        <v>328</v>
      </c>
      <c r="F70" t="s">
        <v>42</v>
      </c>
      <c r="G70" s="20" t="s">
        <v>43</v>
      </c>
      <c r="H70">
        <v>0.2</v>
      </c>
      <c r="I70" t="s">
        <v>52</v>
      </c>
      <c r="J70" t="s">
        <v>45</v>
      </c>
      <c r="K70" s="2">
        <f>12250000+7164000+3187000+4941000+2489000+3091000+499000+4626000+1717000</f>
        <v>39964000</v>
      </c>
      <c r="L70" s="3">
        <v>44769</v>
      </c>
      <c r="M70" s="3">
        <v>45499</v>
      </c>
      <c r="N70">
        <v>50000000</v>
      </c>
      <c r="O70" t="s">
        <v>324</v>
      </c>
      <c r="P70" t="s">
        <v>325</v>
      </c>
      <c r="Q70" t="s">
        <v>48</v>
      </c>
      <c r="R70" s="20">
        <v>7027.42</v>
      </c>
      <c r="S70" s="6">
        <v>1</v>
      </c>
      <c r="T70"/>
      <c r="U70"/>
      <c r="V70"/>
      <c r="W70"/>
      <c r="X70" s="6">
        <v>1</v>
      </c>
      <c r="Y70" s="15" t="s">
        <v>63</v>
      </c>
      <c r="Z70" s="6">
        <v>0.8</v>
      </c>
      <c r="AA70"/>
      <c r="AB70" s="3"/>
      <c r="AC70" s="6">
        <v>0.33</v>
      </c>
      <c r="AD70"/>
      <c r="AE70">
        <v>0</v>
      </c>
      <c r="AF70">
        <v>0</v>
      </c>
      <c r="AG70"/>
      <c r="AH70" s="6">
        <v>1</v>
      </c>
      <c r="AI70" s="17">
        <v>1</v>
      </c>
      <c r="AJ70" s="12">
        <v>0</v>
      </c>
      <c r="AK70" s="12">
        <v>0</v>
      </c>
      <c r="AL70" s="12" t="s">
        <v>51</v>
      </c>
      <c r="AM70" s="12" t="s">
        <v>51</v>
      </c>
      <c r="AN70" t="s">
        <v>322</v>
      </c>
      <c r="AO70" s="13" t="s">
        <v>329</v>
      </c>
      <c r="AP70" s="44" t="s">
        <v>61</v>
      </c>
      <c r="AQ70"/>
      <c r="AR70"/>
      <c r="AS70"/>
      <c r="AT70"/>
      <c r="AU70"/>
      <c r="AV70"/>
      <c r="AW70"/>
      <c r="AX70"/>
      <c r="AY70"/>
      <c r="AZ70"/>
      <c r="BA70"/>
      <c r="BB70"/>
      <c r="BC70"/>
      <c r="BD70"/>
      <c r="BE70"/>
      <c r="BF70"/>
      <c r="BG70"/>
    </row>
    <row r="71" spans="1:59" x14ac:dyDescent="0.2">
      <c r="A71" s="15" t="s">
        <v>41</v>
      </c>
      <c r="B71" t="s">
        <v>335</v>
      </c>
      <c r="C71" t="s">
        <v>335</v>
      </c>
      <c r="E71" s="20" t="s">
        <v>336</v>
      </c>
      <c r="F71" s="16" t="s">
        <v>42</v>
      </c>
      <c r="G71" s="20" t="s">
        <v>43</v>
      </c>
      <c r="H71">
        <v>0</v>
      </c>
      <c r="I71" t="s">
        <v>52</v>
      </c>
      <c r="J71" t="s">
        <v>45</v>
      </c>
      <c r="K71">
        <v>0</v>
      </c>
      <c r="L71" s="3">
        <v>44771</v>
      </c>
      <c r="M71" s="3">
        <v>45499</v>
      </c>
      <c r="N71">
        <v>50000000</v>
      </c>
      <c r="O71" t="s">
        <v>324</v>
      </c>
      <c r="P71" t="s">
        <v>325</v>
      </c>
      <c r="Q71" t="s">
        <v>48</v>
      </c>
      <c r="R71" s="20">
        <v>7116.38</v>
      </c>
      <c r="S71" s="6">
        <v>0.98750000000000004</v>
      </c>
      <c r="X71" s="6">
        <v>1</v>
      </c>
      <c r="Y71" s="15" t="s">
        <v>337</v>
      </c>
      <c r="Z71">
        <v>0.79</v>
      </c>
      <c r="AB71" s="3"/>
      <c r="AC71">
        <v>0.33</v>
      </c>
      <c r="AE71" s="8">
        <v>-3.9E-2</v>
      </c>
      <c r="AF71" s="8">
        <v>2.5999999999999999E-3</v>
      </c>
      <c r="AH71" s="6">
        <v>1</v>
      </c>
      <c r="AI71" s="17">
        <v>0.98750000000000004</v>
      </c>
      <c r="AJ71" s="12">
        <v>0</v>
      </c>
      <c r="AK71" s="12">
        <v>0</v>
      </c>
      <c r="AL71" s="12" t="s">
        <v>50</v>
      </c>
      <c r="AM71" s="12" t="s">
        <v>51</v>
      </c>
      <c r="AN71" t="s">
        <v>322</v>
      </c>
    </row>
    <row r="72" spans="1:59" x14ac:dyDescent="0.2">
      <c r="A72" s="15" t="s">
        <v>41</v>
      </c>
      <c r="B72" t="s">
        <v>338</v>
      </c>
      <c r="C72" t="s">
        <v>338</v>
      </c>
      <c r="E72" t="s">
        <v>339</v>
      </c>
      <c r="F72" t="s">
        <v>42</v>
      </c>
      <c r="G72" s="16" t="s">
        <v>43</v>
      </c>
      <c r="H72">
        <v>0.15</v>
      </c>
      <c r="I72" t="s">
        <v>52</v>
      </c>
      <c r="J72" t="s">
        <v>45</v>
      </c>
      <c r="K72">
        <v>300000</v>
      </c>
      <c r="L72" s="3">
        <v>44771</v>
      </c>
      <c r="M72" s="3">
        <v>45502</v>
      </c>
      <c r="N72">
        <v>2000000</v>
      </c>
      <c r="O72" t="s">
        <v>46</v>
      </c>
      <c r="P72" t="s">
        <v>47</v>
      </c>
      <c r="Q72" t="s">
        <v>48</v>
      </c>
      <c r="R72" s="20">
        <v>6356.52</v>
      </c>
      <c r="S72" s="6">
        <v>1</v>
      </c>
      <c r="X72" s="6">
        <v>0.15</v>
      </c>
      <c r="Y72" s="15" t="s">
        <v>149</v>
      </c>
      <c r="Z72">
        <v>0.85</v>
      </c>
      <c r="AB72" s="3"/>
      <c r="AC72">
        <v>0.15</v>
      </c>
      <c r="AE72">
        <v>0</v>
      </c>
      <c r="AF72">
        <v>0</v>
      </c>
      <c r="AH72" s="6">
        <v>1</v>
      </c>
      <c r="AI72" s="17">
        <v>1</v>
      </c>
      <c r="AJ72" s="12">
        <v>0</v>
      </c>
      <c r="AK72" s="12">
        <v>0</v>
      </c>
      <c r="AL72" s="12" t="s">
        <v>50</v>
      </c>
      <c r="AM72" s="12" t="s">
        <v>51</v>
      </c>
      <c r="AN72" t="s">
        <v>340</v>
      </c>
      <c r="AO72" s="20"/>
      <c r="AP72" s="44"/>
    </row>
    <row r="73" spans="1:59" x14ac:dyDescent="0.2">
      <c r="A73" s="15" t="s">
        <v>41</v>
      </c>
      <c r="B73" t="s">
        <v>341</v>
      </c>
      <c r="C73" t="s">
        <v>342</v>
      </c>
      <c r="E73" t="s">
        <v>343</v>
      </c>
      <c r="F73" t="s">
        <v>42</v>
      </c>
      <c r="G73" s="20" t="s">
        <v>43</v>
      </c>
      <c r="H73">
        <v>0.15</v>
      </c>
      <c r="I73" t="s">
        <v>52</v>
      </c>
      <c r="J73" t="s">
        <v>45</v>
      </c>
      <c r="K73">
        <v>750000</v>
      </c>
      <c r="L73" s="3">
        <v>44771</v>
      </c>
      <c r="M73" s="3">
        <v>45502</v>
      </c>
      <c r="N73">
        <v>5000000</v>
      </c>
      <c r="O73" t="s">
        <v>324</v>
      </c>
      <c r="P73" t="s">
        <v>325</v>
      </c>
      <c r="Q73" t="s">
        <v>48</v>
      </c>
      <c r="R73" s="20">
        <v>7152.33</v>
      </c>
      <c r="S73" s="6">
        <v>1</v>
      </c>
      <c r="X73" s="6">
        <v>0.15</v>
      </c>
      <c r="Y73" s="28" t="s">
        <v>344</v>
      </c>
      <c r="Z73">
        <v>0.85</v>
      </c>
      <c r="AB73" s="3"/>
      <c r="AC73">
        <v>0.17</v>
      </c>
      <c r="AE73">
        <v>0</v>
      </c>
      <c r="AF73">
        <v>0</v>
      </c>
      <c r="AH73" s="6">
        <v>1</v>
      </c>
      <c r="AI73" s="17">
        <v>1</v>
      </c>
      <c r="AJ73" s="12">
        <v>0</v>
      </c>
      <c r="AK73" s="12">
        <v>0</v>
      </c>
      <c r="AL73" s="12" t="s">
        <v>50</v>
      </c>
      <c r="AM73" s="12" t="s">
        <v>51</v>
      </c>
      <c r="AN73" t="s">
        <v>340</v>
      </c>
      <c r="AO73" s="19" t="s">
        <v>345</v>
      </c>
      <c r="AP73" t="s">
        <v>61</v>
      </c>
      <c r="AR73" s="26"/>
      <c r="AS73" s="26"/>
      <c r="AT73" s="26"/>
      <c r="AU73" s="26"/>
      <c r="AV73" s="26"/>
      <c r="AW73" s="26"/>
      <c r="AX73" s="26"/>
      <c r="AY73" s="26"/>
      <c r="AZ73" s="26"/>
      <c r="BA73" s="26"/>
      <c r="BB73" s="26"/>
      <c r="BC73" s="26"/>
      <c r="BD73" s="26"/>
      <c r="BE73" s="26"/>
      <c r="BF73" s="26"/>
      <c r="BG73" s="26"/>
    </row>
    <row r="74" spans="1:59" x14ac:dyDescent="0.2">
      <c r="A74" s="15" t="s">
        <v>41</v>
      </c>
      <c r="B74" t="s">
        <v>313</v>
      </c>
      <c r="C74" t="s">
        <v>313</v>
      </c>
      <c r="E74" t="s">
        <v>348</v>
      </c>
      <c r="F74" t="s">
        <v>42</v>
      </c>
      <c r="G74" s="20" t="s">
        <v>43</v>
      </c>
      <c r="H74">
        <v>0.2</v>
      </c>
      <c r="I74" t="s">
        <v>52</v>
      </c>
      <c r="J74" t="s">
        <v>45</v>
      </c>
      <c r="K74">
        <v>300000</v>
      </c>
      <c r="L74" s="3">
        <v>44781</v>
      </c>
      <c r="M74" s="3">
        <v>45512</v>
      </c>
      <c r="N74">
        <v>1500000</v>
      </c>
      <c r="O74" t="s">
        <v>324</v>
      </c>
      <c r="P74" t="s">
        <v>325</v>
      </c>
      <c r="Q74" t="s">
        <v>48</v>
      </c>
      <c r="R74">
        <f>ROUND([2]!s_dq_close(P74,L74,1),2)</f>
        <v>7176.11</v>
      </c>
      <c r="S74" s="6">
        <v>1</v>
      </c>
      <c r="X74" s="6">
        <v>0.2</v>
      </c>
      <c r="Y74" t="s">
        <v>60</v>
      </c>
      <c r="Z74">
        <v>0.8</v>
      </c>
      <c r="AB74" s="3"/>
      <c r="AC74">
        <v>0.2</v>
      </c>
      <c r="AE74">
        <v>0</v>
      </c>
      <c r="AF74">
        <v>0</v>
      </c>
      <c r="AH74" s="6">
        <v>1</v>
      </c>
      <c r="AI74" s="17">
        <v>1</v>
      </c>
      <c r="AJ74" s="12">
        <v>0</v>
      </c>
      <c r="AK74" s="12">
        <v>0</v>
      </c>
      <c r="AL74" s="12" t="s">
        <v>50</v>
      </c>
      <c r="AM74" s="12" t="s">
        <v>51</v>
      </c>
      <c r="AN74" s="18" t="s">
        <v>349</v>
      </c>
      <c r="AP74" s="44"/>
    </row>
    <row r="75" spans="1:59" x14ac:dyDescent="0.2">
      <c r="A75" s="15" t="s">
        <v>41</v>
      </c>
      <c r="B75" t="s">
        <v>350</v>
      </c>
      <c r="C75" t="s">
        <v>351</v>
      </c>
      <c r="E75" t="s">
        <v>352</v>
      </c>
      <c r="F75" t="s">
        <v>42</v>
      </c>
      <c r="G75" s="20" t="s">
        <v>43</v>
      </c>
      <c r="H75">
        <v>0.995</v>
      </c>
      <c r="I75" t="s">
        <v>52</v>
      </c>
      <c r="J75" t="s">
        <v>45</v>
      </c>
      <c r="K75">
        <v>50466400</v>
      </c>
      <c r="L75" s="3">
        <v>44782</v>
      </c>
      <c r="M75" s="3">
        <v>45513</v>
      </c>
      <c r="N75">
        <v>50720000</v>
      </c>
      <c r="O75" t="s">
        <v>324</v>
      </c>
      <c r="P75" t="s">
        <v>325</v>
      </c>
      <c r="Q75" t="s">
        <v>346</v>
      </c>
      <c r="R75" s="20">
        <v>7207.3960999999999</v>
      </c>
      <c r="S75" s="6">
        <v>1</v>
      </c>
      <c r="V75">
        <v>0</v>
      </c>
      <c r="W75">
        <v>0</v>
      </c>
      <c r="X75" s="6">
        <v>1</v>
      </c>
      <c r="Y75" s="71" t="s">
        <v>62</v>
      </c>
      <c r="Z75">
        <v>0.69</v>
      </c>
      <c r="AB75" s="3"/>
      <c r="AC75" t="s">
        <v>353</v>
      </c>
      <c r="AD75">
        <v>0.13600000000000001</v>
      </c>
      <c r="AE75">
        <v>0</v>
      </c>
      <c r="AF75">
        <v>0</v>
      </c>
      <c r="AG75">
        <v>0</v>
      </c>
      <c r="AH75" s="6">
        <v>1</v>
      </c>
      <c r="AI75" s="17">
        <v>1</v>
      </c>
      <c r="AJ75" s="12">
        <v>0</v>
      </c>
      <c r="AK75" s="12">
        <v>0</v>
      </c>
      <c r="AL75" s="12" t="s">
        <v>50</v>
      </c>
      <c r="AM75" s="12" t="s">
        <v>51</v>
      </c>
      <c r="AN75" t="s">
        <v>354</v>
      </c>
      <c r="AO75" s="59" t="s">
        <v>73</v>
      </c>
      <c r="AP75" s="44" t="s">
        <v>61</v>
      </c>
      <c r="AQ75" s="23"/>
    </row>
    <row r="76" spans="1:59" x14ac:dyDescent="0.2">
      <c r="A76" s="15" t="s">
        <v>41</v>
      </c>
      <c r="B76" t="s">
        <v>355</v>
      </c>
      <c r="C76" t="s">
        <v>356</v>
      </c>
      <c r="E76" t="s">
        <v>357</v>
      </c>
      <c r="F76" t="s">
        <v>42</v>
      </c>
      <c r="G76" s="20" t="s">
        <v>43</v>
      </c>
      <c r="H76" s="20">
        <v>1</v>
      </c>
      <c r="I76" t="s">
        <v>52</v>
      </c>
      <c r="J76" t="s">
        <v>45</v>
      </c>
      <c r="K76">
        <f>N76*0.25</f>
        <v>21374949.25</v>
      </c>
      <c r="L76" s="31">
        <v>44782</v>
      </c>
      <c r="M76" s="31">
        <v>45513</v>
      </c>
      <c r="N76">
        <v>85499797</v>
      </c>
      <c r="O76" t="s">
        <v>46</v>
      </c>
      <c r="P76" t="s">
        <v>47</v>
      </c>
      <c r="Q76" t="s">
        <v>346</v>
      </c>
      <c r="R76" s="49">
        <f>ROUND([2]!s_dq_close(P76,L76,1),2)</f>
        <v>6341.48</v>
      </c>
      <c r="S76" s="17">
        <v>1</v>
      </c>
      <c r="V76">
        <v>0</v>
      </c>
      <c r="W76">
        <v>0</v>
      </c>
      <c r="X76" s="17">
        <v>1</v>
      </c>
      <c r="Y76" s="53" t="s">
        <v>60</v>
      </c>
      <c r="Z76">
        <v>0.75</v>
      </c>
      <c r="AB76" s="3"/>
      <c r="AC76" s="8">
        <v>0.22500000000000001</v>
      </c>
      <c r="AE76">
        <v>0</v>
      </c>
      <c r="AF76">
        <v>0</v>
      </c>
      <c r="AH76" s="17">
        <v>1</v>
      </c>
      <c r="AI76" s="17">
        <v>1</v>
      </c>
      <c r="AJ76" s="12">
        <v>0</v>
      </c>
      <c r="AK76" s="12">
        <v>0</v>
      </c>
      <c r="AL76" s="12" t="s">
        <v>50</v>
      </c>
      <c r="AM76" s="12" t="s">
        <v>51</v>
      </c>
      <c r="AN76" s="55" t="s">
        <v>358</v>
      </c>
      <c r="AO76" s="19" t="s">
        <v>359</v>
      </c>
      <c r="AP76" t="s">
        <v>61</v>
      </c>
    </row>
    <row r="77" spans="1:59" x14ac:dyDescent="0.2">
      <c r="A77" s="15" t="s">
        <v>41</v>
      </c>
      <c r="B77" t="s">
        <v>360</v>
      </c>
      <c r="C77" t="s">
        <v>361</v>
      </c>
      <c r="E77" t="s">
        <v>362</v>
      </c>
      <c r="F77" t="s">
        <v>42</v>
      </c>
      <c r="G77" s="20" t="s">
        <v>43</v>
      </c>
      <c r="H77">
        <v>1</v>
      </c>
      <c r="I77" t="s">
        <v>52</v>
      </c>
      <c r="J77" t="s">
        <v>45</v>
      </c>
      <c r="K77">
        <v>10001888.880000001</v>
      </c>
      <c r="L77" s="31">
        <v>44784</v>
      </c>
      <c r="M77" s="31">
        <v>45513</v>
      </c>
      <c r="N77">
        <v>10001888.880000001</v>
      </c>
      <c r="O77" t="s">
        <v>324</v>
      </c>
      <c r="P77" t="s">
        <v>325</v>
      </c>
      <c r="Q77" t="s">
        <v>48</v>
      </c>
      <c r="R77" s="5">
        <f>ROUND([2]!s_dq_close(P77,L77,1),2)</f>
        <v>7294.49</v>
      </c>
      <c r="S77" s="6">
        <v>1</v>
      </c>
      <c r="V77">
        <v>0</v>
      </c>
      <c r="W77">
        <v>0</v>
      </c>
      <c r="X77" s="6">
        <v>1</v>
      </c>
      <c r="Y77" s="53" t="s">
        <v>62</v>
      </c>
      <c r="Z77">
        <v>0.65</v>
      </c>
      <c r="AB77" s="3"/>
      <c r="AC77">
        <v>0.154</v>
      </c>
      <c r="AE77">
        <v>0</v>
      </c>
      <c r="AF77">
        <v>1.5100000000000001E-2</v>
      </c>
      <c r="AH77" s="6">
        <v>1</v>
      </c>
      <c r="AI77" s="17">
        <v>1</v>
      </c>
      <c r="AJ77" s="12">
        <v>0</v>
      </c>
      <c r="AK77" s="12">
        <v>0</v>
      </c>
      <c r="AL77" s="12" t="s">
        <v>50</v>
      </c>
      <c r="AM77" s="12" t="s">
        <v>51</v>
      </c>
      <c r="AN77" t="s">
        <v>363</v>
      </c>
      <c r="AO77" s="59" t="s">
        <v>57</v>
      </c>
      <c r="AP77" s="44"/>
    </row>
    <row r="78" spans="1:59" x14ac:dyDescent="0.2">
      <c r="A78" s="15" t="s">
        <v>41</v>
      </c>
      <c r="B78" t="s">
        <v>58</v>
      </c>
      <c r="C78" t="s">
        <v>58</v>
      </c>
      <c r="E78" t="s">
        <v>364</v>
      </c>
      <c r="F78" t="s">
        <v>42</v>
      </c>
      <c r="G78" s="20" t="s">
        <v>43</v>
      </c>
      <c r="H78">
        <v>1</v>
      </c>
      <c r="I78" t="s">
        <v>52</v>
      </c>
      <c r="J78" t="s">
        <v>45</v>
      </c>
      <c r="K78">
        <v>30000000</v>
      </c>
      <c r="L78" s="31">
        <v>44784</v>
      </c>
      <c r="M78" s="31">
        <v>45516</v>
      </c>
      <c r="N78">
        <v>30000000</v>
      </c>
      <c r="O78" t="s">
        <v>46</v>
      </c>
      <c r="P78" t="s">
        <v>47</v>
      </c>
      <c r="Q78" t="s">
        <v>48</v>
      </c>
      <c r="R78" s="20">
        <f>ROUND([2]!s_dq_close(P78,L78,1),2)</f>
        <v>6439.36</v>
      </c>
      <c r="S78" s="6">
        <v>1</v>
      </c>
      <c r="X78" s="6">
        <v>1</v>
      </c>
      <c r="Y78" t="s">
        <v>56</v>
      </c>
      <c r="Z78">
        <v>0.75</v>
      </c>
      <c r="AB78" s="3"/>
      <c r="AC78">
        <v>0.23899999999999999</v>
      </c>
      <c r="AE78">
        <v>0</v>
      </c>
      <c r="AF78">
        <v>0</v>
      </c>
      <c r="AH78" s="6">
        <v>1</v>
      </c>
      <c r="AI78" s="17">
        <v>1</v>
      </c>
      <c r="AJ78" s="12">
        <v>0</v>
      </c>
      <c r="AK78" s="12">
        <v>0</v>
      </c>
      <c r="AL78" s="12" t="s">
        <v>50</v>
      </c>
      <c r="AM78" s="12" t="s">
        <v>51</v>
      </c>
      <c r="AN78" s="18" t="s">
        <v>365</v>
      </c>
    </row>
    <row r="79" spans="1:59" x14ac:dyDescent="0.2">
      <c r="A79" s="15" t="s">
        <v>41</v>
      </c>
      <c r="B79" t="s">
        <v>366</v>
      </c>
      <c r="C79" t="s">
        <v>366</v>
      </c>
      <c r="E79" t="s">
        <v>367</v>
      </c>
      <c r="F79" t="s">
        <v>42</v>
      </c>
      <c r="G79" s="20" t="s">
        <v>43</v>
      </c>
      <c r="H79">
        <v>1</v>
      </c>
      <c r="I79" t="s">
        <v>52</v>
      </c>
      <c r="J79" t="s">
        <v>45</v>
      </c>
      <c r="K79">
        <v>15000000</v>
      </c>
      <c r="L79" s="31">
        <v>44789</v>
      </c>
      <c r="M79" s="31">
        <v>45520</v>
      </c>
      <c r="N79">
        <v>15000000</v>
      </c>
      <c r="O79" t="s">
        <v>317</v>
      </c>
      <c r="P79" t="s">
        <v>143</v>
      </c>
      <c r="Q79" t="s">
        <v>48</v>
      </c>
      <c r="R79" s="20">
        <f>ROUND([2]!s_dq_close(P79,L79,1),2)</f>
        <v>4177.84</v>
      </c>
      <c r="S79" s="6">
        <v>1</v>
      </c>
      <c r="X79" s="17">
        <v>1</v>
      </c>
      <c r="Y79" t="s">
        <v>49</v>
      </c>
      <c r="Z79">
        <v>0.7</v>
      </c>
      <c r="AB79" s="3"/>
      <c r="AC79">
        <v>0.112</v>
      </c>
      <c r="AE79">
        <v>0</v>
      </c>
      <c r="AF79">
        <v>0</v>
      </c>
      <c r="AH79" s="6">
        <v>1</v>
      </c>
      <c r="AI79" s="17">
        <v>1</v>
      </c>
      <c r="AJ79" s="12">
        <v>0</v>
      </c>
      <c r="AK79" s="12">
        <v>0</v>
      </c>
      <c r="AL79" s="12" t="s">
        <v>50</v>
      </c>
      <c r="AM79" s="12" t="s">
        <v>51</v>
      </c>
      <c r="AN79" s="18" t="s">
        <v>368</v>
      </c>
      <c r="AO79" s="20"/>
    </row>
    <row r="80" spans="1:59" x14ac:dyDescent="0.2">
      <c r="A80" s="15" t="s">
        <v>41</v>
      </c>
      <c r="B80" t="s">
        <v>369</v>
      </c>
      <c r="C80" t="s">
        <v>370</v>
      </c>
      <c r="E80" t="s">
        <v>371</v>
      </c>
      <c r="F80" t="s">
        <v>42</v>
      </c>
      <c r="G80" s="20" t="s">
        <v>43</v>
      </c>
      <c r="H80">
        <v>1</v>
      </c>
      <c r="I80" t="s">
        <v>52</v>
      </c>
      <c r="J80" t="s">
        <v>45</v>
      </c>
      <c r="K80">
        <v>34240000</v>
      </c>
      <c r="L80" s="31">
        <v>44790</v>
      </c>
      <c r="M80" s="31">
        <v>45523</v>
      </c>
      <c r="N80">
        <v>34240000</v>
      </c>
      <c r="O80" t="s">
        <v>324</v>
      </c>
      <c r="P80" t="s">
        <v>325</v>
      </c>
      <c r="Q80" t="s">
        <v>48</v>
      </c>
      <c r="R80" s="5">
        <f>ROUND([2]!s_dq_close(P80,L80,1),2)</f>
        <v>7328.67</v>
      </c>
      <c r="S80" s="6">
        <v>1</v>
      </c>
      <c r="V80">
        <v>0</v>
      </c>
      <c r="W80">
        <v>0</v>
      </c>
      <c r="X80" s="17">
        <v>1</v>
      </c>
      <c r="Y80" s="53" t="s">
        <v>372</v>
      </c>
      <c r="Z80">
        <v>0.76</v>
      </c>
      <c r="AB80" s="3"/>
      <c r="AC80" s="8">
        <v>0.27100000000000002</v>
      </c>
      <c r="AE80" s="8">
        <v>3.5000000000000001E-3</v>
      </c>
      <c r="AF80">
        <v>0</v>
      </c>
      <c r="AG80" s="6"/>
      <c r="AH80" s="6">
        <v>1</v>
      </c>
      <c r="AI80" s="17">
        <v>1</v>
      </c>
      <c r="AJ80" s="12">
        <v>0</v>
      </c>
      <c r="AK80" s="12">
        <v>0</v>
      </c>
      <c r="AL80" s="12" t="s">
        <v>51</v>
      </c>
      <c r="AM80" s="12" t="s">
        <v>51</v>
      </c>
      <c r="AN80" s="18" t="s">
        <v>373</v>
      </c>
      <c r="AO80" s="62" t="s">
        <v>374</v>
      </c>
      <c r="AP80" t="s">
        <v>61</v>
      </c>
    </row>
    <row r="81" spans="1:59" x14ac:dyDescent="0.2">
      <c r="A81" t="s">
        <v>41</v>
      </c>
      <c r="B81" t="s">
        <v>375</v>
      </c>
      <c r="C81" t="s">
        <v>376</v>
      </c>
      <c r="E81" t="s">
        <v>377</v>
      </c>
      <c r="F81" t="s">
        <v>42</v>
      </c>
      <c r="G81" s="20" t="s">
        <v>43</v>
      </c>
      <c r="H81">
        <v>1</v>
      </c>
      <c r="I81" t="s">
        <v>52</v>
      </c>
      <c r="J81" t="s">
        <v>45</v>
      </c>
      <c r="K81">
        <v>189800000</v>
      </c>
      <c r="L81" s="31">
        <v>44790</v>
      </c>
      <c r="M81" s="31">
        <v>45523</v>
      </c>
      <c r="N81">
        <v>189800000</v>
      </c>
      <c r="O81" t="s">
        <v>46</v>
      </c>
      <c r="P81" t="s">
        <v>47</v>
      </c>
      <c r="Q81" t="s">
        <v>48</v>
      </c>
      <c r="R81" s="20">
        <v>6493.5047000000004</v>
      </c>
      <c r="S81" s="6">
        <v>1</v>
      </c>
      <c r="X81" s="17">
        <v>1</v>
      </c>
      <c r="Y81" t="s">
        <v>235</v>
      </c>
      <c r="Z81">
        <v>0.76</v>
      </c>
      <c r="AB81" s="3"/>
      <c r="AC81">
        <v>0.23</v>
      </c>
      <c r="AE81">
        <v>0</v>
      </c>
      <c r="AF81">
        <v>0</v>
      </c>
      <c r="AH81" s="6">
        <v>1</v>
      </c>
      <c r="AI81" s="17">
        <v>1</v>
      </c>
      <c r="AJ81" s="12">
        <v>0</v>
      </c>
      <c r="AK81" s="12">
        <v>0</v>
      </c>
      <c r="AL81" s="12" t="s">
        <v>50</v>
      </c>
      <c r="AM81" s="12" t="s">
        <v>51</v>
      </c>
      <c r="AN81" t="s">
        <v>373</v>
      </c>
      <c r="AO81" t="s">
        <v>378</v>
      </c>
    </row>
    <row r="82" spans="1:59" x14ac:dyDescent="0.2">
      <c r="A82" t="s">
        <v>41</v>
      </c>
      <c r="B82" t="s">
        <v>379</v>
      </c>
      <c r="C82" t="s">
        <v>380</v>
      </c>
      <c r="E82" t="s">
        <v>381</v>
      </c>
      <c r="F82" t="s">
        <v>42</v>
      </c>
      <c r="G82" s="20" t="s">
        <v>43</v>
      </c>
      <c r="H82">
        <f>K82/N82</f>
        <v>0.2</v>
      </c>
      <c r="I82" t="s">
        <v>52</v>
      </c>
      <c r="J82" t="s">
        <v>45</v>
      </c>
      <c r="K82">
        <v>600000</v>
      </c>
      <c r="L82" s="31">
        <v>44791</v>
      </c>
      <c r="M82" s="31">
        <v>45523</v>
      </c>
      <c r="N82">
        <v>3000000</v>
      </c>
      <c r="O82" t="s">
        <v>317</v>
      </c>
      <c r="P82" t="s">
        <v>143</v>
      </c>
      <c r="Q82" t="s">
        <v>48</v>
      </c>
      <c r="R82" s="20">
        <v>4180.0995999999996</v>
      </c>
      <c r="S82" s="6">
        <v>1</v>
      </c>
      <c r="X82" s="17">
        <v>0.2</v>
      </c>
      <c r="Y82" t="s">
        <v>63</v>
      </c>
      <c r="Z82">
        <v>0.8</v>
      </c>
      <c r="AB82" s="3"/>
      <c r="AC82">
        <v>0.105</v>
      </c>
      <c r="AE82">
        <v>0</v>
      </c>
      <c r="AF82">
        <v>0</v>
      </c>
      <c r="AH82" s="6">
        <v>1</v>
      </c>
      <c r="AI82" s="17">
        <v>1</v>
      </c>
      <c r="AJ82" s="12">
        <v>0</v>
      </c>
      <c r="AK82" s="12">
        <v>0</v>
      </c>
      <c r="AL82" s="12" t="s">
        <v>50</v>
      </c>
      <c r="AM82" s="12" t="s">
        <v>51</v>
      </c>
      <c r="AN82" t="s">
        <v>382</v>
      </c>
      <c r="AO82" s="19" t="s">
        <v>383</v>
      </c>
      <c r="AP82" t="s">
        <v>61</v>
      </c>
    </row>
    <row r="83" spans="1:59" x14ac:dyDescent="0.2">
      <c r="A83" t="s">
        <v>41</v>
      </c>
      <c r="B83" t="s">
        <v>247</v>
      </c>
      <c r="C83" t="s">
        <v>248</v>
      </c>
      <c r="E83" s="47" t="s">
        <v>384</v>
      </c>
      <c r="F83" t="s">
        <v>42</v>
      </c>
      <c r="G83" s="20" t="s">
        <v>43</v>
      </c>
      <c r="H83">
        <f>K83/N83</f>
        <v>0.2</v>
      </c>
      <c r="I83" t="s">
        <v>52</v>
      </c>
      <c r="J83" t="s">
        <v>45</v>
      </c>
      <c r="K83">
        <v>1000000</v>
      </c>
      <c r="L83" s="3">
        <v>44791</v>
      </c>
      <c r="M83" s="3">
        <v>45523</v>
      </c>
      <c r="N83">
        <v>5000000</v>
      </c>
      <c r="O83" t="s">
        <v>317</v>
      </c>
      <c r="P83" t="s">
        <v>143</v>
      </c>
      <c r="Q83" t="s">
        <v>48</v>
      </c>
      <c r="R83" s="48">
        <v>4180.1000000000004</v>
      </c>
      <c r="S83" s="6">
        <v>1</v>
      </c>
      <c r="V83" s="6"/>
      <c r="X83" s="6">
        <v>0.2</v>
      </c>
      <c r="Y83" s="6" t="s">
        <v>385</v>
      </c>
      <c r="Z83" s="6">
        <v>0.8</v>
      </c>
      <c r="AA83" s="6"/>
      <c r="AB83" s="3"/>
      <c r="AC83" s="6">
        <v>0.11</v>
      </c>
      <c r="AD83" s="8"/>
      <c r="AE83" s="8">
        <v>0</v>
      </c>
      <c r="AF83" s="8">
        <v>0</v>
      </c>
      <c r="AG83">
        <v>0</v>
      </c>
      <c r="AH83" s="6">
        <v>1</v>
      </c>
      <c r="AI83" s="17">
        <v>1</v>
      </c>
      <c r="AJ83" s="8">
        <v>0</v>
      </c>
      <c r="AK83" s="51">
        <v>0</v>
      </c>
      <c r="AL83" s="12" t="s">
        <v>50</v>
      </c>
      <c r="AM83" s="12" t="s">
        <v>51</v>
      </c>
      <c r="AN83" s="18" t="s">
        <v>382</v>
      </c>
      <c r="AO83" s="43" t="s">
        <v>251</v>
      </c>
      <c r="AP83" t="s">
        <v>61</v>
      </c>
    </row>
    <row r="84" spans="1:59" x14ac:dyDescent="0.2">
      <c r="A84" t="s">
        <v>41</v>
      </c>
      <c r="B84" t="s">
        <v>386</v>
      </c>
      <c r="C84" t="s">
        <v>387</v>
      </c>
      <c r="E84" t="s">
        <v>388</v>
      </c>
      <c r="F84" t="s">
        <v>42</v>
      </c>
      <c r="G84" s="20" t="s">
        <v>43</v>
      </c>
      <c r="H84">
        <f>K84/N84</f>
        <v>0.2</v>
      </c>
      <c r="I84" t="s">
        <v>52</v>
      </c>
      <c r="J84" t="s">
        <v>45</v>
      </c>
      <c r="K84">
        <v>5000000</v>
      </c>
      <c r="L84" s="3">
        <v>44792</v>
      </c>
      <c r="M84" s="3">
        <v>45525</v>
      </c>
      <c r="N84">
        <v>25000000</v>
      </c>
      <c r="O84" t="s">
        <v>317</v>
      </c>
      <c r="P84" t="s">
        <v>143</v>
      </c>
      <c r="Q84" t="s">
        <v>48</v>
      </c>
      <c r="R84" s="20">
        <v>4151.0738000000001</v>
      </c>
      <c r="S84" s="6">
        <v>1</v>
      </c>
      <c r="V84">
        <v>0</v>
      </c>
      <c r="W84">
        <v>0</v>
      </c>
      <c r="X84" s="6">
        <v>0.2</v>
      </c>
      <c r="Y84" t="s">
        <v>149</v>
      </c>
      <c r="Z84">
        <v>0.8</v>
      </c>
      <c r="AB84" s="3"/>
      <c r="AC84">
        <v>0.1004</v>
      </c>
      <c r="AE84">
        <v>0</v>
      </c>
      <c r="AF84">
        <v>0</v>
      </c>
      <c r="AH84" s="6">
        <v>1</v>
      </c>
      <c r="AI84" s="17">
        <v>1</v>
      </c>
      <c r="AJ84" s="12">
        <v>0</v>
      </c>
      <c r="AK84" s="12">
        <v>0</v>
      </c>
      <c r="AL84" s="12" t="s">
        <v>50</v>
      </c>
      <c r="AM84" s="12" t="s">
        <v>51</v>
      </c>
      <c r="AN84" t="s">
        <v>389</v>
      </c>
      <c r="AO84" s="19" t="s">
        <v>390</v>
      </c>
      <c r="AP84" s="12" t="s">
        <v>61</v>
      </c>
    </row>
    <row r="85" spans="1:59" x14ac:dyDescent="0.2">
      <c r="A85" s="15" t="s">
        <v>41</v>
      </c>
      <c r="B85" t="s">
        <v>391</v>
      </c>
      <c r="C85" t="s">
        <v>391</v>
      </c>
      <c r="E85" t="s">
        <v>392</v>
      </c>
      <c r="F85" t="s">
        <v>42</v>
      </c>
      <c r="G85" s="20" t="s">
        <v>43</v>
      </c>
      <c r="H85">
        <v>0.2</v>
      </c>
      <c r="I85" t="s">
        <v>52</v>
      </c>
      <c r="J85" t="s">
        <v>45</v>
      </c>
      <c r="K85">
        <v>4400000</v>
      </c>
      <c r="L85" s="3">
        <v>44795</v>
      </c>
      <c r="M85" s="3">
        <v>45891</v>
      </c>
      <c r="N85">
        <v>22000000</v>
      </c>
      <c r="O85" t="s">
        <v>46</v>
      </c>
      <c r="P85" t="s">
        <v>47</v>
      </c>
      <c r="Q85" t="s">
        <v>48</v>
      </c>
      <c r="R85" s="48">
        <v>6472.6799000000001</v>
      </c>
      <c r="S85" s="6">
        <v>1</v>
      </c>
      <c r="X85" s="6">
        <v>0.2</v>
      </c>
      <c r="Y85" s="20" t="s">
        <v>393</v>
      </c>
      <c r="Z85">
        <v>0.8</v>
      </c>
      <c r="AB85" s="3"/>
      <c r="AC85">
        <v>0.15229999999999999</v>
      </c>
      <c r="AE85">
        <v>0</v>
      </c>
      <c r="AF85">
        <v>0</v>
      </c>
      <c r="AH85" s="6">
        <v>1</v>
      </c>
      <c r="AI85" s="17">
        <v>1</v>
      </c>
      <c r="AJ85" s="12">
        <v>0</v>
      </c>
      <c r="AK85" s="12">
        <v>0</v>
      </c>
      <c r="AL85" s="12" t="s">
        <v>50</v>
      </c>
      <c r="AM85" s="12" t="s">
        <v>51</v>
      </c>
      <c r="AN85" t="s">
        <v>394</v>
      </c>
    </row>
    <row r="86" spans="1:59" x14ac:dyDescent="0.2">
      <c r="A86" s="15" t="s">
        <v>41</v>
      </c>
      <c r="B86" t="s">
        <v>395</v>
      </c>
      <c r="C86" t="s">
        <v>396</v>
      </c>
      <c r="D86" s="20"/>
      <c r="E86" t="s">
        <v>397</v>
      </c>
      <c r="F86" t="s">
        <v>42</v>
      </c>
      <c r="G86" s="20" t="s">
        <v>43</v>
      </c>
      <c r="H86">
        <v>1</v>
      </c>
      <c r="I86" t="s">
        <v>52</v>
      </c>
      <c r="J86" t="s">
        <v>45</v>
      </c>
      <c r="K86">
        <v>280970000</v>
      </c>
      <c r="L86" s="3">
        <v>44796</v>
      </c>
      <c r="M86" s="3">
        <v>45527</v>
      </c>
      <c r="N86">
        <v>280970000</v>
      </c>
      <c r="O86" t="s">
        <v>46</v>
      </c>
      <c r="P86" t="s">
        <v>47</v>
      </c>
      <c r="Q86" t="s">
        <v>48</v>
      </c>
      <c r="R86" s="74">
        <v>6466.4044999999996</v>
      </c>
      <c r="S86" s="6">
        <v>1</v>
      </c>
      <c r="X86" s="6">
        <v>1</v>
      </c>
      <c r="Y86" s="53" t="s">
        <v>398</v>
      </c>
      <c r="Z86">
        <v>0.76</v>
      </c>
      <c r="AB86" s="3"/>
      <c r="AC86">
        <v>0.2</v>
      </c>
      <c r="AE86">
        <v>0</v>
      </c>
      <c r="AF86">
        <v>0</v>
      </c>
      <c r="AH86" s="6">
        <v>1</v>
      </c>
      <c r="AI86" s="17">
        <v>1</v>
      </c>
      <c r="AJ86" s="12">
        <v>0</v>
      </c>
      <c r="AK86" s="12">
        <v>0</v>
      </c>
      <c r="AL86" s="12" t="s">
        <v>50</v>
      </c>
      <c r="AM86" s="12" t="s">
        <v>51</v>
      </c>
      <c r="AN86" t="s">
        <v>399</v>
      </c>
      <c r="AO86" s="59" t="s">
        <v>378</v>
      </c>
    </row>
    <row r="87" spans="1:59" s="26" customFormat="1" x14ac:dyDescent="0.2">
      <c r="A87" s="15" t="s">
        <v>41</v>
      </c>
      <c r="B87" t="s">
        <v>391</v>
      </c>
      <c r="C87" t="s">
        <v>391</v>
      </c>
      <c r="D87"/>
      <c r="E87" s="20" t="s">
        <v>772</v>
      </c>
      <c r="F87" t="s">
        <v>42</v>
      </c>
      <c r="G87" s="20" t="s">
        <v>43</v>
      </c>
      <c r="H87">
        <v>0.2</v>
      </c>
      <c r="I87" t="s">
        <v>52</v>
      </c>
      <c r="J87" t="s">
        <v>45</v>
      </c>
      <c r="K87">
        <v>600000</v>
      </c>
      <c r="L87" s="3">
        <v>44798</v>
      </c>
      <c r="M87" s="3">
        <v>45894</v>
      </c>
      <c r="N87">
        <v>3000000</v>
      </c>
      <c r="O87" t="s">
        <v>46</v>
      </c>
      <c r="P87" t="s">
        <v>47</v>
      </c>
      <c r="Q87" t="s">
        <v>48</v>
      </c>
      <c r="R87" s="5">
        <v>6259.43</v>
      </c>
      <c r="S87" s="6">
        <v>1</v>
      </c>
      <c r="T87"/>
      <c r="U87"/>
      <c r="V87"/>
      <c r="W87"/>
      <c r="X87" s="6">
        <v>0.2</v>
      </c>
      <c r="Y87" t="s">
        <v>393</v>
      </c>
      <c r="Z87">
        <v>0.8</v>
      </c>
      <c r="AA87"/>
      <c r="AB87" s="3"/>
      <c r="AC87">
        <v>0.151</v>
      </c>
      <c r="AD87"/>
      <c r="AE87">
        <v>0</v>
      </c>
      <c r="AF87">
        <v>0</v>
      </c>
      <c r="AG87"/>
      <c r="AH87" s="6">
        <v>1</v>
      </c>
      <c r="AI87" s="17">
        <v>1</v>
      </c>
      <c r="AJ87" s="12">
        <v>0</v>
      </c>
      <c r="AK87" s="12">
        <v>0</v>
      </c>
      <c r="AL87" s="12" t="s">
        <v>50</v>
      </c>
      <c r="AM87" s="12" t="s">
        <v>51</v>
      </c>
      <c r="AN87" t="s">
        <v>402</v>
      </c>
      <c r="AO87" s="20"/>
      <c r="AP87" s="44"/>
      <c r="AQ87"/>
      <c r="AR87"/>
      <c r="AS87"/>
      <c r="AT87"/>
      <c r="AU87"/>
      <c r="AV87"/>
      <c r="AW87"/>
      <c r="AX87"/>
      <c r="AY87"/>
      <c r="AZ87"/>
      <c r="BA87"/>
      <c r="BB87"/>
      <c r="BC87"/>
      <c r="BD87"/>
      <c r="BE87"/>
      <c r="BF87"/>
      <c r="BG87"/>
    </row>
    <row r="88" spans="1:59" x14ac:dyDescent="0.2">
      <c r="A88" s="15" t="s">
        <v>41</v>
      </c>
      <c r="B88" t="s">
        <v>326</v>
      </c>
      <c r="C88" t="s">
        <v>327</v>
      </c>
      <c r="E88" t="s">
        <v>405</v>
      </c>
      <c r="F88" t="s">
        <v>94</v>
      </c>
      <c r="G88" s="20" t="s">
        <v>43</v>
      </c>
      <c r="H88">
        <v>0</v>
      </c>
      <c r="I88" t="s">
        <v>52</v>
      </c>
      <c r="J88" t="s">
        <v>45</v>
      </c>
      <c r="K88">
        <v>0</v>
      </c>
      <c r="L88" s="31">
        <v>44847</v>
      </c>
      <c r="M88" s="31">
        <v>45579</v>
      </c>
      <c r="N88">
        <v>25000000</v>
      </c>
      <c r="O88" t="s">
        <v>324</v>
      </c>
      <c r="P88" t="s">
        <v>325</v>
      </c>
      <c r="Q88" t="s">
        <v>93</v>
      </c>
      <c r="R88" s="20">
        <v>6252.42</v>
      </c>
      <c r="S88" s="6">
        <v>1</v>
      </c>
      <c r="AB88" s="3"/>
      <c r="AE88">
        <v>0</v>
      </c>
      <c r="AH88" s="6">
        <v>1</v>
      </c>
      <c r="AI88" s="17">
        <v>1</v>
      </c>
      <c r="AJ88" s="12">
        <v>6.8699999999999997E-2</v>
      </c>
      <c r="AK88" s="12">
        <v>1527500</v>
      </c>
      <c r="AL88" s="12" t="s">
        <v>51</v>
      </c>
      <c r="AM88" s="12" t="s">
        <v>50</v>
      </c>
      <c r="AO88" s="13" t="s">
        <v>329</v>
      </c>
      <c r="AP88" t="s">
        <v>61</v>
      </c>
    </row>
    <row r="89" spans="1:59" x14ac:dyDescent="0.2">
      <c r="A89" s="15" t="s">
        <v>53</v>
      </c>
      <c r="B89" t="s">
        <v>409</v>
      </c>
      <c r="C89" s="80" t="s">
        <v>409</v>
      </c>
      <c r="D89" s="91" t="s">
        <v>411</v>
      </c>
      <c r="E89" t="s">
        <v>410</v>
      </c>
      <c r="F89" t="s">
        <v>42</v>
      </c>
      <c r="G89" s="80" t="s">
        <v>43</v>
      </c>
      <c r="H89">
        <v>1</v>
      </c>
      <c r="I89" t="s">
        <v>52</v>
      </c>
      <c r="J89" t="s">
        <v>45</v>
      </c>
      <c r="K89">
        <v>7220000</v>
      </c>
      <c r="L89" s="3">
        <v>44936</v>
      </c>
      <c r="M89" s="3">
        <v>45299</v>
      </c>
      <c r="N89">
        <v>7220000</v>
      </c>
      <c r="O89" t="s">
        <v>317</v>
      </c>
      <c r="P89" t="s">
        <v>143</v>
      </c>
      <c r="Q89" t="s">
        <v>48</v>
      </c>
      <c r="R89">
        <v>4017.47</v>
      </c>
      <c r="S89" s="6">
        <v>1</v>
      </c>
      <c r="X89" s="6">
        <v>1</v>
      </c>
      <c r="Y89" t="s">
        <v>302</v>
      </c>
      <c r="Z89" s="6">
        <v>0.75</v>
      </c>
      <c r="AB89" s="3"/>
      <c r="AC89" t="s">
        <v>412</v>
      </c>
      <c r="AD89">
        <v>5.6000000000000001E-2</v>
      </c>
      <c r="AE89" s="8">
        <v>0</v>
      </c>
      <c r="AF89">
        <v>0</v>
      </c>
      <c r="AH89" s="6">
        <v>1</v>
      </c>
      <c r="AI89" s="84">
        <v>1</v>
      </c>
      <c r="AJ89" s="12">
        <v>0</v>
      </c>
      <c r="AK89" s="12">
        <v>0</v>
      </c>
      <c r="AL89" s="12" t="s">
        <v>50</v>
      </c>
      <c r="AM89" s="12" t="s">
        <v>51</v>
      </c>
      <c r="AN89" s="18" t="s">
        <v>413</v>
      </c>
      <c r="AO89" s="19" t="s">
        <v>646</v>
      </c>
      <c r="AP89" s="80"/>
    </row>
    <row r="90" spans="1:59" x14ac:dyDescent="0.2">
      <c r="A90" s="15" t="s">
        <v>41</v>
      </c>
      <c r="B90" t="s">
        <v>330</v>
      </c>
      <c r="C90" s="20" t="s">
        <v>331</v>
      </c>
      <c r="D90" s="20"/>
      <c r="E90" t="s">
        <v>422</v>
      </c>
      <c r="F90" t="s">
        <v>42</v>
      </c>
      <c r="G90" s="20" t="s">
        <v>43</v>
      </c>
      <c r="H90">
        <v>0.25</v>
      </c>
      <c r="I90" t="s">
        <v>52</v>
      </c>
      <c r="J90" t="s">
        <v>45</v>
      </c>
      <c r="K90" s="4">
        <v>750000</v>
      </c>
      <c r="L90" s="3">
        <v>44965</v>
      </c>
      <c r="M90" s="3">
        <v>45698</v>
      </c>
      <c r="N90">
        <v>3000000</v>
      </c>
      <c r="O90" t="s">
        <v>426</v>
      </c>
      <c r="P90" t="s">
        <v>424</v>
      </c>
      <c r="Q90" t="s">
        <v>48</v>
      </c>
      <c r="R90">
        <v>0.54200000000000004</v>
      </c>
      <c r="S90" s="6">
        <v>1</v>
      </c>
      <c r="X90" s="6">
        <v>0.25</v>
      </c>
      <c r="Y90" s="53" t="s">
        <v>429</v>
      </c>
      <c r="Z90">
        <v>0.75</v>
      </c>
      <c r="AB90" s="3"/>
      <c r="AC90" s="8">
        <v>0.11</v>
      </c>
      <c r="AE90">
        <v>0</v>
      </c>
      <c r="AF90">
        <v>0</v>
      </c>
      <c r="AH90" s="6">
        <v>1</v>
      </c>
      <c r="AI90" s="17">
        <v>1</v>
      </c>
      <c r="AJ90" s="12">
        <v>0</v>
      </c>
      <c r="AK90" s="12">
        <v>0</v>
      </c>
      <c r="AL90" s="12" t="s">
        <v>50</v>
      </c>
      <c r="AM90" s="12" t="s">
        <v>51</v>
      </c>
      <c r="AN90" t="s">
        <v>428</v>
      </c>
      <c r="AO90" s="19" t="s">
        <v>333</v>
      </c>
      <c r="AP90" s="44" t="s">
        <v>61</v>
      </c>
    </row>
    <row r="91" spans="1:59" x14ac:dyDescent="0.2">
      <c r="A91" s="15" t="s">
        <v>41</v>
      </c>
      <c r="B91" t="s">
        <v>330</v>
      </c>
      <c r="C91" t="s">
        <v>331</v>
      </c>
      <c r="E91" t="s">
        <v>423</v>
      </c>
      <c r="F91" t="s">
        <v>42</v>
      </c>
      <c r="G91" t="s">
        <v>43</v>
      </c>
      <c r="H91">
        <v>0.25</v>
      </c>
      <c r="I91" t="s">
        <v>52</v>
      </c>
      <c r="J91" t="s">
        <v>45</v>
      </c>
      <c r="K91" s="4">
        <v>750000</v>
      </c>
      <c r="L91" s="3">
        <v>44965</v>
      </c>
      <c r="M91" s="3">
        <v>45698</v>
      </c>
      <c r="N91">
        <v>3000000</v>
      </c>
      <c r="O91" t="s">
        <v>427</v>
      </c>
      <c r="P91" t="s">
        <v>425</v>
      </c>
      <c r="Q91" t="s">
        <v>48</v>
      </c>
      <c r="R91">
        <v>1.07</v>
      </c>
      <c r="S91" s="6">
        <v>1</v>
      </c>
      <c r="X91" s="6">
        <v>0.25</v>
      </c>
      <c r="Y91" s="53" t="s">
        <v>429</v>
      </c>
      <c r="Z91">
        <v>0.75</v>
      </c>
      <c r="AB91" s="3"/>
      <c r="AC91" s="8">
        <v>0.115</v>
      </c>
      <c r="AE91">
        <v>0</v>
      </c>
      <c r="AF91">
        <v>0</v>
      </c>
      <c r="AH91" s="6">
        <v>1</v>
      </c>
      <c r="AI91" s="17">
        <v>1</v>
      </c>
      <c r="AJ91" s="12">
        <v>0</v>
      </c>
      <c r="AK91" s="12">
        <v>0</v>
      </c>
      <c r="AL91" s="12" t="s">
        <v>50</v>
      </c>
      <c r="AM91" s="12" t="s">
        <v>51</v>
      </c>
      <c r="AN91" t="s">
        <v>428</v>
      </c>
      <c r="AO91" s="19" t="s">
        <v>333</v>
      </c>
      <c r="AP91" t="s">
        <v>61</v>
      </c>
    </row>
    <row r="92" spans="1:59" x14ac:dyDescent="0.2">
      <c r="A92" s="15" t="s">
        <v>41</v>
      </c>
      <c r="B92" t="s">
        <v>444</v>
      </c>
      <c r="C92" t="s">
        <v>444</v>
      </c>
      <c r="E92" t="s">
        <v>446</v>
      </c>
      <c r="F92" s="15" t="s">
        <v>414</v>
      </c>
      <c r="G92" s="15" t="s">
        <v>418</v>
      </c>
      <c r="H92">
        <v>0.98899999999999999</v>
      </c>
      <c r="I92" t="s">
        <v>52</v>
      </c>
      <c r="J92" t="s">
        <v>45</v>
      </c>
      <c r="K92" s="2">
        <f>N92*0.239</f>
        <v>47572711</v>
      </c>
      <c r="L92" s="3">
        <v>44965</v>
      </c>
      <c r="M92" s="3">
        <v>46062</v>
      </c>
      <c r="N92">
        <v>199049000</v>
      </c>
      <c r="O92" t="s">
        <v>324</v>
      </c>
      <c r="P92" t="s">
        <v>325</v>
      </c>
      <c r="Q92" t="s">
        <v>48</v>
      </c>
      <c r="R92">
        <v>6877.72</v>
      </c>
      <c r="S92" s="6">
        <v>1</v>
      </c>
      <c r="X92" s="6">
        <v>1</v>
      </c>
      <c r="Y92" t="s">
        <v>448</v>
      </c>
      <c r="Z92" s="6">
        <v>0.6</v>
      </c>
      <c r="AB92" s="3"/>
      <c r="AC92" s="8">
        <v>9.6000000000000002E-2</v>
      </c>
      <c r="AE92" s="8">
        <v>0</v>
      </c>
      <c r="AF92" s="8">
        <v>1.0999999999999999E-2</v>
      </c>
      <c r="AH92" s="6">
        <v>1</v>
      </c>
      <c r="AI92" s="17">
        <v>1</v>
      </c>
      <c r="AJ92" s="12">
        <v>0</v>
      </c>
      <c r="AK92" s="12">
        <v>0</v>
      </c>
      <c r="AL92" s="12" t="s">
        <v>50</v>
      </c>
      <c r="AM92" s="12" t="s">
        <v>51</v>
      </c>
      <c r="AN92" t="s">
        <v>449</v>
      </c>
      <c r="AO92" s="19" t="s">
        <v>454</v>
      </c>
      <c r="AP92" s="12" t="s">
        <v>455</v>
      </c>
    </row>
    <row r="93" spans="1:59" x14ac:dyDescent="0.2">
      <c r="A93" s="15" t="s">
        <v>41</v>
      </c>
      <c r="B93" t="s">
        <v>497</v>
      </c>
      <c r="C93" t="s">
        <v>497</v>
      </c>
      <c r="E93" t="s">
        <v>500</v>
      </c>
      <c r="F93" s="15" t="s">
        <v>414</v>
      </c>
      <c r="G93" s="15" t="s">
        <v>418</v>
      </c>
      <c r="H93">
        <v>1</v>
      </c>
      <c r="I93" t="s">
        <v>52</v>
      </c>
      <c r="J93" t="s">
        <v>45</v>
      </c>
      <c r="K93">
        <f>N93*0.25</f>
        <v>49460000</v>
      </c>
      <c r="L93" s="3">
        <v>44966</v>
      </c>
      <c r="M93" s="3">
        <v>45698</v>
      </c>
      <c r="N93">
        <v>197840000</v>
      </c>
      <c r="O93" t="s">
        <v>324</v>
      </c>
      <c r="P93" t="s">
        <v>325</v>
      </c>
      <c r="Q93" t="s">
        <v>48</v>
      </c>
      <c r="R93">
        <v>6999.18</v>
      </c>
      <c r="S93" s="6">
        <v>1</v>
      </c>
      <c r="X93" s="6">
        <v>1</v>
      </c>
      <c r="Y93" s="65" t="s">
        <v>490</v>
      </c>
      <c r="Z93" s="6">
        <v>0.72</v>
      </c>
      <c r="AB93" s="3"/>
      <c r="AC93" s="15" t="s">
        <v>503</v>
      </c>
      <c r="AD93" s="6">
        <v>0.05</v>
      </c>
      <c r="AE93" s="8">
        <v>0</v>
      </c>
      <c r="AF93">
        <v>0</v>
      </c>
      <c r="AG93">
        <v>0</v>
      </c>
      <c r="AH93" s="6">
        <v>1</v>
      </c>
      <c r="AI93" s="17">
        <v>1</v>
      </c>
      <c r="AJ93" s="12">
        <v>0</v>
      </c>
      <c r="AK93" s="12">
        <v>0</v>
      </c>
      <c r="AL93" s="12" t="s">
        <v>50</v>
      </c>
      <c r="AM93" s="12" t="s">
        <v>51</v>
      </c>
      <c r="AN93" t="s">
        <v>504</v>
      </c>
      <c r="AO93" s="19" t="s">
        <v>496</v>
      </c>
    </row>
    <row r="94" spans="1:59" x14ac:dyDescent="0.2">
      <c r="A94" s="15" t="s">
        <v>53</v>
      </c>
      <c r="B94" t="s">
        <v>437</v>
      </c>
      <c r="C94" s="15" t="s">
        <v>438</v>
      </c>
      <c r="D94" s="91" t="s">
        <v>434</v>
      </c>
      <c r="E94" t="s">
        <v>436</v>
      </c>
      <c r="F94" s="15" t="s">
        <v>416</v>
      </c>
      <c r="G94" s="15" t="s">
        <v>417</v>
      </c>
      <c r="H94">
        <v>1</v>
      </c>
      <c r="I94" t="s">
        <v>52</v>
      </c>
      <c r="J94" t="s">
        <v>45</v>
      </c>
      <c r="K94">
        <v>50000000</v>
      </c>
      <c r="L94" s="3">
        <v>44967</v>
      </c>
      <c r="M94" s="3">
        <v>45327</v>
      </c>
      <c r="N94">
        <v>50000000</v>
      </c>
      <c r="O94" t="s">
        <v>324</v>
      </c>
      <c r="P94" t="s">
        <v>325</v>
      </c>
      <c r="Q94" t="s">
        <v>48</v>
      </c>
      <c r="R94">
        <v>6975.39</v>
      </c>
      <c r="S94" s="6">
        <v>1</v>
      </c>
      <c r="Y94" s="53" t="s">
        <v>439</v>
      </c>
      <c r="AB94" s="3"/>
      <c r="AC94" s="8">
        <v>4.7E-2</v>
      </c>
      <c r="AE94" s="8">
        <v>5.4999999999999997E-3</v>
      </c>
      <c r="AF94">
        <v>0</v>
      </c>
      <c r="AH94" s="6">
        <v>1</v>
      </c>
      <c r="AI94" s="17">
        <v>1</v>
      </c>
      <c r="AJ94" s="12">
        <v>0</v>
      </c>
      <c r="AK94" s="12">
        <v>0</v>
      </c>
      <c r="AL94" s="12" t="s">
        <v>50</v>
      </c>
      <c r="AM94" s="12" t="s">
        <v>51</v>
      </c>
      <c r="AN94" s="55" t="s">
        <v>440</v>
      </c>
      <c r="AO94" t="s">
        <v>57</v>
      </c>
      <c r="AP94" s="80"/>
    </row>
    <row r="95" spans="1:59" x14ac:dyDescent="0.2">
      <c r="A95" s="15" t="s">
        <v>41</v>
      </c>
      <c r="B95" t="s">
        <v>462</v>
      </c>
      <c r="C95" t="s">
        <v>462</v>
      </c>
      <c r="D95" s="20"/>
      <c r="E95" t="s">
        <v>463</v>
      </c>
      <c r="F95" s="15" t="s">
        <v>414</v>
      </c>
      <c r="G95" s="15" t="s">
        <v>418</v>
      </c>
      <c r="H95">
        <v>1</v>
      </c>
      <c r="I95" t="s">
        <v>52</v>
      </c>
      <c r="J95" t="s">
        <v>45</v>
      </c>
      <c r="K95">
        <f>N95*0.25</f>
        <v>3000000</v>
      </c>
      <c r="L95" s="3">
        <v>44967</v>
      </c>
      <c r="M95" s="3">
        <v>45698</v>
      </c>
      <c r="N95">
        <v>12000000</v>
      </c>
      <c r="O95" t="s">
        <v>46</v>
      </c>
      <c r="P95" t="s">
        <v>47</v>
      </c>
      <c r="Q95" t="s">
        <v>48</v>
      </c>
      <c r="R95">
        <v>6334.25</v>
      </c>
      <c r="S95" s="6">
        <v>1</v>
      </c>
      <c r="X95" s="6">
        <v>1</v>
      </c>
      <c r="Y95" s="53" t="s">
        <v>464</v>
      </c>
      <c r="Z95" s="6">
        <v>0.75</v>
      </c>
      <c r="AB95" s="3"/>
      <c r="AC95" s="15" t="s">
        <v>465</v>
      </c>
      <c r="AD95" s="6">
        <v>0.08</v>
      </c>
      <c r="AE95" s="8">
        <v>0</v>
      </c>
      <c r="AF95">
        <v>0</v>
      </c>
      <c r="AH95" s="6">
        <v>1</v>
      </c>
      <c r="AI95" s="17">
        <v>1</v>
      </c>
      <c r="AJ95" s="12">
        <v>0</v>
      </c>
      <c r="AK95" s="12">
        <v>0</v>
      </c>
      <c r="AL95" s="12" t="s">
        <v>50</v>
      </c>
      <c r="AM95" s="12" t="s">
        <v>51</v>
      </c>
      <c r="AN95" t="s">
        <v>452</v>
      </c>
      <c r="AO95" s="19" t="s">
        <v>466</v>
      </c>
      <c r="AP95" s="63" t="s">
        <v>415</v>
      </c>
    </row>
    <row r="96" spans="1:59" x14ac:dyDescent="0.2">
      <c r="A96" s="15" t="s">
        <v>41</v>
      </c>
      <c r="B96" t="s">
        <v>498</v>
      </c>
      <c r="C96" t="s">
        <v>498</v>
      </c>
      <c r="E96" t="s">
        <v>501</v>
      </c>
      <c r="F96" s="15" t="s">
        <v>414</v>
      </c>
      <c r="G96" s="15" t="s">
        <v>418</v>
      </c>
      <c r="H96">
        <v>1</v>
      </c>
      <c r="I96" t="s">
        <v>52</v>
      </c>
      <c r="J96" t="s">
        <v>45</v>
      </c>
      <c r="K96">
        <f>N96*0.25</f>
        <v>48690000</v>
      </c>
      <c r="L96" s="3">
        <v>44967</v>
      </c>
      <c r="M96" s="3">
        <v>45698</v>
      </c>
      <c r="N96">
        <v>194760000</v>
      </c>
      <c r="O96" t="s">
        <v>324</v>
      </c>
      <c r="P96" t="s">
        <v>325</v>
      </c>
      <c r="Q96" t="s">
        <v>48</v>
      </c>
      <c r="R96">
        <v>6975.39</v>
      </c>
      <c r="S96" s="6">
        <v>1</v>
      </c>
      <c r="X96" s="6">
        <v>1</v>
      </c>
      <c r="Y96" s="65" t="s">
        <v>464</v>
      </c>
      <c r="Z96" s="6">
        <v>0.72</v>
      </c>
      <c r="AB96" s="3"/>
      <c r="AC96" s="15" t="s">
        <v>487</v>
      </c>
      <c r="AD96" s="6">
        <v>0.05</v>
      </c>
      <c r="AE96" s="8">
        <v>0</v>
      </c>
      <c r="AF96">
        <v>0</v>
      </c>
      <c r="AG96">
        <v>0</v>
      </c>
      <c r="AH96" s="6">
        <v>1</v>
      </c>
      <c r="AI96" s="17">
        <v>1</v>
      </c>
      <c r="AJ96" s="12">
        <v>0</v>
      </c>
      <c r="AK96" s="12">
        <v>0</v>
      </c>
      <c r="AL96" s="12" t="s">
        <v>50</v>
      </c>
      <c r="AM96" s="12" t="s">
        <v>51</v>
      </c>
      <c r="AN96" t="s">
        <v>452</v>
      </c>
      <c r="AO96" s="19" t="s">
        <v>496</v>
      </c>
    </row>
    <row r="97" spans="1:42" x14ac:dyDescent="0.2">
      <c r="A97" s="15" t="s">
        <v>41</v>
      </c>
      <c r="B97" t="s">
        <v>445</v>
      </c>
      <c r="C97" t="s">
        <v>445</v>
      </c>
      <c r="E97" t="s">
        <v>447</v>
      </c>
      <c r="F97" s="15" t="s">
        <v>414</v>
      </c>
      <c r="G97" s="15" t="s">
        <v>418</v>
      </c>
      <c r="H97">
        <v>1</v>
      </c>
      <c r="I97" t="s">
        <v>52</v>
      </c>
      <c r="J97" t="s">
        <v>45</v>
      </c>
      <c r="K97">
        <f>N97*0.25</f>
        <v>52245000</v>
      </c>
      <c r="L97" s="3">
        <v>44967</v>
      </c>
      <c r="M97" s="3">
        <v>45698</v>
      </c>
      <c r="N97">
        <v>208980000</v>
      </c>
      <c r="O97" t="s">
        <v>324</v>
      </c>
      <c r="P97" t="s">
        <v>325</v>
      </c>
      <c r="Q97" t="s">
        <v>48</v>
      </c>
      <c r="R97">
        <v>6975.39</v>
      </c>
      <c r="S97" s="6">
        <v>1</v>
      </c>
      <c r="X97" s="6">
        <v>1</v>
      </c>
      <c r="Y97" s="53" t="s">
        <v>450</v>
      </c>
      <c r="Z97" s="6">
        <v>0.75</v>
      </c>
      <c r="AB97" s="3"/>
      <c r="AC97" s="15" t="s">
        <v>451</v>
      </c>
      <c r="AD97">
        <v>0.08</v>
      </c>
      <c r="AE97" s="8">
        <v>2.3E-2</v>
      </c>
      <c r="AF97">
        <v>0</v>
      </c>
      <c r="AH97" s="6">
        <v>1</v>
      </c>
      <c r="AI97" s="17">
        <v>1</v>
      </c>
      <c r="AJ97" s="12">
        <v>0</v>
      </c>
      <c r="AK97" s="12">
        <v>0</v>
      </c>
      <c r="AL97" s="12" t="s">
        <v>50</v>
      </c>
      <c r="AM97" s="12" t="s">
        <v>51</v>
      </c>
      <c r="AN97" t="s">
        <v>452</v>
      </c>
      <c r="AO97" s="19" t="s">
        <v>453</v>
      </c>
      <c r="AP97" s="12"/>
    </row>
    <row r="98" spans="1:42" x14ac:dyDescent="0.2">
      <c r="A98" s="15" t="s">
        <v>509</v>
      </c>
      <c r="B98" t="s">
        <v>512</v>
      </c>
      <c r="C98" t="s">
        <v>512</v>
      </c>
      <c r="E98" t="s">
        <v>514</v>
      </c>
      <c r="F98" s="15" t="s">
        <v>414</v>
      </c>
      <c r="G98" s="15" t="s">
        <v>418</v>
      </c>
      <c r="H98">
        <v>1</v>
      </c>
      <c r="I98" t="s">
        <v>52</v>
      </c>
      <c r="J98" t="s">
        <v>45</v>
      </c>
      <c r="K98">
        <f>N98*0.25</f>
        <v>74372500</v>
      </c>
      <c r="L98" s="3">
        <v>44967</v>
      </c>
      <c r="M98" s="3">
        <v>45698</v>
      </c>
      <c r="N98">
        <v>297490000</v>
      </c>
      <c r="O98" t="s">
        <v>324</v>
      </c>
      <c r="P98" t="s">
        <v>325</v>
      </c>
      <c r="Q98" t="s">
        <v>48</v>
      </c>
      <c r="R98">
        <v>6975.39</v>
      </c>
      <c r="S98" s="6">
        <v>1</v>
      </c>
      <c r="X98" s="6">
        <v>1</v>
      </c>
      <c r="Y98" s="53" t="s">
        <v>372</v>
      </c>
      <c r="Z98" s="6">
        <v>0.72</v>
      </c>
      <c r="AB98" s="3"/>
      <c r="AC98" t="s">
        <v>503</v>
      </c>
      <c r="AD98" s="6">
        <v>0.05</v>
      </c>
      <c r="AE98" s="8">
        <v>0</v>
      </c>
      <c r="AF98">
        <v>0</v>
      </c>
      <c r="AG98">
        <v>0</v>
      </c>
      <c r="AH98" s="6">
        <v>1</v>
      </c>
      <c r="AI98" s="17">
        <v>1</v>
      </c>
      <c r="AJ98" s="12">
        <v>0</v>
      </c>
      <c r="AK98" s="12">
        <v>0</v>
      </c>
      <c r="AL98" s="12" t="s">
        <v>50</v>
      </c>
      <c r="AM98" s="12" t="s">
        <v>51</v>
      </c>
      <c r="AN98" t="s">
        <v>452</v>
      </c>
      <c r="AO98" s="61" t="s">
        <v>517</v>
      </c>
      <c r="AP98" s="12"/>
    </row>
    <row r="99" spans="1:42" x14ac:dyDescent="0.2">
      <c r="A99" s="15" t="s">
        <v>41</v>
      </c>
      <c r="B99" t="s">
        <v>456</v>
      </c>
      <c r="C99" t="s">
        <v>456</v>
      </c>
      <c r="E99" t="s">
        <v>457</v>
      </c>
      <c r="F99" s="15" t="s">
        <v>414</v>
      </c>
      <c r="G99" s="15" t="s">
        <v>418</v>
      </c>
      <c r="H99">
        <v>0.25</v>
      </c>
      <c r="I99" t="s">
        <v>52</v>
      </c>
      <c r="J99" t="s">
        <v>45</v>
      </c>
      <c r="K99">
        <v>1100000</v>
      </c>
      <c r="L99" s="3">
        <v>44970</v>
      </c>
      <c r="M99" s="3">
        <v>45701</v>
      </c>
      <c r="N99">
        <v>4400000</v>
      </c>
      <c r="O99" t="s">
        <v>324</v>
      </c>
      <c r="P99" t="s">
        <v>325</v>
      </c>
      <c r="Q99" t="s">
        <v>48</v>
      </c>
      <c r="R99">
        <v>7037.16</v>
      </c>
      <c r="S99" s="6">
        <v>1</v>
      </c>
      <c r="X99" s="6">
        <v>0.25</v>
      </c>
      <c r="Y99" s="53" t="s">
        <v>458</v>
      </c>
      <c r="Z99" s="6">
        <v>0.75</v>
      </c>
      <c r="AB99" s="3"/>
      <c r="AC99" t="s">
        <v>459</v>
      </c>
      <c r="AD99">
        <v>0.04</v>
      </c>
      <c r="AE99" s="8">
        <v>0</v>
      </c>
      <c r="AF99">
        <v>0</v>
      </c>
      <c r="AH99" s="6">
        <v>1</v>
      </c>
      <c r="AI99" s="17">
        <v>1</v>
      </c>
      <c r="AJ99" s="12">
        <v>0</v>
      </c>
      <c r="AK99" s="12">
        <v>0</v>
      </c>
      <c r="AL99" s="12" t="s">
        <v>50</v>
      </c>
      <c r="AM99" s="12" t="s">
        <v>51</v>
      </c>
      <c r="AN99" t="s">
        <v>460</v>
      </c>
      <c r="AO99" s="59" t="s">
        <v>461</v>
      </c>
      <c r="AP99" s="12" t="s">
        <v>415</v>
      </c>
    </row>
    <row r="100" spans="1:42" x14ac:dyDescent="0.2">
      <c r="A100" s="15" t="s">
        <v>53</v>
      </c>
      <c r="B100" t="s">
        <v>238</v>
      </c>
      <c r="C100" s="15" t="s">
        <v>239</v>
      </c>
      <c r="D100" s="91" t="s">
        <v>469</v>
      </c>
      <c r="E100" t="s">
        <v>470</v>
      </c>
      <c r="F100" s="15" t="s">
        <v>416</v>
      </c>
      <c r="G100" s="15" t="s">
        <v>417</v>
      </c>
      <c r="H100">
        <v>1</v>
      </c>
      <c r="I100" t="s">
        <v>52</v>
      </c>
      <c r="J100" t="s">
        <v>45</v>
      </c>
      <c r="K100">
        <v>19800000</v>
      </c>
      <c r="L100" s="3">
        <v>44971</v>
      </c>
      <c r="M100" s="3">
        <v>45328</v>
      </c>
      <c r="N100">
        <v>19800000</v>
      </c>
      <c r="O100" t="s">
        <v>324</v>
      </c>
      <c r="P100" t="s">
        <v>325</v>
      </c>
      <c r="Q100" t="s">
        <v>48</v>
      </c>
      <c r="R100">
        <v>7061.45</v>
      </c>
      <c r="S100" s="6">
        <v>1</v>
      </c>
      <c r="Y100" s="53" t="s">
        <v>472</v>
      </c>
      <c r="AB100" s="3"/>
      <c r="AC100" s="8">
        <v>5.2999999999999999E-2</v>
      </c>
      <c r="AE100" s="8">
        <v>4.4999999999999997E-3</v>
      </c>
      <c r="AF100">
        <v>0</v>
      </c>
      <c r="AH100" s="6">
        <v>1</v>
      </c>
      <c r="AI100" s="17">
        <v>1</v>
      </c>
      <c r="AJ100" s="12">
        <v>0</v>
      </c>
      <c r="AK100" s="12">
        <v>0</v>
      </c>
      <c r="AL100" s="12" t="s">
        <v>50</v>
      </c>
      <c r="AM100" s="12" t="s">
        <v>51</v>
      </c>
      <c r="AN100" s="55" t="s">
        <v>473</v>
      </c>
      <c r="AO100" s="59" t="s">
        <v>240</v>
      </c>
    </row>
    <row r="101" spans="1:42" x14ac:dyDescent="0.2">
      <c r="A101" s="15" t="s">
        <v>41</v>
      </c>
      <c r="B101" t="s">
        <v>499</v>
      </c>
      <c r="C101" t="s">
        <v>499</v>
      </c>
      <c r="D101" s="20"/>
      <c r="E101" t="s">
        <v>502</v>
      </c>
      <c r="F101" s="15" t="s">
        <v>414</v>
      </c>
      <c r="G101" s="15" t="s">
        <v>418</v>
      </c>
      <c r="H101">
        <v>1</v>
      </c>
      <c r="I101" t="s">
        <v>52</v>
      </c>
      <c r="J101" t="s">
        <v>45</v>
      </c>
      <c r="K101">
        <v>50000000</v>
      </c>
      <c r="L101" s="3">
        <v>44972</v>
      </c>
      <c r="M101" s="3">
        <v>45705</v>
      </c>
      <c r="N101">
        <v>50000000</v>
      </c>
      <c r="O101" t="s">
        <v>46</v>
      </c>
      <c r="P101" t="s">
        <v>47</v>
      </c>
      <c r="Q101" t="s">
        <v>48</v>
      </c>
      <c r="R101">
        <v>6384.35</v>
      </c>
      <c r="S101" s="6">
        <v>1</v>
      </c>
      <c r="X101" s="6">
        <v>1</v>
      </c>
      <c r="Y101" t="s">
        <v>62</v>
      </c>
      <c r="Z101" s="6">
        <v>0.75</v>
      </c>
      <c r="AB101" s="3"/>
      <c r="AC101" s="8">
        <v>0.1265</v>
      </c>
      <c r="AE101" s="8">
        <v>0</v>
      </c>
      <c r="AF101">
        <v>0</v>
      </c>
      <c r="AG101">
        <v>0</v>
      </c>
      <c r="AH101" s="6">
        <v>1</v>
      </c>
      <c r="AI101" s="17">
        <v>1</v>
      </c>
      <c r="AJ101" s="12">
        <v>0</v>
      </c>
      <c r="AK101" s="12">
        <v>0</v>
      </c>
      <c r="AL101" s="12" t="s">
        <v>50</v>
      </c>
      <c r="AM101" s="12" t="s">
        <v>51</v>
      </c>
      <c r="AN101" t="s">
        <v>505</v>
      </c>
      <c r="AO101" t="s">
        <v>57</v>
      </c>
    </row>
    <row r="102" spans="1:42" x14ac:dyDescent="0.2">
      <c r="A102" s="15" t="s">
        <v>41</v>
      </c>
      <c r="B102" t="s">
        <v>475</v>
      </c>
      <c r="C102" t="s">
        <v>475</v>
      </c>
      <c r="E102" t="s">
        <v>480</v>
      </c>
      <c r="F102" s="15" t="s">
        <v>414</v>
      </c>
      <c r="G102" s="15" t="s">
        <v>418</v>
      </c>
      <c r="H102">
        <v>1</v>
      </c>
      <c r="I102" t="s">
        <v>52</v>
      </c>
      <c r="J102" t="s">
        <v>45</v>
      </c>
      <c r="K102">
        <f>N102*0.25</f>
        <v>36257500</v>
      </c>
      <c r="L102" s="3">
        <v>44972</v>
      </c>
      <c r="M102" s="3">
        <v>45705</v>
      </c>
      <c r="N102">
        <v>145030000</v>
      </c>
      <c r="O102" t="s">
        <v>324</v>
      </c>
      <c r="P102" t="s">
        <v>325</v>
      </c>
      <c r="Q102" t="s">
        <v>48</v>
      </c>
      <c r="R102">
        <v>7063.6</v>
      </c>
      <c r="S102" s="6">
        <v>1</v>
      </c>
      <c r="X102" s="6">
        <v>1</v>
      </c>
      <c r="Y102" s="53" t="s">
        <v>372</v>
      </c>
      <c r="Z102" s="6">
        <v>0.72</v>
      </c>
      <c r="AB102" s="3"/>
      <c r="AC102" s="15" t="s">
        <v>485</v>
      </c>
      <c r="AD102" s="6">
        <v>0.05</v>
      </c>
      <c r="AE102" s="8">
        <v>0</v>
      </c>
      <c r="AF102">
        <v>0</v>
      </c>
      <c r="AG102">
        <v>0</v>
      </c>
      <c r="AH102" s="6">
        <v>1</v>
      </c>
      <c r="AI102" s="17">
        <v>1</v>
      </c>
      <c r="AJ102" s="12">
        <v>0</v>
      </c>
      <c r="AK102" s="12">
        <v>0</v>
      </c>
      <c r="AL102" s="12" t="s">
        <v>50</v>
      </c>
      <c r="AM102" s="12" t="s">
        <v>51</v>
      </c>
      <c r="AN102" t="s">
        <v>486</v>
      </c>
      <c r="AO102" s="61" t="s">
        <v>517</v>
      </c>
      <c r="AP102" s="12"/>
    </row>
    <row r="103" spans="1:42" x14ac:dyDescent="0.2">
      <c r="A103" s="15" t="s">
        <v>41</v>
      </c>
      <c r="B103" t="s">
        <v>476</v>
      </c>
      <c r="C103" t="s">
        <v>476</v>
      </c>
      <c r="E103" t="s">
        <v>481</v>
      </c>
      <c r="F103" s="15" t="s">
        <v>414</v>
      </c>
      <c r="G103" s="15" t="s">
        <v>418</v>
      </c>
      <c r="H103">
        <v>1</v>
      </c>
      <c r="I103" t="s">
        <v>52</v>
      </c>
      <c r="J103" t="s">
        <v>45</v>
      </c>
      <c r="K103" s="15">
        <f>N103*0.25</f>
        <v>59925000</v>
      </c>
      <c r="L103" s="3">
        <v>44972</v>
      </c>
      <c r="M103" s="3">
        <v>45705</v>
      </c>
      <c r="N103">
        <v>239700000</v>
      </c>
      <c r="O103" t="s">
        <v>324</v>
      </c>
      <c r="P103" t="s">
        <v>325</v>
      </c>
      <c r="Q103" t="s">
        <v>48</v>
      </c>
      <c r="R103">
        <v>7063.6</v>
      </c>
      <c r="S103" s="6">
        <v>1</v>
      </c>
      <c r="X103" s="6">
        <v>1</v>
      </c>
      <c r="Y103" s="53" t="s">
        <v>464</v>
      </c>
      <c r="Z103" s="6">
        <v>0.72</v>
      </c>
      <c r="AB103" s="3"/>
      <c r="AC103" s="15" t="s">
        <v>487</v>
      </c>
      <c r="AD103" s="6">
        <v>0.05</v>
      </c>
      <c r="AE103" s="8">
        <v>0</v>
      </c>
      <c r="AF103">
        <v>0</v>
      </c>
      <c r="AG103">
        <v>0</v>
      </c>
      <c r="AH103" s="6">
        <v>1</v>
      </c>
      <c r="AI103" s="17">
        <v>1</v>
      </c>
      <c r="AJ103" s="12">
        <v>0</v>
      </c>
      <c r="AK103" s="12">
        <v>0</v>
      </c>
      <c r="AL103" s="12" t="s">
        <v>50</v>
      </c>
      <c r="AM103" s="12" t="s">
        <v>51</v>
      </c>
      <c r="AN103" t="s">
        <v>486</v>
      </c>
      <c r="AO103" s="19" t="s">
        <v>496</v>
      </c>
    </row>
    <row r="104" spans="1:42" x14ac:dyDescent="0.2">
      <c r="A104" s="15" t="s">
        <v>41</v>
      </c>
      <c r="B104" t="s">
        <v>506</v>
      </c>
      <c r="C104" t="s">
        <v>506</v>
      </c>
      <c r="E104" t="s">
        <v>507</v>
      </c>
      <c r="F104" s="15" t="s">
        <v>414</v>
      </c>
      <c r="G104" s="15" t="s">
        <v>418</v>
      </c>
      <c r="H104">
        <v>1</v>
      </c>
      <c r="I104" t="s">
        <v>52</v>
      </c>
      <c r="J104" t="s">
        <v>45</v>
      </c>
      <c r="K104">
        <v>280050000</v>
      </c>
      <c r="L104" s="3">
        <v>44973</v>
      </c>
      <c r="M104" s="3">
        <v>45705</v>
      </c>
      <c r="N104">
        <v>280050000</v>
      </c>
      <c r="O104" t="s">
        <v>324</v>
      </c>
      <c r="P104" t="s">
        <v>325</v>
      </c>
      <c r="Q104" t="s">
        <v>48</v>
      </c>
      <c r="R104">
        <v>6925.2</v>
      </c>
      <c r="S104" s="6">
        <v>1</v>
      </c>
      <c r="X104" s="6">
        <v>1</v>
      </c>
      <c r="Y104" t="s">
        <v>62</v>
      </c>
      <c r="Z104" s="6">
        <v>0.7</v>
      </c>
      <c r="AB104" s="3"/>
      <c r="AC104" s="6">
        <v>0.12</v>
      </c>
      <c r="AE104" s="8">
        <v>0</v>
      </c>
      <c r="AF104">
        <v>0</v>
      </c>
      <c r="AG104">
        <v>0</v>
      </c>
      <c r="AH104" s="6">
        <v>1</v>
      </c>
      <c r="AI104" s="17">
        <v>1</v>
      </c>
      <c r="AJ104" s="12">
        <v>0</v>
      </c>
      <c r="AK104" s="12">
        <v>0</v>
      </c>
      <c r="AL104" s="12" t="s">
        <v>50</v>
      </c>
      <c r="AM104" s="12" t="s">
        <v>51</v>
      </c>
      <c r="AN104" t="s">
        <v>508</v>
      </c>
      <c r="AO104" s="60" t="s">
        <v>312</v>
      </c>
      <c r="AP104" s="12" t="s">
        <v>415</v>
      </c>
    </row>
    <row r="105" spans="1:42" x14ac:dyDescent="0.2">
      <c r="A105" s="15" t="s">
        <v>41</v>
      </c>
      <c r="B105" t="s">
        <v>287</v>
      </c>
      <c r="C105" t="s">
        <v>347</v>
      </c>
      <c r="E105" t="s">
        <v>467</v>
      </c>
      <c r="F105" s="15" t="s">
        <v>414</v>
      </c>
      <c r="G105" s="15" t="s">
        <v>418</v>
      </c>
      <c r="H105">
        <v>0.25</v>
      </c>
      <c r="I105" t="s">
        <v>52</v>
      </c>
      <c r="J105" t="s">
        <v>45</v>
      </c>
      <c r="K105">
        <v>1500000</v>
      </c>
      <c r="L105" s="3">
        <v>44974</v>
      </c>
      <c r="M105" s="3">
        <v>45705</v>
      </c>
      <c r="N105">
        <v>6000000</v>
      </c>
      <c r="O105" t="s">
        <v>46</v>
      </c>
      <c r="P105" t="s">
        <v>47</v>
      </c>
      <c r="Q105" t="s">
        <v>48</v>
      </c>
      <c r="R105">
        <v>6237.41</v>
      </c>
      <c r="S105" s="6">
        <v>1</v>
      </c>
      <c r="X105" s="6">
        <v>0.25</v>
      </c>
      <c r="Y105" s="53" t="s">
        <v>372</v>
      </c>
      <c r="Z105" s="6">
        <v>0.75</v>
      </c>
      <c r="AB105" s="3"/>
      <c r="AC105" s="8">
        <v>6.4000000000000001E-2</v>
      </c>
      <c r="AE105" s="8">
        <v>0</v>
      </c>
      <c r="AF105">
        <v>0</v>
      </c>
      <c r="AH105" s="6">
        <v>1</v>
      </c>
      <c r="AI105" s="17">
        <v>1</v>
      </c>
      <c r="AJ105" s="12">
        <v>0</v>
      </c>
      <c r="AK105" s="12">
        <v>0</v>
      </c>
      <c r="AL105" s="12" t="s">
        <v>50</v>
      </c>
      <c r="AM105" s="12" t="s">
        <v>51</v>
      </c>
      <c r="AN105" t="s">
        <v>468</v>
      </c>
      <c r="AO105" s="60" t="s">
        <v>288</v>
      </c>
      <c r="AP105" t="s">
        <v>61</v>
      </c>
    </row>
    <row r="106" spans="1:42" x14ac:dyDescent="0.2">
      <c r="A106" s="15" t="s">
        <v>41</v>
      </c>
      <c r="B106" t="s">
        <v>479</v>
      </c>
      <c r="C106" t="s">
        <v>479</v>
      </c>
      <c r="E106" t="s">
        <v>484</v>
      </c>
      <c r="F106" s="15" t="s">
        <v>414</v>
      </c>
      <c r="G106" s="15" t="s">
        <v>418</v>
      </c>
      <c r="H106">
        <v>1</v>
      </c>
      <c r="I106" t="s">
        <v>52</v>
      </c>
      <c r="J106" t="s">
        <v>45</v>
      </c>
      <c r="K106">
        <v>7120000</v>
      </c>
      <c r="L106" s="3">
        <v>44974</v>
      </c>
      <c r="M106" s="3">
        <v>45705</v>
      </c>
      <c r="N106">
        <v>7120000</v>
      </c>
      <c r="O106" t="s">
        <v>46</v>
      </c>
      <c r="P106" t="s">
        <v>47</v>
      </c>
      <c r="Q106" t="s">
        <v>48</v>
      </c>
      <c r="R106">
        <v>6237.41</v>
      </c>
      <c r="S106" s="6">
        <v>1</v>
      </c>
      <c r="X106" s="6">
        <v>1</v>
      </c>
      <c r="Y106" t="s">
        <v>62</v>
      </c>
      <c r="Z106" s="6">
        <v>0.75</v>
      </c>
      <c r="AB106" s="3"/>
      <c r="AC106" s="15" t="s">
        <v>492</v>
      </c>
      <c r="AD106" s="6">
        <v>7.0000000000000007E-2</v>
      </c>
      <c r="AE106" s="8">
        <v>0</v>
      </c>
      <c r="AF106">
        <v>0</v>
      </c>
      <c r="AG106">
        <v>0</v>
      </c>
      <c r="AH106" s="6">
        <v>1</v>
      </c>
      <c r="AI106" s="17">
        <v>1</v>
      </c>
      <c r="AJ106" s="12">
        <v>0</v>
      </c>
      <c r="AK106" s="12">
        <v>0</v>
      </c>
      <c r="AL106" s="12" t="s">
        <v>50</v>
      </c>
      <c r="AM106" s="12" t="s">
        <v>51</v>
      </c>
      <c r="AN106" t="s">
        <v>468</v>
      </c>
      <c r="AO106" s="19" t="s">
        <v>494</v>
      </c>
    </row>
    <row r="107" spans="1:42" x14ac:dyDescent="0.2">
      <c r="A107" s="15" t="s">
        <v>41</v>
      </c>
      <c r="B107" t="s">
        <v>477</v>
      </c>
      <c r="C107" s="20" t="s">
        <v>477</v>
      </c>
      <c r="E107" t="s">
        <v>482</v>
      </c>
      <c r="F107" s="15" t="s">
        <v>414</v>
      </c>
      <c r="G107" s="15" t="s">
        <v>418</v>
      </c>
      <c r="H107">
        <v>1</v>
      </c>
      <c r="I107" t="s">
        <v>52</v>
      </c>
      <c r="J107" t="s">
        <v>45</v>
      </c>
      <c r="K107">
        <f>N107*0.24</f>
        <v>5219640</v>
      </c>
      <c r="L107" s="3">
        <v>44974</v>
      </c>
      <c r="M107" s="3">
        <v>45705</v>
      </c>
      <c r="N107">
        <v>21748500</v>
      </c>
      <c r="O107" t="s">
        <v>46</v>
      </c>
      <c r="P107" t="s">
        <v>47</v>
      </c>
      <c r="Q107" t="s">
        <v>48</v>
      </c>
      <c r="R107">
        <v>6237.41</v>
      </c>
      <c r="S107" s="6">
        <v>1</v>
      </c>
      <c r="X107" s="6">
        <v>1</v>
      </c>
      <c r="Y107" s="53" t="s">
        <v>488</v>
      </c>
      <c r="Z107" s="6">
        <v>0.75</v>
      </c>
      <c r="AB107" s="3"/>
      <c r="AC107" t="s">
        <v>489</v>
      </c>
      <c r="AD107" s="6">
        <v>7.0000000000000007E-2</v>
      </c>
      <c r="AE107" s="8">
        <v>0</v>
      </c>
      <c r="AF107" s="8">
        <v>5.0000000000000001E-3</v>
      </c>
      <c r="AG107">
        <v>0</v>
      </c>
      <c r="AH107" s="6">
        <v>1</v>
      </c>
      <c r="AI107" s="17">
        <v>1</v>
      </c>
      <c r="AJ107" s="12">
        <v>0</v>
      </c>
      <c r="AK107" s="12">
        <v>0</v>
      </c>
      <c r="AL107" s="12" t="s">
        <v>50</v>
      </c>
      <c r="AM107" s="12" t="s">
        <v>51</v>
      </c>
      <c r="AN107" t="s">
        <v>468</v>
      </c>
      <c r="AO107" s="19" t="s">
        <v>495</v>
      </c>
      <c r="AP107" s="12" t="s">
        <v>455</v>
      </c>
    </row>
    <row r="108" spans="1:42" x14ac:dyDescent="0.2">
      <c r="A108" s="15" t="s">
        <v>41</v>
      </c>
      <c r="B108" t="s">
        <v>478</v>
      </c>
      <c r="C108" t="s">
        <v>478</v>
      </c>
      <c r="E108" t="s">
        <v>483</v>
      </c>
      <c r="F108" s="15" t="s">
        <v>414</v>
      </c>
      <c r="G108" s="15" t="s">
        <v>418</v>
      </c>
      <c r="H108">
        <v>1</v>
      </c>
      <c r="I108" t="s">
        <v>52</v>
      </c>
      <c r="J108" t="s">
        <v>45</v>
      </c>
      <c r="K108">
        <f>N108*0.25</f>
        <v>8267500</v>
      </c>
      <c r="L108" s="3">
        <v>44974</v>
      </c>
      <c r="M108" s="3">
        <v>45705</v>
      </c>
      <c r="N108">
        <v>33070000</v>
      </c>
      <c r="O108" t="s">
        <v>324</v>
      </c>
      <c r="P108" t="s">
        <v>325</v>
      </c>
      <c r="Q108" t="s">
        <v>48</v>
      </c>
      <c r="R108">
        <v>6868.55</v>
      </c>
      <c r="S108" s="6">
        <v>1</v>
      </c>
      <c r="X108" s="6">
        <v>1</v>
      </c>
      <c r="Y108" s="65" t="s">
        <v>490</v>
      </c>
      <c r="Z108" s="6">
        <v>0.75</v>
      </c>
      <c r="AB108" s="3"/>
      <c r="AC108" s="15" t="s">
        <v>491</v>
      </c>
      <c r="AD108" s="6">
        <v>0.08</v>
      </c>
      <c r="AE108" s="8">
        <v>0</v>
      </c>
      <c r="AF108">
        <v>0</v>
      </c>
      <c r="AG108">
        <v>0</v>
      </c>
      <c r="AH108" s="6">
        <v>1</v>
      </c>
      <c r="AI108" s="17">
        <v>1</v>
      </c>
      <c r="AJ108" s="12">
        <v>0</v>
      </c>
      <c r="AK108" s="12">
        <v>0</v>
      </c>
      <c r="AL108" s="12" t="s">
        <v>50</v>
      </c>
      <c r="AM108" s="12" t="s">
        <v>51</v>
      </c>
      <c r="AN108" t="s">
        <v>468</v>
      </c>
      <c r="AO108" s="19" t="s">
        <v>493</v>
      </c>
      <c r="AP108" t="s">
        <v>61</v>
      </c>
    </row>
    <row r="109" spans="1:42" x14ac:dyDescent="0.2">
      <c r="A109" s="15" t="s">
        <v>509</v>
      </c>
      <c r="B109" t="s">
        <v>528</v>
      </c>
      <c r="C109" t="s">
        <v>528</v>
      </c>
      <c r="E109" t="s">
        <v>532</v>
      </c>
      <c r="F109" s="15" t="s">
        <v>414</v>
      </c>
      <c r="G109" s="15" t="s">
        <v>418</v>
      </c>
      <c r="H109">
        <v>1</v>
      </c>
      <c r="I109" t="s">
        <v>52</v>
      </c>
      <c r="J109" t="s">
        <v>45</v>
      </c>
      <c r="K109">
        <v>100000000</v>
      </c>
      <c r="L109" s="3">
        <v>44977</v>
      </c>
      <c r="M109" s="3">
        <v>45705</v>
      </c>
      <c r="N109">
        <v>100000000</v>
      </c>
      <c r="O109" t="s">
        <v>46</v>
      </c>
      <c r="P109" t="s">
        <v>47</v>
      </c>
      <c r="Q109" t="s">
        <v>48</v>
      </c>
      <c r="R109">
        <v>6346.07</v>
      </c>
      <c r="S109" s="6">
        <v>1</v>
      </c>
      <c r="X109" s="6">
        <v>1</v>
      </c>
      <c r="Y109" t="s">
        <v>62</v>
      </c>
      <c r="Z109" s="6">
        <v>0.7</v>
      </c>
      <c r="AB109" s="3"/>
      <c r="AC109" s="8">
        <v>9.1999999999999998E-2</v>
      </c>
      <c r="AD109" s="8">
        <v>9.1999999999999998E-2</v>
      </c>
      <c r="AE109" s="8">
        <v>6.1999999999999998E-3</v>
      </c>
      <c r="AF109" s="8">
        <v>0</v>
      </c>
      <c r="AG109" s="8">
        <v>0</v>
      </c>
      <c r="AH109" s="6">
        <v>1</v>
      </c>
      <c r="AI109" s="17">
        <v>1</v>
      </c>
      <c r="AJ109" s="12">
        <v>0</v>
      </c>
      <c r="AK109" s="12">
        <v>0</v>
      </c>
      <c r="AL109" s="12" t="s">
        <v>50</v>
      </c>
      <c r="AM109" s="12" t="s">
        <v>51</v>
      </c>
      <c r="AN109" t="s">
        <v>505</v>
      </c>
      <c r="AO109" t="s">
        <v>57</v>
      </c>
    </row>
    <row r="110" spans="1:42" x14ac:dyDescent="0.2">
      <c r="A110" s="15" t="s">
        <v>509</v>
      </c>
      <c r="B110" t="s">
        <v>513</v>
      </c>
      <c r="C110" t="s">
        <v>513</v>
      </c>
      <c r="E110" t="s">
        <v>515</v>
      </c>
      <c r="F110" s="15" t="s">
        <v>414</v>
      </c>
      <c r="G110" s="15" t="s">
        <v>418</v>
      </c>
      <c r="H110">
        <v>0.98899999999999999</v>
      </c>
      <c r="I110" t="s">
        <v>52</v>
      </c>
      <c r="J110" t="s">
        <v>45</v>
      </c>
      <c r="K110">
        <f>N110*0.239</f>
        <v>47663531</v>
      </c>
      <c r="L110" s="3">
        <v>44978</v>
      </c>
      <c r="M110" s="3">
        <v>46076</v>
      </c>
      <c r="N110">
        <v>199429000</v>
      </c>
      <c r="O110" t="s">
        <v>46</v>
      </c>
      <c r="P110" t="s">
        <v>47</v>
      </c>
      <c r="Q110" t="s">
        <v>48</v>
      </c>
      <c r="R110">
        <v>6383.42</v>
      </c>
      <c r="S110" s="6">
        <v>1</v>
      </c>
      <c r="X110" s="6">
        <v>1</v>
      </c>
      <c r="Y110" t="s">
        <v>448</v>
      </c>
      <c r="Z110" s="6">
        <v>0.7</v>
      </c>
      <c r="AB110" s="3"/>
      <c r="AC110" s="8">
        <v>9.2100000000000001E-2</v>
      </c>
      <c r="AE110" s="8">
        <v>0</v>
      </c>
      <c r="AF110" s="8">
        <v>1.0999999999999999E-2</v>
      </c>
      <c r="AG110">
        <v>0</v>
      </c>
      <c r="AH110" s="6">
        <v>1</v>
      </c>
      <c r="AI110" s="17">
        <v>1</v>
      </c>
      <c r="AJ110" s="12">
        <v>0</v>
      </c>
      <c r="AK110" s="12">
        <v>0</v>
      </c>
      <c r="AL110" s="12" t="s">
        <v>50</v>
      </c>
      <c r="AM110" s="12" t="s">
        <v>51</v>
      </c>
      <c r="AN110" t="s">
        <v>516</v>
      </c>
      <c r="AO110" s="61" t="s">
        <v>454</v>
      </c>
      <c r="AP110" s="12" t="s">
        <v>415</v>
      </c>
    </row>
    <row r="111" spans="1:42" x14ac:dyDescent="0.2">
      <c r="A111" s="15" t="s">
        <v>53</v>
      </c>
      <c r="B111" t="s">
        <v>519</v>
      </c>
      <c r="C111" s="15" t="s">
        <v>521</v>
      </c>
      <c r="D111" s="91" t="s">
        <v>518</v>
      </c>
      <c r="E111" s="73" t="s">
        <v>522</v>
      </c>
      <c r="F111" s="15" t="s">
        <v>414</v>
      </c>
      <c r="G111" s="15" t="s">
        <v>418</v>
      </c>
      <c r="H111">
        <v>1</v>
      </c>
      <c r="I111" t="s">
        <v>52</v>
      </c>
      <c r="J111" t="s">
        <v>45</v>
      </c>
      <c r="K111">
        <v>150000000</v>
      </c>
      <c r="L111" s="3">
        <v>44979</v>
      </c>
      <c r="M111" s="3">
        <v>45712</v>
      </c>
      <c r="N111">
        <v>150000000</v>
      </c>
      <c r="O111" t="s">
        <v>324</v>
      </c>
      <c r="P111" t="s">
        <v>325</v>
      </c>
      <c r="Q111" t="s">
        <v>48</v>
      </c>
      <c r="R111">
        <v>6998.43</v>
      </c>
      <c r="S111" s="6">
        <v>1</v>
      </c>
      <c r="X111" s="6">
        <v>1</v>
      </c>
      <c r="Y111" t="s">
        <v>62</v>
      </c>
      <c r="Z111" s="6">
        <v>0.75</v>
      </c>
      <c r="AB111" s="3"/>
      <c r="AC111" t="s">
        <v>520</v>
      </c>
      <c r="AD111" s="8">
        <v>8.1000000000000003E-2</v>
      </c>
      <c r="AE111" s="8">
        <v>0</v>
      </c>
      <c r="AF111">
        <v>0</v>
      </c>
      <c r="AG111">
        <v>0</v>
      </c>
      <c r="AH111" s="6">
        <v>1</v>
      </c>
      <c r="AI111" s="17">
        <v>1</v>
      </c>
      <c r="AJ111" s="12">
        <v>0</v>
      </c>
      <c r="AK111" s="12">
        <v>0</v>
      </c>
      <c r="AL111" s="12" t="s">
        <v>50</v>
      </c>
      <c r="AM111" s="12" t="s">
        <v>51</v>
      </c>
      <c r="AN111" s="55" t="s">
        <v>809</v>
      </c>
      <c r="AO111" s="62" t="s">
        <v>334</v>
      </c>
      <c r="AP111" s="12" t="s">
        <v>415</v>
      </c>
    </row>
    <row r="112" spans="1:42" x14ac:dyDescent="0.2">
      <c r="A112" s="15" t="s">
        <v>509</v>
      </c>
      <c r="B112" t="s">
        <v>529</v>
      </c>
      <c r="C112" t="s">
        <v>529</v>
      </c>
      <c r="D112" s="20"/>
      <c r="E112" t="s">
        <v>533</v>
      </c>
      <c r="F112" s="15" t="s">
        <v>414</v>
      </c>
      <c r="G112" s="15" t="s">
        <v>418</v>
      </c>
      <c r="H112">
        <v>1</v>
      </c>
      <c r="I112" t="s">
        <v>52</v>
      </c>
      <c r="J112" t="s">
        <v>45</v>
      </c>
      <c r="K112">
        <f>N112*0.25</f>
        <v>32296395.155000001</v>
      </c>
      <c r="L112" s="3">
        <v>44980</v>
      </c>
      <c r="M112" s="3">
        <v>45712</v>
      </c>
      <c r="N112">
        <v>129185580.62</v>
      </c>
      <c r="O112" t="s">
        <v>46</v>
      </c>
      <c r="P112" t="s">
        <v>47</v>
      </c>
      <c r="Q112" t="s">
        <v>48</v>
      </c>
      <c r="R112">
        <v>6360.32</v>
      </c>
      <c r="S112" s="6">
        <v>1</v>
      </c>
      <c r="X112" s="6">
        <v>1</v>
      </c>
      <c r="Y112" t="s">
        <v>408</v>
      </c>
      <c r="Z112" s="6">
        <v>0.75</v>
      </c>
      <c r="AB112" s="3"/>
      <c r="AC112" s="8">
        <v>0.13389999999999999</v>
      </c>
      <c r="AD112" s="8">
        <v>0.13389999999999999</v>
      </c>
      <c r="AE112" s="8">
        <v>0</v>
      </c>
      <c r="AF112" s="8">
        <v>0</v>
      </c>
      <c r="AG112" s="8">
        <v>0</v>
      </c>
      <c r="AH112" s="6">
        <v>1</v>
      </c>
      <c r="AI112" s="17">
        <v>1</v>
      </c>
      <c r="AJ112" s="12">
        <v>0</v>
      </c>
      <c r="AK112" s="12">
        <v>0</v>
      </c>
      <c r="AL112" s="12" t="s">
        <v>50</v>
      </c>
      <c r="AM112" s="12" t="s">
        <v>51</v>
      </c>
      <c r="AN112" t="s">
        <v>536</v>
      </c>
      <c r="AO112" s="19" t="s">
        <v>556</v>
      </c>
      <c r="AP112" s="12" t="s">
        <v>455</v>
      </c>
    </row>
    <row r="113" spans="1:42" x14ac:dyDescent="0.2">
      <c r="A113" s="15" t="s">
        <v>53</v>
      </c>
      <c r="B113" t="s">
        <v>525</v>
      </c>
      <c r="C113" t="s">
        <v>525</v>
      </c>
      <c r="D113" s="91" t="s">
        <v>523</v>
      </c>
      <c r="E113" t="s">
        <v>524</v>
      </c>
      <c r="F113" s="15" t="s">
        <v>416</v>
      </c>
      <c r="G113" s="15" t="s">
        <v>418</v>
      </c>
      <c r="H113">
        <v>1</v>
      </c>
      <c r="I113" t="s">
        <v>52</v>
      </c>
      <c r="J113" t="s">
        <v>45</v>
      </c>
      <c r="K113">
        <v>17737183</v>
      </c>
      <c r="L113" s="3">
        <v>44981</v>
      </c>
      <c r="M113" s="3">
        <v>45523</v>
      </c>
      <c r="N113">
        <v>17737183</v>
      </c>
      <c r="O113" t="s">
        <v>46</v>
      </c>
      <c r="P113" t="s">
        <v>47</v>
      </c>
      <c r="Q113" t="s">
        <v>207</v>
      </c>
      <c r="R113">
        <v>6340.84</v>
      </c>
      <c r="S113" s="6">
        <v>1</v>
      </c>
      <c r="Y113" s="15" t="s">
        <v>526</v>
      </c>
      <c r="AB113" s="3"/>
      <c r="AC113" s="8">
        <v>0.14099999999999999</v>
      </c>
      <c r="AE113" s="8">
        <v>-9.9000000000000005E-2</v>
      </c>
      <c r="AF113">
        <v>0</v>
      </c>
      <c r="AG113">
        <v>0</v>
      </c>
      <c r="AH113" s="6">
        <v>1</v>
      </c>
      <c r="AI113" s="17">
        <v>1</v>
      </c>
      <c r="AJ113" s="12">
        <v>0</v>
      </c>
      <c r="AK113" s="12">
        <v>0</v>
      </c>
      <c r="AL113" s="12" t="s">
        <v>50</v>
      </c>
      <c r="AM113" s="12" t="s">
        <v>51</v>
      </c>
      <c r="AN113" s="55" t="s">
        <v>527</v>
      </c>
      <c r="AO113" s="19" t="s">
        <v>646</v>
      </c>
    </row>
    <row r="114" spans="1:42" x14ac:dyDescent="0.2">
      <c r="A114" s="15" t="s">
        <v>509</v>
      </c>
      <c r="B114" t="s">
        <v>530</v>
      </c>
      <c r="C114" t="s">
        <v>530</v>
      </c>
      <c r="E114" t="s">
        <v>534</v>
      </c>
      <c r="F114" s="15" t="s">
        <v>414</v>
      </c>
      <c r="G114" s="15" t="s">
        <v>418</v>
      </c>
      <c r="H114">
        <v>1</v>
      </c>
      <c r="I114" t="s">
        <v>52</v>
      </c>
      <c r="J114" t="s">
        <v>45</v>
      </c>
      <c r="K114" s="2">
        <v>44702500</v>
      </c>
      <c r="L114" s="3">
        <v>44981</v>
      </c>
      <c r="M114" s="3">
        <v>45712</v>
      </c>
      <c r="N114">
        <v>178810000</v>
      </c>
      <c r="O114" t="s">
        <v>46</v>
      </c>
      <c r="P114" t="s">
        <v>47</v>
      </c>
      <c r="Q114" t="s">
        <v>48</v>
      </c>
      <c r="R114">
        <v>6340.84</v>
      </c>
      <c r="S114" s="6">
        <v>1</v>
      </c>
      <c r="X114" s="6">
        <v>1</v>
      </c>
      <c r="Y114" t="s">
        <v>398</v>
      </c>
      <c r="Z114" s="6">
        <v>0.76</v>
      </c>
      <c r="AB114" s="3"/>
      <c r="AC114" s="8">
        <v>9.1399999999999995E-2</v>
      </c>
      <c r="AD114" s="8">
        <v>9.1399999999999995E-2</v>
      </c>
      <c r="AE114" s="8">
        <v>0</v>
      </c>
      <c r="AF114" s="8">
        <v>0</v>
      </c>
      <c r="AG114" s="8">
        <v>0</v>
      </c>
      <c r="AH114" s="6">
        <v>1</v>
      </c>
      <c r="AI114" s="17">
        <v>1</v>
      </c>
      <c r="AJ114" s="12">
        <v>0</v>
      </c>
      <c r="AK114" s="12">
        <v>0</v>
      </c>
      <c r="AL114" s="12" t="s">
        <v>50</v>
      </c>
      <c r="AM114" s="12" t="s">
        <v>51</v>
      </c>
      <c r="AN114" t="s">
        <v>537</v>
      </c>
      <c r="AO114" s="19" t="s">
        <v>578</v>
      </c>
    </row>
    <row r="115" spans="1:42" x14ac:dyDescent="0.2">
      <c r="A115" s="15" t="s">
        <v>509</v>
      </c>
      <c r="B115" t="s">
        <v>531</v>
      </c>
      <c r="C115" t="s">
        <v>531</v>
      </c>
      <c r="E115" t="s">
        <v>535</v>
      </c>
      <c r="F115" s="15" t="s">
        <v>414</v>
      </c>
      <c r="G115" s="15" t="s">
        <v>418</v>
      </c>
      <c r="H115">
        <v>1</v>
      </c>
      <c r="I115" t="s">
        <v>52</v>
      </c>
      <c r="J115" t="s">
        <v>45</v>
      </c>
      <c r="K115" s="2">
        <v>48677500</v>
      </c>
      <c r="L115" s="3">
        <v>44981</v>
      </c>
      <c r="M115" s="3">
        <v>45712</v>
      </c>
      <c r="N115">
        <v>194710000</v>
      </c>
      <c r="O115" t="s">
        <v>324</v>
      </c>
      <c r="P115" t="s">
        <v>325</v>
      </c>
      <c r="Q115" t="s">
        <v>48</v>
      </c>
      <c r="R115">
        <v>6944.82</v>
      </c>
      <c r="S115" s="6">
        <v>1</v>
      </c>
      <c r="X115" s="6">
        <v>1</v>
      </c>
      <c r="Y115" s="53" t="s">
        <v>372</v>
      </c>
      <c r="Z115" s="6">
        <v>0.75</v>
      </c>
      <c r="AB115" s="3"/>
      <c r="AC115" s="15" t="s">
        <v>538</v>
      </c>
      <c r="AD115" s="6">
        <v>0.06</v>
      </c>
      <c r="AE115" s="8">
        <v>0</v>
      </c>
      <c r="AF115" s="8">
        <v>0</v>
      </c>
      <c r="AG115" s="8">
        <v>0</v>
      </c>
      <c r="AH115" s="6">
        <v>1</v>
      </c>
      <c r="AI115" s="17">
        <v>1</v>
      </c>
      <c r="AJ115" s="12">
        <v>0</v>
      </c>
      <c r="AK115" s="12">
        <v>0</v>
      </c>
      <c r="AL115" s="12" t="s">
        <v>50</v>
      </c>
      <c r="AM115" s="12" t="s">
        <v>51</v>
      </c>
      <c r="AN115" t="s">
        <v>537</v>
      </c>
      <c r="AO115" s="19" t="s">
        <v>496</v>
      </c>
      <c r="AP115" s="63"/>
    </row>
    <row r="116" spans="1:42" x14ac:dyDescent="0.2">
      <c r="A116" s="15" t="s">
        <v>509</v>
      </c>
      <c r="B116" t="s">
        <v>540</v>
      </c>
      <c r="C116" t="s">
        <v>540</v>
      </c>
      <c r="E116" t="s">
        <v>543</v>
      </c>
      <c r="F116" s="15" t="s">
        <v>416</v>
      </c>
      <c r="G116" s="15" t="s">
        <v>418</v>
      </c>
      <c r="H116">
        <v>0</v>
      </c>
      <c r="I116" t="s">
        <v>52</v>
      </c>
      <c r="J116" t="s">
        <v>45</v>
      </c>
      <c r="K116" s="4">
        <v>0</v>
      </c>
      <c r="L116" s="3">
        <v>44984</v>
      </c>
      <c r="M116" s="3">
        <v>45348</v>
      </c>
      <c r="N116">
        <v>211530000</v>
      </c>
      <c r="O116" t="s">
        <v>324</v>
      </c>
      <c r="P116" t="s">
        <v>325</v>
      </c>
      <c r="Q116" t="s">
        <v>48</v>
      </c>
      <c r="R116">
        <v>6894.3</v>
      </c>
      <c r="S116" s="6">
        <v>1</v>
      </c>
      <c r="Y116" s="15" t="s">
        <v>547</v>
      </c>
      <c r="AB116" s="3"/>
      <c r="AC116" s="8">
        <v>4.8000000000000001E-2</v>
      </c>
      <c r="AE116" s="8">
        <v>0</v>
      </c>
      <c r="AF116" s="8">
        <v>0</v>
      </c>
      <c r="AG116" s="8">
        <v>0</v>
      </c>
      <c r="AH116" s="6">
        <v>1</v>
      </c>
      <c r="AI116" s="17">
        <v>1</v>
      </c>
      <c r="AJ116" s="12">
        <v>2.3699999999999999E-2</v>
      </c>
      <c r="AK116" s="12">
        <v>5013261</v>
      </c>
      <c r="AL116" s="66" t="s">
        <v>1490</v>
      </c>
      <c r="AM116" s="12" t="s">
        <v>51</v>
      </c>
      <c r="AN116" t="s">
        <v>548</v>
      </c>
      <c r="AO116" s="61" t="s">
        <v>1422</v>
      </c>
      <c r="AP116" s="93" t="s">
        <v>415</v>
      </c>
    </row>
    <row r="117" spans="1:42" x14ac:dyDescent="0.2">
      <c r="A117" t="s">
        <v>41</v>
      </c>
      <c r="B117" t="s">
        <v>55</v>
      </c>
      <c r="C117" t="s">
        <v>55</v>
      </c>
      <c r="E117" t="s">
        <v>582</v>
      </c>
      <c r="F117" t="s">
        <v>414</v>
      </c>
      <c r="G117" t="s">
        <v>43</v>
      </c>
      <c r="H117">
        <v>0.99</v>
      </c>
      <c r="I117" t="s">
        <v>52</v>
      </c>
      <c r="J117" t="s">
        <v>45</v>
      </c>
      <c r="K117">
        <v>99000000</v>
      </c>
      <c r="L117" s="3">
        <v>44984</v>
      </c>
      <c r="M117" s="3">
        <v>45712</v>
      </c>
      <c r="N117">
        <v>100000000</v>
      </c>
      <c r="O117" t="s">
        <v>46</v>
      </c>
      <c r="P117" t="s">
        <v>47</v>
      </c>
      <c r="Q117" t="s">
        <v>48</v>
      </c>
      <c r="R117">
        <v>6307.21</v>
      </c>
      <c r="S117" s="6">
        <v>1</v>
      </c>
      <c r="X117" s="6">
        <v>1</v>
      </c>
      <c r="Y117" s="6" t="s">
        <v>62</v>
      </c>
      <c r="Z117" s="6">
        <v>0.7</v>
      </c>
      <c r="AB117" s="3"/>
      <c r="AC117" s="15" t="s">
        <v>586</v>
      </c>
      <c r="AD117" s="6">
        <v>0.05</v>
      </c>
      <c r="AE117">
        <v>0</v>
      </c>
      <c r="AF117">
        <v>0</v>
      </c>
      <c r="AH117" s="6">
        <v>1</v>
      </c>
      <c r="AI117" s="17">
        <v>1</v>
      </c>
      <c r="AJ117" s="8">
        <v>0</v>
      </c>
      <c r="AK117" s="12">
        <v>0</v>
      </c>
      <c r="AL117" s="12" t="s">
        <v>510</v>
      </c>
      <c r="AM117" s="12" t="s">
        <v>51</v>
      </c>
      <c r="AN117" t="s">
        <v>584</v>
      </c>
      <c r="AO117" t="s">
        <v>585</v>
      </c>
    </row>
    <row r="118" spans="1:42" x14ac:dyDescent="0.2">
      <c r="A118" s="15" t="s">
        <v>509</v>
      </c>
      <c r="B118" t="s">
        <v>539</v>
      </c>
      <c r="C118" t="s">
        <v>539</v>
      </c>
      <c r="E118" t="s">
        <v>542</v>
      </c>
      <c r="F118" s="15" t="s">
        <v>414</v>
      </c>
      <c r="G118" s="15" t="s">
        <v>418</v>
      </c>
      <c r="H118">
        <v>1</v>
      </c>
      <c r="I118" t="s">
        <v>52</v>
      </c>
      <c r="J118" t="s">
        <v>45</v>
      </c>
      <c r="K118">
        <f>N118*0.239</f>
        <v>46387510</v>
      </c>
      <c r="L118" s="3">
        <v>44984</v>
      </c>
      <c r="M118" s="3">
        <v>46080</v>
      </c>
      <c r="N118">
        <v>194090000</v>
      </c>
      <c r="O118" t="s">
        <v>46</v>
      </c>
      <c r="P118" t="s">
        <v>47</v>
      </c>
      <c r="Q118" t="s">
        <v>48</v>
      </c>
      <c r="R118">
        <v>6307.21</v>
      </c>
      <c r="S118" s="6">
        <v>1</v>
      </c>
      <c r="X118" s="6">
        <v>1</v>
      </c>
      <c r="Y118" t="s">
        <v>545</v>
      </c>
      <c r="Z118" s="6">
        <v>0.7</v>
      </c>
      <c r="AB118" s="3"/>
      <c r="AC118" s="8">
        <v>8.5400000000000004E-2</v>
      </c>
      <c r="AE118" s="8">
        <v>0</v>
      </c>
      <c r="AF118" s="8">
        <v>1.0999999999999999E-2</v>
      </c>
      <c r="AG118" s="8">
        <v>0</v>
      </c>
      <c r="AH118" s="6">
        <v>1</v>
      </c>
      <c r="AI118" s="17">
        <v>1</v>
      </c>
      <c r="AJ118" s="12">
        <v>0</v>
      </c>
      <c r="AK118" s="12">
        <v>0</v>
      </c>
      <c r="AL118" s="12" t="s">
        <v>50</v>
      </c>
      <c r="AM118" s="12" t="s">
        <v>51</v>
      </c>
      <c r="AN118" t="s">
        <v>546</v>
      </c>
      <c r="AO118" s="19" t="s">
        <v>454</v>
      </c>
      <c r="AP118" s="12" t="s">
        <v>415</v>
      </c>
    </row>
    <row r="119" spans="1:42" x14ac:dyDescent="0.2">
      <c r="A119" s="15" t="s">
        <v>509</v>
      </c>
      <c r="B119" t="s">
        <v>541</v>
      </c>
      <c r="C119" t="s">
        <v>541</v>
      </c>
      <c r="E119" t="s">
        <v>544</v>
      </c>
      <c r="F119" s="15" t="s">
        <v>416</v>
      </c>
      <c r="G119" s="15" t="s">
        <v>418</v>
      </c>
      <c r="H119">
        <v>0</v>
      </c>
      <c r="I119" t="s">
        <v>52</v>
      </c>
      <c r="J119" t="s">
        <v>45</v>
      </c>
      <c r="K119" s="4">
        <v>0</v>
      </c>
      <c r="L119" s="3">
        <v>44985</v>
      </c>
      <c r="M119" s="3">
        <v>45349</v>
      </c>
      <c r="N119">
        <v>299200499</v>
      </c>
      <c r="O119" t="s">
        <v>324</v>
      </c>
      <c r="P119" t="s">
        <v>325</v>
      </c>
      <c r="Q119" t="s">
        <v>48</v>
      </c>
      <c r="R119">
        <v>6955.57</v>
      </c>
      <c r="S119" s="6">
        <v>1</v>
      </c>
      <c r="Y119" s="15" t="s">
        <v>549</v>
      </c>
      <c r="AB119" s="3"/>
      <c r="AC119" s="8">
        <v>4.9000000000000002E-2</v>
      </c>
      <c r="AE119" s="8">
        <v>0</v>
      </c>
      <c r="AF119" s="8">
        <v>0</v>
      </c>
      <c r="AG119" s="8">
        <v>0</v>
      </c>
      <c r="AH119" s="6">
        <v>1</v>
      </c>
      <c r="AI119" s="17">
        <v>1</v>
      </c>
      <c r="AJ119" s="12">
        <v>2.41E-2</v>
      </c>
      <c r="AK119" s="12">
        <v>7210732.0300000003</v>
      </c>
      <c r="AL119" s="67" t="s">
        <v>1490</v>
      </c>
      <c r="AM119" s="13" t="s">
        <v>51</v>
      </c>
      <c r="AN119" t="s">
        <v>550</v>
      </c>
      <c r="AO119" s="61" t="s">
        <v>551</v>
      </c>
      <c r="AP119" s="12" t="s">
        <v>415</v>
      </c>
    </row>
    <row r="120" spans="1:42" x14ac:dyDescent="0.2">
      <c r="A120" t="s">
        <v>41</v>
      </c>
      <c r="B120" t="s">
        <v>617</v>
      </c>
      <c r="C120" t="s">
        <v>617</v>
      </c>
      <c r="E120" s="15" t="s">
        <v>619</v>
      </c>
      <c r="F120" s="15" t="s">
        <v>414</v>
      </c>
      <c r="G120" t="s">
        <v>43</v>
      </c>
      <c r="H120">
        <v>1</v>
      </c>
      <c r="I120" s="15" t="s">
        <v>618</v>
      </c>
      <c r="J120" t="s">
        <v>583</v>
      </c>
      <c r="K120">
        <f t="shared" ref="K120:K122" si="2">N120*0.25</f>
        <v>28985000</v>
      </c>
      <c r="L120" s="3">
        <v>44985</v>
      </c>
      <c r="M120" s="3">
        <v>45716</v>
      </c>
      <c r="N120">
        <v>115940000</v>
      </c>
      <c r="O120" t="s">
        <v>46</v>
      </c>
      <c r="P120" t="s">
        <v>47</v>
      </c>
      <c r="Q120" t="s">
        <v>48</v>
      </c>
      <c r="R120">
        <v>6357.54</v>
      </c>
      <c r="S120" s="6">
        <v>1</v>
      </c>
      <c r="X120" s="6">
        <v>1</v>
      </c>
      <c r="Y120" s="20" t="s">
        <v>398</v>
      </c>
      <c r="Z120" s="6">
        <v>0.76</v>
      </c>
      <c r="AB120" s="3"/>
      <c r="AC120" s="15" t="s">
        <v>620</v>
      </c>
      <c r="AD120" s="6">
        <v>0.05</v>
      </c>
      <c r="AE120">
        <v>0</v>
      </c>
      <c r="AF120">
        <v>0</v>
      </c>
      <c r="AH120" s="6">
        <v>1</v>
      </c>
      <c r="AI120" s="17">
        <v>1</v>
      </c>
      <c r="AJ120" s="12">
        <v>0</v>
      </c>
      <c r="AK120" s="12">
        <v>0</v>
      </c>
      <c r="AL120" s="67" t="s">
        <v>510</v>
      </c>
      <c r="AM120" s="67" t="s">
        <v>576</v>
      </c>
      <c r="AN120" t="s">
        <v>621</v>
      </c>
      <c r="AO120" s="14" t="s">
        <v>496</v>
      </c>
    </row>
    <row r="121" spans="1:42" x14ac:dyDescent="0.2">
      <c r="A121" s="15" t="s">
        <v>509</v>
      </c>
      <c r="B121" t="s">
        <v>552</v>
      </c>
      <c r="C121" t="s">
        <v>552</v>
      </c>
      <c r="E121" t="s">
        <v>553</v>
      </c>
      <c r="F121" s="15" t="s">
        <v>414</v>
      </c>
      <c r="G121" s="28" t="s">
        <v>418</v>
      </c>
      <c r="H121">
        <v>1</v>
      </c>
      <c r="I121" t="s">
        <v>52</v>
      </c>
      <c r="J121" t="s">
        <v>45</v>
      </c>
      <c r="K121">
        <f t="shared" si="2"/>
        <v>25012347.5</v>
      </c>
      <c r="L121" s="3">
        <v>44986</v>
      </c>
      <c r="M121" s="3">
        <v>45719</v>
      </c>
      <c r="N121">
        <v>100049390</v>
      </c>
      <c r="O121" t="s">
        <v>324</v>
      </c>
      <c r="P121" t="s">
        <v>325</v>
      </c>
      <c r="Q121" t="s">
        <v>48</v>
      </c>
      <c r="R121">
        <v>7002.77</v>
      </c>
      <c r="S121" s="6">
        <v>1</v>
      </c>
      <c r="X121" s="6">
        <v>1</v>
      </c>
      <c r="Y121" s="92" t="s">
        <v>554</v>
      </c>
      <c r="Z121" s="6">
        <v>0.75</v>
      </c>
      <c r="AB121" s="3"/>
      <c r="AC121" s="8">
        <v>0.15110000000000001</v>
      </c>
      <c r="AE121" s="8">
        <v>1.2999999999999999E-2</v>
      </c>
      <c r="AF121" s="8">
        <v>0</v>
      </c>
      <c r="AG121" s="8">
        <v>0</v>
      </c>
      <c r="AH121" s="6">
        <v>1</v>
      </c>
      <c r="AI121" s="84">
        <v>1</v>
      </c>
      <c r="AJ121" s="12">
        <v>0</v>
      </c>
      <c r="AK121" s="12">
        <v>0</v>
      </c>
      <c r="AL121" s="93" t="s">
        <v>50</v>
      </c>
      <c r="AM121" s="93" t="s">
        <v>51</v>
      </c>
      <c r="AN121" t="s">
        <v>555</v>
      </c>
      <c r="AO121" s="19" t="s">
        <v>571</v>
      </c>
      <c r="AP121" s="12" t="s">
        <v>415</v>
      </c>
    </row>
    <row r="122" spans="1:42" x14ac:dyDescent="0.2">
      <c r="A122" s="15" t="s">
        <v>509</v>
      </c>
      <c r="B122" t="s">
        <v>287</v>
      </c>
      <c r="C122" t="s">
        <v>347</v>
      </c>
      <c r="D122" s="20"/>
      <c r="E122" t="s">
        <v>560</v>
      </c>
      <c r="F122" s="15" t="s">
        <v>414</v>
      </c>
      <c r="G122" s="15" t="s">
        <v>418</v>
      </c>
      <c r="H122">
        <v>0.25</v>
      </c>
      <c r="I122" t="s">
        <v>52</v>
      </c>
      <c r="J122" t="s">
        <v>45</v>
      </c>
      <c r="K122">
        <f t="shared" si="2"/>
        <v>1500000</v>
      </c>
      <c r="L122" s="3">
        <v>44988</v>
      </c>
      <c r="M122" s="3">
        <v>45719</v>
      </c>
      <c r="N122">
        <v>6000000</v>
      </c>
      <c r="O122" t="s">
        <v>46</v>
      </c>
      <c r="P122" t="s">
        <v>47</v>
      </c>
      <c r="Q122" t="s">
        <v>48</v>
      </c>
      <c r="R122">
        <v>6390.32</v>
      </c>
      <c r="S122" s="6">
        <v>1</v>
      </c>
      <c r="X122" s="6">
        <v>0.25</v>
      </c>
      <c r="Y122" s="65" t="s">
        <v>561</v>
      </c>
      <c r="Z122" s="6">
        <v>0.75</v>
      </c>
      <c r="AB122" s="3"/>
      <c r="AC122" s="8">
        <v>6.0299999999999999E-2</v>
      </c>
      <c r="AE122" s="8">
        <v>0</v>
      </c>
      <c r="AF122" s="8">
        <v>0</v>
      </c>
      <c r="AG122" s="8">
        <v>0</v>
      </c>
      <c r="AH122" s="6">
        <v>1</v>
      </c>
      <c r="AI122" s="6">
        <v>1</v>
      </c>
      <c r="AJ122" s="12">
        <v>0</v>
      </c>
      <c r="AK122" s="12">
        <v>0</v>
      </c>
      <c r="AL122" s="12" t="s">
        <v>50</v>
      </c>
      <c r="AM122" s="12" t="s">
        <v>51</v>
      </c>
      <c r="AN122" t="s">
        <v>562</v>
      </c>
      <c r="AO122" s="60" t="s">
        <v>288</v>
      </c>
      <c r="AP122" t="s">
        <v>61</v>
      </c>
    </row>
    <row r="123" spans="1:42" x14ac:dyDescent="0.2">
      <c r="A123" s="15" t="s">
        <v>53</v>
      </c>
      <c r="B123" t="s">
        <v>400</v>
      </c>
      <c r="C123" t="s">
        <v>401</v>
      </c>
      <c r="D123" s="91" t="s">
        <v>564</v>
      </c>
      <c r="E123" t="s">
        <v>737</v>
      </c>
      <c r="F123" s="15" t="s">
        <v>568</v>
      </c>
      <c r="G123" s="15" t="s">
        <v>418</v>
      </c>
      <c r="H123">
        <v>1</v>
      </c>
      <c r="I123" t="s">
        <v>52</v>
      </c>
      <c r="J123" t="s">
        <v>45</v>
      </c>
      <c r="K123">
        <v>6927400</v>
      </c>
      <c r="L123" s="3">
        <v>44988</v>
      </c>
      <c r="M123" s="3">
        <v>45719</v>
      </c>
      <c r="N123">
        <v>6927400</v>
      </c>
      <c r="O123" t="s">
        <v>324</v>
      </c>
      <c r="P123" t="s">
        <v>325</v>
      </c>
      <c r="Q123" t="s">
        <v>48</v>
      </c>
      <c r="R123">
        <v>6967.94</v>
      </c>
      <c r="S123" s="6">
        <v>1</v>
      </c>
      <c r="X123" s="6">
        <v>0.2</v>
      </c>
      <c r="Y123" t="s">
        <v>569</v>
      </c>
      <c r="AB123" s="3"/>
      <c r="AC123" s="8">
        <v>8.6999999999999994E-2</v>
      </c>
      <c r="AE123">
        <v>0</v>
      </c>
      <c r="AF123">
        <v>0</v>
      </c>
      <c r="AG123">
        <v>0</v>
      </c>
      <c r="AH123" s="6">
        <v>2.9</v>
      </c>
      <c r="AI123" s="6">
        <v>1</v>
      </c>
      <c r="AJ123" s="12">
        <v>0</v>
      </c>
      <c r="AK123" s="12">
        <v>0</v>
      </c>
      <c r="AL123" s="12" t="s">
        <v>50</v>
      </c>
      <c r="AM123" s="12" t="s">
        <v>50</v>
      </c>
      <c r="AN123" t="s">
        <v>570</v>
      </c>
      <c r="AO123" s="19" t="s">
        <v>1463</v>
      </c>
      <c r="AP123" s="12" t="s">
        <v>415</v>
      </c>
    </row>
    <row r="124" spans="1:42" x14ac:dyDescent="0.2">
      <c r="A124" s="15" t="s">
        <v>509</v>
      </c>
      <c r="B124" t="s">
        <v>579</v>
      </c>
      <c r="C124" t="s">
        <v>579</v>
      </c>
      <c r="D124" s="20"/>
      <c r="E124" t="s">
        <v>580</v>
      </c>
      <c r="F124" s="15" t="s">
        <v>414</v>
      </c>
      <c r="G124" s="15" t="s">
        <v>418</v>
      </c>
      <c r="H124">
        <v>0.25</v>
      </c>
      <c r="I124" t="s">
        <v>52</v>
      </c>
      <c r="J124" t="s">
        <v>45</v>
      </c>
      <c r="K124">
        <v>7500000</v>
      </c>
      <c r="L124" s="3">
        <v>44988</v>
      </c>
      <c r="M124" s="3">
        <v>45719</v>
      </c>
      <c r="N124">
        <v>30000000</v>
      </c>
      <c r="O124" t="s">
        <v>324</v>
      </c>
      <c r="P124" t="s">
        <v>325</v>
      </c>
      <c r="Q124" t="s">
        <v>48</v>
      </c>
      <c r="R124">
        <v>6967.94</v>
      </c>
      <c r="S124" s="6">
        <v>1</v>
      </c>
      <c r="X124" s="6">
        <v>0.25</v>
      </c>
      <c r="Y124" s="6" t="s">
        <v>581</v>
      </c>
      <c r="Z124" s="6">
        <v>0.75</v>
      </c>
      <c r="AB124" s="3"/>
      <c r="AC124" s="8">
        <v>8.3000000000000004E-2</v>
      </c>
      <c r="AE124" s="6">
        <v>0</v>
      </c>
      <c r="AF124" s="6">
        <v>0</v>
      </c>
      <c r="AH124" s="6">
        <v>1</v>
      </c>
      <c r="AI124" s="6">
        <v>1</v>
      </c>
      <c r="AJ124" s="12">
        <v>0</v>
      </c>
      <c r="AK124" s="12">
        <v>0</v>
      </c>
      <c r="AL124" s="66" t="s">
        <v>576</v>
      </c>
      <c r="AM124" s="12" t="s">
        <v>576</v>
      </c>
      <c r="AN124" t="s">
        <v>562</v>
      </c>
      <c r="AO124" s="19" t="s">
        <v>1450</v>
      </c>
      <c r="AP124" s="12" t="s">
        <v>455</v>
      </c>
    </row>
    <row r="125" spans="1:42" x14ac:dyDescent="0.2">
      <c r="A125" s="15" t="s">
        <v>53</v>
      </c>
      <c r="B125" t="s">
        <v>565</v>
      </c>
      <c r="C125" t="s">
        <v>565</v>
      </c>
      <c r="D125" s="91" t="s">
        <v>563</v>
      </c>
      <c r="E125" t="s">
        <v>738</v>
      </c>
      <c r="F125" s="15" t="s">
        <v>414</v>
      </c>
      <c r="G125" s="15" t="s">
        <v>418</v>
      </c>
      <c r="H125">
        <v>1</v>
      </c>
      <c r="I125" t="s">
        <v>52</v>
      </c>
      <c r="J125" t="s">
        <v>45</v>
      </c>
      <c r="K125">
        <v>120000000</v>
      </c>
      <c r="L125" s="3">
        <v>44988</v>
      </c>
      <c r="M125" s="3">
        <v>45719</v>
      </c>
      <c r="N125">
        <v>120000000</v>
      </c>
      <c r="O125" t="s">
        <v>46</v>
      </c>
      <c r="P125" t="s">
        <v>47</v>
      </c>
      <c r="Q125" t="s">
        <v>48</v>
      </c>
      <c r="R125">
        <v>6390.32</v>
      </c>
      <c r="S125" s="6">
        <v>1</v>
      </c>
      <c r="X125" s="6">
        <v>1</v>
      </c>
      <c r="Y125" t="s">
        <v>566</v>
      </c>
      <c r="Z125" s="6">
        <v>0.75</v>
      </c>
      <c r="AB125" s="3"/>
      <c r="AC125" s="6">
        <v>0.12</v>
      </c>
      <c r="AD125" s="6">
        <v>0.05</v>
      </c>
      <c r="AE125" s="8">
        <v>0</v>
      </c>
      <c r="AF125" s="8">
        <v>0</v>
      </c>
      <c r="AG125" s="6">
        <v>0</v>
      </c>
      <c r="AH125" s="6">
        <v>1</v>
      </c>
      <c r="AI125" s="6">
        <v>1</v>
      </c>
      <c r="AJ125" s="12">
        <v>0</v>
      </c>
      <c r="AK125" s="12">
        <v>0</v>
      </c>
      <c r="AL125" s="12" t="s">
        <v>50</v>
      </c>
      <c r="AM125" s="12" t="s">
        <v>51</v>
      </c>
      <c r="AN125" t="s">
        <v>567</v>
      </c>
      <c r="AO125" s="19" t="s">
        <v>572</v>
      </c>
    </row>
    <row r="126" spans="1:42" x14ac:dyDescent="0.2">
      <c r="A126" s="15" t="s">
        <v>509</v>
      </c>
      <c r="B126" t="s">
        <v>648</v>
      </c>
      <c r="C126" t="s">
        <v>648</v>
      </c>
      <c r="E126" t="s">
        <v>649</v>
      </c>
      <c r="F126" s="15" t="s">
        <v>414</v>
      </c>
      <c r="G126" t="s">
        <v>418</v>
      </c>
      <c r="H126">
        <v>1</v>
      </c>
      <c r="I126" s="15" t="s">
        <v>618</v>
      </c>
      <c r="J126" t="s">
        <v>583</v>
      </c>
      <c r="K126">
        <v>49874600</v>
      </c>
      <c r="L126" s="3">
        <v>44991</v>
      </c>
      <c r="M126" s="3">
        <v>45722</v>
      </c>
      <c r="N126">
        <v>49874600</v>
      </c>
      <c r="O126" t="s">
        <v>46</v>
      </c>
      <c r="P126" t="s">
        <v>47</v>
      </c>
      <c r="Q126" t="s">
        <v>48</v>
      </c>
      <c r="R126">
        <v>6395.22</v>
      </c>
      <c r="S126" s="6">
        <v>1</v>
      </c>
      <c r="X126" s="6">
        <v>1</v>
      </c>
      <c r="Y126" s="6" t="s">
        <v>62</v>
      </c>
      <c r="Z126" s="6">
        <v>0.75</v>
      </c>
      <c r="AB126" s="3"/>
      <c r="AC126" s="8">
        <v>0.127</v>
      </c>
      <c r="AD126" s="8">
        <v>7.0999999999999994E-2</v>
      </c>
      <c r="AE126" s="15">
        <v>0</v>
      </c>
      <c r="AF126">
        <v>0</v>
      </c>
      <c r="AG126" s="8"/>
      <c r="AH126" s="6">
        <v>1</v>
      </c>
      <c r="AI126" s="6">
        <v>1</v>
      </c>
      <c r="AJ126" s="12">
        <v>0</v>
      </c>
      <c r="AK126" s="12">
        <v>0</v>
      </c>
      <c r="AL126" s="66" t="s">
        <v>510</v>
      </c>
      <c r="AM126" s="66" t="s">
        <v>576</v>
      </c>
      <c r="AN126" t="s">
        <v>650</v>
      </c>
      <c r="AO126" s="14" t="s">
        <v>651</v>
      </c>
    </row>
    <row r="127" spans="1:42" x14ac:dyDescent="0.2">
      <c r="A127" t="s">
        <v>41</v>
      </c>
      <c r="B127" t="s">
        <v>652</v>
      </c>
      <c r="C127" t="s">
        <v>652</v>
      </c>
      <c r="D127" s="20"/>
      <c r="E127" t="s">
        <v>654</v>
      </c>
      <c r="F127" s="15" t="s">
        <v>414</v>
      </c>
      <c r="G127" s="20" t="s">
        <v>418</v>
      </c>
      <c r="H127">
        <v>1</v>
      </c>
      <c r="I127" s="28" t="s">
        <v>618</v>
      </c>
      <c r="J127" s="20" t="s">
        <v>583</v>
      </c>
      <c r="K127">
        <f>N127*0.25</f>
        <v>21030000</v>
      </c>
      <c r="L127" s="3">
        <v>44991</v>
      </c>
      <c r="M127" s="3">
        <v>45722</v>
      </c>
      <c r="N127">
        <v>84120000</v>
      </c>
      <c r="O127" t="s">
        <v>46</v>
      </c>
      <c r="P127" t="s">
        <v>47</v>
      </c>
      <c r="Q127" t="s">
        <v>48</v>
      </c>
      <c r="R127">
        <v>6395.22</v>
      </c>
      <c r="S127" s="6">
        <v>1</v>
      </c>
      <c r="X127" s="6">
        <v>1</v>
      </c>
      <c r="Y127" s="65" t="s">
        <v>561</v>
      </c>
      <c r="Z127" s="6">
        <v>0.76</v>
      </c>
      <c r="AB127" s="3"/>
      <c r="AC127" s="8">
        <v>9.5000000000000001E-2</v>
      </c>
      <c r="AD127" s="8">
        <v>9.5000000000000001E-2</v>
      </c>
      <c r="AE127" s="15">
        <v>0</v>
      </c>
      <c r="AF127">
        <v>0</v>
      </c>
      <c r="AG127" s="8"/>
      <c r="AH127" s="6">
        <v>1</v>
      </c>
      <c r="AI127" s="6">
        <v>1</v>
      </c>
      <c r="AJ127" s="12">
        <v>0</v>
      </c>
      <c r="AK127" s="12">
        <v>0</v>
      </c>
      <c r="AL127" s="67" t="s">
        <v>510</v>
      </c>
      <c r="AM127" s="67" t="s">
        <v>576</v>
      </c>
      <c r="AN127" t="s">
        <v>656</v>
      </c>
      <c r="AO127" s="14" t="s">
        <v>578</v>
      </c>
    </row>
    <row r="128" spans="1:42" x14ac:dyDescent="0.2">
      <c r="A128" t="s">
        <v>41</v>
      </c>
      <c r="B128" t="s">
        <v>573</v>
      </c>
      <c r="C128" t="s">
        <v>573</v>
      </c>
      <c r="E128" t="s">
        <v>587</v>
      </c>
      <c r="F128" s="15" t="s">
        <v>511</v>
      </c>
      <c r="G128" s="20" t="s">
        <v>43</v>
      </c>
      <c r="H128">
        <v>0</v>
      </c>
      <c r="I128" s="20" t="s">
        <v>52</v>
      </c>
      <c r="J128" s="20" t="s">
        <v>45</v>
      </c>
      <c r="K128">
        <v>0</v>
      </c>
      <c r="L128" s="3">
        <v>44992</v>
      </c>
      <c r="M128" s="3">
        <v>45358</v>
      </c>
      <c r="N128">
        <v>5000000</v>
      </c>
      <c r="O128" t="s">
        <v>575</v>
      </c>
      <c r="P128" t="s">
        <v>574</v>
      </c>
      <c r="Q128" t="s">
        <v>93</v>
      </c>
      <c r="R128">
        <v>0.93400000000000005</v>
      </c>
      <c r="S128" s="6">
        <v>1</v>
      </c>
      <c r="AB128" s="3"/>
      <c r="AE128">
        <v>0</v>
      </c>
      <c r="AF128">
        <v>0</v>
      </c>
      <c r="AH128" s="6">
        <v>1</v>
      </c>
      <c r="AI128" s="6">
        <v>1</v>
      </c>
      <c r="AJ128" s="12">
        <v>0.11</v>
      </c>
      <c r="AK128" s="12">
        <v>550000</v>
      </c>
      <c r="AL128" s="67" t="s">
        <v>576</v>
      </c>
      <c r="AM128" s="13" t="s">
        <v>50</v>
      </c>
      <c r="AO128" s="61" t="s">
        <v>577</v>
      </c>
      <c r="AP128" s="12" t="s">
        <v>415</v>
      </c>
    </row>
    <row r="129" spans="1:42" x14ac:dyDescent="0.2">
      <c r="A129" s="15" t="s">
        <v>53</v>
      </c>
      <c r="B129" t="s">
        <v>238</v>
      </c>
      <c r="C129" s="15" t="s">
        <v>239</v>
      </c>
      <c r="D129" s="91" t="s">
        <v>611</v>
      </c>
      <c r="E129" t="s">
        <v>612</v>
      </c>
      <c r="F129" s="15" t="s">
        <v>416</v>
      </c>
      <c r="G129" s="20" t="s">
        <v>54</v>
      </c>
      <c r="H129">
        <v>1</v>
      </c>
      <c r="I129" s="20" t="s">
        <v>52</v>
      </c>
      <c r="J129" s="20" t="s">
        <v>45</v>
      </c>
      <c r="K129">
        <v>9900000</v>
      </c>
      <c r="L129" s="3">
        <v>44993</v>
      </c>
      <c r="M129" s="3">
        <v>45359</v>
      </c>
      <c r="N129">
        <v>9900000</v>
      </c>
      <c r="O129" t="s">
        <v>324</v>
      </c>
      <c r="P129" t="s">
        <v>325</v>
      </c>
      <c r="Q129" t="s">
        <v>48</v>
      </c>
      <c r="R129">
        <v>6891.46</v>
      </c>
      <c r="S129" s="6">
        <v>1</v>
      </c>
      <c r="Y129" s="15" t="s">
        <v>613</v>
      </c>
      <c r="AB129" s="3"/>
      <c r="AC129" s="8">
        <v>5.7200000000000001E-2</v>
      </c>
      <c r="AE129" s="8">
        <v>4.4999999999999997E-3</v>
      </c>
      <c r="AF129">
        <v>0</v>
      </c>
      <c r="AH129" s="6">
        <v>1</v>
      </c>
      <c r="AI129" s="6">
        <v>1</v>
      </c>
      <c r="AJ129" s="12">
        <v>0</v>
      </c>
      <c r="AK129" s="12">
        <v>0</v>
      </c>
      <c r="AL129" s="13" t="s">
        <v>510</v>
      </c>
      <c r="AM129" s="13" t="s">
        <v>576</v>
      </c>
      <c r="AN129" s="55" t="s">
        <v>614</v>
      </c>
      <c r="AO129" s="59" t="s">
        <v>240</v>
      </c>
    </row>
    <row r="130" spans="1:42" x14ac:dyDescent="0.2">
      <c r="A130" t="s">
        <v>41</v>
      </c>
      <c r="B130" t="s">
        <v>592</v>
      </c>
      <c r="C130" t="s">
        <v>592</v>
      </c>
      <c r="E130" t="s">
        <v>593</v>
      </c>
      <c r="F130" t="s">
        <v>414</v>
      </c>
      <c r="G130" s="20" t="s">
        <v>418</v>
      </c>
      <c r="H130">
        <v>0.2</v>
      </c>
      <c r="I130" s="20" t="s">
        <v>52</v>
      </c>
      <c r="J130" s="20" t="s">
        <v>45</v>
      </c>
      <c r="K130">
        <f>N130*0.2</f>
        <v>600000</v>
      </c>
      <c r="L130" s="3">
        <v>44993</v>
      </c>
      <c r="M130" s="3">
        <v>45726</v>
      </c>
      <c r="N130">
        <v>3000000</v>
      </c>
      <c r="O130" t="s">
        <v>324</v>
      </c>
      <c r="P130" t="s">
        <v>325</v>
      </c>
      <c r="Q130" t="s">
        <v>48</v>
      </c>
      <c r="R130">
        <v>6865.93</v>
      </c>
      <c r="S130" s="6">
        <v>1</v>
      </c>
      <c r="X130" s="6">
        <v>0.2</v>
      </c>
      <c r="Y130" t="s">
        <v>595</v>
      </c>
      <c r="Z130" s="6">
        <v>0.8</v>
      </c>
      <c r="AB130" s="3"/>
      <c r="AC130" s="8">
        <v>0.1153</v>
      </c>
      <c r="AE130">
        <v>0</v>
      </c>
      <c r="AF130">
        <v>0</v>
      </c>
      <c r="AH130" s="6">
        <v>1</v>
      </c>
      <c r="AI130" s="6">
        <v>1</v>
      </c>
      <c r="AJ130" s="12">
        <v>0</v>
      </c>
      <c r="AK130" s="12">
        <v>0</v>
      </c>
      <c r="AL130" s="13" t="s">
        <v>510</v>
      </c>
      <c r="AM130" s="13" t="s">
        <v>576</v>
      </c>
      <c r="AN130" t="s">
        <v>594</v>
      </c>
      <c r="AO130" s="14" t="s">
        <v>596</v>
      </c>
      <c r="AP130" s="12" t="s">
        <v>415</v>
      </c>
    </row>
    <row r="131" spans="1:42" x14ac:dyDescent="0.2">
      <c r="A131" t="s">
        <v>41</v>
      </c>
      <c r="B131" t="s">
        <v>653</v>
      </c>
      <c r="C131" t="s">
        <v>653</v>
      </c>
      <c r="E131" t="s">
        <v>655</v>
      </c>
      <c r="F131" s="15" t="s">
        <v>414</v>
      </c>
      <c r="G131" s="20" t="s">
        <v>418</v>
      </c>
      <c r="H131">
        <v>1</v>
      </c>
      <c r="I131" s="28" t="s">
        <v>618</v>
      </c>
      <c r="J131" s="20" t="s">
        <v>583</v>
      </c>
      <c r="K131">
        <f>N131*0.25</f>
        <v>29135000</v>
      </c>
      <c r="L131" s="3">
        <v>44993</v>
      </c>
      <c r="M131" s="3">
        <v>45726</v>
      </c>
      <c r="N131">
        <v>116540000</v>
      </c>
      <c r="O131" t="s">
        <v>46</v>
      </c>
      <c r="P131" t="s">
        <v>47</v>
      </c>
      <c r="Q131" t="s">
        <v>48</v>
      </c>
      <c r="R131">
        <v>6301.52</v>
      </c>
      <c r="S131" s="6">
        <v>1</v>
      </c>
      <c r="X131" s="6">
        <v>1</v>
      </c>
      <c r="Y131" s="15" t="s">
        <v>657</v>
      </c>
      <c r="Z131" s="6">
        <v>0.76</v>
      </c>
      <c r="AB131" s="3"/>
      <c r="AC131" s="8">
        <v>0.10299999999999999</v>
      </c>
      <c r="AD131" s="8">
        <v>0.10299999999999999</v>
      </c>
      <c r="AE131" s="15">
        <v>0</v>
      </c>
      <c r="AF131">
        <v>0</v>
      </c>
      <c r="AG131" s="8"/>
      <c r="AH131" s="6">
        <v>1</v>
      </c>
      <c r="AI131" s="6">
        <v>1</v>
      </c>
      <c r="AJ131" s="12">
        <v>0</v>
      </c>
      <c r="AK131" s="12">
        <v>0</v>
      </c>
      <c r="AL131" s="67" t="s">
        <v>510</v>
      </c>
      <c r="AM131" s="67" t="s">
        <v>576</v>
      </c>
      <c r="AN131" t="s">
        <v>658</v>
      </c>
      <c r="AO131" s="14" t="s">
        <v>578</v>
      </c>
    </row>
    <row r="132" spans="1:42" x14ac:dyDescent="0.2">
      <c r="A132" t="s">
        <v>41</v>
      </c>
      <c r="B132" t="s">
        <v>599</v>
      </c>
      <c r="C132" t="s">
        <v>599</v>
      </c>
      <c r="E132" t="s">
        <v>602</v>
      </c>
      <c r="F132" t="s">
        <v>414</v>
      </c>
      <c r="G132" s="20" t="s">
        <v>418</v>
      </c>
      <c r="H132">
        <v>1</v>
      </c>
      <c r="I132" s="20" t="s">
        <v>52</v>
      </c>
      <c r="J132" s="20" t="s">
        <v>45</v>
      </c>
      <c r="K132">
        <v>42830000</v>
      </c>
      <c r="L132" s="3">
        <v>44993</v>
      </c>
      <c r="M132" s="3">
        <v>46090</v>
      </c>
      <c r="N132">
        <v>42830000</v>
      </c>
      <c r="O132" t="s">
        <v>324</v>
      </c>
      <c r="P132" t="s">
        <v>325</v>
      </c>
      <c r="Q132" t="s">
        <v>48</v>
      </c>
      <c r="R132">
        <v>6891.46</v>
      </c>
      <c r="S132" s="6">
        <v>1</v>
      </c>
      <c r="X132" s="6">
        <v>1</v>
      </c>
      <c r="Y132" t="s">
        <v>606</v>
      </c>
      <c r="Z132" s="6">
        <v>0.72</v>
      </c>
      <c r="AB132" s="3"/>
      <c r="AC132" t="s">
        <v>607</v>
      </c>
      <c r="AD132" s="6">
        <v>7.0000000000000007E-2</v>
      </c>
      <c r="AE132">
        <v>0</v>
      </c>
      <c r="AF132">
        <v>0</v>
      </c>
      <c r="AH132" s="6">
        <v>1</v>
      </c>
      <c r="AI132" s="6">
        <v>1</v>
      </c>
      <c r="AJ132" s="12">
        <v>0</v>
      </c>
      <c r="AK132" s="12">
        <v>0</v>
      </c>
      <c r="AL132" s="13" t="s">
        <v>510</v>
      </c>
      <c r="AM132" s="13" t="s">
        <v>576</v>
      </c>
      <c r="AN132" t="s">
        <v>608</v>
      </c>
      <c r="AO132" s="14" t="s">
        <v>609</v>
      </c>
      <c r="AP132" s="12" t="s">
        <v>415</v>
      </c>
    </row>
    <row r="133" spans="1:42" x14ac:dyDescent="0.2">
      <c r="A133" t="s">
        <v>41</v>
      </c>
      <c r="B133" t="s">
        <v>598</v>
      </c>
      <c r="C133" t="s">
        <v>598</v>
      </c>
      <c r="E133" t="s">
        <v>601</v>
      </c>
      <c r="F133" t="s">
        <v>414</v>
      </c>
      <c r="G133" s="20" t="s">
        <v>418</v>
      </c>
      <c r="H133">
        <v>0.98899999999999999</v>
      </c>
      <c r="I133" s="20" t="s">
        <v>52</v>
      </c>
      <c r="J133" s="20" t="s">
        <v>45</v>
      </c>
      <c r="K133">
        <f>N133*0.239</f>
        <v>27688150</v>
      </c>
      <c r="L133" s="3">
        <v>44993</v>
      </c>
      <c r="M133" s="3">
        <v>46090</v>
      </c>
      <c r="N133">
        <v>115850000</v>
      </c>
      <c r="O133" t="s">
        <v>324</v>
      </c>
      <c r="P133" t="s">
        <v>325</v>
      </c>
      <c r="Q133" t="s">
        <v>48</v>
      </c>
      <c r="R133">
        <v>6891.46</v>
      </c>
      <c r="S133" s="6">
        <v>1</v>
      </c>
      <c r="X133" s="6">
        <v>1</v>
      </c>
      <c r="Y133" t="s">
        <v>448</v>
      </c>
      <c r="Z133" s="6">
        <v>0.7</v>
      </c>
      <c r="AB133" s="3"/>
      <c r="AC133" s="8">
        <v>0.1061</v>
      </c>
      <c r="AE133">
        <v>0</v>
      </c>
      <c r="AF133" s="8">
        <v>1.0999999999999999E-2</v>
      </c>
      <c r="AH133" s="6">
        <v>1</v>
      </c>
      <c r="AI133" s="6">
        <v>1</v>
      </c>
      <c r="AJ133" s="12">
        <v>0</v>
      </c>
      <c r="AK133" s="12">
        <v>0</v>
      </c>
      <c r="AL133" s="13" t="s">
        <v>510</v>
      </c>
      <c r="AM133" s="13" t="s">
        <v>576</v>
      </c>
      <c r="AN133" t="s">
        <v>604</v>
      </c>
      <c r="AO133" s="14" t="s">
        <v>605</v>
      </c>
      <c r="AP133" s="12" t="s">
        <v>455</v>
      </c>
    </row>
    <row r="134" spans="1:42" x14ac:dyDescent="0.2">
      <c r="A134" t="s">
        <v>41</v>
      </c>
      <c r="B134" t="s">
        <v>588</v>
      </c>
      <c r="C134" t="s">
        <v>588</v>
      </c>
      <c r="E134" t="s">
        <v>589</v>
      </c>
      <c r="F134" t="s">
        <v>414</v>
      </c>
      <c r="G134" s="16" t="s">
        <v>418</v>
      </c>
      <c r="H134">
        <v>0.2</v>
      </c>
      <c r="I134" s="16" t="s">
        <v>52</v>
      </c>
      <c r="J134" s="16" t="s">
        <v>45</v>
      </c>
      <c r="K134">
        <f>N134*0.2</f>
        <v>4600000</v>
      </c>
      <c r="L134" s="3">
        <v>44994</v>
      </c>
      <c r="M134" s="3">
        <v>45726</v>
      </c>
      <c r="N134">
        <v>23000000</v>
      </c>
      <c r="O134" t="s">
        <v>324</v>
      </c>
      <c r="P134" t="s">
        <v>325</v>
      </c>
      <c r="Q134" t="s">
        <v>48</v>
      </c>
      <c r="R134">
        <v>6892.86</v>
      </c>
      <c r="S134" s="6">
        <v>1</v>
      </c>
      <c r="X134" s="6">
        <v>0.2</v>
      </c>
      <c r="Y134" t="s">
        <v>591</v>
      </c>
      <c r="Z134" s="6">
        <v>0.8</v>
      </c>
      <c r="AB134" s="3"/>
      <c r="AC134" s="6">
        <v>0.1</v>
      </c>
      <c r="AE134">
        <v>0</v>
      </c>
      <c r="AF134">
        <v>0</v>
      </c>
      <c r="AH134" s="6">
        <v>1</v>
      </c>
      <c r="AI134" s="6">
        <v>1</v>
      </c>
      <c r="AJ134" s="12">
        <v>0</v>
      </c>
      <c r="AK134" s="12">
        <v>0</v>
      </c>
      <c r="AL134" s="93" t="s">
        <v>510</v>
      </c>
      <c r="AM134" s="93" t="s">
        <v>576</v>
      </c>
      <c r="AN134" t="s">
        <v>590</v>
      </c>
      <c r="AO134" s="14" t="s">
        <v>597</v>
      </c>
      <c r="AP134" s="12" t="s">
        <v>415</v>
      </c>
    </row>
    <row r="135" spans="1:42" x14ac:dyDescent="0.2">
      <c r="A135" t="s">
        <v>41</v>
      </c>
      <c r="B135" t="s">
        <v>600</v>
      </c>
      <c r="C135" t="s">
        <v>600</v>
      </c>
      <c r="E135" t="s">
        <v>603</v>
      </c>
      <c r="F135" t="s">
        <v>414</v>
      </c>
      <c r="G135" s="16" t="s">
        <v>418</v>
      </c>
      <c r="H135">
        <v>1</v>
      </c>
      <c r="I135" s="16" t="s">
        <v>52</v>
      </c>
      <c r="J135" s="16" t="s">
        <v>45</v>
      </c>
      <c r="K135">
        <f>N135*0.25</f>
        <v>18652414.5</v>
      </c>
      <c r="L135" s="3">
        <v>44994</v>
      </c>
      <c r="M135" s="3">
        <v>45726</v>
      </c>
      <c r="N135">
        <v>74609658</v>
      </c>
      <c r="O135" t="s">
        <v>324</v>
      </c>
      <c r="P135" t="s">
        <v>325</v>
      </c>
      <c r="Q135" t="s">
        <v>48</v>
      </c>
      <c r="R135">
        <v>6892.86</v>
      </c>
      <c r="S135" s="6">
        <v>1</v>
      </c>
      <c r="X135" s="6">
        <v>1</v>
      </c>
      <c r="Y135" t="s">
        <v>488</v>
      </c>
      <c r="Z135" s="6">
        <v>0.75</v>
      </c>
      <c r="AA135" s="6">
        <v>0.8</v>
      </c>
      <c r="AB135" s="3">
        <v>45363</v>
      </c>
      <c r="AC135" t="s">
        <v>610</v>
      </c>
      <c r="AD135" s="6">
        <v>0.08</v>
      </c>
      <c r="AE135" s="6">
        <v>1.2999999999999999E-2</v>
      </c>
      <c r="AF135" s="6">
        <v>0</v>
      </c>
      <c r="AH135" s="6">
        <v>1</v>
      </c>
      <c r="AI135" s="6">
        <v>1</v>
      </c>
      <c r="AJ135" s="12">
        <v>0</v>
      </c>
      <c r="AK135" s="12">
        <v>0</v>
      </c>
      <c r="AL135" s="93" t="s">
        <v>510</v>
      </c>
      <c r="AM135" s="93" t="s">
        <v>576</v>
      </c>
      <c r="AN135" t="s">
        <v>590</v>
      </c>
      <c r="AO135" s="14" t="s">
        <v>571</v>
      </c>
      <c r="AP135" s="12" t="s">
        <v>415</v>
      </c>
    </row>
    <row r="136" spans="1:42" x14ac:dyDescent="0.2">
      <c r="A136" t="s">
        <v>41</v>
      </c>
      <c r="B136" t="s">
        <v>573</v>
      </c>
      <c r="C136" s="80" t="s">
        <v>573</v>
      </c>
      <c r="E136" t="s">
        <v>615</v>
      </c>
      <c r="F136" s="15" t="s">
        <v>511</v>
      </c>
      <c r="G136" s="16" t="s">
        <v>43</v>
      </c>
      <c r="H136">
        <v>0</v>
      </c>
      <c r="I136" s="56" t="s">
        <v>616</v>
      </c>
      <c r="J136" s="16" t="s">
        <v>45</v>
      </c>
      <c r="K136">
        <v>0</v>
      </c>
      <c r="L136" s="3">
        <v>44995</v>
      </c>
      <c r="M136" s="3">
        <v>45358</v>
      </c>
      <c r="N136">
        <v>4817987.1500000004</v>
      </c>
      <c r="O136" t="s">
        <v>575</v>
      </c>
      <c r="P136" t="s">
        <v>574</v>
      </c>
      <c r="Q136" t="s">
        <v>93</v>
      </c>
      <c r="R136">
        <v>0.9</v>
      </c>
      <c r="S136" s="6">
        <v>1.0377780000000001</v>
      </c>
      <c r="AE136">
        <v>0</v>
      </c>
      <c r="AF136">
        <v>0</v>
      </c>
      <c r="AH136" s="6">
        <v>1</v>
      </c>
      <c r="AI136" s="6">
        <v>1</v>
      </c>
      <c r="AJ136" s="8">
        <v>8.8730000000000003E-2</v>
      </c>
      <c r="AK136" s="12">
        <v>427499.99981950002</v>
      </c>
      <c r="AL136" s="66" t="s">
        <v>576</v>
      </c>
      <c r="AM136" s="12" t="s">
        <v>50</v>
      </c>
      <c r="AO136" s="61" t="s">
        <v>577</v>
      </c>
      <c r="AP136" s="12" t="s">
        <v>415</v>
      </c>
    </row>
    <row r="137" spans="1:42" x14ac:dyDescent="0.2">
      <c r="A137" t="s">
        <v>41</v>
      </c>
      <c r="B137" t="s">
        <v>306</v>
      </c>
      <c r="C137" t="s">
        <v>307</v>
      </c>
      <c r="E137" t="s">
        <v>637</v>
      </c>
      <c r="F137" s="15" t="s">
        <v>414</v>
      </c>
      <c r="G137" s="16" t="s">
        <v>43</v>
      </c>
      <c r="H137">
        <v>0.3</v>
      </c>
      <c r="I137" s="56" t="s">
        <v>618</v>
      </c>
      <c r="J137" s="16" t="s">
        <v>583</v>
      </c>
      <c r="K137">
        <v>3000000</v>
      </c>
      <c r="L137" s="3">
        <v>44995</v>
      </c>
      <c r="M137" s="3">
        <v>45726</v>
      </c>
      <c r="N137">
        <v>10000000</v>
      </c>
      <c r="O137" t="s">
        <v>324</v>
      </c>
      <c r="P137" t="s">
        <v>325</v>
      </c>
      <c r="Q137" t="s">
        <v>48</v>
      </c>
      <c r="R137">
        <v>6814.93</v>
      </c>
      <c r="S137" s="6">
        <v>1</v>
      </c>
      <c r="X137" s="6">
        <v>0.3</v>
      </c>
      <c r="Y137" s="72" t="s">
        <v>332</v>
      </c>
      <c r="Z137" s="6">
        <v>0.7</v>
      </c>
      <c r="AB137" s="3"/>
      <c r="AC137" s="8">
        <v>5.3100000000000001E-2</v>
      </c>
      <c r="AE137" s="15">
        <v>0</v>
      </c>
      <c r="AF137">
        <v>0</v>
      </c>
      <c r="AH137" s="6">
        <v>1</v>
      </c>
      <c r="AI137" s="6">
        <v>1</v>
      </c>
      <c r="AJ137" s="12">
        <v>0</v>
      </c>
      <c r="AK137" s="12">
        <v>0</v>
      </c>
      <c r="AL137" s="66" t="s">
        <v>510</v>
      </c>
      <c r="AM137" s="66" t="s">
        <v>576</v>
      </c>
      <c r="AN137" t="s">
        <v>638</v>
      </c>
      <c r="AO137" s="62" t="s">
        <v>309</v>
      </c>
      <c r="AP137" s="12" t="s">
        <v>415</v>
      </c>
    </row>
    <row r="138" spans="1:42" x14ac:dyDescent="0.2">
      <c r="A138" t="s">
        <v>41</v>
      </c>
      <c r="B138" t="s">
        <v>622</v>
      </c>
      <c r="C138" t="s">
        <v>622</v>
      </c>
      <c r="D138" s="20"/>
      <c r="E138" t="s">
        <v>623</v>
      </c>
      <c r="F138" s="15" t="s">
        <v>414</v>
      </c>
      <c r="G138" s="20" t="s">
        <v>43</v>
      </c>
      <c r="H138">
        <v>0.98899999999999999</v>
      </c>
      <c r="I138" s="56" t="s">
        <v>618</v>
      </c>
      <c r="J138" s="16" t="s">
        <v>583</v>
      </c>
      <c r="K138">
        <f>N138*0.239</f>
        <v>7607370</v>
      </c>
      <c r="L138" s="3">
        <v>44998</v>
      </c>
      <c r="M138" s="3">
        <v>46094</v>
      </c>
      <c r="N138">
        <v>31830000</v>
      </c>
      <c r="O138" t="s">
        <v>46</v>
      </c>
      <c r="P138" t="s">
        <v>47</v>
      </c>
      <c r="Q138" t="s">
        <v>48</v>
      </c>
      <c r="R138">
        <v>6245</v>
      </c>
      <c r="S138" s="6">
        <v>1</v>
      </c>
      <c r="X138" s="6">
        <v>1</v>
      </c>
      <c r="Y138" t="s">
        <v>448</v>
      </c>
      <c r="Z138" s="6">
        <v>0.7</v>
      </c>
      <c r="AB138" s="3"/>
      <c r="AC138" s="8">
        <v>8.0199999999999994E-2</v>
      </c>
      <c r="AE138">
        <v>0</v>
      </c>
      <c r="AF138" s="8">
        <v>1.0999999999999999E-2</v>
      </c>
      <c r="AH138" s="6">
        <v>1</v>
      </c>
      <c r="AI138" s="6">
        <v>1</v>
      </c>
      <c r="AJ138" s="12">
        <v>0</v>
      </c>
      <c r="AK138" s="12">
        <v>0</v>
      </c>
      <c r="AL138" s="66" t="s">
        <v>510</v>
      </c>
      <c r="AM138" s="66" t="s">
        <v>576</v>
      </c>
      <c r="AN138" s="18" t="s">
        <v>624</v>
      </c>
      <c r="AO138" s="14" t="s">
        <v>625</v>
      </c>
      <c r="AP138" s="12" t="s">
        <v>415</v>
      </c>
    </row>
    <row r="139" spans="1:42" x14ac:dyDescent="0.2">
      <c r="A139" t="s">
        <v>41</v>
      </c>
      <c r="B139" t="s">
        <v>628</v>
      </c>
      <c r="C139" t="s">
        <v>628</v>
      </c>
      <c r="E139" t="s">
        <v>630</v>
      </c>
      <c r="F139" s="15" t="s">
        <v>414</v>
      </c>
      <c r="G139" s="20" t="s">
        <v>43</v>
      </c>
      <c r="H139">
        <v>1</v>
      </c>
      <c r="I139" s="56" t="s">
        <v>618</v>
      </c>
      <c r="J139" s="16" t="s">
        <v>583</v>
      </c>
      <c r="K139">
        <v>3000000</v>
      </c>
      <c r="L139" s="3">
        <v>44999</v>
      </c>
      <c r="M139" s="3">
        <v>45730</v>
      </c>
      <c r="N139">
        <v>3000000</v>
      </c>
      <c r="O139" t="s">
        <v>324</v>
      </c>
      <c r="P139" t="s">
        <v>325</v>
      </c>
      <c r="Q139" t="s">
        <v>48</v>
      </c>
      <c r="R139">
        <v>6769.85</v>
      </c>
      <c r="S139" s="6">
        <v>1</v>
      </c>
      <c r="X139" s="6">
        <v>1</v>
      </c>
      <c r="Y139" s="15" t="s">
        <v>450</v>
      </c>
      <c r="Z139" s="6">
        <v>0.75</v>
      </c>
      <c r="AB139" s="3"/>
      <c r="AC139" s="15" t="s">
        <v>634</v>
      </c>
      <c r="AD139" s="6">
        <v>0.06</v>
      </c>
      <c r="AE139">
        <v>0</v>
      </c>
      <c r="AF139">
        <v>0</v>
      </c>
      <c r="AH139" s="6">
        <v>1</v>
      </c>
      <c r="AI139" s="6">
        <v>1</v>
      </c>
      <c r="AJ139" s="12">
        <v>0</v>
      </c>
      <c r="AK139" s="12">
        <v>0</v>
      </c>
      <c r="AL139" s="66" t="s">
        <v>510</v>
      </c>
      <c r="AM139" s="66" t="s">
        <v>576</v>
      </c>
      <c r="AN139" t="s">
        <v>635</v>
      </c>
      <c r="AO139" s="14" t="s">
        <v>636</v>
      </c>
      <c r="AP139" s="12" t="s">
        <v>415</v>
      </c>
    </row>
    <row r="140" spans="1:42" x14ac:dyDescent="0.2">
      <c r="A140" t="s">
        <v>41</v>
      </c>
      <c r="B140" t="s">
        <v>627</v>
      </c>
      <c r="C140" t="s">
        <v>627</v>
      </c>
      <c r="E140" t="s">
        <v>629</v>
      </c>
      <c r="F140" s="15" t="s">
        <v>414</v>
      </c>
      <c r="G140" s="20" t="s">
        <v>43</v>
      </c>
      <c r="H140">
        <v>0.5</v>
      </c>
      <c r="I140" s="56" t="s">
        <v>618</v>
      </c>
      <c r="J140" s="16" t="s">
        <v>583</v>
      </c>
      <c r="K140">
        <f>N140*0.5</f>
        <v>19800000</v>
      </c>
      <c r="L140" s="3">
        <v>44999</v>
      </c>
      <c r="M140" s="3">
        <v>46097</v>
      </c>
      <c r="N140">
        <v>39600000</v>
      </c>
      <c r="O140" t="s">
        <v>324</v>
      </c>
      <c r="P140" t="s">
        <v>325</v>
      </c>
      <c r="Q140" t="s">
        <v>48</v>
      </c>
      <c r="R140">
        <v>6769.85</v>
      </c>
      <c r="S140" s="6">
        <v>1</v>
      </c>
      <c r="X140" s="6">
        <v>0.5</v>
      </c>
      <c r="Y140" s="53" t="s">
        <v>406</v>
      </c>
      <c r="Z140" s="6">
        <v>0.7</v>
      </c>
      <c r="AB140" s="3"/>
      <c r="AC140" s="15" t="s">
        <v>631</v>
      </c>
      <c r="AD140" s="6">
        <v>0.03</v>
      </c>
      <c r="AE140">
        <v>0</v>
      </c>
      <c r="AF140">
        <v>0</v>
      </c>
      <c r="AH140" s="6">
        <v>1</v>
      </c>
      <c r="AI140" s="6">
        <v>1</v>
      </c>
      <c r="AJ140" s="12">
        <v>0</v>
      </c>
      <c r="AK140" s="12">
        <v>0</v>
      </c>
      <c r="AL140" s="66" t="s">
        <v>510</v>
      </c>
      <c r="AM140" s="66" t="s">
        <v>576</v>
      </c>
      <c r="AN140" t="s">
        <v>632</v>
      </c>
      <c r="AO140" s="14" t="s">
        <v>633</v>
      </c>
      <c r="AP140" s="12" t="s">
        <v>415</v>
      </c>
    </row>
    <row r="141" spans="1:42" x14ac:dyDescent="0.2">
      <c r="A141" s="15" t="s">
        <v>626</v>
      </c>
      <c r="B141" t="s">
        <v>641</v>
      </c>
      <c r="C141" t="s">
        <v>641</v>
      </c>
      <c r="D141" s="91" t="s">
        <v>640</v>
      </c>
      <c r="E141" t="s">
        <v>642</v>
      </c>
      <c r="F141" s="15" t="s">
        <v>414</v>
      </c>
      <c r="G141" s="20" t="s">
        <v>418</v>
      </c>
      <c r="H141">
        <v>1</v>
      </c>
      <c r="I141" s="56" t="s">
        <v>618</v>
      </c>
      <c r="J141" s="16" t="s">
        <v>583</v>
      </c>
      <c r="K141">
        <v>10000000</v>
      </c>
      <c r="L141" s="3">
        <v>45002</v>
      </c>
      <c r="M141" s="3">
        <v>45356</v>
      </c>
      <c r="N141">
        <v>10000000</v>
      </c>
      <c r="O141" t="s">
        <v>324</v>
      </c>
      <c r="P141" t="s">
        <v>325</v>
      </c>
      <c r="Q141" t="s">
        <v>48</v>
      </c>
      <c r="R141">
        <v>6736.37</v>
      </c>
      <c r="S141" s="6">
        <v>1</v>
      </c>
      <c r="X141" s="6">
        <v>1</v>
      </c>
      <c r="Y141" t="s">
        <v>643</v>
      </c>
      <c r="Z141" s="6">
        <v>0.75</v>
      </c>
      <c r="AB141" s="3"/>
      <c r="AC141" t="s">
        <v>644</v>
      </c>
      <c r="AD141" s="6">
        <v>0.05</v>
      </c>
      <c r="AE141" s="15">
        <v>0</v>
      </c>
      <c r="AF141">
        <v>0</v>
      </c>
      <c r="AG141" s="8"/>
      <c r="AH141" s="6">
        <v>1</v>
      </c>
      <c r="AI141" s="6">
        <v>1</v>
      </c>
      <c r="AJ141" s="12">
        <v>0</v>
      </c>
      <c r="AK141" s="12">
        <v>0</v>
      </c>
      <c r="AL141" s="66" t="s">
        <v>510</v>
      </c>
      <c r="AM141" s="66" t="s">
        <v>576</v>
      </c>
      <c r="AN141" s="55" t="s">
        <v>645</v>
      </c>
      <c r="AO141" s="14" t="s">
        <v>647</v>
      </c>
      <c r="AP141" s="12" t="s">
        <v>455</v>
      </c>
    </row>
    <row r="142" spans="1:42" x14ac:dyDescent="0.2">
      <c r="A142" s="15" t="s">
        <v>626</v>
      </c>
      <c r="B142" t="s">
        <v>238</v>
      </c>
      <c r="C142" s="15" t="s">
        <v>239</v>
      </c>
      <c r="D142" s="91" t="s">
        <v>693</v>
      </c>
      <c r="E142" t="s">
        <v>694</v>
      </c>
      <c r="F142" s="15" t="s">
        <v>416</v>
      </c>
      <c r="G142" s="16" t="s">
        <v>417</v>
      </c>
      <c r="H142">
        <v>1</v>
      </c>
      <c r="I142" s="56" t="s">
        <v>618</v>
      </c>
      <c r="J142" s="16" t="s">
        <v>583</v>
      </c>
      <c r="K142">
        <v>19800000</v>
      </c>
      <c r="L142" s="3">
        <v>45006</v>
      </c>
      <c r="M142" s="3">
        <v>45371</v>
      </c>
      <c r="N142">
        <v>19800000</v>
      </c>
      <c r="O142" t="s">
        <v>324</v>
      </c>
      <c r="P142" t="s">
        <v>325</v>
      </c>
      <c r="Q142" t="s">
        <v>48</v>
      </c>
      <c r="R142">
        <v>6809.39</v>
      </c>
      <c r="S142" s="6">
        <v>1</v>
      </c>
      <c r="Y142" s="15" t="s">
        <v>695</v>
      </c>
      <c r="AB142" s="3"/>
      <c r="AC142" s="8">
        <v>4.7E-2</v>
      </c>
      <c r="AE142" s="8">
        <v>9.4999999999999998E-3</v>
      </c>
      <c r="AF142">
        <v>0</v>
      </c>
      <c r="AH142" s="6">
        <v>1</v>
      </c>
      <c r="AI142" s="6">
        <v>1</v>
      </c>
      <c r="AJ142" s="12">
        <v>0</v>
      </c>
      <c r="AK142" s="12">
        <v>0</v>
      </c>
      <c r="AL142" s="66" t="s">
        <v>510</v>
      </c>
      <c r="AM142" s="66" t="s">
        <v>576</v>
      </c>
      <c r="AN142" s="55" t="s">
        <v>696</v>
      </c>
      <c r="AO142" s="59" t="s">
        <v>240</v>
      </c>
    </row>
    <row r="143" spans="1:42" x14ac:dyDescent="0.2">
      <c r="A143" t="s">
        <v>41</v>
      </c>
      <c r="B143" t="s">
        <v>306</v>
      </c>
      <c r="C143" s="20" t="s">
        <v>307</v>
      </c>
      <c r="E143" t="s">
        <v>659</v>
      </c>
      <c r="F143" s="15" t="s">
        <v>414</v>
      </c>
      <c r="G143" s="16" t="s">
        <v>418</v>
      </c>
      <c r="H143">
        <v>0.3</v>
      </c>
      <c r="I143" s="56" t="s">
        <v>618</v>
      </c>
      <c r="J143" s="16" t="s">
        <v>583</v>
      </c>
      <c r="K143">
        <v>3000000</v>
      </c>
      <c r="L143" s="3">
        <v>45006</v>
      </c>
      <c r="M143" s="3">
        <v>46104</v>
      </c>
      <c r="N143">
        <v>10000000</v>
      </c>
      <c r="O143" t="s">
        <v>324</v>
      </c>
      <c r="P143" t="s">
        <v>325</v>
      </c>
      <c r="Q143" t="s">
        <v>48</v>
      </c>
      <c r="R143">
        <v>6776.66</v>
      </c>
      <c r="S143" s="6">
        <v>1</v>
      </c>
      <c r="X143" s="6">
        <v>0.3</v>
      </c>
      <c r="Y143" s="15" t="s">
        <v>660</v>
      </c>
      <c r="Z143" s="6">
        <v>0.7</v>
      </c>
      <c r="AB143" s="3"/>
      <c r="AC143" s="8">
        <v>6.5000000000000002E-2</v>
      </c>
      <c r="AD143" s="8">
        <v>6.5000000000000002E-2</v>
      </c>
      <c r="AE143" s="15">
        <v>0</v>
      </c>
      <c r="AF143">
        <v>0</v>
      </c>
      <c r="AH143" s="6">
        <v>1</v>
      </c>
      <c r="AI143" s="6">
        <v>1</v>
      </c>
      <c r="AJ143" s="12">
        <v>0</v>
      </c>
      <c r="AK143" s="12">
        <v>0</v>
      </c>
      <c r="AL143" s="66" t="s">
        <v>510</v>
      </c>
      <c r="AM143" s="66" t="s">
        <v>576</v>
      </c>
      <c r="AN143" t="s">
        <v>661</v>
      </c>
      <c r="AO143" s="62" t="s">
        <v>309</v>
      </c>
      <c r="AP143" s="12" t="s">
        <v>415</v>
      </c>
    </row>
    <row r="144" spans="1:42" x14ac:dyDescent="0.2">
      <c r="A144" t="s">
        <v>41</v>
      </c>
      <c r="B144" t="s">
        <v>662</v>
      </c>
      <c r="C144" t="s">
        <v>662</v>
      </c>
      <c r="E144" t="s">
        <v>664</v>
      </c>
      <c r="F144" s="15" t="s">
        <v>414</v>
      </c>
      <c r="G144" s="16" t="s">
        <v>418</v>
      </c>
      <c r="H144">
        <v>1</v>
      </c>
      <c r="I144" s="56" t="s">
        <v>618</v>
      </c>
      <c r="J144" s="16" t="s">
        <v>583</v>
      </c>
      <c r="K144">
        <v>13680000</v>
      </c>
      <c r="L144" s="3">
        <v>45007</v>
      </c>
      <c r="M144" s="3">
        <v>45740</v>
      </c>
      <c r="N144">
        <v>13680000</v>
      </c>
      <c r="O144" t="s">
        <v>317</v>
      </c>
      <c r="P144" t="s">
        <v>143</v>
      </c>
      <c r="Q144" t="s">
        <v>48</v>
      </c>
      <c r="R144">
        <v>3999.44</v>
      </c>
      <c r="S144" s="6">
        <v>1</v>
      </c>
      <c r="X144" s="6">
        <v>1</v>
      </c>
      <c r="Y144" s="15" t="s">
        <v>591</v>
      </c>
      <c r="Z144" s="6">
        <v>0.8</v>
      </c>
      <c r="AB144" s="3"/>
      <c r="AC144" s="8">
        <v>0.125</v>
      </c>
      <c r="AD144" s="8">
        <v>0.125</v>
      </c>
      <c r="AE144" s="15">
        <v>0</v>
      </c>
      <c r="AF144">
        <v>0</v>
      </c>
      <c r="AH144" s="6">
        <v>1</v>
      </c>
      <c r="AI144" s="6">
        <v>1</v>
      </c>
      <c r="AJ144" s="12">
        <v>0</v>
      </c>
      <c r="AK144" s="12">
        <v>0</v>
      </c>
      <c r="AL144" s="66" t="s">
        <v>510</v>
      </c>
      <c r="AM144" s="66" t="s">
        <v>576</v>
      </c>
      <c r="AN144" t="s">
        <v>666</v>
      </c>
      <c r="AO144" s="14" t="s">
        <v>494</v>
      </c>
      <c r="AP144" s="12"/>
    </row>
    <row r="145" spans="1:42" x14ac:dyDescent="0.2">
      <c r="A145" t="s">
        <v>41</v>
      </c>
      <c r="B145" t="s">
        <v>663</v>
      </c>
      <c r="C145" t="s">
        <v>663</v>
      </c>
      <c r="E145" t="s">
        <v>665</v>
      </c>
      <c r="F145" s="15" t="s">
        <v>414</v>
      </c>
      <c r="G145" s="20" t="s">
        <v>418</v>
      </c>
      <c r="H145">
        <v>1</v>
      </c>
      <c r="I145" s="56" t="s">
        <v>618</v>
      </c>
      <c r="J145" s="16" t="s">
        <v>583</v>
      </c>
      <c r="K145">
        <v>49780000</v>
      </c>
      <c r="L145" s="3">
        <v>45007</v>
      </c>
      <c r="M145" s="3">
        <v>45740</v>
      </c>
      <c r="N145">
        <v>49780000</v>
      </c>
      <c r="O145" t="s">
        <v>324</v>
      </c>
      <c r="P145" t="s">
        <v>325</v>
      </c>
      <c r="Q145" t="s">
        <v>48</v>
      </c>
      <c r="R145">
        <v>6840.33</v>
      </c>
      <c r="S145" s="6">
        <v>1</v>
      </c>
      <c r="X145" s="6">
        <v>1</v>
      </c>
      <c r="Y145" s="53" t="s">
        <v>668</v>
      </c>
      <c r="Z145" s="6">
        <v>0.75</v>
      </c>
      <c r="AB145" s="3"/>
      <c r="AC145" t="s">
        <v>669</v>
      </c>
      <c r="AD145" s="6">
        <v>7.0000000000000007E-2</v>
      </c>
      <c r="AE145" s="15">
        <v>0</v>
      </c>
      <c r="AF145">
        <v>0</v>
      </c>
      <c r="AH145" s="6">
        <v>1</v>
      </c>
      <c r="AI145" s="6">
        <v>1</v>
      </c>
      <c r="AJ145" s="12">
        <v>0</v>
      </c>
      <c r="AK145" s="12">
        <v>0</v>
      </c>
      <c r="AL145" s="66" t="s">
        <v>510</v>
      </c>
      <c r="AM145" s="66" t="s">
        <v>576</v>
      </c>
      <c r="AN145" t="s">
        <v>666</v>
      </c>
      <c r="AO145" s="14" t="s">
        <v>667</v>
      </c>
      <c r="AP145" s="66" t="s">
        <v>455</v>
      </c>
    </row>
    <row r="146" spans="1:42" x14ac:dyDescent="0.2">
      <c r="A146" t="s">
        <v>41</v>
      </c>
      <c r="B146" t="s">
        <v>672</v>
      </c>
      <c r="C146" t="s">
        <v>672</v>
      </c>
      <c r="E146" t="s">
        <v>675</v>
      </c>
      <c r="F146" s="15" t="s">
        <v>511</v>
      </c>
      <c r="G146" s="20" t="s">
        <v>43</v>
      </c>
      <c r="H146">
        <v>0</v>
      </c>
      <c r="I146" s="56" t="s">
        <v>618</v>
      </c>
      <c r="J146" s="16" t="s">
        <v>583</v>
      </c>
      <c r="K146">
        <v>0</v>
      </c>
      <c r="L146" s="3">
        <v>45008</v>
      </c>
      <c r="M146" s="3">
        <v>45376</v>
      </c>
      <c r="N146">
        <v>3000000</v>
      </c>
      <c r="O146" t="s">
        <v>46</v>
      </c>
      <c r="P146" t="s">
        <v>47</v>
      </c>
      <c r="Q146" t="s">
        <v>93</v>
      </c>
      <c r="R146">
        <v>6286.2</v>
      </c>
      <c r="S146" s="6">
        <v>1</v>
      </c>
      <c r="AB146" s="3"/>
      <c r="AE146">
        <v>0</v>
      </c>
      <c r="AF146">
        <v>0</v>
      </c>
      <c r="AH146" s="6">
        <v>1</v>
      </c>
      <c r="AI146" s="6">
        <v>1</v>
      </c>
      <c r="AJ146" s="8">
        <v>4.8000000000000001E-2</v>
      </c>
      <c r="AK146" s="12">
        <v>144000</v>
      </c>
      <c r="AL146" s="12" t="s">
        <v>576</v>
      </c>
      <c r="AM146" s="12" t="s">
        <v>510</v>
      </c>
      <c r="AO146" s="61" t="s">
        <v>681</v>
      </c>
      <c r="AP146" s="12" t="s">
        <v>455</v>
      </c>
    </row>
    <row r="147" spans="1:42" x14ac:dyDescent="0.2">
      <c r="A147" t="s">
        <v>41</v>
      </c>
      <c r="B147" t="s">
        <v>673</v>
      </c>
      <c r="C147" s="80" t="s">
        <v>673</v>
      </c>
      <c r="E147" t="s">
        <v>676</v>
      </c>
      <c r="F147" s="15" t="s">
        <v>414</v>
      </c>
      <c r="G147" s="16" t="s">
        <v>43</v>
      </c>
      <c r="H147">
        <v>0.2</v>
      </c>
      <c r="I147" s="56" t="s">
        <v>618</v>
      </c>
      <c r="J147" s="16" t="s">
        <v>583</v>
      </c>
      <c r="K147">
        <f>600000+117000+80000+106000+102000+93000+115000+125000+59000+111000-125000+94000+168000-300000-200000+8000+130000+71000+128000</f>
        <v>1482000</v>
      </c>
      <c r="L147" s="3">
        <v>45008</v>
      </c>
      <c r="M147" s="3">
        <v>45740</v>
      </c>
      <c r="N147">
        <f>3000000+65000</f>
        <v>3065000</v>
      </c>
      <c r="O147" t="s">
        <v>324</v>
      </c>
      <c r="P147" t="s">
        <v>325</v>
      </c>
      <c r="Q147" t="s">
        <v>48</v>
      </c>
      <c r="R147">
        <v>6868.83</v>
      </c>
      <c r="S147" s="6">
        <v>1</v>
      </c>
      <c r="X147" s="6">
        <v>1</v>
      </c>
      <c r="Y147" t="s">
        <v>458</v>
      </c>
      <c r="Z147" s="6">
        <v>0.8</v>
      </c>
      <c r="AB147" s="3"/>
      <c r="AC147" t="s">
        <v>680</v>
      </c>
      <c r="AD147" s="6">
        <v>0.03</v>
      </c>
      <c r="AE147">
        <v>0</v>
      </c>
      <c r="AF147">
        <v>0</v>
      </c>
      <c r="AH147" s="6">
        <v>1</v>
      </c>
      <c r="AI147" s="6">
        <v>1</v>
      </c>
      <c r="AJ147" s="12">
        <v>0</v>
      </c>
      <c r="AK147" s="12">
        <v>0</v>
      </c>
      <c r="AL147" s="66" t="s">
        <v>510</v>
      </c>
      <c r="AM147" s="66" t="s">
        <v>576</v>
      </c>
      <c r="AN147" t="s">
        <v>679</v>
      </c>
      <c r="AO147" s="14" t="s">
        <v>683</v>
      </c>
      <c r="AP147" s="12" t="s">
        <v>455</v>
      </c>
    </row>
    <row r="148" spans="1:42" x14ac:dyDescent="0.2">
      <c r="A148" t="s">
        <v>41</v>
      </c>
      <c r="B148" t="s">
        <v>671</v>
      </c>
      <c r="C148" t="s">
        <v>671</v>
      </c>
      <c r="E148" t="s">
        <v>674</v>
      </c>
      <c r="F148" s="15" t="s">
        <v>414</v>
      </c>
      <c r="G148" s="16" t="s">
        <v>43</v>
      </c>
      <c r="H148">
        <v>0.2</v>
      </c>
      <c r="I148" s="56" t="s">
        <v>618</v>
      </c>
      <c r="J148" s="16" t="s">
        <v>583</v>
      </c>
      <c r="K148">
        <f>3000000+192000+130000+278000+200000+150000+200000-550000+100000+136000+80000+100000+101000+126000+122000+261000-500000-300000-200000+105000+305000+103000+116000+200000</f>
        <v>4455000</v>
      </c>
      <c r="L148" s="3">
        <v>45008</v>
      </c>
      <c r="M148" s="3">
        <v>45740</v>
      </c>
      <c r="N148">
        <v>15000000</v>
      </c>
      <c r="O148" t="s">
        <v>324</v>
      </c>
      <c r="P148" t="s">
        <v>325</v>
      </c>
      <c r="Q148" t="s">
        <v>48</v>
      </c>
      <c r="R148">
        <v>6834.36</v>
      </c>
      <c r="S148" s="6">
        <v>1</v>
      </c>
      <c r="X148" s="6">
        <v>1</v>
      </c>
      <c r="Y148" t="s">
        <v>677</v>
      </c>
      <c r="Z148" s="6">
        <v>0.8</v>
      </c>
      <c r="AB148" s="3"/>
      <c r="AC148" t="s">
        <v>678</v>
      </c>
      <c r="AD148" s="6">
        <v>0.08</v>
      </c>
      <c r="AE148">
        <v>0</v>
      </c>
      <c r="AF148">
        <v>0</v>
      </c>
      <c r="AH148" s="6">
        <v>1</v>
      </c>
      <c r="AI148" s="6">
        <v>1</v>
      </c>
      <c r="AJ148" s="12">
        <v>0</v>
      </c>
      <c r="AK148" s="12">
        <v>0</v>
      </c>
      <c r="AL148" s="66" t="s">
        <v>510</v>
      </c>
      <c r="AM148" s="66" t="s">
        <v>576</v>
      </c>
      <c r="AN148" t="s">
        <v>679</v>
      </c>
      <c r="AO148" s="14" t="s">
        <v>682</v>
      </c>
      <c r="AP148" s="12" t="s">
        <v>455</v>
      </c>
    </row>
    <row r="149" spans="1:42" x14ac:dyDescent="0.2">
      <c r="A149" t="s">
        <v>509</v>
      </c>
      <c r="B149" t="s">
        <v>687</v>
      </c>
      <c r="C149" t="s">
        <v>687</v>
      </c>
      <c r="E149" t="s">
        <v>688</v>
      </c>
      <c r="F149" s="15" t="s">
        <v>414</v>
      </c>
      <c r="G149" s="16" t="s">
        <v>43</v>
      </c>
      <c r="H149">
        <v>0.25</v>
      </c>
      <c r="I149" s="56" t="s">
        <v>618</v>
      </c>
      <c r="J149" s="16" t="s">
        <v>583</v>
      </c>
      <c r="K149">
        <f>N149*0.25</f>
        <v>17770475</v>
      </c>
      <c r="L149" s="3">
        <v>45008</v>
      </c>
      <c r="M149" s="3">
        <v>45740</v>
      </c>
      <c r="N149">
        <v>71081900</v>
      </c>
      <c r="O149" t="s">
        <v>324</v>
      </c>
      <c r="P149" t="s">
        <v>325</v>
      </c>
      <c r="Q149" t="s">
        <v>48</v>
      </c>
      <c r="R149">
        <v>6868.83</v>
      </c>
      <c r="S149" s="6">
        <v>1</v>
      </c>
      <c r="X149" s="6">
        <v>1</v>
      </c>
      <c r="Y149" s="65" t="s">
        <v>689</v>
      </c>
      <c r="Z149" s="6">
        <v>0.75</v>
      </c>
      <c r="AB149" s="3"/>
      <c r="AC149" s="15" t="s">
        <v>691</v>
      </c>
      <c r="AD149" s="8">
        <v>5.5E-2</v>
      </c>
      <c r="AE149">
        <v>0</v>
      </c>
      <c r="AF149">
        <v>0</v>
      </c>
      <c r="AH149" s="6">
        <v>1</v>
      </c>
      <c r="AI149" s="6">
        <v>1</v>
      </c>
      <c r="AJ149" s="12">
        <v>0</v>
      </c>
      <c r="AK149" s="12">
        <v>0</v>
      </c>
      <c r="AL149" s="66" t="s">
        <v>510</v>
      </c>
      <c r="AM149" s="66" t="s">
        <v>576</v>
      </c>
      <c r="AN149" t="s">
        <v>690</v>
      </c>
      <c r="AO149" s="14" t="s">
        <v>639</v>
      </c>
      <c r="AP149" s="12"/>
    </row>
    <row r="150" spans="1:42" x14ac:dyDescent="0.2">
      <c r="A150" t="s">
        <v>509</v>
      </c>
      <c r="B150" t="s">
        <v>684</v>
      </c>
      <c r="C150" t="s">
        <v>684</v>
      </c>
      <c r="E150" t="s">
        <v>685</v>
      </c>
      <c r="F150" s="15" t="s">
        <v>414</v>
      </c>
      <c r="G150" s="16" t="s">
        <v>43</v>
      </c>
      <c r="H150">
        <v>0.98899999999999999</v>
      </c>
      <c r="I150" s="56" t="s">
        <v>618</v>
      </c>
      <c r="J150" s="16" t="s">
        <v>583</v>
      </c>
      <c r="K150">
        <f>N150*0.239</f>
        <v>16514900</v>
      </c>
      <c r="L150" s="3">
        <v>45008</v>
      </c>
      <c r="M150" s="3">
        <v>46104</v>
      </c>
      <c r="N150">
        <v>69100000</v>
      </c>
      <c r="O150" t="s">
        <v>324</v>
      </c>
      <c r="P150" t="s">
        <v>325</v>
      </c>
      <c r="Q150" t="s">
        <v>48</v>
      </c>
      <c r="R150">
        <v>6868.83</v>
      </c>
      <c r="S150" s="6">
        <v>1</v>
      </c>
      <c r="X150" s="6">
        <v>1</v>
      </c>
      <c r="Y150" s="53" t="s">
        <v>448</v>
      </c>
      <c r="Z150" s="6">
        <v>0.7</v>
      </c>
      <c r="AB150" s="3"/>
      <c r="AC150" s="15" t="s">
        <v>697</v>
      </c>
      <c r="AD150" s="8">
        <v>5.2400000000000002E-2</v>
      </c>
      <c r="AE150">
        <v>0</v>
      </c>
      <c r="AF150" s="8">
        <v>1.0999999999999999E-2</v>
      </c>
      <c r="AH150" s="6">
        <v>1</v>
      </c>
      <c r="AI150" s="6">
        <v>1</v>
      </c>
      <c r="AJ150" s="12">
        <v>0</v>
      </c>
      <c r="AK150" s="12">
        <v>0</v>
      </c>
      <c r="AL150" s="66" t="s">
        <v>510</v>
      </c>
      <c r="AM150" s="66" t="s">
        <v>576</v>
      </c>
      <c r="AN150" t="s">
        <v>686</v>
      </c>
      <c r="AO150" s="14" t="s">
        <v>605</v>
      </c>
      <c r="AP150" s="12" t="s">
        <v>415</v>
      </c>
    </row>
    <row r="151" spans="1:42" x14ac:dyDescent="0.2">
      <c r="A151" t="s">
        <v>41</v>
      </c>
      <c r="B151" t="s">
        <v>672</v>
      </c>
      <c r="C151" t="s">
        <v>672</v>
      </c>
      <c r="E151" t="s">
        <v>692</v>
      </c>
      <c r="F151" s="15" t="s">
        <v>511</v>
      </c>
      <c r="G151" s="16" t="s">
        <v>43</v>
      </c>
      <c r="H151">
        <v>0</v>
      </c>
      <c r="I151" s="56" t="s">
        <v>618</v>
      </c>
      <c r="J151" s="16" t="s">
        <v>583</v>
      </c>
      <c r="K151">
        <v>0</v>
      </c>
      <c r="L151" s="3">
        <v>45009</v>
      </c>
      <c r="M151" s="3">
        <v>45376</v>
      </c>
      <c r="N151">
        <v>3000000</v>
      </c>
      <c r="O151" t="s">
        <v>46</v>
      </c>
      <c r="P151" t="s">
        <v>47</v>
      </c>
      <c r="Q151" t="s">
        <v>93</v>
      </c>
      <c r="R151">
        <v>6310.2</v>
      </c>
      <c r="S151" s="6">
        <v>1</v>
      </c>
      <c r="AB151" s="3"/>
      <c r="AE151">
        <v>0</v>
      </c>
      <c r="AF151">
        <v>0</v>
      </c>
      <c r="AH151" s="6">
        <v>1</v>
      </c>
      <c r="AI151" s="17">
        <v>1</v>
      </c>
      <c r="AJ151" s="8">
        <v>4.8000000000000001E-2</v>
      </c>
      <c r="AK151" s="12">
        <v>144000</v>
      </c>
      <c r="AL151" s="13" t="s">
        <v>576</v>
      </c>
      <c r="AM151" s="13" t="s">
        <v>510</v>
      </c>
      <c r="AO151" s="61" t="s">
        <v>681</v>
      </c>
      <c r="AP151" s="12" t="s">
        <v>455</v>
      </c>
    </row>
    <row r="152" spans="1:42" x14ac:dyDescent="0.2">
      <c r="A152" t="s">
        <v>509</v>
      </c>
      <c r="B152" t="s">
        <v>711</v>
      </c>
      <c r="C152" t="s">
        <v>711</v>
      </c>
      <c r="E152" t="s">
        <v>712</v>
      </c>
      <c r="F152" s="15" t="s">
        <v>414</v>
      </c>
      <c r="G152" s="56" t="s">
        <v>418</v>
      </c>
      <c r="H152">
        <v>1</v>
      </c>
      <c r="I152" s="56" t="s">
        <v>618</v>
      </c>
      <c r="J152" s="16" t="s">
        <v>583</v>
      </c>
      <c r="K152">
        <v>144660000</v>
      </c>
      <c r="L152" s="3">
        <v>45012</v>
      </c>
      <c r="M152" s="3">
        <v>46108</v>
      </c>
      <c r="N152">
        <v>144660000</v>
      </c>
      <c r="O152" t="s">
        <v>324</v>
      </c>
      <c r="P152" t="s">
        <v>325</v>
      </c>
      <c r="Q152" t="s">
        <v>48</v>
      </c>
      <c r="R152">
        <v>6886.69</v>
      </c>
      <c r="S152" s="6">
        <v>1</v>
      </c>
      <c r="X152" s="6">
        <v>1</v>
      </c>
      <c r="Y152" s="15" t="s">
        <v>713</v>
      </c>
      <c r="Z152" s="6">
        <v>0.76</v>
      </c>
      <c r="AB152" s="3"/>
      <c r="AC152" s="15" t="s">
        <v>714</v>
      </c>
      <c r="AD152" s="6">
        <v>7.0000000000000007E-2</v>
      </c>
      <c r="AE152" s="15">
        <v>0</v>
      </c>
      <c r="AF152">
        <v>0</v>
      </c>
      <c r="AH152" s="6">
        <v>1</v>
      </c>
      <c r="AI152" s="6">
        <v>1</v>
      </c>
      <c r="AJ152" s="12">
        <v>0</v>
      </c>
      <c r="AK152" s="12">
        <v>0</v>
      </c>
      <c r="AL152" s="66" t="s">
        <v>510</v>
      </c>
      <c r="AM152" s="66" t="s">
        <v>576</v>
      </c>
      <c r="AN152" t="s">
        <v>715</v>
      </c>
      <c r="AO152" s="14" t="s">
        <v>609</v>
      </c>
      <c r="AP152" s="12" t="s">
        <v>415</v>
      </c>
    </row>
    <row r="153" spans="1:42" x14ac:dyDescent="0.2">
      <c r="A153" t="s">
        <v>41</v>
      </c>
      <c r="B153" t="s">
        <v>747</v>
      </c>
      <c r="C153" t="s">
        <v>747</v>
      </c>
      <c r="E153" t="s">
        <v>749</v>
      </c>
      <c r="F153" t="s">
        <v>42</v>
      </c>
      <c r="G153" s="16" t="s">
        <v>418</v>
      </c>
      <c r="H153">
        <v>1</v>
      </c>
      <c r="I153" s="56" t="s">
        <v>618</v>
      </c>
      <c r="J153" s="16" t="s">
        <v>583</v>
      </c>
      <c r="K153">
        <f>N153*0.25</f>
        <v>74537500</v>
      </c>
      <c r="L153" s="3">
        <v>45013</v>
      </c>
      <c r="M153" s="3">
        <v>45744</v>
      </c>
      <c r="N153">
        <v>298150000</v>
      </c>
      <c r="O153" t="s">
        <v>324</v>
      </c>
      <c r="P153" t="s">
        <v>325</v>
      </c>
      <c r="Q153" t="s">
        <v>48</v>
      </c>
      <c r="R153">
        <v>6825.38</v>
      </c>
      <c r="S153" s="6">
        <v>1</v>
      </c>
      <c r="X153" s="6">
        <v>1</v>
      </c>
      <c r="Y153" s="53" t="s">
        <v>372</v>
      </c>
      <c r="Z153" s="6">
        <v>0.75</v>
      </c>
      <c r="AB153" s="3"/>
      <c r="AC153" s="15" t="s">
        <v>751</v>
      </c>
      <c r="AD153" s="6">
        <v>0.06</v>
      </c>
      <c r="AE153" s="15">
        <v>0</v>
      </c>
      <c r="AF153">
        <v>0</v>
      </c>
      <c r="AG153" s="8"/>
      <c r="AH153" s="6">
        <v>1</v>
      </c>
      <c r="AI153" s="6">
        <v>1</v>
      </c>
      <c r="AJ153" s="12">
        <v>0</v>
      </c>
      <c r="AK153" s="12">
        <v>0</v>
      </c>
      <c r="AL153" s="66" t="s">
        <v>510</v>
      </c>
      <c r="AM153" s="66" t="s">
        <v>576</v>
      </c>
      <c r="AN153" t="s">
        <v>752</v>
      </c>
      <c r="AO153" s="14" t="s">
        <v>578</v>
      </c>
    </row>
    <row r="154" spans="1:42" x14ac:dyDescent="0.2">
      <c r="A154" s="15" t="s">
        <v>626</v>
      </c>
      <c r="B154" t="s">
        <v>707</v>
      </c>
      <c r="C154" t="s">
        <v>707</v>
      </c>
      <c r="D154" s="91" t="s">
        <v>705</v>
      </c>
      <c r="E154" t="s">
        <v>706</v>
      </c>
      <c r="F154" s="15" t="s">
        <v>414</v>
      </c>
      <c r="G154" s="56" t="s">
        <v>418</v>
      </c>
      <c r="H154">
        <v>1</v>
      </c>
      <c r="I154" s="56" t="s">
        <v>618</v>
      </c>
      <c r="J154" s="16" t="s">
        <v>583</v>
      </c>
      <c r="K154">
        <v>63300000</v>
      </c>
      <c r="L154" s="3">
        <v>45013</v>
      </c>
      <c r="M154" s="3">
        <v>45744</v>
      </c>
      <c r="N154">
        <v>63300000</v>
      </c>
      <c r="O154" t="s">
        <v>324</v>
      </c>
      <c r="P154" t="s">
        <v>325</v>
      </c>
      <c r="Q154" t="s">
        <v>48</v>
      </c>
      <c r="R154">
        <v>6825.38</v>
      </c>
      <c r="S154" s="6">
        <v>1</v>
      </c>
      <c r="X154" s="6">
        <v>1</v>
      </c>
      <c r="Y154" t="s">
        <v>62</v>
      </c>
      <c r="Z154" s="6">
        <v>0.75</v>
      </c>
      <c r="AB154" s="3"/>
      <c r="AC154" s="15" t="s">
        <v>708</v>
      </c>
      <c r="AD154" s="8">
        <v>8.7999999999999995E-2</v>
      </c>
      <c r="AE154" s="15">
        <v>0</v>
      </c>
      <c r="AF154">
        <v>0</v>
      </c>
      <c r="AH154" s="6">
        <v>1</v>
      </c>
      <c r="AI154" s="6">
        <v>1</v>
      </c>
      <c r="AJ154" s="12">
        <v>0</v>
      </c>
      <c r="AK154" s="12">
        <v>0</v>
      </c>
      <c r="AL154" s="66" t="s">
        <v>510</v>
      </c>
      <c r="AM154" s="66" t="s">
        <v>576</v>
      </c>
      <c r="AN154" s="55" t="s">
        <v>709</v>
      </c>
      <c r="AO154" s="14" t="s">
        <v>710</v>
      </c>
      <c r="AP154" s="12" t="s">
        <v>455</v>
      </c>
    </row>
    <row r="155" spans="1:42" x14ac:dyDescent="0.2">
      <c r="A155" t="s">
        <v>509</v>
      </c>
      <c r="B155" t="s">
        <v>673</v>
      </c>
      <c r="C155" t="s">
        <v>673</v>
      </c>
      <c r="E155" t="s">
        <v>884</v>
      </c>
      <c r="F155" s="15" t="s">
        <v>414</v>
      </c>
      <c r="G155" s="16" t="s">
        <v>43</v>
      </c>
      <c r="H155">
        <v>0.2</v>
      </c>
      <c r="I155" s="56" t="s">
        <v>618</v>
      </c>
      <c r="J155" s="16" t="s">
        <v>583</v>
      </c>
      <c r="K155">
        <f>N155*0.2</f>
        <v>500000</v>
      </c>
      <c r="L155" s="3">
        <v>45014</v>
      </c>
      <c r="M155" s="3">
        <v>45747</v>
      </c>
      <c r="N155">
        <v>2500000</v>
      </c>
      <c r="O155" t="s">
        <v>324</v>
      </c>
      <c r="P155" t="s">
        <v>325</v>
      </c>
      <c r="Q155" t="s">
        <v>48</v>
      </c>
      <c r="R155">
        <v>6744.76</v>
      </c>
      <c r="S155" s="6">
        <v>1</v>
      </c>
      <c r="X155" s="6">
        <v>0.2</v>
      </c>
      <c r="Y155" s="15" t="s">
        <v>60</v>
      </c>
      <c r="Z155" s="6">
        <v>0.8</v>
      </c>
      <c r="AB155" s="3"/>
      <c r="AC155" s="15" t="s">
        <v>885</v>
      </c>
      <c r="AD155" s="6">
        <v>0.03</v>
      </c>
      <c r="AE155">
        <v>0</v>
      </c>
      <c r="AF155">
        <v>0</v>
      </c>
      <c r="AH155" s="6">
        <v>1</v>
      </c>
      <c r="AI155" s="6">
        <v>1</v>
      </c>
      <c r="AJ155" s="12">
        <v>0</v>
      </c>
      <c r="AK155" s="12">
        <v>0</v>
      </c>
      <c r="AL155" s="66" t="s">
        <v>510</v>
      </c>
      <c r="AM155" s="66" t="s">
        <v>576</v>
      </c>
      <c r="AN155" t="s">
        <v>886</v>
      </c>
      <c r="AO155" s="14" t="s">
        <v>683</v>
      </c>
      <c r="AP155" s="12" t="s">
        <v>455</v>
      </c>
    </row>
    <row r="156" spans="1:42" x14ac:dyDescent="0.2">
      <c r="A156" t="s">
        <v>509</v>
      </c>
      <c r="B156" t="s">
        <v>673</v>
      </c>
      <c r="C156" t="s">
        <v>673</v>
      </c>
      <c r="D156" s="20"/>
      <c r="E156" t="s">
        <v>702</v>
      </c>
      <c r="F156" s="15" t="s">
        <v>414</v>
      </c>
      <c r="G156" s="16" t="s">
        <v>43</v>
      </c>
      <c r="H156">
        <v>0.2</v>
      </c>
      <c r="I156" s="56" t="s">
        <v>618</v>
      </c>
      <c r="J156" s="16" t="s">
        <v>583</v>
      </c>
      <c r="K156">
        <f>N156*0.2</f>
        <v>600000</v>
      </c>
      <c r="L156" s="3">
        <v>45014</v>
      </c>
      <c r="M156" s="3">
        <v>45747</v>
      </c>
      <c r="N156">
        <v>3000000</v>
      </c>
      <c r="O156" t="s">
        <v>324</v>
      </c>
      <c r="P156" t="s">
        <v>325</v>
      </c>
      <c r="Q156" t="s">
        <v>48</v>
      </c>
      <c r="R156">
        <v>6818.28</v>
      </c>
      <c r="S156" s="6">
        <v>1</v>
      </c>
      <c r="X156" s="6">
        <v>1</v>
      </c>
      <c r="Y156" s="28" t="s">
        <v>464</v>
      </c>
      <c r="Z156" s="6">
        <v>0.8</v>
      </c>
      <c r="AB156" s="3"/>
      <c r="AC156" s="15" t="s">
        <v>703</v>
      </c>
      <c r="AD156" s="6">
        <v>0.03</v>
      </c>
      <c r="AE156">
        <v>0</v>
      </c>
      <c r="AF156">
        <v>0</v>
      </c>
      <c r="AH156" s="6">
        <v>1</v>
      </c>
      <c r="AI156" s="84">
        <v>1</v>
      </c>
      <c r="AJ156" s="12">
        <v>0</v>
      </c>
      <c r="AK156" s="12">
        <v>0</v>
      </c>
      <c r="AL156" s="94" t="s">
        <v>510</v>
      </c>
      <c r="AM156" s="94" t="s">
        <v>576</v>
      </c>
      <c r="AN156" t="s">
        <v>704</v>
      </c>
      <c r="AO156" s="14" t="s">
        <v>683</v>
      </c>
      <c r="AP156" s="12" t="s">
        <v>455</v>
      </c>
    </row>
    <row r="157" spans="1:42" x14ac:dyDescent="0.2">
      <c r="A157" t="s">
        <v>41</v>
      </c>
      <c r="B157" t="s">
        <v>748</v>
      </c>
      <c r="C157" t="s">
        <v>748</v>
      </c>
      <c r="E157" t="s">
        <v>750</v>
      </c>
      <c r="F157" t="s">
        <v>42</v>
      </c>
      <c r="G157" s="16" t="s">
        <v>418</v>
      </c>
      <c r="H157">
        <v>1</v>
      </c>
      <c r="I157" s="56" t="s">
        <v>618</v>
      </c>
      <c r="J157" s="16" t="s">
        <v>583</v>
      </c>
      <c r="K157">
        <f>N157*0.25</f>
        <v>45040000</v>
      </c>
      <c r="L157" s="3">
        <v>45014</v>
      </c>
      <c r="M157" s="3">
        <v>45747</v>
      </c>
      <c r="N157">
        <v>180160000</v>
      </c>
      <c r="O157" t="s">
        <v>324</v>
      </c>
      <c r="P157" t="s">
        <v>325</v>
      </c>
      <c r="Q157" t="s">
        <v>48</v>
      </c>
      <c r="R157">
        <v>6806.28</v>
      </c>
      <c r="S157" s="6">
        <v>1</v>
      </c>
      <c r="X157" s="6">
        <v>1</v>
      </c>
      <c r="Y157" s="53" t="s">
        <v>372</v>
      </c>
      <c r="Z157" s="6">
        <v>0.75</v>
      </c>
      <c r="AB157" s="3"/>
      <c r="AC157" s="15" t="s">
        <v>751</v>
      </c>
      <c r="AD157" s="6">
        <v>0.06</v>
      </c>
      <c r="AE157" s="15">
        <v>0</v>
      </c>
      <c r="AF157">
        <v>0</v>
      </c>
      <c r="AG157" s="8"/>
      <c r="AH157" s="6">
        <v>1</v>
      </c>
      <c r="AI157" s="6">
        <v>1</v>
      </c>
      <c r="AJ157" s="12">
        <v>0</v>
      </c>
      <c r="AK157" s="12">
        <v>0</v>
      </c>
      <c r="AL157" s="66" t="s">
        <v>510</v>
      </c>
      <c r="AM157" s="66" t="s">
        <v>576</v>
      </c>
      <c r="AN157" t="s">
        <v>704</v>
      </c>
      <c r="AO157" s="14" t="s">
        <v>578</v>
      </c>
    </row>
    <row r="158" spans="1:42" x14ac:dyDescent="0.2">
      <c r="A158" t="s">
        <v>509</v>
      </c>
      <c r="B158" t="s">
        <v>717</v>
      </c>
      <c r="C158" t="s">
        <v>717</v>
      </c>
      <c r="E158" t="s">
        <v>720</v>
      </c>
      <c r="F158" s="15" t="s">
        <v>414</v>
      </c>
      <c r="G158" s="56" t="s">
        <v>418</v>
      </c>
      <c r="H158">
        <v>1</v>
      </c>
      <c r="I158" s="56" t="s">
        <v>618</v>
      </c>
      <c r="J158" s="16" t="s">
        <v>583</v>
      </c>
      <c r="K158">
        <v>24999500</v>
      </c>
      <c r="L158" s="3">
        <v>45015</v>
      </c>
      <c r="M158" s="3">
        <v>45747</v>
      </c>
      <c r="N158">
        <v>24999500</v>
      </c>
      <c r="O158" t="s">
        <v>324</v>
      </c>
      <c r="P158" t="s">
        <v>325</v>
      </c>
      <c r="Q158" t="s">
        <v>48</v>
      </c>
      <c r="R158">
        <v>6807.64</v>
      </c>
      <c r="S158" s="6">
        <v>1</v>
      </c>
      <c r="X158" s="6">
        <v>1</v>
      </c>
      <c r="Y158" s="6" t="s">
        <v>72</v>
      </c>
      <c r="Z158" s="6">
        <v>0.8</v>
      </c>
      <c r="AB158" s="3"/>
      <c r="AC158" s="8">
        <v>0.185</v>
      </c>
      <c r="AD158" s="8">
        <v>0.185</v>
      </c>
      <c r="AE158" s="15">
        <v>0</v>
      </c>
      <c r="AF158">
        <v>0</v>
      </c>
      <c r="AH158" s="6">
        <v>1</v>
      </c>
      <c r="AI158" s="6">
        <v>1</v>
      </c>
      <c r="AJ158" s="12">
        <v>0</v>
      </c>
      <c r="AK158" s="12">
        <v>0</v>
      </c>
      <c r="AL158" s="66" t="s">
        <v>510</v>
      </c>
      <c r="AM158" s="66" t="s">
        <v>576</v>
      </c>
      <c r="AN158" t="s">
        <v>725</v>
      </c>
      <c r="AO158" s="14" t="s">
        <v>729</v>
      </c>
      <c r="AP158" s="66" t="s">
        <v>455</v>
      </c>
    </row>
    <row r="159" spans="1:42" x14ac:dyDescent="0.2">
      <c r="A159" t="s">
        <v>509</v>
      </c>
      <c r="B159" t="s">
        <v>718</v>
      </c>
      <c r="C159" s="20" t="s">
        <v>718</v>
      </c>
      <c r="E159" t="s">
        <v>721</v>
      </c>
      <c r="F159" s="15" t="s">
        <v>414</v>
      </c>
      <c r="G159" s="56" t="s">
        <v>418</v>
      </c>
      <c r="H159">
        <v>1</v>
      </c>
      <c r="I159" s="56" t="s">
        <v>618</v>
      </c>
      <c r="J159" s="16" t="s">
        <v>583</v>
      </c>
      <c r="K159">
        <f>N159*0.25</f>
        <v>6585000</v>
      </c>
      <c r="L159" s="3">
        <v>45015</v>
      </c>
      <c r="M159" s="3">
        <v>45747</v>
      </c>
      <c r="N159">
        <v>26340000</v>
      </c>
      <c r="O159" t="s">
        <v>324</v>
      </c>
      <c r="P159" t="s">
        <v>325</v>
      </c>
      <c r="Q159" t="s">
        <v>48</v>
      </c>
      <c r="R159">
        <v>6807.64</v>
      </c>
      <c r="S159" s="6">
        <v>1</v>
      </c>
      <c r="X159" s="6">
        <v>1</v>
      </c>
      <c r="Y159" s="15" t="s">
        <v>726</v>
      </c>
      <c r="Z159" s="6">
        <v>0.76</v>
      </c>
      <c r="AB159" s="3"/>
      <c r="AC159" s="15" t="s">
        <v>727</v>
      </c>
      <c r="AD159" s="6">
        <v>7.0000000000000007E-2</v>
      </c>
      <c r="AE159" s="15">
        <v>0</v>
      </c>
      <c r="AF159">
        <v>0</v>
      </c>
      <c r="AH159" s="6">
        <v>1</v>
      </c>
      <c r="AI159" s="6">
        <v>1</v>
      </c>
      <c r="AJ159" s="12">
        <v>0</v>
      </c>
      <c r="AK159" s="12">
        <v>0</v>
      </c>
      <c r="AL159" s="66" t="s">
        <v>510</v>
      </c>
      <c r="AM159" s="66" t="s">
        <v>576</v>
      </c>
      <c r="AN159" t="s">
        <v>728</v>
      </c>
      <c r="AO159" s="14" t="s">
        <v>730</v>
      </c>
      <c r="AP159" s="66" t="s">
        <v>455</v>
      </c>
    </row>
    <row r="160" spans="1:42" x14ac:dyDescent="0.2">
      <c r="A160" t="s">
        <v>509</v>
      </c>
      <c r="B160" t="s">
        <v>716</v>
      </c>
      <c r="C160" s="20" t="s">
        <v>716</v>
      </c>
      <c r="E160" t="s">
        <v>719</v>
      </c>
      <c r="F160" s="15" t="s">
        <v>414</v>
      </c>
      <c r="G160" s="56" t="s">
        <v>418</v>
      </c>
      <c r="H160">
        <v>1</v>
      </c>
      <c r="I160" s="56" t="s">
        <v>618</v>
      </c>
      <c r="J160" s="16" t="s">
        <v>583</v>
      </c>
      <c r="K160">
        <v>11217500</v>
      </c>
      <c r="L160" s="3">
        <v>45015</v>
      </c>
      <c r="M160" s="3">
        <v>46111</v>
      </c>
      <c r="N160">
        <v>44870000</v>
      </c>
      <c r="O160" t="s">
        <v>324</v>
      </c>
      <c r="P160" t="s">
        <v>325</v>
      </c>
      <c r="Q160" t="s">
        <v>48</v>
      </c>
      <c r="R160">
        <v>6807.64</v>
      </c>
      <c r="S160" s="6">
        <v>1</v>
      </c>
      <c r="X160" s="6">
        <v>1</v>
      </c>
      <c r="Y160" s="15" t="s">
        <v>722</v>
      </c>
      <c r="Z160" s="6">
        <v>0.75</v>
      </c>
      <c r="AB160" s="3"/>
      <c r="AC160" s="15" t="s">
        <v>723</v>
      </c>
      <c r="AD160" s="8">
        <v>5.5E-2</v>
      </c>
      <c r="AE160" s="68">
        <v>1.2999999999999999E-2</v>
      </c>
      <c r="AF160">
        <v>0</v>
      </c>
      <c r="AH160" s="6">
        <v>1</v>
      </c>
      <c r="AI160" s="6">
        <v>1</v>
      </c>
      <c r="AJ160" s="12">
        <v>0</v>
      </c>
      <c r="AK160" s="12">
        <v>0</v>
      </c>
      <c r="AL160" s="66" t="s">
        <v>510</v>
      </c>
      <c r="AM160" s="66" t="s">
        <v>576</v>
      </c>
      <c r="AN160" t="s">
        <v>724</v>
      </c>
      <c r="AO160" s="14" t="s">
        <v>639</v>
      </c>
    </row>
    <row r="161" spans="1:42" x14ac:dyDescent="0.2">
      <c r="A161" s="15" t="s">
        <v>626</v>
      </c>
      <c r="B161" t="s">
        <v>285</v>
      </c>
      <c r="C161" t="s">
        <v>286</v>
      </c>
      <c r="D161" s="91" t="s">
        <v>733</v>
      </c>
      <c r="E161" t="s">
        <v>734</v>
      </c>
      <c r="F161" s="15" t="s">
        <v>568</v>
      </c>
      <c r="G161" s="56" t="s">
        <v>418</v>
      </c>
      <c r="H161">
        <v>1</v>
      </c>
      <c r="I161" s="56" t="s">
        <v>618</v>
      </c>
      <c r="J161" s="16" t="s">
        <v>583</v>
      </c>
      <c r="K161">
        <v>2263000</v>
      </c>
      <c r="L161" s="3">
        <v>45016</v>
      </c>
      <c r="M161" s="3">
        <v>45383</v>
      </c>
      <c r="N161">
        <v>2263000</v>
      </c>
      <c r="O161" t="s">
        <v>324</v>
      </c>
      <c r="P161" t="s">
        <v>325</v>
      </c>
      <c r="Q161" t="s">
        <v>48</v>
      </c>
      <c r="R161">
        <v>6875.81</v>
      </c>
      <c r="S161" s="6">
        <v>1</v>
      </c>
      <c r="X161" s="6">
        <v>0.2</v>
      </c>
      <c r="Y161" s="80" t="s">
        <v>569</v>
      </c>
      <c r="AB161" s="3"/>
      <c r="AC161" s="8">
        <v>8.8499999999999995E-2</v>
      </c>
      <c r="AE161">
        <v>0</v>
      </c>
      <c r="AF161">
        <v>0</v>
      </c>
      <c r="AG161">
        <v>0</v>
      </c>
      <c r="AH161" s="6">
        <v>2.95</v>
      </c>
      <c r="AI161" s="6">
        <v>1</v>
      </c>
      <c r="AJ161" s="12">
        <v>0</v>
      </c>
      <c r="AK161" s="12">
        <v>0</v>
      </c>
      <c r="AL161" s="12" t="s">
        <v>50</v>
      </c>
      <c r="AM161" s="12" t="s">
        <v>50</v>
      </c>
      <c r="AN161" s="55" t="s">
        <v>736</v>
      </c>
      <c r="AO161" s="61" t="s">
        <v>1464</v>
      </c>
      <c r="AP161" s="12" t="s">
        <v>415</v>
      </c>
    </row>
    <row r="162" spans="1:42" x14ac:dyDescent="0.2">
      <c r="A162" t="s">
        <v>41</v>
      </c>
      <c r="B162" t="s">
        <v>779</v>
      </c>
      <c r="C162" t="s">
        <v>779</v>
      </c>
      <c r="E162" t="s">
        <v>780</v>
      </c>
      <c r="F162" s="15" t="s">
        <v>414</v>
      </c>
      <c r="G162" s="16" t="s">
        <v>418</v>
      </c>
      <c r="H162">
        <v>1</v>
      </c>
      <c r="I162" s="56" t="s">
        <v>618</v>
      </c>
      <c r="J162" s="16" t="s">
        <v>583</v>
      </c>
      <c r="K162">
        <v>8000000</v>
      </c>
      <c r="L162" s="3">
        <v>45016</v>
      </c>
      <c r="M162" s="3">
        <v>45747</v>
      </c>
      <c r="N162">
        <v>8000000</v>
      </c>
      <c r="O162" t="s">
        <v>324</v>
      </c>
      <c r="P162" t="s">
        <v>325</v>
      </c>
      <c r="Q162" t="s">
        <v>48</v>
      </c>
      <c r="R162">
        <v>6875.81</v>
      </c>
      <c r="S162" s="6">
        <v>1</v>
      </c>
      <c r="X162" s="6">
        <v>1</v>
      </c>
      <c r="Y162" t="s">
        <v>62</v>
      </c>
      <c r="Z162" s="6">
        <v>0.75</v>
      </c>
      <c r="AB162" s="3"/>
      <c r="AC162" s="15" t="s">
        <v>781</v>
      </c>
      <c r="AD162" s="6">
        <v>0.05</v>
      </c>
      <c r="AE162" s="15">
        <v>0</v>
      </c>
      <c r="AF162">
        <v>0</v>
      </c>
      <c r="AH162" s="6">
        <v>1</v>
      </c>
      <c r="AI162" s="6">
        <v>1</v>
      </c>
      <c r="AJ162" s="12">
        <v>0</v>
      </c>
      <c r="AK162" s="12">
        <v>0</v>
      </c>
      <c r="AL162" s="66" t="s">
        <v>510</v>
      </c>
      <c r="AM162" s="66" t="s">
        <v>576</v>
      </c>
      <c r="AN162" t="s">
        <v>782</v>
      </c>
      <c r="AO162" t="s">
        <v>57</v>
      </c>
    </row>
    <row r="163" spans="1:42" x14ac:dyDescent="0.2">
      <c r="A163" t="s">
        <v>509</v>
      </c>
      <c r="B163" t="s">
        <v>739</v>
      </c>
      <c r="C163" t="s">
        <v>739</v>
      </c>
      <c r="E163" t="s">
        <v>740</v>
      </c>
      <c r="F163" s="15" t="s">
        <v>414</v>
      </c>
      <c r="G163" s="56" t="s">
        <v>418</v>
      </c>
      <c r="H163">
        <v>0.25</v>
      </c>
      <c r="I163" s="56" t="s">
        <v>618</v>
      </c>
      <c r="J163" s="16" t="s">
        <v>583</v>
      </c>
      <c r="K163">
        <f>N163*0.25</f>
        <v>4750000</v>
      </c>
      <c r="L163" s="3">
        <v>45016</v>
      </c>
      <c r="M163" s="3">
        <v>45747</v>
      </c>
      <c r="N163">
        <v>19000000</v>
      </c>
      <c r="O163" t="s">
        <v>317</v>
      </c>
      <c r="P163" t="s">
        <v>143</v>
      </c>
      <c r="Q163" t="s">
        <v>48</v>
      </c>
      <c r="R163">
        <v>4050.93</v>
      </c>
      <c r="S163" s="6">
        <v>1</v>
      </c>
      <c r="X163" s="6">
        <v>0.25</v>
      </c>
      <c r="Y163" s="15" t="s">
        <v>741</v>
      </c>
      <c r="Z163" s="6">
        <v>0.75</v>
      </c>
      <c r="AB163" s="3"/>
      <c r="AC163" s="8">
        <v>5.3800000000000001E-2</v>
      </c>
      <c r="AE163">
        <v>0</v>
      </c>
      <c r="AF163">
        <v>0</v>
      </c>
      <c r="AH163" s="6">
        <v>1</v>
      </c>
      <c r="AI163" s="6">
        <v>1</v>
      </c>
      <c r="AJ163" s="12">
        <v>0</v>
      </c>
      <c r="AK163" s="12">
        <v>0</v>
      </c>
      <c r="AL163" s="66" t="s">
        <v>510</v>
      </c>
      <c r="AM163" s="66" t="s">
        <v>576</v>
      </c>
      <c r="AN163" t="s">
        <v>742</v>
      </c>
      <c r="AO163" s="14" t="s">
        <v>743</v>
      </c>
      <c r="AP163" s="66" t="s">
        <v>455</v>
      </c>
    </row>
    <row r="164" spans="1:42" x14ac:dyDescent="0.2">
      <c r="A164" t="s">
        <v>41</v>
      </c>
      <c r="B164" t="s">
        <v>753</v>
      </c>
      <c r="C164" s="82" t="s">
        <v>987</v>
      </c>
      <c r="E164" t="s">
        <v>755</v>
      </c>
      <c r="F164" t="s">
        <v>42</v>
      </c>
      <c r="G164" s="16" t="s">
        <v>418</v>
      </c>
      <c r="H164">
        <v>1</v>
      </c>
      <c r="I164" s="56" t="s">
        <v>618</v>
      </c>
      <c r="J164" s="16" t="s">
        <v>583</v>
      </c>
      <c r="K164">
        <v>5000000</v>
      </c>
      <c r="L164" s="3">
        <v>45019</v>
      </c>
      <c r="M164" s="3">
        <v>45750</v>
      </c>
      <c r="N164">
        <v>5000000</v>
      </c>
      <c r="O164" t="s">
        <v>324</v>
      </c>
      <c r="P164" t="s">
        <v>325</v>
      </c>
      <c r="Q164" t="s">
        <v>48</v>
      </c>
      <c r="R164">
        <v>6962.2</v>
      </c>
      <c r="S164" s="6">
        <v>1</v>
      </c>
      <c r="X164" s="6">
        <v>1</v>
      </c>
      <c r="Y164" s="15" t="s">
        <v>657</v>
      </c>
      <c r="Z164" s="6">
        <v>0.75</v>
      </c>
      <c r="AB164" s="3"/>
      <c r="AC164" s="15" t="s">
        <v>757</v>
      </c>
      <c r="AD164" s="6">
        <v>0.06</v>
      </c>
      <c r="AE164" s="15">
        <v>0</v>
      </c>
      <c r="AF164">
        <v>0</v>
      </c>
      <c r="AG164" s="8"/>
      <c r="AH164" s="6">
        <v>1</v>
      </c>
      <c r="AI164" s="6">
        <v>1</v>
      </c>
      <c r="AJ164" s="12">
        <v>0</v>
      </c>
      <c r="AK164" s="12">
        <v>0</v>
      </c>
      <c r="AL164" s="66" t="s">
        <v>510</v>
      </c>
      <c r="AM164" s="66" t="s">
        <v>576</v>
      </c>
      <c r="AN164" t="s">
        <v>758</v>
      </c>
      <c r="AO164" s="14" t="s">
        <v>763</v>
      </c>
      <c r="AP164" s="66" t="s">
        <v>455</v>
      </c>
    </row>
    <row r="165" spans="1:42" x14ac:dyDescent="0.2">
      <c r="A165" t="s">
        <v>41</v>
      </c>
      <c r="B165" t="s">
        <v>855</v>
      </c>
      <c r="C165" t="s">
        <v>855</v>
      </c>
      <c r="E165" t="s">
        <v>856</v>
      </c>
      <c r="F165" s="15" t="s">
        <v>414</v>
      </c>
      <c r="G165" s="16" t="s">
        <v>418</v>
      </c>
      <c r="H165">
        <v>1</v>
      </c>
      <c r="I165" s="56" t="s">
        <v>618</v>
      </c>
      <c r="J165" s="16" t="s">
        <v>583</v>
      </c>
      <c r="K165">
        <f>N165*0.25</f>
        <v>14187500</v>
      </c>
      <c r="L165" s="3">
        <v>45019</v>
      </c>
      <c r="M165" s="3">
        <v>45750</v>
      </c>
      <c r="N165">
        <v>56750000</v>
      </c>
      <c r="O165" t="s">
        <v>324</v>
      </c>
      <c r="P165" t="s">
        <v>325</v>
      </c>
      <c r="Q165" t="s">
        <v>48</v>
      </c>
      <c r="R165">
        <v>6962.2</v>
      </c>
      <c r="S165" s="6">
        <v>1</v>
      </c>
      <c r="X165" s="6">
        <v>1</v>
      </c>
      <c r="Y165" t="s">
        <v>398</v>
      </c>
      <c r="Z165" s="6">
        <v>0.76</v>
      </c>
      <c r="AB165" s="3"/>
      <c r="AC165" s="8">
        <v>0.1186</v>
      </c>
      <c r="AD165" s="8">
        <v>0.1186</v>
      </c>
      <c r="AE165">
        <v>0</v>
      </c>
      <c r="AF165">
        <v>0</v>
      </c>
      <c r="AH165" s="6">
        <v>1</v>
      </c>
      <c r="AI165" s="6">
        <v>1</v>
      </c>
      <c r="AJ165" s="12">
        <v>0</v>
      </c>
      <c r="AK165" s="12">
        <v>0</v>
      </c>
      <c r="AL165" s="66" t="s">
        <v>510</v>
      </c>
      <c r="AM165" s="66" t="s">
        <v>576</v>
      </c>
      <c r="AN165" t="s">
        <v>758</v>
      </c>
      <c r="AO165" s="14" t="s">
        <v>857</v>
      </c>
    </row>
    <row r="166" spans="1:42" x14ac:dyDescent="0.2">
      <c r="A166" t="s">
        <v>509</v>
      </c>
      <c r="B166" t="s">
        <v>326</v>
      </c>
      <c r="C166" t="s">
        <v>327</v>
      </c>
      <c r="E166" t="s">
        <v>744</v>
      </c>
      <c r="F166" s="15" t="s">
        <v>414</v>
      </c>
      <c r="G166" s="56" t="s">
        <v>418</v>
      </c>
      <c r="H166">
        <v>0.2</v>
      </c>
      <c r="I166" s="56" t="s">
        <v>618</v>
      </c>
      <c r="J166" s="16" t="s">
        <v>583</v>
      </c>
      <c r="K166">
        <v>10000000</v>
      </c>
      <c r="L166" s="3">
        <v>45020</v>
      </c>
      <c r="M166" s="3">
        <v>45754</v>
      </c>
      <c r="N166">
        <v>50000000</v>
      </c>
      <c r="O166" t="s">
        <v>324</v>
      </c>
      <c r="P166" t="s">
        <v>325</v>
      </c>
      <c r="Q166" t="s">
        <v>48</v>
      </c>
      <c r="R166">
        <v>6953.36</v>
      </c>
      <c r="S166" s="6">
        <v>1</v>
      </c>
      <c r="X166" s="6">
        <v>1</v>
      </c>
      <c r="Y166" t="s">
        <v>595</v>
      </c>
      <c r="Z166" s="6">
        <v>0.8</v>
      </c>
      <c r="AB166" s="3"/>
      <c r="AC166" t="s">
        <v>745</v>
      </c>
      <c r="AD166" s="6">
        <v>0.05</v>
      </c>
      <c r="AE166" s="15">
        <v>0</v>
      </c>
      <c r="AF166">
        <v>0</v>
      </c>
      <c r="AH166" s="6">
        <v>1</v>
      </c>
      <c r="AI166" s="6">
        <v>1</v>
      </c>
      <c r="AJ166" s="12">
        <v>0</v>
      </c>
      <c r="AK166" s="12">
        <v>0</v>
      </c>
      <c r="AL166" s="12" t="s">
        <v>510</v>
      </c>
      <c r="AM166" s="12" t="s">
        <v>576</v>
      </c>
      <c r="AN166" t="s">
        <v>746</v>
      </c>
      <c r="AO166" s="12" t="s">
        <v>329</v>
      </c>
      <c r="AP166" s="66" t="s">
        <v>455</v>
      </c>
    </row>
    <row r="167" spans="1:42" x14ac:dyDescent="0.2">
      <c r="A167" t="s">
        <v>41</v>
      </c>
      <c r="B167" t="s">
        <v>754</v>
      </c>
      <c r="C167" t="s">
        <v>754</v>
      </c>
      <c r="E167" t="s">
        <v>756</v>
      </c>
      <c r="F167" t="s">
        <v>42</v>
      </c>
      <c r="G167" s="16" t="s">
        <v>418</v>
      </c>
      <c r="H167">
        <v>1</v>
      </c>
      <c r="I167" s="56" t="s">
        <v>618</v>
      </c>
      <c r="J167" s="16" t="s">
        <v>583</v>
      </c>
      <c r="K167">
        <f>N167*0.24</f>
        <v>19200000</v>
      </c>
      <c r="L167" s="3">
        <v>45020</v>
      </c>
      <c r="M167" s="3">
        <v>45754</v>
      </c>
      <c r="N167">
        <v>80000000</v>
      </c>
      <c r="O167" t="s">
        <v>324</v>
      </c>
      <c r="P167" t="s">
        <v>325</v>
      </c>
      <c r="Q167" t="s">
        <v>48</v>
      </c>
      <c r="R167">
        <v>6953.36</v>
      </c>
      <c r="S167" s="6">
        <v>1</v>
      </c>
      <c r="X167" s="6">
        <v>1</v>
      </c>
      <c r="Y167" s="15" t="s">
        <v>759</v>
      </c>
      <c r="Z167" s="6">
        <v>0.78</v>
      </c>
      <c r="AB167" s="3"/>
      <c r="AC167" s="15" t="s">
        <v>760</v>
      </c>
      <c r="AD167" s="8">
        <v>8.4000000000000005E-2</v>
      </c>
      <c r="AE167" s="15">
        <v>0</v>
      </c>
      <c r="AF167">
        <v>0</v>
      </c>
      <c r="AG167" s="8"/>
      <c r="AH167" s="6">
        <v>1</v>
      </c>
      <c r="AI167" s="6">
        <v>1</v>
      </c>
      <c r="AJ167" s="12">
        <v>0</v>
      </c>
      <c r="AK167" s="12">
        <v>0</v>
      </c>
      <c r="AL167" s="66" t="s">
        <v>510</v>
      </c>
      <c r="AM167" s="66" t="s">
        <v>576</v>
      </c>
      <c r="AN167" t="s">
        <v>761</v>
      </c>
      <c r="AO167" s="14" t="s">
        <v>762</v>
      </c>
      <c r="AP167" s="66" t="s">
        <v>455</v>
      </c>
    </row>
    <row r="168" spans="1:42" x14ac:dyDescent="0.2">
      <c r="A168" t="s">
        <v>41</v>
      </c>
      <c r="B168" t="s">
        <v>764</v>
      </c>
      <c r="C168" t="s">
        <v>764</v>
      </c>
      <c r="E168" t="s">
        <v>766</v>
      </c>
      <c r="F168" t="s">
        <v>42</v>
      </c>
      <c r="G168" s="16" t="s">
        <v>418</v>
      </c>
      <c r="H168">
        <v>5.9799999999999999E-2</v>
      </c>
      <c r="I168" s="56" t="s">
        <v>618</v>
      </c>
      <c r="J168" s="16" t="s">
        <v>583</v>
      </c>
      <c r="K168">
        <v>100000</v>
      </c>
      <c r="L168" s="3">
        <v>45022</v>
      </c>
      <c r="M168" s="3">
        <v>45390</v>
      </c>
      <c r="N168">
        <v>1000000</v>
      </c>
      <c r="O168" t="s">
        <v>324</v>
      </c>
      <c r="P168" t="s">
        <v>325</v>
      </c>
      <c r="Q168" t="s">
        <v>48</v>
      </c>
      <c r="R168">
        <v>6983.03</v>
      </c>
      <c r="S168" s="6">
        <v>1</v>
      </c>
      <c r="X168" s="6">
        <v>1</v>
      </c>
      <c r="Y168" s="92" t="s">
        <v>769</v>
      </c>
      <c r="Z168" s="6">
        <v>0.7</v>
      </c>
      <c r="AB168" s="3"/>
      <c r="AC168" s="8">
        <v>-5.9799999999999999E-2</v>
      </c>
      <c r="AE168" s="15">
        <v>0</v>
      </c>
      <c r="AF168">
        <v>0</v>
      </c>
      <c r="AG168" s="8"/>
      <c r="AH168" s="6">
        <v>1</v>
      </c>
      <c r="AI168" s="6">
        <v>-1</v>
      </c>
      <c r="AJ168" s="12">
        <v>0</v>
      </c>
      <c r="AK168" s="12">
        <v>0</v>
      </c>
      <c r="AL168" s="66" t="s">
        <v>510</v>
      </c>
      <c r="AM168" s="66" t="s">
        <v>576</v>
      </c>
      <c r="AN168" t="s">
        <v>770</v>
      </c>
      <c r="AO168" s="14" t="s">
        <v>771</v>
      </c>
      <c r="AP168" s="66" t="s">
        <v>455</v>
      </c>
    </row>
    <row r="169" spans="1:42" x14ac:dyDescent="0.2">
      <c r="A169" t="s">
        <v>41</v>
      </c>
      <c r="B169" t="s">
        <v>783</v>
      </c>
      <c r="C169" t="s">
        <v>783</v>
      </c>
      <c r="E169" t="s">
        <v>784</v>
      </c>
      <c r="F169" s="15" t="s">
        <v>414</v>
      </c>
      <c r="G169" s="16" t="s">
        <v>418</v>
      </c>
      <c r="H169">
        <v>0.2</v>
      </c>
      <c r="I169" s="56" t="s">
        <v>618</v>
      </c>
      <c r="J169" s="16" t="s">
        <v>583</v>
      </c>
      <c r="K169">
        <v>1000000</v>
      </c>
      <c r="L169" s="3">
        <v>45022</v>
      </c>
      <c r="M169" s="3">
        <v>45390</v>
      </c>
      <c r="N169">
        <v>5000000</v>
      </c>
      <c r="O169" s="15" t="s">
        <v>701</v>
      </c>
      <c r="P169" t="s">
        <v>700</v>
      </c>
      <c r="Q169" t="s">
        <v>48</v>
      </c>
      <c r="R169">
        <v>1.1910000000000001</v>
      </c>
      <c r="S169" s="6">
        <v>1</v>
      </c>
      <c r="X169" s="6">
        <v>0.2</v>
      </c>
      <c r="Y169" s="15" t="s">
        <v>439</v>
      </c>
      <c r="Z169" s="6">
        <v>0.8</v>
      </c>
      <c r="AB169" s="3"/>
      <c r="AC169" s="8">
        <v>7.1099999999999997E-2</v>
      </c>
      <c r="AE169" s="15">
        <v>0</v>
      </c>
      <c r="AF169">
        <v>0</v>
      </c>
      <c r="AH169" s="6">
        <v>1</v>
      </c>
      <c r="AI169" s="6">
        <v>1</v>
      </c>
      <c r="AJ169" s="12">
        <v>0</v>
      </c>
      <c r="AK169" s="12">
        <v>0</v>
      </c>
      <c r="AL169" s="66" t="s">
        <v>510</v>
      </c>
      <c r="AM169" s="66" t="s">
        <v>576</v>
      </c>
      <c r="AN169" t="s">
        <v>770</v>
      </c>
      <c r="AO169" s="14" t="s">
        <v>785</v>
      </c>
      <c r="AP169" s="66" t="s">
        <v>455</v>
      </c>
    </row>
    <row r="170" spans="1:42" x14ac:dyDescent="0.2">
      <c r="A170" t="s">
        <v>41</v>
      </c>
      <c r="B170" t="s">
        <v>306</v>
      </c>
      <c r="C170" t="s">
        <v>307</v>
      </c>
      <c r="E170" t="s">
        <v>765</v>
      </c>
      <c r="F170" t="s">
        <v>42</v>
      </c>
      <c r="G170" s="16" t="s">
        <v>418</v>
      </c>
      <c r="H170">
        <v>0.3</v>
      </c>
      <c r="I170" s="56" t="s">
        <v>618</v>
      </c>
      <c r="J170" s="16" t="s">
        <v>583</v>
      </c>
      <c r="K170">
        <v>2500000</v>
      </c>
      <c r="L170" s="3">
        <v>45022</v>
      </c>
      <c r="M170" s="3">
        <v>46119</v>
      </c>
      <c r="N170">
        <v>8333330</v>
      </c>
      <c r="O170" t="s">
        <v>324</v>
      </c>
      <c r="P170" t="s">
        <v>325</v>
      </c>
      <c r="Q170" t="s">
        <v>48</v>
      </c>
      <c r="R170">
        <v>6978.86</v>
      </c>
      <c r="S170" s="6">
        <v>1</v>
      </c>
      <c r="X170" s="6">
        <v>0.3</v>
      </c>
      <c r="Y170" s="65" t="s">
        <v>767</v>
      </c>
      <c r="Z170" s="6">
        <v>0.7</v>
      </c>
      <c r="AB170" s="3"/>
      <c r="AC170" s="8">
        <v>6.8000000000000005E-2</v>
      </c>
      <c r="AE170" s="15">
        <v>0</v>
      </c>
      <c r="AF170">
        <v>0</v>
      </c>
      <c r="AG170" s="8"/>
      <c r="AH170" s="6">
        <v>1</v>
      </c>
      <c r="AI170" s="6">
        <v>1</v>
      </c>
      <c r="AJ170" s="12">
        <v>0</v>
      </c>
      <c r="AK170" s="12">
        <v>0</v>
      </c>
      <c r="AL170" s="66" t="s">
        <v>510</v>
      </c>
      <c r="AM170" s="66" t="s">
        <v>576</v>
      </c>
      <c r="AN170" t="s">
        <v>768</v>
      </c>
      <c r="AO170" s="62" t="s">
        <v>309</v>
      </c>
      <c r="AP170" s="66" t="s">
        <v>455</v>
      </c>
    </row>
    <row r="171" spans="1:42" x14ac:dyDescent="0.2">
      <c r="A171" t="s">
        <v>41</v>
      </c>
      <c r="B171" t="s">
        <v>838</v>
      </c>
      <c r="C171" t="s">
        <v>838</v>
      </c>
      <c r="E171" t="s">
        <v>839</v>
      </c>
      <c r="F171" s="15" t="s">
        <v>414</v>
      </c>
      <c r="G171" s="16" t="s">
        <v>418</v>
      </c>
      <c r="H171">
        <v>0.97499999999999998</v>
      </c>
      <c r="I171" s="56" t="s">
        <v>618</v>
      </c>
      <c r="J171" s="16" t="s">
        <v>583</v>
      </c>
      <c r="K171">
        <f>N171*0.975</f>
        <v>48750000</v>
      </c>
      <c r="L171" s="3">
        <v>45023</v>
      </c>
      <c r="M171" s="3">
        <v>45754</v>
      </c>
      <c r="N171">
        <v>50000000</v>
      </c>
      <c r="O171" t="s">
        <v>324</v>
      </c>
      <c r="P171" t="s">
        <v>325</v>
      </c>
      <c r="Q171" t="s">
        <v>48</v>
      </c>
      <c r="R171">
        <v>7042.89</v>
      </c>
      <c r="S171" s="6">
        <v>1</v>
      </c>
      <c r="X171" s="6">
        <v>1</v>
      </c>
      <c r="Y171" t="s">
        <v>62</v>
      </c>
      <c r="Z171" s="6">
        <v>0.75</v>
      </c>
      <c r="AB171" s="3"/>
      <c r="AC171" s="15" t="s">
        <v>840</v>
      </c>
      <c r="AD171" s="8">
        <v>6.3E-2</v>
      </c>
      <c r="AE171">
        <v>0</v>
      </c>
      <c r="AF171">
        <v>0</v>
      </c>
      <c r="AH171" s="6">
        <v>1</v>
      </c>
      <c r="AI171" s="6">
        <v>1</v>
      </c>
      <c r="AJ171" s="12">
        <v>0</v>
      </c>
      <c r="AK171" s="12">
        <v>0</v>
      </c>
      <c r="AL171" s="66" t="s">
        <v>510</v>
      </c>
      <c r="AM171" s="66" t="s">
        <v>576</v>
      </c>
      <c r="AN171" t="s">
        <v>841</v>
      </c>
      <c r="AO171" s="61" t="s">
        <v>858</v>
      </c>
      <c r="AP171" s="12" t="s">
        <v>415</v>
      </c>
    </row>
    <row r="172" spans="1:42" x14ac:dyDescent="0.2">
      <c r="A172" t="s">
        <v>41</v>
      </c>
      <c r="B172" t="s">
        <v>773</v>
      </c>
      <c r="C172" t="s">
        <v>773</v>
      </c>
      <c r="E172" s="15" t="s">
        <v>774</v>
      </c>
      <c r="F172" t="s">
        <v>42</v>
      </c>
      <c r="G172" s="16" t="s">
        <v>418</v>
      </c>
      <c r="H172">
        <v>1</v>
      </c>
      <c r="I172" s="56" t="s">
        <v>618</v>
      </c>
      <c r="J172" s="16" t="s">
        <v>583</v>
      </c>
      <c r="K172">
        <v>6970105</v>
      </c>
      <c r="L172" s="3">
        <v>45023</v>
      </c>
      <c r="M172" s="3">
        <v>46119</v>
      </c>
      <c r="N172">
        <v>6970105</v>
      </c>
      <c r="O172" t="s">
        <v>324</v>
      </c>
      <c r="P172" t="s">
        <v>325</v>
      </c>
      <c r="Q172" t="s">
        <v>48</v>
      </c>
      <c r="R172">
        <v>7042.89</v>
      </c>
      <c r="S172" s="6">
        <v>1</v>
      </c>
      <c r="X172" s="6">
        <v>1</v>
      </c>
      <c r="Y172" s="15" t="s">
        <v>775</v>
      </c>
      <c r="Z172" s="6">
        <v>0.75</v>
      </c>
      <c r="AB172" s="3"/>
      <c r="AC172" s="15" t="s">
        <v>776</v>
      </c>
      <c r="AD172" s="6">
        <v>0.08</v>
      </c>
      <c r="AE172" s="15">
        <v>0</v>
      </c>
      <c r="AF172">
        <v>0</v>
      </c>
      <c r="AH172" s="6">
        <v>1</v>
      </c>
      <c r="AI172" s="6">
        <v>1</v>
      </c>
      <c r="AJ172" s="12">
        <v>0</v>
      </c>
      <c r="AK172" s="12">
        <v>0</v>
      </c>
      <c r="AL172" s="66" t="s">
        <v>510</v>
      </c>
      <c r="AM172" s="66" t="s">
        <v>576</v>
      </c>
      <c r="AN172" t="s">
        <v>777</v>
      </c>
      <c r="AO172" s="75" t="s">
        <v>778</v>
      </c>
      <c r="AP172" s="66" t="s">
        <v>455</v>
      </c>
    </row>
    <row r="173" spans="1:42" x14ac:dyDescent="0.2">
      <c r="A173" t="s">
        <v>41</v>
      </c>
      <c r="B173" t="s">
        <v>826</v>
      </c>
      <c r="C173" t="s">
        <v>826</v>
      </c>
      <c r="E173" t="s">
        <v>828</v>
      </c>
      <c r="F173" s="15" t="s">
        <v>414</v>
      </c>
      <c r="G173" s="16" t="s">
        <v>418</v>
      </c>
      <c r="H173">
        <v>1</v>
      </c>
      <c r="I173" s="56" t="s">
        <v>618</v>
      </c>
      <c r="J173" s="16" t="s">
        <v>583</v>
      </c>
      <c r="K173">
        <v>122416548.42</v>
      </c>
      <c r="L173" s="3">
        <v>45026</v>
      </c>
      <c r="M173" s="3">
        <v>45754</v>
      </c>
      <c r="N173">
        <v>122416548.42</v>
      </c>
      <c r="O173" t="s">
        <v>324</v>
      </c>
      <c r="P173" t="s">
        <v>325</v>
      </c>
      <c r="Q173" t="s">
        <v>48</v>
      </c>
      <c r="R173">
        <v>6968.57</v>
      </c>
      <c r="S173" s="6">
        <v>1</v>
      </c>
      <c r="X173" s="6">
        <v>1</v>
      </c>
      <c r="Y173" t="s">
        <v>62</v>
      </c>
      <c r="Z173" s="6">
        <v>0.75</v>
      </c>
      <c r="AB173" s="3"/>
      <c r="AC173" s="8">
        <v>0.14099999999999999</v>
      </c>
      <c r="AD173" s="8">
        <v>0.14099999999999999</v>
      </c>
      <c r="AE173" s="15">
        <v>0</v>
      </c>
      <c r="AF173">
        <v>0</v>
      </c>
      <c r="AH173" s="6">
        <v>1</v>
      </c>
      <c r="AI173" s="6">
        <v>1</v>
      </c>
      <c r="AJ173" s="12">
        <v>0</v>
      </c>
      <c r="AK173" s="12">
        <v>0</v>
      </c>
      <c r="AL173" s="66" t="s">
        <v>510</v>
      </c>
      <c r="AM173" s="66" t="s">
        <v>576</v>
      </c>
      <c r="AN173" t="s">
        <v>830</v>
      </c>
      <c r="AO173" t="s">
        <v>57</v>
      </c>
    </row>
    <row r="174" spans="1:42" x14ac:dyDescent="0.2">
      <c r="A174" t="s">
        <v>41</v>
      </c>
      <c r="B174" t="s">
        <v>787</v>
      </c>
      <c r="C174" t="s">
        <v>787</v>
      </c>
      <c r="E174" t="s">
        <v>789</v>
      </c>
      <c r="F174" s="15" t="s">
        <v>414</v>
      </c>
      <c r="G174" s="16" t="s">
        <v>418</v>
      </c>
      <c r="H174">
        <v>0.99</v>
      </c>
      <c r="I174" s="56" t="s">
        <v>618</v>
      </c>
      <c r="J174" s="16" t="s">
        <v>583</v>
      </c>
      <c r="K174">
        <f>N174*0.24</f>
        <v>16800000</v>
      </c>
      <c r="L174" s="3">
        <v>45026</v>
      </c>
      <c r="M174" s="3">
        <v>45757</v>
      </c>
      <c r="N174">
        <v>70000000</v>
      </c>
      <c r="O174" t="s">
        <v>324</v>
      </c>
      <c r="P174" t="s">
        <v>325</v>
      </c>
      <c r="Q174" t="s">
        <v>48</v>
      </c>
      <c r="R174">
        <v>6968.57</v>
      </c>
      <c r="S174" s="6">
        <v>1</v>
      </c>
      <c r="X174" s="6">
        <v>1</v>
      </c>
      <c r="Y174" s="15" t="s">
        <v>759</v>
      </c>
      <c r="Z174" s="6">
        <v>0.78</v>
      </c>
      <c r="AB174" s="3"/>
      <c r="AC174" s="15" t="s">
        <v>792</v>
      </c>
      <c r="AD174" s="8">
        <v>8.4000000000000005E-2</v>
      </c>
      <c r="AE174" s="15">
        <v>0</v>
      </c>
      <c r="AF174">
        <v>0</v>
      </c>
      <c r="AH174" s="6">
        <v>1</v>
      </c>
      <c r="AI174" s="6">
        <v>1</v>
      </c>
      <c r="AJ174" s="12">
        <v>0</v>
      </c>
      <c r="AK174" s="12">
        <v>0</v>
      </c>
      <c r="AL174" s="66" t="s">
        <v>510</v>
      </c>
      <c r="AM174" s="66" t="s">
        <v>576</v>
      </c>
      <c r="AN174" t="s">
        <v>793</v>
      </c>
      <c r="AO174" s="14" t="s">
        <v>762</v>
      </c>
      <c r="AP174" s="66" t="s">
        <v>455</v>
      </c>
    </row>
    <row r="175" spans="1:42" ht="0.75" customHeight="1" x14ac:dyDescent="0.2">
      <c r="A175" t="s">
        <v>41</v>
      </c>
      <c r="B175" t="s">
        <v>786</v>
      </c>
      <c r="C175" t="s">
        <v>786</v>
      </c>
      <c r="E175" t="s">
        <v>788</v>
      </c>
      <c r="F175" s="15" t="s">
        <v>414</v>
      </c>
      <c r="G175" s="16" t="s">
        <v>418</v>
      </c>
      <c r="H175">
        <v>1</v>
      </c>
      <c r="I175" s="56" t="s">
        <v>618</v>
      </c>
      <c r="J175" s="16" t="s">
        <v>583</v>
      </c>
      <c r="K175">
        <v>12320000</v>
      </c>
      <c r="L175" s="3">
        <v>45026</v>
      </c>
      <c r="M175" s="3">
        <v>46122</v>
      </c>
      <c r="N175">
        <v>12320000</v>
      </c>
      <c r="O175" t="s">
        <v>324</v>
      </c>
      <c r="P175" t="s">
        <v>325</v>
      </c>
      <c r="Q175" t="s">
        <v>48</v>
      </c>
      <c r="R175">
        <v>6968.57</v>
      </c>
      <c r="S175" s="6">
        <v>1</v>
      </c>
      <c r="X175" s="6">
        <v>1</v>
      </c>
      <c r="Y175" s="15" t="s">
        <v>606</v>
      </c>
      <c r="Z175" s="6">
        <v>0.76</v>
      </c>
      <c r="AB175" s="3"/>
      <c r="AC175" s="15" t="s">
        <v>790</v>
      </c>
      <c r="AD175" s="6">
        <v>7.0000000000000007E-2</v>
      </c>
      <c r="AE175" s="15">
        <v>0</v>
      </c>
      <c r="AF175">
        <v>0</v>
      </c>
      <c r="AH175" s="6">
        <v>1</v>
      </c>
      <c r="AI175" s="6">
        <v>1</v>
      </c>
      <c r="AJ175" s="12">
        <v>0</v>
      </c>
      <c r="AK175" s="12">
        <v>0</v>
      </c>
      <c r="AL175" s="66" t="s">
        <v>510</v>
      </c>
      <c r="AM175" s="66" t="s">
        <v>576</v>
      </c>
      <c r="AN175" t="s">
        <v>791</v>
      </c>
      <c r="AO175" s="14" t="s">
        <v>730</v>
      </c>
      <c r="AP175" s="66" t="s">
        <v>455</v>
      </c>
    </row>
    <row r="176" spans="1:42" x14ac:dyDescent="0.2">
      <c r="A176" t="s">
        <v>41</v>
      </c>
      <c r="B176" t="s">
        <v>794</v>
      </c>
      <c r="C176" t="s">
        <v>794</v>
      </c>
      <c r="E176" t="s">
        <v>795</v>
      </c>
      <c r="F176" s="15" t="s">
        <v>414</v>
      </c>
      <c r="G176" s="16" t="s">
        <v>418</v>
      </c>
      <c r="H176">
        <v>0.2</v>
      </c>
      <c r="I176" s="56" t="s">
        <v>618</v>
      </c>
      <c r="J176" s="16" t="s">
        <v>583</v>
      </c>
      <c r="K176">
        <v>1000000</v>
      </c>
      <c r="L176" s="3">
        <v>45028</v>
      </c>
      <c r="M176" s="3">
        <v>45394</v>
      </c>
      <c r="N176">
        <v>5000000</v>
      </c>
      <c r="O176" t="s">
        <v>799</v>
      </c>
      <c r="P176" t="s">
        <v>797</v>
      </c>
      <c r="Q176" t="s">
        <v>48</v>
      </c>
      <c r="R176">
        <v>0.95899999999999996</v>
      </c>
      <c r="S176" s="6">
        <v>1</v>
      </c>
      <c r="X176" s="6">
        <v>0.2</v>
      </c>
      <c r="Y176" s="15" t="s">
        <v>801</v>
      </c>
      <c r="Z176" s="6">
        <v>0.8</v>
      </c>
      <c r="AB176" s="3"/>
      <c r="AC176" s="8">
        <v>8.3900000000000002E-2</v>
      </c>
      <c r="AD176" s="8">
        <v>8.3900000000000002E-2</v>
      </c>
      <c r="AE176" s="15">
        <v>0</v>
      </c>
      <c r="AF176">
        <v>0</v>
      </c>
      <c r="AH176" s="6">
        <v>1</v>
      </c>
      <c r="AI176" s="6">
        <v>1</v>
      </c>
      <c r="AJ176" s="12">
        <v>0</v>
      </c>
      <c r="AK176" s="12">
        <v>0</v>
      </c>
      <c r="AL176" s="66" t="s">
        <v>510</v>
      </c>
      <c r="AM176" s="66" t="s">
        <v>576</v>
      </c>
      <c r="AN176" t="s">
        <v>802</v>
      </c>
      <c r="AO176" s="14" t="s">
        <v>803</v>
      </c>
      <c r="AP176" s="66" t="s">
        <v>455</v>
      </c>
    </row>
    <row r="177" spans="1:42" x14ac:dyDescent="0.2">
      <c r="A177" t="s">
        <v>41</v>
      </c>
      <c r="B177" t="s">
        <v>794</v>
      </c>
      <c r="C177" t="s">
        <v>794</v>
      </c>
      <c r="E177" t="s">
        <v>796</v>
      </c>
      <c r="F177" s="15" t="s">
        <v>414</v>
      </c>
      <c r="G177" s="16" t="s">
        <v>418</v>
      </c>
      <c r="H177">
        <v>0.2</v>
      </c>
      <c r="I177" s="56" t="s">
        <v>618</v>
      </c>
      <c r="J177" s="16" t="s">
        <v>583</v>
      </c>
      <c r="K177">
        <v>1000000</v>
      </c>
      <c r="L177" s="3">
        <v>45028</v>
      </c>
      <c r="M177" s="3">
        <v>45394</v>
      </c>
      <c r="N177">
        <v>5000000</v>
      </c>
      <c r="O177" t="s">
        <v>800</v>
      </c>
      <c r="P177" t="s">
        <v>798</v>
      </c>
      <c r="Q177" t="s">
        <v>48</v>
      </c>
      <c r="R177">
        <v>0.48099999999999998</v>
      </c>
      <c r="S177" s="6">
        <v>1</v>
      </c>
      <c r="X177" s="6">
        <v>0.2</v>
      </c>
      <c r="Y177" s="15" t="s">
        <v>801</v>
      </c>
      <c r="Z177" s="6">
        <v>0.8</v>
      </c>
      <c r="AB177" s="3"/>
      <c r="AC177" s="8">
        <v>8.0500000000000002E-2</v>
      </c>
      <c r="AD177" s="8">
        <v>8.0500000000000002E-2</v>
      </c>
      <c r="AE177" s="15">
        <v>0</v>
      </c>
      <c r="AF177">
        <v>0</v>
      </c>
      <c r="AH177" s="6">
        <v>1</v>
      </c>
      <c r="AI177" s="6">
        <v>1</v>
      </c>
      <c r="AJ177" s="12">
        <v>0</v>
      </c>
      <c r="AK177" s="12">
        <v>0</v>
      </c>
      <c r="AL177" s="66" t="s">
        <v>510</v>
      </c>
      <c r="AM177" s="66" t="s">
        <v>576</v>
      </c>
      <c r="AN177" t="s">
        <v>802</v>
      </c>
      <c r="AO177" s="95" t="s">
        <v>803</v>
      </c>
      <c r="AP177" s="66" t="s">
        <v>455</v>
      </c>
    </row>
    <row r="178" spans="1:42" x14ac:dyDescent="0.2">
      <c r="A178" t="s">
        <v>41</v>
      </c>
      <c r="B178" t="s">
        <v>804</v>
      </c>
      <c r="C178" t="s">
        <v>804</v>
      </c>
      <c r="E178" t="s">
        <v>805</v>
      </c>
      <c r="F178" s="15" t="s">
        <v>414</v>
      </c>
      <c r="G178" s="16" t="s">
        <v>418</v>
      </c>
      <c r="H178">
        <v>1</v>
      </c>
      <c r="I178" s="56" t="s">
        <v>618</v>
      </c>
      <c r="J178" s="16" t="s">
        <v>583</v>
      </c>
      <c r="K178">
        <f>N178*0.25</f>
        <v>13915000</v>
      </c>
      <c r="L178" s="3">
        <v>45028</v>
      </c>
      <c r="M178" s="3">
        <v>46489</v>
      </c>
      <c r="N178">
        <v>55660000</v>
      </c>
      <c r="O178" t="s">
        <v>324</v>
      </c>
      <c r="P178" t="s">
        <v>325</v>
      </c>
      <c r="Q178" t="s">
        <v>48</v>
      </c>
      <c r="R178">
        <v>7021.02</v>
      </c>
      <c r="S178" s="6">
        <v>1</v>
      </c>
      <c r="X178" s="6">
        <v>1</v>
      </c>
      <c r="Y178" t="s">
        <v>806</v>
      </c>
      <c r="Z178" s="6">
        <v>0.75</v>
      </c>
      <c r="AB178" s="3"/>
      <c r="AC178" t="s">
        <v>807</v>
      </c>
      <c r="AD178" s="6">
        <v>0.06</v>
      </c>
      <c r="AE178" s="68">
        <v>1.2999999999999999E-2</v>
      </c>
      <c r="AF178">
        <v>0</v>
      </c>
      <c r="AH178" s="6">
        <v>1</v>
      </c>
      <c r="AI178" s="6">
        <v>1</v>
      </c>
      <c r="AJ178" s="12">
        <v>0</v>
      </c>
      <c r="AK178" s="12">
        <v>0</v>
      </c>
      <c r="AL178" s="66" t="s">
        <v>510</v>
      </c>
      <c r="AM178" s="66" t="s">
        <v>576</v>
      </c>
      <c r="AN178" t="s">
        <v>808</v>
      </c>
      <c r="AO178" s="14" t="s">
        <v>639</v>
      </c>
    </row>
    <row r="179" spans="1:42" x14ac:dyDescent="0.2">
      <c r="A179" t="s">
        <v>41</v>
      </c>
      <c r="B179" t="s">
        <v>672</v>
      </c>
      <c r="C179" t="s">
        <v>672</v>
      </c>
      <c r="E179" t="s">
        <v>810</v>
      </c>
      <c r="F179" s="15" t="s">
        <v>511</v>
      </c>
      <c r="G179" s="16" t="s">
        <v>418</v>
      </c>
      <c r="H179">
        <v>0</v>
      </c>
      <c r="I179" s="56" t="s">
        <v>618</v>
      </c>
      <c r="J179" s="16" t="s">
        <v>583</v>
      </c>
      <c r="K179">
        <v>0</v>
      </c>
      <c r="L179" s="3">
        <v>45029</v>
      </c>
      <c r="M179" s="3">
        <v>45397</v>
      </c>
      <c r="N179">
        <v>5000000</v>
      </c>
      <c r="O179" t="s">
        <v>46</v>
      </c>
      <c r="P179" t="s">
        <v>47</v>
      </c>
      <c r="Q179" t="s">
        <v>93</v>
      </c>
      <c r="R179">
        <v>6404.65</v>
      </c>
      <c r="S179" s="6">
        <v>1</v>
      </c>
      <c r="AB179" s="3"/>
      <c r="AE179" s="15">
        <v>0</v>
      </c>
      <c r="AF179">
        <v>0</v>
      </c>
      <c r="AH179" s="6">
        <v>1</v>
      </c>
      <c r="AI179" s="6">
        <v>1</v>
      </c>
      <c r="AJ179" s="12">
        <v>4.6800000000000001E-2</v>
      </c>
      <c r="AK179" s="12">
        <v>234000</v>
      </c>
      <c r="AL179" s="66" t="s">
        <v>576</v>
      </c>
      <c r="AM179" s="66" t="s">
        <v>510</v>
      </c>
      <c r="AO179" s="61" t="s">
        <v>681</v>
      </c>
      <c r="AP179" s="12" t="s">
        <v>455</v>
      </c>
    </row>
    <row r="180" spans="1:42" x14ac:dyDescent="0.2">
      <c r="A180" t="s">
        <v>41</v>
      </c>
      <c r="B180" t="s">
        <v>326</v>
      </c>
      <c r="C180" t="s">
        <v>327</v>
      </c>
      <c r="E180" t="s">
        <v>811</v>
      </c>
      <c r="F180" s="15" t="s">
        <v>414</v>
      </c>
      <c r="G180" s="16" t="s">
        <v>418</v>
      </c>
      <c r="H180">
        <v>0.2</v>
      </c>
      <c r="I180" s="56" t="s">
        <v>618</v>
      </c>
      <c r="J180" s="16" t="s">
        <v>583</v>
      </c>
      <c r="K180">
        <v>10000000</v>
      </c>
      <c r="L180" s="3">
        <v>45029</v>
      </c>
      <c r="M180" s="3">
        <v>45761</v>
      </c>
      <c r="N180">
        <v>50000000</v>
      </c>
      <c r="O180" t="s">
        <v>324</v>
      </c>
      <c r="P180" t="s">
        <v>325</v>
      </c>
      <c r="Q180" t="s">
        <v>48</v>
      </c>
      <c r="R180">
        <v>6973</v>
      </c>
      <c r="S180" s="6">
        <v>1</v>
      </c>
      <c r="X180" s="6">
        <v>1</v>
      </c>
      <c r="Y180" t="s">
        <v>595</v>
      </c>
      <c r="Z180" s="6">
        <v>0.8</v>
      </c>
      <c r="AB180" s="3"/>
      <c r="AC180" t="s">
        <v>812</v>
      </c>
      <c r="AD180" s="6">
        <v>0.05</v>
      </c>
      <c r="AE180" s="15">
        <v>0</v>
      </c>
      <c r="AF180">
        <v>0</v>
      </c>
      <c r="AH180" s="6">
        <v>1</v>
      </c>
      <c r="AI180" s="6">
        <v>1</v>
      </c>
      <c r="AJ180" s="12">
        <v>0</v>
      </c>
      <c r="AK180" s="12">
        <v>0</v>
      </c>
      <c r="AL180" s="66" t="s">
        <v>510</v>
      </c>
      <c r="AM180" s="66" t="s">
        <v>576</v>
      </c>
      <c r="AN180" t="s">
        <v>813</v>
      </c>
      <c r="AO180" s="12" t="s">
        <v>329</v>
      </c>
      <c r="AP180" s="12" t="s">
        <v>415</v>
      </c>
    </row>
    <row r="181" spans="1:42" x14ac:dyDescent="0.2">
      <c r="A181" t="s">
        <v>41</v>
      </c>
      <c r="B181" t="s">
        <v>814</v>
      </c>
      <c r="C181" t="s">
        <v>814</v>
      </c>
      <c r="D181" s="20"/>
      <c r="E181" t="s">
        <v>816</v>
      </c>
      <c r="F181" s="15" t="s">
        <v>414</v>
      </c>
      <c r="G181" s="16" t="s">
        <v>418</v>
      </c>
      <c r="H181">
        <v>1</v>
      </c>
      <c r="I181" s="56" t="s">
        <v>618</v>
      </c>
      <c r="J181" s="16" t="s">
        <v>583</v>
      </c>
      <c r="K181" s="4">
        <v>27282128.675000001</v>
      </c>
      <c r="L181" s="3">
        <v>45029</v>
      </c>
      <c r="M181" s="3">
        <v>45761</v>
      </c>
      <c r="N181">
        <v>109128514.73</v>
      </c>
      <c r="O181" t="s">
        <v>324</v>
      </c>
      <c r="P181" t="s">
        <v>325</v>
      </c>
      <c r="Q181" t="s">
        <v>48</v>
      </c>
      <c r="R181">
        <v>6966.82</v>
      </c>
      <c r="S181" s="6">
        <v>1</v>
      </c>
      <c r="X181" s="6">
        <v>1</v>
      </c>
      <c r="Y181" t="s">
        <v>818</v>
      </c>
      <c r="Z181" s="6">
        <v>0.76</v>
      </c>
      <c r="AB181" s="3"/>
      <c r="AC181" t="s">
        <v>819</v>
      </c>
      <c r="AD181" s="6">
        <v>0.06</v>
      </c>
      <c r="AE181" s="15">
        <v>0</v>
      </c>
      <c r="AF181">
        <v>0</v>
      </c>
      <c r="AH181" s="6">
        <v>1</v>
      </c>
      <c r="AI181" s="6">
        <v>1</v>
      </c>
      <c r="AJ181" s="12">
        <v>0</v>
      </c>
      <c r="AK181" s="12">
        <v>0</v>
      </c>
      <c r="AL181" s="66" t="s">
        <v>510</v>
      </c>
      <c r="AM181" s="66" t="s">
        <v>576</v>
      </c>
      <c r="AN181" t="s">
        <v>820</v>
      </c>
      <c r="AO181" s="14" t="s">
        <v>824</v>
      </c>
      <c r="AP181" s="12" t="s">
        <v>415</v>
      </c>
    </row>
    <row r="182" spans="1:42" x14ac:dyDescent="0.2">
      <c r="A182" t="s">
        <v>41</v>
      </c>
      <c r="B182" t="s">
        <v>815</v>
      </c>
      <c r="C182" t="s">
        <v>815</v>
      </c>
      <c r="E182" t="s">
        <v>817</v>
      </c>
      <c r="F182" s="15" t="s">
        <v>414</v>
      </c>
      <c r="G182" s="16" t="s">
        <v>418</v>
      </c>
      <c r="H182">
        <v>1</v>
      </c>
      <c r="I182" s="56" t="s">
        <v>618</v>
      </c>
      <c r="J182" s="16" t="s">
        <v>583</v>
      </c>
      <c r="K182">
        <v>30180000</v>
      </c>
      <c r="L182" s="3">
        <v>45029</v>
      </c>
      <c r="M182" s="3">
        <v>46125</v>
      </c>
      <c r="N182">
        <v>30180000</v>
      </c>
      <c r="O182" t="s">
        <v>324</v>
      </c>
      <c r="P182" t="s">
        <v>325</v>
      </c>
      <c r="Q182" t="s">
        <v>48</v>
      </c>
      <c r="R182">
        <v>6966.82</v>
      </c>
      <c r="S182" s="6">
        <v>1</v>
      </c>
      <c r="X182" s="6">
        <v>1</v>
      </c>
      <c r="Y182" s="15" t="s">
        <v>821</v>
      </c>
      <c r="Z182" s="6">
        <v>0.76</v>
      </c>
      <c r="AB182" s="3"/>
      <c r="AC182" s="15" t="s">
        <v>822</v>
      </c>
      <c r="AD182" s="6">
        <v>7.0000000000000007E-2</v>
      </c>
      <c r="AE182" s="15">
        <v>0</v>
      </c>
      <c r="AF182">
        <v>0</v>
      </c>
      <c r="AH182" s="6">
        <v>1</v>
      </c>
      <c r="AI182" s="6">
        <v>1</v>
      </c>
      <c r="AJ182" s="12">
        <v>0</v>
      </c>
      <c r="AK182" s="12">
        <v>0</v>
      </c>
      <c r="AL182" s="66" t="s">
        <v>510</v>
      </c>
      <c r="AM182" s="66" t="s">
        <v>576</v>
      </c>
      <c r="AN182" t="s">
        <v>823</v>
      </c>
      <c r="AO182" s="14" t="s">
        <v>825</v>
      </c>
      <c r="AP182" s="12" t="s">
        <v>455</v>
      </c>
    </row>
    <row r="183" spans="1:42" x14ac:dyDescent="0.2">
      <c r="A183" t="s">
        <v>41</v>
      </c>
      <c r="B183" t="s">
        <v>827</v>
      </c>
      <c r="C183" t="s">
        <v>827</v>
      </c>
      <c r="E183" t="s">
        <v>829</v>
      </c>
      <c r="F183" s="15" t="s">
        <v>414</v>
      </c>
      <c r="G183" s="16" t="s">
        <v>418</v>
      </c>
      <c r="H183">
        <v>0.25</v>
      </c>
      <c r="I183" s="56" t="s">
        <v>618</v>
      </c>
      <c r="J183" s="16" t="s">
        <v>583</v>
      </c>
      <c r="K183">
        <v>5600000</v>
      </c>
      <c r="L183" s="3">
        <v>45030</v>
      </c>
      <c r="M183" s="3">
        <v>45761</v>
      </c>
      <c r="N183">
        <v>22400000</v>
      </c>
      <c r="O183" t="s">
        <v>324</v>
      </c>
      <c r="P183" t="s">
        <v>325</v>
      </c>
      <c r="Q183" t="s">
        <v>48</v>
      </c>
      <c r="R183">
        <v>6949.96</v>
      </c>
      <c r="S183" s="6">
        <v>1</v>
      </c>
      <c r="X183" s="6">
        <v>0.25</v>
      </c>
      <c r="Y183" t="s">
        <v>62</v>
      </c>
      <c r="Z183" s="6">
        <v>0.75</v>
      </c>
      <c r="AB183" s="3"/>
      <c r="AC183" s="15" t="s">
        <v>831</v>
      </c>
      <c r="AD183" s="6">
        <v>0.05</v>
      </c>
      <c r="AE183" s="15">
        <v>0</v>
      </c>
      <c r="AF183">
        <v>0</v>
      </c>
      <c r="AH183" s="6">
        <v>1</v>
      </c>
      <c r="AI183" s="6">
        <v>1</v>
      </c>
      <c r="AJ183" s="12">
        <v>0</v>
      </c>
      <c r="AK183" s="12">
        <v>0</v>
      </c>
      <c r="AL183" s="66" t="s">
        <v>510</v>
      </c>
      <c r="AM183" s="66" t="s">
        <v>576</v>
      </c>
      <c r="AN183" t="s">
        <v>832</v>
      </c>
      <c r="AO183" s="14" t="s">
        <v>833</v>
      </c>
      <c r="AP183" s="66" t="s">
        <v>455</v>
      </c>
    </row>
    <row r="184" spans="1:42" x14ac:dyDescent="0.2">
      <c r="A184" t="s">
        <v>41</v>
      </c>
      <c r="B184" t="s">
        <v>326</v>
      </c>
      <c r="C184" t="s">
        <v>327</v>
      </c>
      <c r="E184" t="s">
        <v>834</v>
      </c>
      <c r="F184" s="15" t="s">
        <v>414</v>
      </c>
      <c r="G184" s="16" t="s">
        <v>418</v>
      </c>
      <c r="H184">
        <v>0.2</v>
      </c>
      <c r="I184" s="56" t="s">
        <v>618</v>
      </c>
      <c r="J184" s="16" t="s">
        <v>583</v>
      </c>
      <c r="K184">
        <f>N184*0.2</f>
        <v>10000000</v>
      </c>
      <c r="L184" s="3">
        <v>45034</v>
      </c>
      <c r="M184" s="3">
        <v>45765</v>
      </c>
      <c r="N184">
        <v>50000000</v>
      </c>
      <c r="O184" t="s">
        <v>324</v>
      </c>
      <c r="P184" t="s">
        <v>325</v>
      </c>
      <c r="Q184" t="s">
        <v>48</v>
      </c>
      <c r="R184">
        <v>7003.86</v>
      </c>
      <c r="S184" s="6">
        <v>1</v>
      </c>
      <c r="X184" s="6">
        <v>1</v>
      </c>
      <c r="Y184" s="15" t="s">
        <v>835</v>
      </c>
      <c r="Z184" s="6">
        <v>0.8</v>
      </c>
      <c r="AB184" s="3"/>
      <c r="AC184" s="15" t="s">
        <v>836</v>
      </c>
      <c r="AD184" s="6">
        <v>0.05</v>
      </c>
      <c r="AE184" s="15">
        <v>0</v>
      </c>
      <c r="AF184">
        <v>0</v>
      </c>
      <c r="AH184" s="6">
        <v>1</v>
      </c>
      <c r="AI184" s="6">
        <v>1</v>
      </c>
      <c r="AJ184" s="12">
        <v>0</v>
      </c>
      <c r="AK184" s="12">
        <v>0</v>
      </c>
      <c r="AL184" s="66" t="s">
        <v>510</v>
      </c>
      <c r="AM184" s="66" t="s">
        <v>576</v>
      </c>
      <c r="AN184" t="s">
        <v>837</v>
      </c>
      <c r="AO184" s="12" t="s">
        <v>329</v>
      </c>
      <c r="AP184" s="12" t="s">
        <v>415</v>
      </c>
    </row>
    <row r="185" spans="1:42" x14ac:dyDescent="0.2">
      <c r="A185" t="s">
        <v>41</v>
      </c>
      <c r="B185" t="s">
        <v>971</v>
      </c>
      <c r="C185" t="s">
        <v>971</v>
      </c>
      <c r="E185" t="s">
        <v>972</v>
      </c>
      <c r="F185" s="15" t="s">
        <v>414</v>
      </c>
      <c r="G185" s="56" t="s">
        <v>418</v>
      </c>
      <c r="H185">
        <v>1</v>
      </c>
      <c r="I185" s="16" t="s">
        <v>52</v>
      </c>
      <c r="J185" s="16" t="s">
        <v>45</v>
      </c>
      <c r="K185">
        <f>N185*0.25</f>
        <v>48625000</v>
      </c>
      <c r="L185" s="3">
        <v>45034</v>
      </c>
      <c r="M185" s="3">
        <v>45765</v>
      </c>
      <c r="N185">
        <v>194500000</v>
      </c>
      <c r="O185" t="s">
        <v>324</v>
      </c>
      <c r="P185" t="s">
        <v>325</v>
      </c>
      <c r="Q185" t="s">
        <v>48</v>
      </c>
      <c r="R185">
        <v>6997.07</v>
      </c>
      <c r="S185" s="6">
        <v>1</v>
      </c>
      <c r="X185" s="6">
        <v>1</v>
      </c>
      <c r="Y185" s="53" t="s">
        <v>372</v>
      </c>
      <c r="Z185" s="6">
        <v>0.75</v>
      </c>
      <c r="AB185" s="3"/>
      <c r="AC185" t="s">
        <v>973</v>
      </c>
      <c r="AD185" s="6">
        <v>0.05</v>
      </c>
      <c r="AE185" s="6">
        <v>0</v>
      </c>
      <c r="AF185">
        <v>0</v>
      </c>
      <c r="AH185" s="6">
        <v>1</v>
      </c>
      <c r="AI185" s="6">
        <v>1</v>
      </c>
      <c r="AJ185" s="12">
        <v>0</v>
      </c>
      <c r="AK185" s="12">
        <v>0</v>
      </c>
      <c r="AL185" s="12" t="s">
        <v>510</v>
      </c>
      <c r="AM185" s="66" t="s">
        <v>576</v>
      </c>
      <c r="AN185" t="s">
        <v>974</v>
      </c>
      <c r="AO185" s="14" t="s">
        <v>857</v>
      </c>
    </row>
    <row r="186" spans="1:42" x14ac:dyDescent="0.2">
      <c r="A186" s="15" t="s">
        <v>53</v>
      </c>
      <c r="B186" t="s">
        <v>969</v>
      </c>
      <c r="C186" s="20" t="s">
        <v>969</v>
      </c>
      <c r="D186" s="91" t="s">
        <v>968</v>
      </c>
      <c r="E186" t="s">
        <v>970</v>
      </c>
      <c r="F186" s="15" t="s">
        <v>414</v>
      </c>
      <c r="G186" s="56" t="s">
        <v>418</v>
      </c>
      <c r="H186">
        <v>1</v>
      </c>
      <c r="I186" s="16" t="s">
        <v>52</v>
      </c>
      <c r="J186" s="16" t="s">
        <v>45</v>
      </c>
      <c r="K186">
        <v>50000000</v>
      </c>
      <c r="L186" s="3">
        <v>45034</v>
      </c>
      <c r="M186" s="3">
        <v>45768</v>
      </c>
      <c r="N186">
        <v>50000000</v>
      </c>
      <c r="O186" t="s">
        <v>46</v>
      </c>
      <c r="P186" t="s">
        <v>47</v>
      </c>
      <c r="Q186" t="s">
        <v>48</v>
      </c>
      <c r="R186">
        <v>6449.85</v>
      </c>
      <c r="S186" s="6">
        <v>1</v>
      </c>
      <c r="X186" s="6">
        <v>1</v>
      </c>
      <c r="Y186" t="s">
        <v>591</v>
      </c>
      <c r="Z186" s="6">
        <v>0.75</v>
      </c>
      <c r="AB186" s="3"/>
      <c r="AC186" s="8">
        <v>0.125</v>
      </c>
      <c r="AD186" s="6">
        <v>0.05</v>
      </c>
      <c r="AE186" s="6">
        <v>0</v>
      </c>
      <c r="AF186">
        <v>0</v>
      </c>
      <c r="AH186" s="6">
        <v>1</v>
      </c>
      <c r="AI186" s="6">
        <v>1</v>
      </c>
      <c r="AJ186" s="12">
        <v>0</v>
      </c>
      <c r="AK186" s="12">
        <v>0</v>
      </c>
      <c r="AL186" s="12" t="s">
        <v>510</v>
      </c>
      <c r="AM186" s="66" t="s">
        <v>576</v>
      </c>
      <c r="AN186" t="s">
        <v>850</v>
      </c>
      <c r="AO186" s="14" t="s">
        <v>572</v>
      </c>
    </row>
    <row r="187" spans="1:42" x14ac:dyDescent="0.2">
      <c r="A187" t="s">
        <v>41</v>
      </c>
      <c r="B187" t="s">
        <v>876</v>
      </c>
      <c r="C187" t="s">
        <v>876</v>
      </c>
      <c r="E187" t="s">
        <v>877</v>
      </c>
      <c r="F187" s="15" t="s">
        <v>414</v>
      </c>
      <c r="G187" s="16" t="s">
        <v>418</v>
      </c>
      <c r="H187">
        <v>1</v>
      </c>
      <c r="I187" s="56" t="s">
        <v>618</v>
      </c>
      <c r="J187" s="16" t="s">
        <v>873</v>
      </c>
      <c r="K187">
        <v>30000000</v>
      </c>
      <c r="L187" s="3">
        <v>45035</v>
      </c>
      <c r="M187" s="3">
        <v>45763</v>
      </c>
      <c r="N187">
        <v>30000000</v>
      </c>
      <c r="O187" t="s">
        <v>324</v>
      </c>
      <c r="P187" t="s">
        <v>325</v>
      </c>
      <c r="Q187" t="s">
        <v>48</v>
      </c>
      <c r="R187">
        <v>6965.58</v>
      </c>
      <c r="S187" s="6">
        <v>1</v>
      </c>
      <c r="X187" s="6">
        <v>1</v>
      </c>
      <c r="Y187" t="s">
        <v>62</v>
      </c>
      <c r="Z187" s="6">
        <v>0.75</v>
      </c>
      <c r="AB187" s="3"/>
      <c r="AC187" s="15" t="s">
        <v>879</v>
      </c>
      <c r="AD187" s="6">
        <v>0.05</v>
      </c>
      <c r="AE187">
        <v>0</v>
      </c>
      <c r="AF187" s="8">
        <v>1.52E-2</v>
      </c>
      <c r="AH187" s="6">
        <v>1</v>
      </c>
      <c r="AI187" s="6">
        <v>1</v>
      </c>
      <c r="AJ187" s="12">
        <v>0</v>
      </c>
      <c r="AK187" s="12">
        <v>0</v>
      </c>
      <c r="AL187" s="66" t="s">
        <v>510</v>
      </c>
      <c r="AM187" s="66" t="s">
        <v>576</v>
      </c>
      <c r="AN187" t="s">
        <v>868</v>
      </c>
      <c r="AO187" t="s">
        <v>57</v>
      </c>
    </row>
    <row r="188" spans="1:42" x14ac:dyDescent="0.2">
      <c r="A188" t="s">
        <v>41</v>
      </c>
      <c r="B188" t="s">
        <v>876</v>
      </c>
      <c r="C188" t="s">
        <v>876</v>
      </c>
      <c r="E188" t="s">
        <v>878</v>
      </c>
      <c r="F188" s="15" t="s">
        <v>414</v>
      </c>
      <c r="G188" s="16" t="s">
        <v>418</v>
      </c>
      <c r="H188">
        <v>1</v>
      </c>
      <c r="I188" s="56" t="s">
        <v>618</v>
      </c>
      <c r="J188" s="16" t="s">
        <v>873</v>
      </c>
      <c r="K188">
        <v>60002777.759999998</v>
      </c>
      <c r="L188" s="3">
        <v>45035</v>
      </c>
      <c r="M188" s="3">
        <v>45763</v>
      </c>
      <c r="N188">
        <v>60002777.759999998</v>
      </c>
      <c r="O188" t="s">
        <v>324</v>
      </c>
      <c r="P188" t="s">
        <v>325</v>
      </c>
      <c r="Q188" t="s">
        <v>48</v>
      </c>
      <c r="R188">
        <v>6965.58</v>
      </c>
      <c r="S188" s="6">
        <v>1</v>
      </c>
      <c r="X188" s="6">
        <v>1</v>
      </c>
      <c r="Y188" t="s">
        <v>62</v>
      </c>
      <c r="Z188" s="6">
        <v>0.75</v>
      </c>
      <c r="AB188" s="3"/>
      <c r="AC188" s="15" t="s">
        <v>880</v>
      </c>
      <c r="AD188" s="6">
        <v>0.05</v>
      </c>
      <c r="AE188">
        <v>0</v>
      </c>
      <c r="AF188" s="8">
        <v>1.52E-2</v>
      </c>
      <c r="AH188" s="6">
        <v>1</v>
      </c>
      <c r="AI188" s="6">
        <v>1</v>
      </c>
      <c r="AJ188" s="12">
        <v>0</v>
      </c>
      <c r="AK188" s="12">
        <v>0</v>
      </c>
      <c r="AL188" s="66" t="s">
        <v>510</v>
      </c>
      <c r="AM188" s="66" t="s">
        <v>576</v>
      </c>
      <c r="AN188" t="s">
        <v>868</v>
      </c>
      <c r="AO188" t="s">
        <v>57</v>
      </c>
    </row>
    <row r="189" spans="1:42" x14ac:dyDescent="0.2">
      <c r="A189" t="s">
        <v>41</v>
      </c>
      <c r="B189" t="s">
        <v>852</v>
      </c>
      <c r="C189" t="s">
        <v>852</v>
      </c>
      <c r="E189" t="s">
        <v>853</v>
      </c>
      <c r="F189" s="15" t="s">
        <v>414</v>
      </c>
      <c r="G189" s="16" t="s">
        <v>418</v>
      </c>
      <c r="H189">
        <v>1</v>
      </c>
      <c r="I189" s="56" t="s">
        <v>618</v>
      </c>
      <c r="J189" s="16" t="s">
        <v>583</v>
      </c>
      <c r="K189">
        <f>N189*0.2</f>
        <v>4000000</v>
      </c>
      <c r="L189" s="3">
        <v>45035</v>
      </c>
      <c r="M189" s="3">
        <v>45768</v>
      </c>
      <c r="N189">
        <v>20000000</v>
      </c>
      <c r="O189" t="s">
        <v>317</v>
      </c>
      <c r="P189" t="s">
        <v>143</v>
      </c>
      <c r="Q189" t="s">
        <v>48</v>
      </c>
      <c r="R189">
        <v>4162.03</v>
      </c>
      <c r="S189" s="6">
        <v>1</v>
      </c>
      <c r="X189" s="6">
        <v>1</v>
      </c>
      <c r="Y189" s="53" t="s">
        <v>372</v>
      </c>
      <c r="Z189" s="6">
        <v>0.75</v>
      </c>
      <c r="AB189" s="3"/>
      <c r="AC189" s="8">
        <v>9.2999999999999999E-2</v>
      </c>
      <c r="AD189" s="8">
        <v>9.2999999999999999E-2</v>
      </c>
      <c r="AE189">
        <v>0</v>
      </c>
      <c r="AF189">
        <v>0</v>
      </c>
      <c r="AH189" s="6">
        <v>1</v>
      </c>
      <c r="AI189" s="6">
        <v>1</v>
      </c>
      <c r="AJ189" s="12">
        <v>0</v>
      </c>
      <c r="AK189" s="12">
        <v>0</v>
      </c>
      <c r="AL189" s="66" t="s">
        <v>510</v>
      </c>
      <c r="AM189" s="66" t="s">
        <v>576</v>
      </c>
      <c r="AN189" t="s">
        <v>850</v>
      </c>
      <c r="AO189" s="14" t="s">
        <v>854</v>
      </c>
      <c r="AP189" s="12" t="s">
        <v>415</v>
      </c>
    </row>
    <row r="190" spans="1:42" x14ac:dyDescent="0.2">
      <c r="A190" t="s">
        <v>41</v>
      </c>
      <c r="B190" t="s">
        <v>326</v>
      </c>
      <c r="C190" t="s">
        <v>327</v>
      </c>
      <c r="D190" s="20"/>
      <c r="E190" t="s">
        <v>842</v>
      </c>
      <c r="F190" s="15" t="s">
        <v>414</v>
      </c>
      <c r="G190" s="16" t="s">
        <v>418</v>
      </c>
      <c r="H190">
        <v>0.2</v>
      </c>
      <c r="I190" s="56" t="s">
        <v>618</v>
      </c>
      <c r="J190" s="16" t="s">
        <v>583</v>
      </c>
      <c r="K190">
        <v>10000000</v>
      </c>
      <c r="L190" s="3">
        <v>45035</v>
      </c>
      <c r="M190" s="3">
        <v>45768</v>
      </c>
      <c r="N190">
        <v>50000000</v>
      </c>
      <c r="O190" t="s">
        <v>324</v>
      </c>
      <c r="P190" t="s">
        <v>325</v>
      </c>
      <c r="Q190" t="s">
        <v>48</v>
      </c>
      <c r="R190">
        <v>6968.75</v>
      </c>
      <c r="S190" s="6">
        <v>1</v>
      </c>
      <c r="X190" s="6">
        <v>1</v>
      </c>
      <c r="Y190" s="15" t="s">
        <v>835</v>
      </c>
      <c r="Z190" s="6">
        <v>0.8</v>
      </c>
      <c r="AB190" s="3"/>
      <c r="AC190" s="15" t="s">
        <v>836</v>
      </c>
      <c r="AD190" s="6">
        <v>0.05</v>
      </c>
      <c r="AE190">
        <v>0</v>
      </c>
      <c r="AF190">
        <v>0</v>
      </c>
      <c r="AH190" s="6">
        <v>1</v>
      </c>
      <c r="AI190" s="6">
        <v>1</v>
      </c>
      <c r="AJ190" s="12">
        <v>0</v>
      </c>
      <c r="AK190" s="12">
        <v>0</v>
      </c>
      <c r="AL190" s="66" t="s">
        <v>510</v>
      </c>
      <c r="AM190" s="66" t="s">
        <v>576</v>
      </c>
      <c r="AN190" t="s">
        <v>843</v>
      </c>
      <c r="AO190" s="12" t="s">
        <v>329</v>
      </c>
      <c r="AP190" s="12" t="s">
        <v>415</v>
      </c>
    </row>
    <row r="191" spans="1:42" x14ac:dyDescent="0.2">
      <c r="A191" t="s">
        <v>41</v>
      </c>
      <c r="B191" t="s">
        <v>846</v>
      </c>
      <c r="C191" s="80" t="s">
        <v>846</v>
      </c>
      <c r="E191" t="s">
        <v>848</v>
      </c>
      <c r="F191" s="15" t="s">
        <v>414</v>
      </c>
      <c r="G191" s="80" t="s">
        <v>418</v>
      </c>
      <c r="H191">
        <v>1</v>
      </c>
      <c r="I191" s="56" t="s">
        <v>618</v>
      </c>
      <c r="J191" s="16" t="s">
        <v>583</v>
      </c>
      <c r="K191">
        <f>N191*0.25</f>
        <v>17216783.057500001</v>
      </c>
      <c r="L191" s="3">
        <v>45035</v>
      </c>
      <c r="M191" s="3">
        <v>45768</v>
      </c>
      <c r="N191">
        <v>68867132.230000004</v>
      </c>
      <c r="O191" t="s">
        <v>324</v>
      </c>
      <c r="P191" t="s">
        <v>325</v>
      </c>
      <c r="Q191" t="s">
        <v>48</v>
      </c>
      <c r="R191">
        <v>6965.58</v>
      </c>
      <c r="S191" s="6">
        <v>1</v>
      </c>
      <c r="X191" s="6">
        <v>1</v>
      </c>
      <c r="Y191" t="s">
        <v>408</v>
      </c>
      <c r="Z191" s="6">
        <v>0.76</v>
      </c>
      <c r="AB191" s="3"/>
      <c r="AC191" s="8">
        <v>0.13519999999999999</v>
      </c>
      <c r="AD191" s="8">
        <v>0.13519999999999999</v>
      </c>
      <c r="AE191">
        <v>0</v>
      </c>
      <c r="AF191" s="8">
        <v>5.0000000000000001E-3</v>
      </c>
      <c r="AH191" s="6">
        <v>1</v>
      </c>
      <c r="AI191" s="6">
        <v>1</v>
      </c>
      <c r="AJ191" s="12">
        <v>0</v>
      </c>
      <c r="AK191" s="12">
        <v>0</v>
      </c>
      <c r="AL191" s="66" t="s">
        <v>510</v>
      </c>
      <c r="AM191" s="66" t="s">
        <v>576</v>
      </c>
      <c r="AN191" t="s">
        <v>850</v>
      </c>
      <c r="AO191" s="14" t="s">
        <v>824</v>
      </c>
      <c r="AP191" s="12" t="s">
        <v>415</v>
      </c>
    </row>
    <row r="192" spans="1:42" x14ac:dyDescent="0.2">
      <c r="A192" t="s">
        <v>41</v>
      </c>
      <c r="B192" t="s">
        <v>847</v>
      </c>
      <c r="C192" t="s">
        <v>847</v>
      </c>
      <c r="E192" t="s">
        <v>849</v>
      </c>
      <c r="F192" s="15" t="s">
        <v>414</v>
      </c>
      <c r="G192" s="80" t="s">
        <v>418</v>
      </c>
      <c r="H192">
        <v>1</v>
      </c>
      <c r="I192" s="56" t="s">
        <v>618</v>
      </c>
      <c r="J192" s="16" t="s">
        <v>583</v>
      </c>
      <c r="K192">
        <f>N192*0.24</f>
        <v>24000000</v>
      </c>
      <c r="L192" s="3">
        <v>45035</v>
      </c>
      <c r="M192" s="3">
        <v>45768</v>
      </c>
      <c r="N192">
        <v>100000000</v>
      </c>
      <c r="O192" t="s">
        <v>324</v>
      </c>
      <c r="P192" t="s">
        <v>325</v>
      </c>
      <c r="Q192" t="s">
        <v>48</v>
      </c>
      <c r="R192">
        <v>6965.58</v>
      </c>
      <c r="S192" s="6">
        <v>1</v>
      </c>
      <c r="X192" s="6">
        <v>1</v>
      </c>
      <c r="Y192" s="15" t="s">
        <v>759</v>
      </c>
      <c r="Z192" s="6">
        <v>0.78</v>
      </c>
      <c r="AB192" s="3"/>
      <c r="AC192" s="15" t="s">
        <v>851</v>
      </c>
      <c r="AD192" s="8">
        <v>8.4000000000000005E-2</v>
      </c>
      <c r="AE192" s="8">
        <v>4.2999999999999999E-4</v>
      </c>
      <c r="AF192" s="8">
        <v>1.95E-2</v>
      </c>
      <c r="AH192" s="6">
        <v>1</v>
      </c>
      <c r="AI192" s="6">
        <v>1</v>
      </c>
      <c r="AJ192" s="12">
        <v>0</v>
      </c>
      <c r="AK192" s="12">
        <v>0</v>
      </c>
      <c r="AL192" s="66" t="s">
        <v>510</v>
      </c>
      <c r="AM192" s="66" t="s">
        <v>576</v>
      </c>
      <c r="AN192" t="s">
        <v>850</v>
      </c>
      <c r="AO192" s="14" t="s">
        <v>762</v>
      </c>
      <c r="AP192" s="12" t="s">
        <v>415</v>
      </c>
    </row>
    <row r="193" spans="1:42" x14ac:dyDescent="0.2">
      <c r="A193" t="s">
        <v>509</v>
      </c>
      <c r="B193" t="s">
        <v>887</v>
      </c>
      <c r="C193" t="s">
        <v>887</v>
      </c>
      <c r="E193" s="15" t="s">
        <v>888</v>
      </c>
      <c r="F193" s="15" t="s">
        <v>414</v>
      </c>
      <c r="G193" s="80" t="s">
        <v>43</v>
      </c>
      <c r="H193">
        <v>0.98899999999999999</v>
      </c>
      <c r="I193" s="56" t="s">
        <v>618</v>
      </c>
      <c r="J193" s="16" t="s">
        <v>583</v>
      </c>
      <c r="K193">
        <f>N193*0.239</f>
        <v>17449390</v>
      </c>
      <c r="L193" s="3">
        <v>45035</v>
      </c>
      <c r="M193" s="3">
        <v>46132</v>
      </c>
      <c r="N193">
        <v>73010000</v>
      </c>
      <c r="O193" t="s">
        <v>324</v>
      </c>
      <c r="P193" t="s">
        <v>325</v>
      </c>
      <c r="Q193" t="s">
        <v>48</v>
      </c>
      <c r="R193">
        <v>6965.58</v>
      </c>
      <c r="S193" s="6">
        <v>1</v>
      </c>
      <c r="X193" s="6">
        <v>1</v>
      </c>
      <c r="Y193" t="s">
        <v>545</v>
      </c>
      <c r="Z193" s="6">
        <v>0.7</v>
      </c>
      <c r="AB193" s="3"/>
      <c r="AC193" s="8">
        <v>9.0700000000000003E-2</v>
      </c>
      <c r="AD193" s="8">
        <v>9.0700000000000003E-2</v>
      </c>
      <c r="AE193">
        <v>0</v>
      </c>
      <c r="AF193" s="8">
        <v>1.0999999999999999E-2</v>
      </c>
      <c r="AH193" s="6">
        <v>1</v>
      </c>
      <c r="AI193" s="6">
        <v>1</v>
      </c>
      <c r="AJ193" s="12">
        <v>0</v>
      </c>
      <c r="AK193" s="12">
        <v>0</v>
      </c>
      <c r="AL193" s="12" t="s">
        <v>510</v>
      </c>
      <c r="AM193" s="12" t="s">
        <v>576</v>
      </c>
      <c r="AN193" t="s">
        <v>889</v>
      </c>
      <c r="AO193" s="14" t="s">
        <v>625</v>
      </c>
      <c r="AP193" s="66" t="s">
        <v>415</v>
      </c>
    </row>
    <row r="194" spans="1:42" x14ac:dyDescent="0.2">
      <c r="A194" t="s">
        <v>41</v>
      </c>
      <c r="B194" t="s">
        <v>881</v>
      </c>
      <c r="C194" t="s">
        <v>881</v>
      </c>
      <c r="E194" t="s">
        <v>882</v>
      </c>
      <c r="F194" s="15" t="s">
        <v>511</v>
      </c>
      <c r="G194" s="80" t="s">
        <v>418</v>
      </c>
      <c r="H194">
        <v>0</v>
      </c>
      <c r="I194" s="56" t="s">
        <v>618</v>
      </c>
      <c r="J194" s="16" t="s">
        <v>873</v>
      </c>
      <c r="K194">
        <v>0</v>
      </c>
      <c r="L194" s="3">
        <v>45036</v>
      </c>
      <c r="M194" s="3">
        <v>45404</v>
      </c>
      <c r="N194">
        <v>3000000</v>
      </c>
      <c r="O194" t="s">
        <v>845</v>
      </c>
      <c r="P194" t="s">
        <v>844</v>
      </c>
      <c r="Q194" t="s">
        <v>93</v>
      </c>
      <c r="R194">
        <v>1.0940000000000001</v>
      </c>
      <c r="S194" s="6">
        <v>1</v>
      </c>
      <c r="AB194" s="3"/>
      <c r="AE194">
        <v>0</v>
      </c>
      <c r="AF194">
        <v>0</v>
      </c>
      <c r="AH194" s="6">
        <v>1</v>
      </c>
      <c r="AI194" s="6">
        <v>1</v>
      </c>
      <c r="AJ194" s="12">
        <v>8.5999999999999993E-2</v>
      </c>
      <c r="AK194" s="12">
        <v>258000</v>
      </c>
      <c r="AL194" s="66" t="s">
        <v>510</v>
      </c>
      <c r="AM194" s="66" t="s">
        <v>510</v>
      </c>
      <c r="AO194" s="61" t="s">
        <v>883</v>
      </c>
      <c r="AP194" s="66" t="s">
        <v>455</v>
      </c>
    </row>
    <row r="195" spans="1:42" x14ac:dyDescent="0.2">
      <c r="A195" s="15" t="s">
        <v>626</v>
      </c>
      <c r="B195" t="s">
        <v>891</v>
      </c>
      <c r="C195" t="s">
        <v>891</v>
      </c>
      <c r="D195" s="29" t="s">
        <v>890</v>
      </c>
      <c r="E195" t="s">
        <v>892</v>
      </c>
      <c r="F195" s="15" t="s">
        <v>414</v>
      </c>
      <c r="G195" s="16" t="s">
        <v>43</v>
      </c>
      <c r="H195">
        <v>1</v>
      </c>
      <c r="I195" s="56" t="s">
        <v>618</v>
      </c>
      <c r="J195" s="16" t="s">
        <v>583</v>
      </c>
      <c r="K195">
        <v>68902000</v>
      </c>
      <c r="L195" s="3">
        <v>45036</v>
      </c>
      <c r="M195" s="3">
        <v>45768</v>
      </c>
      <c r="N195">
        <v>68902000</v>
      </c>
      <c r="O195" t="s">
        <v>46</v>
      </c>
      <c r="P195" t="s">
        <v>47</v>
      </c>
      <c r="Q195" t="s">
        <v>48</v>
      </c>
      <c r="R195">
        <v>6411.76</v>
      </c>
      <c r="S195" s="6">
        <v>1</v>
      </c>
      <c r="X195" s="6">
        <v>1</v>
      </c>
      <c r="Y195" s="53" t="s">
        <v>372</v>
      </c>
      <c r="Z195" s="6">
        <v>0.77</v>
      </c>
      <c r="AB195" s="3"/>
      <c r="AC195" s="8">
        <v>0.125</v>
      </c>
      <c r="AD195" s="8">
        <v>0.125</v>
      </c>
      <c r="AE195">
        <v>0</v>
      </c>
      <c r="AF195">
        <v>0</v>
      </c>
      <c r="AH195" s="6">
        <v>1</v>
      </c>
      <c r="AI195" s="6">
        <v>1</v>
      </c>
      <c r="AJ195" s="12">
        <v>0</v>
      </c>
      <c r="AK195" s="12">
        <v>0</v>
      </c>
      <c r="AL195" s="66" t="s">
        <v>510</v>
      </c>
      <c r="AM195" s="66" t="s">
        <v>576</v>
      </c>
      <c r="AN195" t="s">
        <v>893</v>
      </c>
      <c r="AO195" s="14" t="s">
        <v>894</v>
      </c>
    </row>
    <row r="196" spans="1:42" x14ac:dyDescent="0.2">
      <c r="A196" s="15" t="s">
        <v>1489</v>
      </c>
      <c r="B196" t="s">
        <v>872</v>
      </c>
      <c r="C196" t="s">
        <v>872</v>
      </c>
      <c r="D196" t="s">
        <v>871</v>
      </c>
      <c r="E196" t="s">
        <v>874</v>
      </c>
      <c r="F196" s="15" t="s">
        <v>416</v>
      </c>
      <c r="G196" s="16" t="s">
        <v>417</v>
      </c>
      <c r="H196">
        <v>1</v>
      </c>
      <c r="I196" s="56" t="s">
        <v>618</v>
      </c>
      <c r="J196" s="16" t="s">
        <v>873</v>
      </c>
      <c r="K196">
        <v>17900000</v>
      </c>
      <c r="L196" s="3">
        <v>45037</v>
      </c>
      <c r="M196" s="3">
        <v>45404</v>
      </c>
      <c r="N196">
        <v>17900000</v>
      </c>
      <c r="O196" t="s">
        <v>324</v>
      </c>
      <c r="P196" t="s">
        <v>325</v>
      </c>
      <c r="Q196" t="s">
        <v>48</v>
      </c>
      <c r="R196">
        <v>6773.51</v>
      </c>
      <c r="S196" s="6">
        <v>1</v>
      </c>
      <c r="Y196" s="15" t="s">
        <v>569</v>
      </c>
      <c r="AB196" s="3"/>
      <c r="AC196" s="8">
        <v>5.8900000000000001E-2</v>
      </c>
      <c r="AE196" s="8">
        <v>5.4999999999999997E-3</v>
      </c>
      <c r="AF196">
        <v>0</v>
      </c>
      <c r="AH196" s="6">
        <v>1</v>
      </c>
      <c r="AI196" s="6">
        <v>1</v>
      </c>
      <c r="AJ196" s="12">
        <v>0</v>
      </c>
      <c r="AK196" s="12">
        <v>0</v>
      </c>
      <c r="AL196" s="66" t="s">
        <v>510</v>
      </c>
      <c r="AM196" s="66" t="s">
        <v>576</v>
      </c>
      <c r="AN196" s="55" t="s">
        <v>875</v>
      </c>
      <c r="AO196" s="14" t="s">
        <v>1539</v>
      </c>
    </row>
    <row r="197" spans="1:42" x14ac:dyDescent="0.2">
      <c r="A197" t="s">
        <v>41</v>
      </c>
      <c r="B197" t="s">
        <v>860</v>
      </c>
      <c r="C197" t="s">
        <v>860</v>
      </c>
      <c r="E197" t="s">
        <v>863</v>
      </c>
      <c r="F197" s="15" t="s">
        <v>414</v>
      </c>
      <c r="G197" t="s">
        <v>418</v>
      </c>
      <c r="H197">
        <v>1</v>
      </c>
      <c r="I197" s="56" t="s">
        <v>618</v>
      </c>
      <c r="J197" s="16" t="s">
        <v>583</v>
      </c>
      <c r="K197">
        <v>12732000</v>
      </c>
      <c r="L197" s="3">
        <v>45037</v>
      </c>
      <c r="M197" s="3">
        <v>45763</v>
      </c>
      <c r="N197">
        <v>12732000</v>
      </c>
      <c r="O197" t="s">
        <v>46</v>
      </c>
      <c r="P197" t="s">
        <v>47</v>
      </c>
      <c r="Q197" t="s">
        <v>48</v>
      </c>
      <c r="R197">
        <v>6250.54</v>
      </c>
      <c r="S197" s="6">
        <v>1</v>
      </c>
      <c r="X197" s="6">
        <v>1</v>
      </c>
      <c r="Y197" s="65" t="s">
        <v>867</v>
      </c>
      <c r="Z197" s="6">
        <v>0.8</v>
      </c>
      <c r="AB197" s="3"/>
      <c r="AC197" s="6">
        <v>0.17</v>
      </c>
      <c r="AD197" s="6">
        <v>0.17</v>
      </c>
      <c r="AE197" s="6">
        <v>0</v>
      </c>
      <c r="AF197" s="6">
        <v>0</v>
      </c>
      <c r="AH197" s="6">
        <v>1</v>
      </c>
      <c r="AI197" s="6">
        <v>1</v>
      </c>
      <c r="AJ197" s="12">
        <v>0</v>
      </c>
      <c r="AK197" s="12">
        <v>0</v>
      </c>
      <c r="AL197" s="66" t="s">
        <v>510</v>
      </c>
      <c r="AM197" s="66" t="s">
        <v>576</v>
      </c>
      <c r="AN197" t="s">
        <v>868</v>
      </c>
      <c r="AO197" s="14" t="s">
        <v>869</v>
      </c>
      <c r="AP197" s="66" t="s">
        <v>455</v>
      </c>
    </row>
    <row r="198" spans="1:42" x14ac:dyDescent="0.2">
      <c r="A198" t="s">
        <v>41</v>
      </c>
      <c r="B198" t="s">
        <v>983</v>
      </c>
      <c r="C198" t="s">
        <v>983</v>
      </c>
      <c r="D198" s="20"/>
      <c r="E198" t="s">
        <v>984</v>
      </c>
      <c r="F198" s="15" t="s">
        <v>414</v>
      </c>
      <c r="G198" s="15" t="s">
        <v>418</v>
      </c>
      <c r="H198">
        <v>0.21249999999999999</v>
      </c>
      <c r="I198" s="16" t="s">
        <v>52</v>
      </c>
      <c r="J198" s="16" t="s">
        <v>45</v>
      </c>
      <c r="K198">
        <f>N198*0.2125</f>
        <v>8088625.5</v>
      </c>
      <c r="L198" s="3">
        <v>45037</v>
      </c>
      <c r="M198" s="3">
        <v>45768</v>
      </c>
      <c r="N198">
        <v>38064120</v>
      </c>
      <c r="O198" t="s">
        <v>324</v>
      </c>
      <c r="P198" t="s">
        <v>325</v>
      </c>
      <c r="Q198" t="s">
        <v>48</v>
      </c>
      <c r="R198">
        <v>6773.51</v>
      </c>
      <c r="S198" s="6">
        <v>1</v>
      </c>
      <c r="X198" s="6">
        <v>0.2</v>
      </c>
      <c r="Y198" s="15" t="s">
        <v>985</v>
      </c>
      <c r="Z198" s="6">
        <v>0.8</v>
      </c>
      <c r="AB198" s="3"/>
      <c r="AC198" s="8">
        <v>0.1154</v>
      </c>
      <c r="AD198" s="8">
        <v>0.1154</v>
      </c>
      <c r="AE198" s="8">
        <v>-1.2500000000000001E-2</v>
      </c>
      <c r="AF198" s="8">
        <v>0</v>
      </c>
      <c r="AH198" s="6">
        <v>1</v>
      </c>
      <c r="AI198" s="6">
        <v>1</v>
      </c>
      <c r="AJ198" s="12">
        <v>0</v>
      </c>
      <c r="AK198" s="12">
        <v>0</v>
      </c>
      <c r="AL198" s="12" t="s">
        <v>510</v>
      </c>
      <c r="AM198" s="66" t="s">
        <v>576</v>
      </c>
      <c r="AN198" t="s">
        <v>986</v>
      </c>
      <c r="AO198" s="14" t="s">
        <v>989</v>
      </c>
    </row>
    <row r="199" spans="1:42" x14ac:dyDescent="0.2">
      <c r="A199" t="s">
        <v>41</v>
      </c>
      <c r="B199" t="s">
        <v>859</v>
      </c>
      <c r="C199" t="s">
        <v>859</v>
      </c>
      <c r="E199" t="s">
        <v>862</v>
      </c>
      <c r="F199" s="15" t="s">
        <v>414</v>
      </c>
      <c r="G199" t="s">
        <v>418</v>
      </c>
      <c r="H199">
        <v>1</v>
      </c>
      <c r="I199" s="56" t="s">
        <v>618</v>
      </c>
      <c r="J199" s="16" t="s">
        <v>583</v>
      </c>
      <c r="K199">
        <f>N199*0.25</f>
        <v>18752500</v>
      </c>
      <c r="L199" s="3">
        <v>45037</v>
      </c>
      <c r="M199" s="3">
        <v>45768</v>
      </c>
      <c r="N199">
        <v>75010000</v>
      </c>
      <c r="O199" t="s">
        <v>324</v>
      </c>
      <c r="P199" t="s">
        <v>325</v>
      </c>
      <c r="Q199" t="s">
        <v>48</v>
      </c>
      <c r="R199">
        <v>6773.51</v>
      </c>
      <c r="S199" s="6">
        <v>1</v>
      </c>
      <c r="X199" s="6">
        <v>1</v>
      </c>
      <c r="Y199" s="15" t="s">
        <v>657</v>
      </c>
      <c r="Z199" s="6">
        <v>0.75</v>
      </c>
      <c r="AB199" s="3"/>
      <c r="AC199" s="15" t="s">
        <v>865</v>
      </c>
      <c r="AD199" s="8">
        <v>5.5E-2</v>
      </c>
      <c r="AE199" s="15">
        <v>0</v>
      </c>
      <c r="AF199" s="68">
        <v>1.2999999999999999E-2</v>
      </c>
      <c r="AH199" s="6">
        <v>1</v>
      </c>
      <c r="AI199" s="6">
        <v>1</v>
      </c>
      <c r="AJ199" s="12">
        <v>0</v>
      </c>
      <c r="AK199" s="12">
        <v>0</v>
      </c>
      <c r="AL199" s="66" t="s">
        <v>510</v>
      </c>
      <c r="AM199" s="66" t="s">
        <v>576</v>
      </c>
      <c r="AN199" t="s">
        <v>866</v>
      </c>
      <c r="AO199" s="14" t="s">
        <v>571</v>
      </c>
      <c r="AP199" s="66" t="s">
        <v>455</v>
      </c>
    </row>
    <row r="200" spans="1:42" x14ac:dyDescent="0.2">
      <c r="A200" t="s">
        <v>41</v>
      </c>
      <c r="B200" t="s">
        <v>861</v>
      </c>
      <c r="C200" s="15" t="s">
        <v>1423</v>
      </c>
      <c r="E200" t="s">
        <v>864</v>
      </c>
      <c r="F200" s="15" t="s">
        <v>414</v>
      </c>
      <c r="G200" t="s">
        <v>418</v>
      </c>
      <c r="H200">
        <v>1</v>
      </c>
      <c r="I200" s="56" t="s">
        <v>618</v>
      </c>
      <c r="J200" s="16" t="s">
        <v>583</v>
      </c>
      <c r="K200">
        <v>283560000</v>
      </c>
      <c r="L200" s="3">
        <v>45037</v>
      </c>
      <c r="M200" s="3">
        <v>45768</v>
      </c>
      <c r="N200">
        <v>283560000</v>
      </c>
      <c r="O200" t="s">
        <v>324</v>
      </c>
      <c r="P200" t="s">
        <v>325</v>
      </c>
      <c r="Q200" t="s">
        <v>48</v>
      </c>
      <c r="R200">
        <v>6773.51</v>
      </c>
      <c r="S200" s="6">
        <v>1</v>
      </c>
      <c r="X200" s="6">
        <v>1</v>
      </c>
      <c r="Y200" t="s">
        <v>62</v>
      </c>
      <c r="Z200" s="6">
        <v>0.7</v>
      </c>
      <c r="AB200" s="3"/>
      <c r="AC200" s="6">
        <v>0.1</v>
      </c>
      <c r="AD200" s="6">
        <v>0.1</v>
      </c>
      <c r="AE200" s="6">
        <v>0</v>
      </c>
      <c r="AF200" s="6">
        <v>0</v>
      </c>
      <c r="AH200" s="6">
        <v>1</v>
      </c>
      <c r="AI200" s="6">
        <v>1</v>
      </c>
      <c r="AJ200" s="12">
        <v>0</v>
      </c>
      <c r="AK200" s="12">
        <v>0</v>
      </c>
      <c r="AL200" s="66" t="s">
        <v>510</v>
      </c>
      <c r="AM200" s="66" t="s">
        <v>576</v>
      </c>
      <c r="AN200" t="s">
        <v>870</v>
      </c>
      <c r="AO200" s="60" t="s">
        <v>312</v>
      </c>
      <c r="AP200" s="12" t="s">
        <v>415</v>
      </c>
    </row>
    <row r="201" spans="1:42" x14ac:dyDescent="0.2">
      <c r="A201" s="15" t="s">
        <v>626</v>
      </c>
      <c r="B201" t="s">
        <v>957</v>
      </c>
      <c r="C201" t="s">
        <v>957</v>
      </c>
      <c r="D201" s="91" t="s">
        <v>954</v>
      </c>
      <c r="E201" t="s">
        <v>959</v>
      </c>
      <c r="F201" s="15" t="s">
        <v>414</v>
      </c>
      <c r="G201" s="82" t="s">
        <v>418</v>
      </c>
      <c r="H201">
        <v>1</v>
      </c>
      <c r="I201" s="56" t="s">
        <v>618</v>
      </c>
      <c r="J201" s="16" t="s">
        <v>583</v>
      </c>
      <c r="K201">
        <v>50000000</v>
      </c>
      <c r="L201" s="3">
        <v>45041</v>
      </c>
      <c r="M201" s="3">
        <v>45771</v>
      </c>
      <c r="N201">
        <v>50000000</v>
      </c>
      <c r="O201" t="s">
        <v>324</v>
      </c>
      <c r="P201" t="s">
        <v>325</v>
      </c>
      <c r="Q201" t="s">
        <v>48</v>
      </c>
      <c r="R201">
        <v>6603.24</v>
      </c>
      <c r="S201" s="6">
        <v>1</v>
      </c>
      <c r="X201" s="6">
        <v>1</v>
      </c>
      <c r="Y201" s="15" t="s">
        <v>591</v>
      </c>
      <c r="Z201" s="6">
        <v>0.8</v>
      </c>
      <c r="AB201" s="3"/>
      <c r="AC201" s="15" t="s">
        <v>962</v>
      </c>
      <c r="AD201" s="8">
        <v>9.5000000000000001E-2</v>
      </c>
      <c r="AE201" s="6">
        <v>0</v>
      </c>
      <c r="AF201">
        <v>0</v>
      </c>
      <c r="AH201" s="6">
        <v>1</v>
      </c>
      <c r="AI201" s="6">
        <v>1</v>
      </c>
      <c r="AJ201" s="12">
        <v>0</v>
      </c>
      <c r="AK201" s="12">
        <v>0</v>
      </c>
      <c r="AL201" s="12" t="s">
        <v>510</v>
      </c>
      <c r="AM201" s="66" t="s">
        <v>576</v>
      </c>
      <c r="AN201" t="s">
        <v>963</v>
      </c>
      <c r="AO201" s="14" t="s">
        <v>967</v>
      </c>
    </row>
    <row r="202" spans="1:42" x14ac:dyDescent="0.2">
      <c r="A202" s="15" t="s">
        <v>509</v>
      </c>
      <c r="B202" t="s">
        <v>898</v>
      </c>
      <c r="C202" t="s">
        <v>898</v>
      </c>
      <c r="E202" t="s">
        <v>902</v>
      </c>
      <c r="F202" s="15" t="s">
        <v>414</v>
      </c>
      <c r="G202" s="82" t="s">
        <v>418</v>
      </c>
      <c r="H202">
        <v>1</v>
      </c>
      <c r="I202" s="56" t="s">
        <v>618</v>
      </c>
      <c r="J202" s="16" t="s">
        <v>583</v>
      </c>
      <c r="K202">
        <f>N202*0.219</f>
        <v>21900000</v>
      </c>
      <c r="L202" s="3">
        <v>45041</v>
      </c>
      <c r="M202" s="3">
        <v>45772</v>
      </c>
      <c r="N202">
        <v>100000000</v>
      </c>
      <c r="O202" t="s">
        <v>324</v>
      </c>
      <c r="P202" t="s">
        <v>325</v>
      </c>
      <c r="Q202" t="s">
        <v>48</v>
      </c>
      <c r="R202">
        <v>6603.24</v>
      </c>
      <c r="S202" s="6">
        <v>1</v>
      </c>
      <c r="X202" s="6">
        <v>1</v>
      </c>
      <c r="Y202" s="15" t="s">
        <v>450</v>
      </c>
      <c r="Z202" s="6">
        <v>0.75</v>
      </c>
      <c r="AB202" s="3"/>
      <c r="AC202" s="15" t="s">
        <v>906</v>
      </c>
      <c r="AD202" s="6">
        <v>0.1</v>
      </c>
      <c r="AE202" s="6">
        <v>0</v>
      </c>
      <c r="AF202">
        <v>0</v>
      </c>
      <c r="AH202" s="6">
        <v>1</v>
      </c>
      <c r="AI202" s="6">
        <v>1</v>
      </c>
      <c r="AJ202" s="12">
        <v>0</v>
      </c>
      <c r="AK202" s="12">
        <v>0</v>
      </c>
      <c r="AL202" s="66" t="s">
        <v>510</v>
      </c>
      <c r="AM202" s="66" t="s">
        <v>576</v>
      </c>
      <c r="AN202" t="s">
        <v>907</v>
      </c>
      <c r="AO202" s="14" t="s">
        <v>915</v>
      </c>
      <c r="AP202" s="12" t="s">
        <v>455</v>
      </c>
    </row>
    <row r="203" spans="1:42" x14ac:dyDescent="0.2">
      <c r="A203" s="15" t="s">
        <v>509</v>
      </c>
      <c r="B203" t="s">
        <v>899</v>
      </c>
      <c r="C203" t="s">
        <v>899</v>
      </c>
      <c r="D203" s="20"/>
      <c r="E203" t="s">
        <v>903</v>
      </c>
      <c r="F203" s="15" t="s">
        <v>414</v>
      </c>
      <c r="G203" s="15" t="s">
        <v>418</v>
      </c>
      <c r="H203">
        <v>1</v>
      </c>
      <c r="I203" s="56" t="s">
        <v>618</v>
      </c>
      <c r="J203" s="16" t="s">
        <v>583</v>
      </c>
      <c r="K203">
        <f>N203*0.25</f>
        <v>46677500</v>
      </c>
      <c r="L203" s="3">
        <v>45041</v>
      </c>
      <c r="M203" s="3">
        <v>45772</v>
      </c>
      <c r="N203">
        <v>186710000</v>
      </c>
      <c r="O203" t="s">
        <v>46</v>
      </c>
      <c r="P203" t="s">
        <v>47</v>
      </c>
      <c r="Q203" t="s">
        <v>48</v>
      </c>
      <c r="R203">
        <v>6118.15</v>
      </c>
      <c r="S203" s="6">
        <v>1</v>
      </c>
      <c r="X203" s="6">
        <v>1</v>
      </c>
      <c r="Y203" t="s">
        <v>398</v>
      </c>
      <c r="Z203" s="6">
        <v>0.76</v>
      </c>
      <c r="AB203" s="3"/>
      <c r="AC203" s="8">
        <v>8.8800000000000004E-2</v>
      </c>
      <c r="AD203" s="8">
        <v>8.8800000000000004E-2</v>
      </c>
      <c r="AE203" s="6">
        <v>0</v>
      </c>
      <c r="AF203">
        <v>0</v>
      </c>
      <c r="AH203" s="6">
        <v>1</v>
      </c>
      <c r="AI203" s="6">
        <v>1</v>
      </c>
      <c r="AJ203" s="12">
        <v>0</v>
      </c>
      <c r="AK203" s="12">
        <v>0</v>
      </c>
      <c r="AL203" s="66" t="s">
        <v>510</v>
      </c>
      <c r="AM203" s="66" t="s">
        <v>576</v>
      </c>
      <c r="AN203" t="s">
        <v>908</v>
      </c>
      <c r="AO203" s="14" t="s">
        <v>914</v>
      </c>
      <c r="AP203" s="12" t="s">
        <v>455</v>
      </c>
    </row>
    <row r="204" spans="1:42" x14ac:dyDescent="0.2">
      <c r="A204" s="15" t="s">
        <v>626</v>
      </c>
      <c r="B204" t="s">
        <v>958</v>
      </c>
      <c r="C204" t="s">
        <v>958</v>
      </c>
      <c r="D204" s="91" t="s">
        <v>955</v>
      </c>
      <c r="E204" t="s">
        <v>960</v>
      </c>
      <c r="F204" s="15" t="s">
        <v>414</v>
      </c>
      <c r="G204" s="15" t="s">
        <v>418</v>
      </c>
      <c r="H204">
        <v>1</v>
      </c>
      <c r="I204" s="56" t="s">
        <v>618</v>
      </c>
      <c r="J204" s="16" t="s">
        <v>583</v>
      </c>
      <c r="K204">
        <v>91900000</v>
      </c>
      <c r="L204" s="3">
        <v>45042</v>
      </c>
      <c r="M204" s="3">
        <v>45772</v>
      </c>
      <c r="N204">
        <v>91900000</v>
      </c>
      <c r="O204" t="s">
        <v>46</v>
      </c>
      <c r="P204" t="s">
        <v>47</v>
      </c>
      <c r="Q204" t="s">
        <v>48</v>
      </c>
      <c r="R204">
        <v>6142.15</v>
      </c>
      <c r="S204" s="6">
        <v>1</v>
      </c>
      <c r="X204" s="6">
        <v>1</v>
      </c>
      <c r="Y204" s="15" t="s">
        <v>591</v>
      </c>
      <c r="Z204" s="6">
        <v>0.75</v>
      </c>
      <c r="AB204" s="3"/>
      <c r="AC204" s="8">
        <v>0.124</v>
      </c>
      <c r="AD204" s="8">
        <v>0.05</v>
      </c>
      <c r="AE204" s="6">
        <v>0</v>
      </c>
      <c r="AF204">
        <v>0</v>
      </c>
      <c r="AH204" s="6">
        <v>1</v>
      </c>
      <c r="AI204" s="6">
        <v>1</v>
      </c>
      <c r="AJ204" s="12">
        <v>0</v>
      </c>
      <c r="AK204" s="12">
        <v>0</v>
      </c>
      <c r="AL204" s="12" t="s">
        <v>510</v>
      </c>
      <c r="AM204" s="66" t="s">
        <v>576</v>
      </c>
      <c r="AN204" t="s">
        <v>964</v>
      </c>
      <c r="AO204" s="14" t="s">
        <v>1019</v>
      </c>
    </row>
    <row r="205" spans="1:42" x14ac:dyDescent="0.2">
      <c r="A205" t="s">
        <v>509</v>
      </c>
      <c r="B205" t="s">
        <v>673</v>
      </c>
      <c r="C205" t="s">
        <v>673</v>
      </c>
      <c r="E205" t="s">
        <v>895</v>
      </c>
      <c r="F205" s="15" t="s">
        <v>414</v>
      </c>
      <c r="G205" t="s">
        <v>43</v>
      </c>
      <c r="H205">
        <v>0.2</v>
      </c>
      <c r="I205" s="56" t="s">
        <v>618</v>
      </c>
      <c r="J205" s="16" t="s">
        <v>583</v>
      </c>
      <c r="K205">
        <f>N205*0.2</f>
        <v>800000</v>
      </c>
      <c r="L205" s="3">
        <v>45042</v>
      </c>
      <c r="M205" s="3">
        <v>45775</v>
      </c>
      <c r="N205">
        <v>4000000</v>
      </c>
      <c r="O205" t="s">
        <v>324</v>
      </c>
      <c r="P205" t="s">
        <v>325</v>
      </c>
      <c r="Q205" t="s">
        <v>48</v>
      </c>
      <c r="R205">
        <v>6621.8</v>
      </c>
      <c r="S205" s="6">
        <v>1</v>
      </c>
      <c r="X205" s="6">
        <v>0.2</v>
      </c>
      <c r="Y205" s="15" t="s">
        <v>458</v>
      </c>
      <c r="Z205" s="6">
        <v>0.8</v>
      </c>
      <c r="AB205" s="3"/>
      <c r="AC205" s="15" t="s">
        <v>896</v>
      </c>
      <c r="AD205" s="6">
        <v>0.03</v>
      </c>
      <c r="AE205">
        <v>0</v>
      </c>
      <c r="AF205">
        <v>0</v>
      </c>
      <c r="AH205" s="6">
        <v>1</v>
      </c>
      <c r="AI205" s="6">
        <v>1</v>
      </c>
      <c r="AJ205" s="12">
        <v>0</v>
      </c>
      <c r="AK205" s="12">
        <v>0</v>
      </c>
      <c r="AL205" s="66" t="s">
        <v>510</v>
      </c>
      <c r="AM205" s="66" t="s">
        <v>576</v>
      </c>
      <c r="AN205" t="s">
        <v>897</v>
      </c>
      <c r="AO205" s="14" t="s">
        <v>683</v>
      </c>
      <c r="AP205" s="12" t="s">
        <v>455</v>
      </c>
    </row>
    <row r="206" spans="1:42" x14ac:dyDescent="0.2">
      <c r="A206" s="15" t="s">
        <v>509</v>
      </c>
      <c r="B206" t="s">
        <v>916</v>
      </c>
      <c r="C206" t="s">
        <v>916</v>
      </c>
      <c r="E206" t="s">
        <v>918</v>
      </c>
      <c r="F206" s="15" t="s">
        <v>414</v>
      </c>
      <c r="G206" s="15" t="s">
        <v>418</v>
      </c>
      <c r="H206">
        <v>0.2</v>
      </c>
      <c r="I206" s="56" t="s">
        <v>618</v>
      </c>
      <c r="J206" s="16" t="s">
        <v>583</v>
      </c>
      <c r="K206">
        <f>N206*0.2</f>
        <v>1000000</v>
      </c>
      <c r="L206" s="3">
        <v>45042</v>
      </c>
      <c r="M206" s="3">
        <v>45775</v>
      </c>
      <c r="N206">
        <v>5000000</v>
      </c>
      <c r="O206" t="s">
        <v>324</v>
      </c>
      <c r="P206" t="s">
        <v>325</v>
      </c>
      <c r="Q206" t="s">
        <v>48</v>
      </c>
      <c r="R206">
        <v>6623.28</v>
      </c>
      <c r="S206" s="6">
        <v>1</v>
      </c>
      <c r="X206" s="6">
        <v>0.2</v>
      </c>
      <c r="Y206" s="15" t="s">
        <v>488</v>
      </c>
      <c r="Z206" s="6">
        <v>0.8</v>
      </c>
      <c r="AB206" s="3"/>
      <c r="AC206" s="8">
        <v>8.2199999999999995E-2</v>
      </c>
      <c r="AD206" s="8">
        <v>8.2199999999999995E-2</v>
      </c>
      <c r="AE206" s="6">
        <v>0</v>
      </c>
      <c r="AF206">
        <v>0</v>
      </c>
      <c r="AH206" s="6">
        <v>1</v>
      </c>
      <c r="AI206" s="6">
        <v>1</v>
      </c>
      <c r="AJ206" s="12">
        <v>0</v>
      </c>
      <c r="AK206" s="12">
        <v>0</v>
      </c>
      <c r="AL206" s="66" t="s">
        <v>510</v>
      </c>
      <c r="AM206" s="66" t="s">
        <v>576</v>
      </c>
      <c r="AN206" t="s">
        <v>897</v>
      </c>
      <c r="AO206" s="14" t="s">
        <v>920</v>
      </c>
      <c r="AP206" s="12" t="s">
        <v>455</v>
      </c>
    </row>
    <row r="207" spans="1:42" x14ac:dyDescent="0.2">
      <c r="A207" s="15" t="s">
        <v>509</v>
      </c>
      <c r="B207" t="s">
        <v>917</v>
      </c>
      <c r="C207" t="s">
        <v>917</v>
      </c>
      <c r="E207" t="s">
        <v>919</v>
      </c>
      <c r="F207" s="15" t="s">
        <v>414</v>
      </c>
      <c r="G207" s="15" t="s">
        <v>418</v>
      </c>
      <c r="H207">
        <v>0.2</v>
      </c>
      <c r="I207" s="56" t="s">
        <v>618</v>
      </c>
      <c r="J207" s="16" t="s">
        <v>583</v>
      </c>
      <c r="K207">
        <f>N207*0.2+196000+382000+400000</f>
        <v>3978000</v>
      </c>
      <c r="L207" s="3">
        <v>45042</v>
      </c>
      <c r="M207" s="3">
        <v>45775</v>
      </c>
      <c r="N207">
        <v>15000000</v>
      </c>
      <c r="O207" t="s">
        <v>324</v>
      </c>
      <c r="P207" t="s">
        <v>325</v>
      </c>
      <c r="Q207" t="s">
        <v>48</v>
      </c>
      <c r="R207">
        <v>6640.45</v>
      </c>
      <c r="S207" s="6">
        <v>1</v>
      </c>
      <c r="X207" s="6">
        <v>1</v>
      </c>
      <c r="Y207" s="15" t="s">
        <v>921</v>
      </c>
      <c r="Z207" s="6">
        <v>0.75</v>
      </c>
      <c r="AB207" s="3"/>
      <c r="AC207" s="8">
        <v>4.7800000000000002E-2</v>
      </c>
      <c r="AD207" s="8">
        <v>4.7800000000000002E-2</v>
      </c>
      <c r="AE207" s="6">
        <v>0</v>
      </c>
      <c r="AF207">
        <v>0</v>
      </c>
      <c r="AH207" s="6">
        <v>1</v>
      </c>
      <c r="AI207" s="6">
        <v>1</v>
      </c>
      <c r="AJ207" s="12">
        <v>0</v>
      </c>
      <c r="AK207" s="12">
        <v>0</v>
      </c>
      <c r="AL207" s="66" t="s">
        <v>510</v>
      </c>
      <c r="AM207" s="66" t="s">
        <v>576</v>
      </c>
      <c r="AN207" t="s">
        <v>922</v>
      </c>
      <c r="AO207" s="14" t="s">
        <v>923</v>
      </c>
    </row>
    <row r="208" spans="1:42" x14ac:dyDescent="0.2">
      <c r="A208" t="s">
        <v>41</v>
      </c>
      <c r="B208" t="s">
        <v>937</v>
      </c>
      <c r="C208" t="s">
        <v>937</v>
      </c>
      <c r="D208" s="20"/>
      <c r="E208" t="s">
        <v>940</v>
      </c>
      <c r="F208" s="15" t="s">
        <v>414</v>
      </c>
      <c r="G208" s="15" t="s">
        <v>418</v>
      </c>
      <c r="H208">
        <v>0.98899999999999999</v>
      </c>
      <c r="I208" s="56" t="s">
        <v>618</v>
      </c>
      <c r="J208" s="16" t="s">
        <v>583</v>
      </c>
      <c r="K208">
        <f>N208*0.239</f>
        <v>16579430</v>
      </c>
      <c r="L208" s="3">
        <v>45042</v>
      </c>
      <c r="M208" s="3">
        <v>46139</v>
      </c>
      <c r="N208" s="4">
        <v>69370000</v>
      </c>
      <c r="O208" t="s">
        <v>324</v>
      </c>
      <c r="P208" t="s">
        <v>325</v>
      </c>
      <c r="Q208" t="s">
        <v>48</v>
      </c>
      <c r="R208" s="4">
        <v>6624.4</v>
      </c>
      <c r="S208" s="6">
        <v>1</v>
      </c>
      <c r="X208" s="6">
        <v>1</v>
      </c>
      <c r="Y208" s="15" t="s">
        <v>943</v>
      </c>
      <c r="Z208" s="6">
        <v>0.7</v>
      </c>
      <c r="AB208" s="3"/>
      <c r="AC208" s="15" t="s">
        <v>944</v>
      </c>
      <c r="AD208" s="8">
        <v>5.2400000000000002E-2</v>
      </c>
      <c r="AE208" s="6">
        <v>0</v>
      </c>
      <c r="AF208">
        <v>0</v>
      </c>
      <c r="AH208" s="6">
        <v>1</v>
      </c>
      <c r="AI208" s="6">
        <v>1</v>
      </c>
      <c r="AJ208" s="12">
        <v>0</v>
      </c>
      <c r="AK208" s="12">
        <v>0</v>
      </c>
      <c r="AL208" s="12" t="s">
        <v>510</v>
      </c>
      <c r="AM208" s="66" t="s">
        <v>576</v>
      </c>
      <c r="AN208" t="s">
        <v>945</v>
      </c>
      <c r="AO208" s="14" t="s">
        <v>953</v>
      </c>
      <c r="AP208" s="66" t="s">
        <v>455</v>
      </c>
    </row>
    <row r="209" spans="1:42" x14ac:dyDescent="0.2">
      <c r="A209" s="15" t="s">
        <v>626</v>
      </c>
      <c r="B209" t="s">
        <v>238</v>
      </c>
      <c r="C209" s="15" t="s">
        <v>239</v>
      </c>
      <c r="D209" s="91" t="s">
        <v>931</v>
      </c>
      <c r="E209" t="s">
        <v>932</v>
      </c>
      <c r="F209" s="15" t="s">
        <v>416</v>
      </c>
      <c r="G209" s="15" t="s">
        <v>417</v>
      </c>
      <c r="H209">
        <v>1</v>
      </c>
      <c r="I209" s="82" t="s">
        <v>618</v>
      </c>
      <c r="J209" s="80" t="s">
        <v>583</v>
      </c>
      <c r="K209">
        <v>9900000</v>
      </c>
      <c r="L209" s="3">
        <v>45043</v>
      </c>
      <c r="M209" s="3">
        <v>45406</v>
      </c>
      <c r="N209">
        <v>9900000</v>
      </c>
      <c r="O209" t="s">
        <v>46</v>
      </c>
      <c r="P209" t="s">
        <v>47</v>
      </c>
      <c r="Q209" t="s">
        <v>48</v>
      </c>
      <c r="R209">
        <v>6157.94</v>
      </c>
      <c r="S209" s="6">
        <v>1</v>
      </c>
      <c r="Y209" s="15" t="s">
        <v>769</v>
      </c>
      <c r="AB209" s="3"/>
      <c r="AC209" s="8">
        <v>4.0399999999999998E-2</v>
      </c>
      <c r="AD209" s="8">
        <v>0</v>
      </c>
      <c r="AE209" s="8">
        <v>9.4999999999999998E-3</v>
      </c>
      <c r="AF209">
        <v>0</v>
      </c>
      <c r="AH209" s="6">
        <v>1</v>
      </c>
      <c r="AI209" s="6">
        <v>1</v>
      </c>
      <c r="AJ209" s="12">
        <v>0</v>
      </c>
      <c r="AK209" s="12">
        <v>0</v>
      </c>
      <c r="AL209" s="12" t="s">
        <v>510</v>
      </c>
      <c r="AM209" s="12" t="s">
        <v>576</v>
      </c>
      <c r="AN209" s="18" t="s">
        <v>934</v>
      </c>
      <c r="AO209" s="59" t="s">
        <v>240</v>
      </c>
    </row>
    <row r="210" spans="1:42" x14ac:dyDescent="0.2">
      <c r="A210" s="15" t="s">
        <v>509</v>
      </c>
      <c r="B210" t="s">
        <v>901</v>
      </c>
      <c r="C210" t="s">
        <v>901</v>
      </c>
      <c r="E210" t="s">
        <v>905</v>
      </c>
      <c r="F210" s="15" t="s">
        <v>414</v>
      </c>
      <c r="G210" s="15" t="s">
        <v>418</v>
      </c>
      <c r="H210">
        <v>1</v>
      </c>
      <c r="I210" s="82" t="s">
        <v>618</v>
      </c>
      <c r="J210" s="80" t="s">
        <v>583</v>
      </c>
      <c r="K210">
        <f>N210*0.25</f>
        <v>26999590.309999999</v>
      </c>
      <c r="L210" s="3">
        <v>45043</v>
      </c>
      <c r="M210" s="3">
        <v>45772</v>
      </c>
      <c r="N210">
        <v>107998361.23999999</v>
      </c>
      <c r="O210" t="s">
        <v>324</v>
      </c>
      <c r="P210" t="s">
        <v>325</v>
      </c>
      <c r="Q210" t="s">
        <v>48</v>
      </c>
      <c r="R210">
        <v>6633.49</v>
      </c>
      <c r="S210" s="6">
        <v>1</v>
      </c>
      <c r="X210" s="6">
        <v>1</v>
      </c>
      <c r="Y210" s="15" t="s">
        <v>429</v>
      </c>
      <c r="Z210" s="6">
        <v>0.75</v>
      </c>
      <c r="AB210" s="3"/>
      <c r="AC210" s="15" t="s">
        <v>911</v>
      </c>
      <c r="AD210" s="8">
        <v>5.5E-2</v>
      </c>
      <c r="AE210" s="6">
        <v>0</v>
      </c>
      <c r="AF210" s="8">
        <v>1.2999999999999999E-2</v>
      </c>
      <c r="AH210" s="6">
        <v>1</v>
      </c>
      <c r="AI210" s="6">
        <v>1</v>
      </c>
      <c r="AJ210" s="12">
        <v>0</v>
      </c>
      <c r="AK210" s="12">
        <v>0</v>
      </c>
      <c r="AL210" s="66" t="s">
        <v>510</v>
      </c>
      <c r="AM210" s="66" t="s">
        <v>576</v>
      </c>
      <c r="AN210" t="s">
        <v>912</v>
      </c>
      <c r="AO210" s="14" t="s">
        <v>913</v>
      </c>
      <c r="AP210" s="12" t="s">
        <v>455</v>
      </c>
    </row>
    <row r="211" spans="1:42" x14ac:dyDescent="0.2">
      <c r="A211" t="s">
        <v>41</v>
      </c>
      <c r="B211" t="s">
        <v>753</v>
      </c>
      <c r="C211" s="15" t="s">
        <v>987</v>
      </c>
      <c r="D211" s="20"/>
      <c r="E211" t="s">
        <v>988</v>
      </c>
      <c r="F211" t="s">
        <v>42</v>
      </c>
      <c r="G211" t="s">
        <v>418</v>
      </c>
      <c r="H211">
        <v>0.2</v>
      </c>
      <c r="I211" s="82" t="s">
        <v>618</v>
      </c>
      <c r="J211" s="80" t="s">
        <v>583</v>
      </c>
      <c r="K211">
        <v>1000000</v>
      </c>
      <c r="L211" s="3">
        <v>45043</v>
      </c>
      <c r="M211" s="3">
        <v>45775</v>
      </c>
      <c r="N211">
        <v>5000000</v>
      </c>
      <c r="O211" t="s">
        <v>324</v>
      </c>
      <c r="P211" t="s">
        <v>325</v>
      </c>
      <c r="Q211" t="s">
        <v>48</v>
      </c>
      <c r="R211">
        <v>6633.49</v>
      </c>
      <c r="S211" s="6">
        <v>1</v>
      </c>
      <c r="X211" s="6">
        <v>0.2</v>
      </c>
      <c r="Y211" s="15" t="s">
        <v>488</v>
      </c>
      <c r="Z211" s="6">
        <v>0.8</v>
      </c>
      <c r="AB211" s="3"/>
      <c r="AC211" s="68">
        <v>8.6800000000000002E-2</v>
      </c>
      <c r="AD211" s="6">
        <v>0</v>
      </c>
      <c r="AE211" s="15">
        <v>0</v>
      </c>
      <c r="AF211">
        <v>0</v>
      </c>
      <c r="AG211" s="8"/>
      <c r="AH211" s="6">
        <v>1</v>
      </c>
      <c r="AI211" s="6">
        <v>1</v>
      </c>
      <c r="AJ211" s="12">
        <v>0</v>
      </c>
      <c r="AK211" s="12">
        <v>0</v>
      </c>
      <c r="AL211" s="66" t="s">
        <v>510</v>
      </c>
      <c r="AM211" s="66" t="s">
        <v>576</v>
      </c>
      <c r="AN211" t="s">
        <v>910</v>
      </c>
      <c r="AO211" s="75" t="s">
        <v>763</v>
      </c>
      <c r="AP211" s="66" t="s">
        <v>455</v>
      </c>
    </row>
    <row r="212" spans="1:42" x14ac:dyDescent="0.2">
      <c r="A212" t="s">
        <v>41</v>
      </c>
      <c r="B212" t="s">
        <v>975</v>
      </c>
      <c r="C212" t="s">
        <v>975</v>
      </c>
      <c r="E212" t="s">
        <v>976</v>
      </c>
      <c r="F212" s="15" t="s">
        <v>414</v>
      </c>
      <c r="G212" s="15" t="s">
        <v>418</v>
      </c>
      <c r="H212">
        <v>0.2</v>
      </c>
      <c r="I212" s="80" t="s">
        <v>52</v>
      </c>
      <c r="J212" s="80" t="s">
        <v>45</v>
      </c>
      <c r="K212">
        <f>1200000+16000+40000+63000+21000+36000+72000+79000+60000+22000+40000+108000-150000-200000+137000+85000+78000</f>
        <v>1707000</v>
      </c>
      <c r="L212" s="3">
        <v>45043</v>
      </c>
      <c r="M212" s="3">
        <v>45775</v>
      </c>
      <c r="N212">
        <v>6000000</v>
      </c>
      <c r="O212" t="s">
        <v>324</v>
      </c>
      <c r="P212" t="s">
        <v>325</v>
      </c>
      <c r="Q212" t="s">
        <v>48</v>
      </c>
      <c r="R212">
        <v>6633.49</v>
      </c>
      <c r="S212" s="6">
        <v>1</v>
      </c>
      <c r="X212" s="6">
        <v>1</v>
      </c>
      <c r="Y212" t="s">
        <v>458</v>
      </c>
      <c r="Z212" s="6">
        <v>0.75</v>
      </c>
      <c r="AB212" s="3"/>
      <c r="AC212" t="s">
        <v>977</v>
      </c>
      <c r="AD212" s="6">
        <v>0</v>
      </c>
      <c r="AE212" s="6">
        <v>0</v>
      </c>
      <c r="AF212">
        <v>0</v>
      </c>
      <c r="AH212" s="6">
        <v>1</v>
      </c>
      <c r="AI212" s="6">
        <v>1</v>
      </c>
      <c r="AJ212" s="12">
        <v>0</v>
      </c>
      <c r="AK212" s="12">
        <v>0</v>
      </c>
      <c r="AL212" s="12" t="s">
        <v>510</v>
      </c>
      <c r="AM212" s="66" t="s">
        <v>576</v>
      </c>
      <c r="AN212" t="s">
        <v>910</v>
      </c>
      <c r="AO212" s="14" t="s">
        <v>978</v>
      </c>
      <c r="AP212" s="66" t="s">
        <v>455</v>
      </c>
    </row>
    <row r="213" spans="1:42" x14ac:dyDescent="0.2">
      <c r="A213" s="15" t="s">
        <v>509</v>
      </c>
      <c r="B213" t="s">
        <v>900</v>
      </c>
      <c r="C213" t="s">
        <v>900</v>
      </c>
      <c r="E213" t="s">
        <v>904</v>
      </c>
      <c r="F213" s="15" t="s">
        <v>414</v>
      </c>
      <c r="G213" s="56" t="s">
        <v>418</v>
      </c>
      <c r="H213">
        <v>1</v>
      </c>
      <c r="I213" s="56" t="s">
        <v>618</v>
      </c>
      <c r="J213" s="16" t="s">
        <v>583</v>
      </c>
      <c r="K213">
        <v>10000000</v>
      </c>
      <c r="L213" s="3">
        <v>45043</v>
      </c>
      <c r="M213" s="3">
        <v>45775</v>
      </c>
      <c r="N213">
        <v>10000000</v>
      </c>
      <c r="O213" t="s">
        <v>324</v>
      </c>
      <c r="P213" t="s">
        <v>325</v>
      </c>
      <c r="Q213" t="s">
        <v>48</v>
      </c>
      <c r="R213">
        <v>6633.49</v>
      </c>
      <c r="S213" s="6">
        <v>1</v>
      </c>
      <c r="X213" s="6">
        <v>1</v>
      </c>
      <c r="Y213" s="53" t="s">
        <v>372</v>
      </c>
      <c r="Z213" s="6">
        <v>0.75</v>
      </c>
      <c r="AB213" s="3"/>
      <c r="AC213" s="15" t="s">
        <v>909</v>
      </c>
      <c r="AD213" s="6">
        <v>0.06</v>
      </c>
      <c r="AE213" s="6">
        <v>0</v>
      </c>
      <c r="AF213">
        <v>0</v>
      </c>
      <c r="AH213" s="6">
        <v>1</v>
      </c>
      <c r="AI213" s="6">
        <v>1</v>
      </c>
      <c r="AJ213" s="12">
        <v>0</v>
      </c>
      <c r="AK213" s="12">
        <v>0</v>
      </c>
      <c r="AL213" s="66" t="s">
        <v>510</v>
      </c>
      <c r="AM213" s="66" t="s">
        <v>576</v>
      </c>
      <c r="AN213" t="s">
        <v>910</v>
      </c>
      <c r="AO213" s="14" t="s">
        <v>1419</v>
      </c>
      <c r="AP213" s="12" t="s">
        <v>455</v>
      </c>
    </row>
    <row r="214" spans="1:42" x14ac:dyDescent="0.2">
      <c r="A214" s="15" t="s">
        <v>53</v>
      </c>
      <c r="B214" t="s">
        <v>995</v>
      </c>
      <c r="C214" t="s">
        <v>995</v>
      </c>
      <c r="D214" s="91" t="s">
        <v>994</v>
      </c>
      <c r="E214" t="s">
        <v>996</v>
      </c>
      <c r="F214" t="s">
        <v>414</v>
      </c>
      <c r="G214" t="s">
        <v>418</v>
      </c>
      <c r="H214">
        <v>1</v>
      </c>
      <c r="I214" s="56" t="s">
        <v>618</v>
      </c>
      <c r="J214" s="16" t="s">
        <v>583</v>
      </c>
      <c r="K214">
        <v>20000000</v>
      </c>
      <c r="L214" s="3">
        <v>45043</v>
      </c>
      <c r="M214" s="3">
        <v>45775</v>
      </c>
      <c r="N214">
        <v>20000000</v>
      </c>
      <c r="O214" t="s">
        <v>46</v>
      </c>
      <c r="P214" t="s">
        <v>47</v>
      </c>
      <c r="Q214" t="s">
        <v>48</v>
      </c>
      <c r="R214">
        <v>6157.94</v>
      </c>
      <c r="S214" s="6">
        <v>1</v>
      </c>
      <c r="X214" s="6">
        <v>1</v>
      </c>
      <c r="Y214" s="15" t="s">
        <v>591</v>
      </c>
      <c r="Z214" s="6">
        <v>0.75</v>
      </c>
      <c r="AB214" s="3"/>
      <c r="AC214" s="8">
        <v>0.10199999999999999</v>
      </c>
      <c r="AD214" s="8">
        <v>0.10199999999999999</v>
      </c>
      <c r="AE214" s="15">
        <v>0</v>
      </c>
      <c r="AF214">
        <v>0</v>
      </c>
      <c r="AG214" s="8"/>
      <c r="AH214" s="6">
        <v>1</v>
      </c>
      <c r="AI214" s="6">
        <v>1</v>
      </c>
      <c r="AJ214" s="12">
        <v>0</v>
      </c>
      <c r="AK214" s="12">
        <v>0</v>
      </c>
      <c r="AL214" s="66" t="s">
        <v>510</v>
      </c>
      <c r="AM214" s="66" t="s">
        <v>576</v>
      </c>
      <c r="AN214" t="s">
        <v>910</v>
      </c>
      <c r="AO214" s="14" t="s">
        <v>1012</v>
      </c>
      <c r="AP214" s="66" t="s">
        <v>455</v>
      </c>
    </row>
    <row r="215" spans="1:42" x14ac:dyDescent="0.2">
      <c r="A215" t="s">
        <v>41</v>
      </c>
      <c r="B215" t="s">
        <v>991</v>
      </c>
      <c r="C215" s="20" t="s">
        <v>991</v>
      </c>
      <c r="D215" s="20"/>
      <c r="E215" t="s">
        <v>992</v>
      </c>
      <c r="F215" t="s">
        <v>42</v>
      </c>
      <c r="G215" t="s">
        <v>418</v>
      </c>
      <c r="H215">
        <v>1</v>
      </c>
      <c r="I215" s="56" t="s">
        <v>618</v>
      </c>
      <c r="J215" s="16" t="s">
        <v>583</v>
      </c>
      <c r="K215">
        <v>4000000</v>
      </c>
      <c r="L215" s="3">
        <v>45044</v>
      </c>
      <c r="M215" s="3">
        <v>45775</v>
      </c>
      <c r="N215">
        <v>4000000</v>
      </c>
      <c r="O215" t="s">
        <v>324</v>
      </c>
      <c r="P215" t="s">
        <v>325</v>
      </c>
      <c r="Q215" t="s">
        <v>48</v>
      </c>
      <c r="R215">
        <v>6723.3</v>
      </c>
      <c r="S215" s="6">
        <v>1</v>
      </c>
      <c r="X215" s="6">
        <v>1</v>
      </c>
      <c r="Y215" s="15" t="s">
        <v>993</v>
      </c>
      <c r="Z215" s="6">
        <v>0.76</v>
      </c>
      <c r="AB215" s="3"/>
      <c r="AC215" s="8">
        <v>0.126</v>
      </c>
      <c r="AD215" s="8">
        <v>0.126</v>
      </c>
      <c r="AE215" s="15">
        <v>0</v>
      </c>
      <c r="AF215">
        <v>0</v>
      </c>
      <c r="AG215" s="8"/>
      <c r="AH215" s="6">
        <v>1</v>
      </c>
      <c r="AI215" s="6">
        <v>1</v>
      </c>
      <c r="AJ215" s="12">
        <v>0</v>
      </c>
      <c r="AK215" s="12">
        <v>0</v>
      </c>
      <c r="AL215" s="66" t="s">
        <v>510</v>
      </c>
      <c r="AM215" s="66" t="s">
        <v>576</v>
      </c>
      <c r="AN215" t="s">
        <v>930</v>
      </c>
      <c r="AO215" s="14" t="s">
        <v>1346</v>
      </c>
      <c r="AP215" s="66" t="s">
        <v>455</v>
      </c>
    </row>
    <row r="216" spans="1:42" x14ac:dyDescent="0.2">
      <c r="A216" t="s">
        <v>41</v>
      </c>
      <c r="B216" t="s">
        <v>925</v>
      </c>
      <c r="C216" s="20" t="s">
        <v>925</v>
      </c>
      <c r="E216" t="s">
        <v>927</v>
      </c>
      <c r="F216" s="15" t="s">
        <v>414</v>
      </c>
      <c r="G216" t="s">
        <v>418</v>
      </c>
      <c r="H216">
        <v>1</v>
      </c>
      <c r="I216" s="56" t="s">
        <v>618</v>
      </c>
      <c r="J216" s="16" t="s">
        <v>583</v>
      </c>
      <c r="K216" s="4">
        <f>N216*0.25</f>
        <v>5265000</v>
      </c>
      <c r="L216" s="3">
        <v>45044</v>
      </c>
      <c r="M216" s="3">
        <v>45775</v>
      </c>
      <c r="N216" s="4">
        <v>21060000</v>
      </c>
      <c r="O216" t="s">
        <v>46</v>
      </c>
      <c r="P216" t="s">
        <v>47</v>
      </c>
      <c r="Q216" t="s">
        <v>48</v>
      </c>
      <c r="R216" s="4">
        <v>6241.24</v>
      </c>
      <c r="S216" s="6">
        <v>1</v>
      </c>
      <c r="X216" s="6">
        <v>1</v>
      </c>
      <c r="Y216" s="15" t="s">
        <v>450</v>
      </c>
      <c r="Z216" s="6">
        <v>0.75</v>
      </c>
      <c r="AB216" s="3"/>
      <c r="AC216" s="8">
        <v>0.111</v>
      </c>
      <c r="AD216" s="8">
        <v>0.111</v>
      </c>
      <c r="AE216">
        <v>0</v>
      </c>
      <c r="AF216">
        <v>0</v>
      </c>
      <c r="AH216" s="6">
        <v>1</v>
      </c>
      <c r="AI216" s="6">
        <v>1</v>
      </c>
      <c r="AJ216" s="12">
        <v>0</v>
      </c>
      <c r="AK216" s="12">
        <v>0</v>
      </c>
      <c r="AL216" s="12" t="s">
        <v>510</v>
      </c>
      <c r="AM216" s="12" t="s">
        <v>576</v>
      </c>
      <c r="AN216" t="s">
        <v>930</v>
      </c>
      <c r="AO216" s="14" t="s">
        <v>493</v>
      </c>
      <c r="AP216" s="12" t="s">
        <v>415</v>
      </c>
    </row>
    <row r="217" spans="1:42" x14ac:dyDescent="0.2">
      <c r="A217" s="15" t="s">
        <v>626</v>
      </c>
      <c r="B217" t="s">
        <v>400</v>
      </c>
      <c r="C217" t="s">
        <v>400</v>
      </c>
      <c r="D217" s="29" t="s">
        <v>956</v>
      </c>
      <c r="E217" t="s">
        <v>961</v>
      </c>
      <c r="F217" s="28" t="s">
        <v>568</v>
      </c>
      <c r="G217" s="28" t="s">
        <v>418</v>
      </c>
      <c r="H217">
        <v>1</v>
      </c>
      <c r="I217" s="15" t="s">
        <v>618</v>
      </c>
      <c r="J217" t="s">
        <v>583</v>
      </c>
      <c r="K217">
        <v>22632000</v>
      </c>
      <c r="L217" s="31">
        <v>45044</v>
      </c>
      <c r="M217" s="31">
        <v>45775</v>
      </c>
      <c r="N217">
        <v>22632000</v>
      </c>
      <c r="O217" t="s">
        <v>324</v>
      </c>
      <c r="P217" t="s">
        <v>325</v>
      </c>
      <c r="Q217" t="s">
        <v>48</v>
      </c>
      <c r="R217">
        <v>6723.3</v>
      </c>
      <c r="S217" s="6">
        <v>1</v>
      </c>
      <c r="X217" s="6">
        <v>0.2</v>
      </c>
      <c r="Y217" s="15" t="s">
        <v>965</v>
      </c>
      <c r="AB217" s="3"/>
      <c r="AC217" s="8">
        <v>8.8499999999999995E-2</v>
      </c>
      <c r="AE217" s="16">
        <v>0</v>
      </c>
      <c r="AF217">
        <v>0</v>
      </c>
      <c r="AG217">
        <v>0</v>
      </c>
      <c r="AH217" s="6">
        <v>2.95</v>
      </c>
      <c r="AI217" s="17">
        <v>1</v>
      </c>
      <c r="AJ217" s="12">
        <v>0</v>
      </c>
      <c r="AK217" s="12">
        <v>0</v>
      </c>
      <c r="AL217" s="12" t="s">
        <v>50</v>
      </c>
      <c r="AM217" s="12" t="s">
        <v>50</v>
      </c>
      <c r="AN217" t="s">
        <v>966</v>
      </c>
      <c r="AO217" s="19" t="s">
        <v>1462</v>
      </c>
      <c r="AP217" s="12" t="s">
        <v>415</v>
      </c>
    </row>
    <row r="218" spans="1:42" x14ac:dyDescent="0.2">
      <c r="A218" t="s">
        <v>41</v>
      </c>
      <c r="B218" t="s">
        <v>939</v>
      </c>
      <c r="C218" t="s">
        <v>939</v>
      </c>
      <c r="D218" s="20"/>
      <c r="E218" t="s">
        <v>942</v>
      </c>
      <c r="F218" s="15" t="s">
        <v>414</v>
      </c>
      <c r="G218" s="15" t="s">
        <v>418</v>
      </c>
      <c r="H218">
        <v>0.99099999999999999</v>
      </c>
      <c r="I218" s="15" t="s">
        <v>618</v>
      </c>
      <c r="J218" t="s">
        <v>583</v>
      </c>
      <c r="K218" s="2">
        <v>29141720</v>
      </c>
      <c r="L218" s="3">
        <v>45044</v>
      </c>
      <c r="M218" s="3">
        <v>46139</v>
      </c>
      <c r="N218" s="4">
        <v>120920000</v>
      </c>
      <c r="O218" t="s">
        <v>46</v>
      </c>
      <c r="P218" t="s">
        <v>47</v>
      </c>
      <c r="Q218" t="s">
        <v>48</v>
      </c>
      <c r="R218" s="4">
        <v>6241.24</v>
      </c>
      <c r="S218" s="6">
        <v>1</v>
      </c>
      <c r="X218" s="6">
        <v>1</v>
      </c>
      <c r="Y218" s="15" t="s">
        <v>950</v>
      </c>
      <c r="Z218" s="6">
        <v>0.75</v>
      </c>
      <c r="AB218" s="3"/>
      <c r="AC218" s="15" t="s">
        <v>949</v>
      </c>
      <c r="AD218" s="68">
        <v>5.2400000000000002E-2</v>
      </c>
      <c r="AE218" s="6">
        <v>0</v>
      </c>
      <c r="AF218">
        <v>0</v>
      </c>
      <c r="AH218" s="6">
        <v>1</v>
      </c>
      <c r="AI218" s="6">
        <v>1</v>
      </c>
      <c r="AJ218" s="12">
        <v>0</v>
      </c>
      <c r="AK218" s="12">
        <v>0</v>
      </c>
      <c r="AL218" s="12" t="s">
        <v>510</v>
      </c>
      <c r="AM218" s="66" t="s">
        <v>576</v>
      </c>
      <c r="AN218" t="s">
        <v>951</v>
      </c>
      <c r="AO218" s="14" t="s">
        <v>605</v>
      </c>
      <c r="AP218" s="66" t="s">
        <v>455</v>
      </c>
    </row>
    <row r="219" spans="1:42" x14ac:dyDescent="0.2">
      <c r="A219" t="s">
        <v>41</v>
      </c>
      <c r="B219" t="s">
        <v>924</v>
      </c>
      <c r="C219" t="s">
        <v>924</v>
      </c>
      <c r="E219" t="s">
        <v>926</v>
      </c>
      <c r="F219" s="15" t="s">
        <v>414</v>
      </c>
      <c r="G219" s="16" t="s">
        <v>418</v>
      </c>
      <c r="H219">
        <v>0.5</v>
      </c>
      <c r="I219" s="82" t="s">
        <v>618</v>
      </c>
      <c r="J219" s="80" t="s">
        <v>583</v>
      </c>
      <c r="K219">
        <v>5000000</v>
      </c>
      <c r="L219" s="3">
        <v>45044</v>
      </c>
      <c r="M219" s="3">
        <v>46140</v>
      </c>
      <c r="N219" s="4">
        <v>10000000</v>
      </c>
      <c r="O219" t="s">
        <v>324</v>
      </c>
      <c r="P219" t="s">
        <v>325</v>
      </c>
      <c r="Q219" t="s">
        <v>48</v>
      </c>
      <c r="R219" s="4">
        <v>6695.81</v>
      </c>
      <c r="S219" s="6">
        <v>1</v>
      </c>
      <c r="X219" s="6">
        <v>0.5</v>
      </c>
      <c r="Y219" t="s">
        <v>558</v>
      </c>
      <c r="Z219" s="6">
        <v>0.7</v>
      </c>
      <c r="AB219" s="3"/>
      <c r="AC219" t="s">
        <v>928</v>
      </c>
      <c r="AD219" s="8">
        <v>3.3000000000000002E-2</v>
      </c>
      <c r="AE219">
        <v>0</v>
      </c>
      <c r="AF219">
        <v>0</v>
      </c>
      <c r="AH219" s="6">
        <v>1</v>
      </c>
      <c r="AI219" s="6">
        <v>1</v>
      </c>
      <c r="AJ219" s="12">
        <v>0</v>
      </c>
      <c r="AK219" s="12">
        <v>0</v>
      </c>
      <c r="AL219" s="12" t="s">
        <v>510</v>
      </c>
      <c r="AM219" s="12" t="s">
        <v>576</v>
      </c>
      <c r="AN219" t="s">
        <v>929</v>
      </c>
      <c r="AO219" s="14" t="s">
        <v>990</v>
      </c>
      <c r="AP219" s="66" t="s">
        <v>415</v>
      </c>
    </row>
    <row r="220" spans="1:42" x14ac:dyDescent="0.2">
      <c r="A220" t="s">
        <v>41</v>
      </c>
      <c r="B220" t="s">
        <v>938</v>
      </c>
      <c r="C220" t="s">
        <v>938</v>
      </c>
      <c r="D220" s="20"/>
      <c r="E220" t="s">
        <v>941</v>
      </c>
      <c r="F220" s="15" t="s">
        <v>414</v>
      </c>
      <c r="G220" s="15" t="s">
        <v>418</v>
      </c>
      <c r="H220">
        <v>1</v>
      </c>
      <c r="I220" s="82" t="s">
        <v>618</v>
      </c>
      <c r="J220" s="80" t="s">
        <v>583</v>
      </c>
      <c r="K220" s="4">
        <v>55110000</v>
      </c>
      <c r="L220" s="3">
        <v>45044</v>
      </c>
      <c r="M220" s="3">
        <v>46140</v>
      </c>
      <c r="N220" s="4">
        <v>55110000</v>
      </c>
      <c r="O220" t="s">
        <v>324</v>
      </c>
      <c r="P220" t="s">
        <v>325</v>
      </c>
      <c r="Q220" t="s">
        <v>48</v>
      </c>
      <c r="R220" s="4">
        <v>6723.3</v>
      </c>
      <c r="S220" s="6">
        <v>1</v>
      </c>
      <c r="X220" s="6">
        <v>1</v>
      </c>
      <c r="Y220" s="15" t="s">
        <v>946</v>
      </c>
      <c r="Z220" s="6">
        <v>0.73</v>
      </c>
      <c r="AB220" s="3"/>
      <c r="AC220" s="15" t="s">
        <v>947</v>
      </c>
      <c r="AD220" s="6">
        <v>0.06</v>
      </c>
      <c r="AE220" s="6">
        <v>0</v>
      </c>
      <c r="AF220">
        <v>0</v>
      </c>
      <c r="AH220" s="6">
        <v>1</v>
      </c>
      <c r="AI220" s="6">
        <v>1</v>
      </c>
      <c r="AJ220" s="12">
        <v>0</v>
      </c>
      <c r="AK220" s="12">
        <v>0</v>
      </c>
      <c r="AL220" s="12" t="s">
        <v>510</v>
      </c>
      <c r="AM220" s="66" t="s">
        <v>576</v>
      </c>
      <c r="AN220" t="s">
        <v>948</v>
      </c>
      <c r="AO220" s="14" t="s">
        <v>952</v>
      </c>
      <c r="AP220" s="66" t="s">
        <v>455</v>
      </c>
    </row>
    <row r="221" spans="1:42" x14ac:dyDescent="0.2">
      <c r="A221" s="15" t="s">
        <v>53</v>
      </c>
      <c r="B221" t="s">
        <v>980</v>
      </c>
      <c r="C221" s="80" t="s">
        <v>980</v>
      </c>
      <c r="D221" s="91" t="s">
        <v>979</v>
      </c>
      <c r="E221" t="s">
        <v>981</v>
      </c>
      <c r="F221" s="15" t="s">
        <v>416</v>
      </c>
      <c r="G221" s="15" t="s">
        <v>417</v>
      </c>
      <c r="H221">
        <v>1</v>
      </c>
      <c r="I221" s="80" t="s">
        <v>52</v>
      </c>
      <c r="J221" s="80" t="s">
        <v>45</v>
      </c>
      <c r="K221">
        <v>58410000</v>
      </c>
      <c r="L221" s="3">
        <v>45051</v>
      </c>
      <c r="M221" s="3">
        <v>45419</v>
      </c>
      <c r="N221">
        <v>58410000</v>
      </c>
      <c r="O221" t="s">
        <v>46</v>
      </c>
      <c r="P221" t="s">
        <v>47</v>
      </c>
      <c r="Q221" t="s">
        <v>48</v>
      </c>
      <c r="R221">
        <v>6200.58</v>
      </c>
      <c r="S221" s="6">
        <v>1</v>
      </c>
      <c r="Y221" s="15" t="s">
        <v>547</v>
      </c>
      <c r="AB221" s="3"/>
      <c r="AC221" s="8">
        <v>4.9299999999999997E-2</v>
      </c>
      <c r="AE221" s="8">
        <v>4.1999999999999997E-3</v>
      </c>
      <c r="AF221">
        <v>0</v>
      </c>
      <c r="AH221" s="6">
        <v>1</v>
      </c>
      <c r="AI221" s="6">
        <v>1</v>
      </c>
      <c r="AJ221" s="12">
        <v>0</v>
      </c>
      <c r="AK221" s="12">
        <v>0</v>
      </c>
      <c r="AL221" s="12" t="s">
        <v>510</v>
      </c>
      <c r="AM221" s="66" t="s">
        <v>576</v>
      </c>
      <c r="AN221" s="55" t="s">
        <v>982</v>
      </c>
      <c r="AO221" s="90" t="s">
        <v>1673</v>
      </c>
      <c r="AP221" s="66" t="s">
        <v>455</v>
      </c>
    </row>
    <row r="222" spans="1:42" x14ac:dyDescent="0.2">
      <c r="A222" t="s">
        <v>41</v>
      </c>
      <c r="B222" t="s">
        <v>1007</v>
      </c>
      <c r="C222" t="s">
        <v>1007</v>
      </c>
      <c r="D222" s="20"/>
      <c r="E222" t="s">
        <v>1008</v>
      </c>
      <c r="F222" s="15" t="s">
        <v>414</v>
      </c>
      <c r="G222" s="80" t="s">
        <v>418</v>
      </c>
      <c r="H222">
        <v>1</v>
      </c>
      <c r="I222" t="s">
        <v>52</v>
      </c>
      <c r="J222" t="s">
        <v>45</v>
      </c>
      <c r="K222">
        <v>6000000</v>
      </c>
      <c r="L222" s="3">
        <v>45051</v>
      </c>
      <c r="M222" s="3">
        <v>45789</v>
      </c>
      <c r="N222">
        <v>6000000</v>
      </c>
      <c r="O222" t="s">
        <v>324</v>
      </c>
      <c r="P222" t="s">
        <v>325</v>
      </c>
      <c r="Q222" t="s">
        <v>48</v>
      </c>
      <c r="R222">
        <v>6653.65</v>
      </c>
      <c r="S222" s="6">
        <v>1</v>
      </c>
      <c r="X222" s="6">
        <v>1</v>
      </c>
      <c r="Y222" s="15" t="s">
        <v>1009</v>
      </c>
      <c r="Z222" s="6">
        <v>0.75</v>
      </c>
      <c r="AB222" s="3"/>
      <c r="AC222" t="s">
        <v>1010</v>
      </c>
      <c r="AD222" s="6">
        <v>0.05</v>
      </c>
      <c r="AE222">
        <v>0</v>
      </c>
      <c r="AF222">
        <v>0</v>
      </c>
      <c r="AH222" s="6">
        <v>1</v>
      </c>
      <c r="AI222" s="6">
        <v>1</v>
      </c>
      <c r="AJ222" s="12">
        <v>0</v>
      </c>
      <c r="AK222" s="12">
        <v>0</v>
      </c>
      <c r="AL222" s="66" t="s">
        <v>510</v>
      </c>
      <c r="AM222" s="66" t="s">
        <v>576</v>
      </c>
      <c r="AN222" t="s">
        <v>1011</v>
      </c>
      <c r="AO222" t="s">
        <v>57</v>
      </c>
    </row>
    <row r="223" spans="1:42" x14ac:dyDescent="0.2">
      <c r="A223" t="s">
        <v>41</v>
      </c>
      <c r="B223" t="s">
        <v>330</v>
      </c>
      <c r="C223" s="80" t="s">
        <v>331</v>
      </c>
      <c r="D223" s="20"/>
      <c r="E223" t="s">
        <v>997</v>
      </c>
      <c r="F223" t="s">
        <v>414</v>
      </c>
      <c r="G223" s="15" t="s">
        <v>418</v>
      </c>
      <c r="H223">
        <v>0.5</v>
      </c>
      <c r="I223" s="82" t="s">
        <v>618</v>
      </c>
      <c r="J223" s="80" t="s">
        <v>583</v>
      </c>
      <c r="K223">
        <v>2000000</v>
      </c>
      <c r="L223" s="3">
        <v>45055</v>
      </c>
      <c r="M223" s="3">
        <v>46153</v>
      </c>
      <c r="N223">
        <v>4000000</v>
      </c>
      <c r="O223" t="s">
        <v>324</v>
      </c>
      <c r="P223" t="s">
        <v>325</v>
      </c>
      <c r="Q223" t="s">
        <v>48</v>
      </c>
      <c r="R223">
        <v>6681.75</v>
      </c>
      <c r="S223" s="6">
        <v>1</v>
      </c>
      <c r="X223" s="6">
        <v>0.5</v>
      </c>
      <c r="Y223" t="s">
        <v>606</v>
      </c>
      <c r="Z223" s="6">
        <v>0.7</v>
      </c>
      <c r="AB223" s="3"/>
      <c r="AC223" t="s">
        <v>998</v>
      </c>
      <c r="AD223" s="8">
        <v>3.3000000000000002E-2</v>
      </c>
      <c r="AE223" s="15">
        <v>0</v>
      </c>
      <c r="AF223">
        <v>0</v>
      </c>
      <c r="AG223" s="8"/>
      <c r="AH223" s="6">
        <v>1</v>
      </c>
      <c r="AI223" s="6">
        <v>1</v>
      </c>
      <c r="AJ223" s="12">
        <v>0</v>
      </c>
      <c r="AK223" s="12">
        <v>0</v>
      </c>
      <c r="AL223" s="66" t="s">
        <v>510</v>
      </c>
      <c r="AM223" s="66" t="s">
        <v>576</v>
      </c>
      <c r="AN223" t="s">
        <v>999</v>
      </c>
      <c r="AO223" s="19" t="s">
        <v>333</v>
      </c>
      <c r="AP223" s="12" t="s">
        <v>415</v>
      </c>
    </row>
    <row r="224" spans="1:42" x14ac:dyDescent="0.2">
      <c r="A224" t="s">
        <v>41</v>
      </c>
      <c r="B224" t="s">
        <v>330</v>
      </c>
      <c r="C224" t="s">
        <v>331</v>
      </c>
      <c r="D224" s="80"/>
      <c r="E224" t="s">
        <v>1000</v>
      </c>
      <c r="F224" s="80" t="s">
        <v>414</v>
      </c>
      <c r="G224" s="82" t="s">
        <v>418</v>
      </c>
      <c r="H224">
        <v>0.5</v>
      </c>
      <c r="I224" s="56" t="s">
        <v>618</v>
      </c>
      <c r="J224" s="16" t="s">
        <v>583</v>
      </c>
      <c r="K224">
        <v>500000</v>
      </c>
      <c r="L224" s="83">
        <v>45056</v>
      </c>
      <c r="M224" s="83">
        <v>46153</v>
      </c>
      <c r="N224">
        <v>1000000</v>
      </c>
      <c r="O224" t="s">
        <v>324</v>
      </c>
      <c r="P224" t="s">
        <v>325</v>
      </c>
      <c r="Q224" t="s">
        <v>48</v>
      </c>
      <c r="R224">
        <v>6617.25</v>
      </c>
      <c r="S224" s="6">
        <v>1</v>
      </c>
      <c r="X224" s="6">
        <v>0.5</v>
      </c>
      <c r="Y224" s="15" t="s">
        <v>775</v>
      </c>
      <c r="Z224" s="6">
        <v>0.7</v>
      </c>
      <c r="AB224" s="3"/>
      <c r="AC224" t="s">
        <v>998</v>
      </c>
      <c r="AD224" s="8">
        <v>3.3000000000000002E-2</v>
      </c>
      <c r="AE224" s="82">
        <v>0</v>
      </c>
      <c r="AF224">
        <v>0</v>
      </c>
      <c r="AG224" s="8"/>
      <c r="AH224" s="6">
        <v>1</v>
      </c>
      <c r="AI224" s="84">
        <v>1</v>
      </c>
      <c r="AJ224" s="12">
        <v>0</v>
      </c>
      <c r="AK224" s="12">
        <v>0</v>
      </c>
      <c r="AL224" s="66" t="s">
        <v>510</v>
      </c>
      <c r="AM224" s="66" t="s">
        <v>576</v>
      </c>
      <c r="AN224" t="s">
        <v>1001</v>
      </c>
      <c r="AO224" s="19" t="s">
        <v>333</v>
      </c>
      <c r="AP224" s="12" t="s">
        <v>415</v>
      </c>
    </row>
    <row r="225" spans="1:42" x14ac:dyDescent="0.2">
      <c r="A225" s="15" t="s">
        <v>53</v>
      </c>
      <c r="B225" t="s">
        <v>1004</v>
      </c>
      <c r="C225" t="s">
        <v>1004</v>
      </c>
      <c r="D225" s="91" t="s">
        <v>1002</v>
      </c>
      <c r="E225" t="s">
        <v>1003</v>
      </c>
      <c r="F225" s="15" t="s">
        <v>416</v>
      </c>
      <c r="G225" s="15" t="s">
        <v>417</v>
      </c>
      <c r="H225">
        <v>1</v>
      </c>
      <c r="I225" s="16" t="s">
        <v>52</v>
      </c>
      <c r="J225" s="16" t="s">
        <v>45</v>
      </c>
      <c r="K225">
        <v>60000000</v>
      </c>
      <c r="L225" s="3">
        <v>45058</v>
      </c>
      <c r="M225" s="3">
        <v>45341</v>
      </c>
      <c r="N225">
        <v>60000000</v>
      </c>
      <c r="O225" t="s">
        <v>46</v>
      </c>
      <c r="P225" t="s">
        <v>47</v>
      </c>
      <c r="Q225" t="s">
        <v>48</v>
      </c>
      <c r="R225">
        <v>6154.47</v>
      </c>
      <c r="S225" s="6">
        <v>1</v>
      </c>
      <c r="Y225" t="s">
        <v>1005</v>
      </c>
      <c r="AB225" s="3"/>
      <c r="AC225" s="8">
        <v>4.8899999999999999E-2</v>
      </c>
      <c r="AE225" s="8">
        <v>4.1999999999999997E-3</v>
      </c>
      <c r="AF225">
        <v>0</v>
      </c>
      <c r="AH225" s="6">
        <v>1</v>
      </c>
      <c r="AI225" s="6">
        <v>1</v>
      </c>
      <c r="AJ225" s="12">
        <v>0</v>
      </c>
      <c r="AK225" s="12">
        <v>0</v>
      </c>
      <c r="AL225" s="66" t="s">
        <v>510</v>
      </c>
      <c r="AM225" s="66" t="s">
        <v>576</v>
      </c>
      <c r="AN225" s="55" t="s">
        <v>1006</v>
      </c>
      <c r="AO225" s="90" t="s">
        <v>1673</v>
      </c>
      <c r="AP225" s="66" t="s">
        <v>455</v>
      </c>
    </row>
    <row r="226" spans="1:42" x14ac:dyDescent="0.2">
      <c r="A226" s="15" t="s">
        <v>626</v>
      </c>
      <c r="B226" t="s">
        <v>1016</v>
      </c>
      <c r="C226" t="s">
        <v>286</v>
      </c>
      <c r="D226" s="29" t="s">
        <v>1474</v>
      </c>
      <c r="E226" t="s">
        <v>1017</v>
      </c>
      <c r="F226" s="15" t="s">
        <v>568</v>
      </c>
      <c r="G226" s="15" t="s">
        <v>418</v>
      </c>
      <c r="H226">
        <v>1</v>
      </c>
      <c r="I226" s="15" t="s">
        <v>618</v>
      </c>
      <c r="J226" t="s">
        <v>583</v>
      </c>
      <c r="K226">
        <v>11177000</v>
      </c>
      <c r="L226" s="3">
        <v>45065</v>
      </c>
      <c r="M226" s="3">
        <v>45432</v>
      </c>
      <c r="N226">
        <v>11177000</v>
      </c>
      <c r="O226" t="s">
        <v>324</v>
      </c>
      <c r="P226" t="s">
        <v>325</v>
      </c>
      <c r="Q226" t="s">
        <v>48</v>
      </c>
      <c r="R226">
        <v>6583.74</v>
      </c>
      <c r="S226" s="6">
        <v>1</v>
      </c>
      <c r="X226" s="6">
        <v>0.2</v>
      </c>
      <c r="Y226" s="15" t="s">
        <v>965</v>
      </c>
      <c r="AB226" s="3"/>
      <c r="AC226" s="8">
        <v>8.8499999999999995E-2</v>
      </c>
      <c r="AE226">
        <v>0</v>
      </c>
      <c r="AF226">
        <v>0</v>
      </c>
      <c r="AG226">
        <v>0</v>
      </c>
      <c r="AH226" s="6">
        <v>2.95</v>
      </c>
      <c r="AI226" s="6">
        <v>1</v>
      </c>
      <c r="AJ226" s="12">
        <v>0</v>
      </c>
      <c r="AK226" s="12">
        <v>0</v>
      </c>
      <c r="AL226" s="12" t="s">
        <v>50</v>
      </c>
      <c r="AM226" s="12" t="s">
        <v>50</v>
      </c>
      <c r="AN226" t="s">
        <v>1018</v>
      </c>
      <c r="AO226" s="61" t="s">
        <v>1464</v>
      </c>
      <c r="AP226" s="12" t="s">
        <v>415</v>
      </c>
    </row>
    <row r="227" spans="1:42" x14ac:dyDescent="0.2">
      <c r="A227" s="15" t="s">
        <v>626</v>
      </c>
      <c r="B227" t="s">
        <v>238</v>
      </c>
      <c r="C227" s="15" t="s">
        <v>239</v>
      </c>
      <c r="D227" s="29" t="s">
        <v>1109</v>
      </c>
      <c r="E227" t="s">
        <v>1110</v>
      </c>
      <c r="F227" s="15" t="s">
        <v>416</v>
      </c>
      <c r="G227" s="15" t="s">
        <v>417</v>
      </c>
      <c r="H227">
        <v>1</v>
      </c>
      <c r="I227" s="15" t="s">
        <v>618</v>
      </c>
      <c r="J227" t="s">
        <v>583</v>
      </c>
      <c r="K227">
        <v>148500000</v>
      </c>
      <c r="L227" s="3">
        <v>45085</v>
      </c>
      <c r="M227" s="3">
        <v>45454</v>
      </c>
      <c r="N227">
        <v>148500000</v>
      </c>
      <c r="O227" t="s">
        <v>46</v>
      </c>
      <c r="P227" t="s">
        <v>47</v>
      </c>
      <c r="Q227" t="s">
        <v>48</v>
      </c>
      <c r="R227">
        <v>5966.15</v>
      </c>
      <c r="S227" s="6">
        <v>1</v>
      </c>
      <c r="Y227" t="s">
        <v>472</v>
      </c>
      <c r="AB227" s="3"/>
      <c r="AC227" s="8">
        <v>5.2600000000000001E-2</v>
      </c>
      <c r="AE227" s="8">
        <v>4.4999999999999997E-3</v>
      </c>
      <c r="AF227">
        <v>0</v>
      </c>
      <c r="AH227" s="6">
        <v>1</v>
      </c>
      <c r="AI227" s="6">
        <v>1</v>
      </c>
      <c r="AJ227" s="12">
        <v>0</v>
      </c>
      <c r="AK227" s="12">
        <v>0</v>
      </c>
      <c r="AL227" s="66" t="s">
        <v>510</v>
      </c>
      <c r="AM227" s="66" t="s">
        <v>576</v>
      </c>
      <c r="AN227" t="s">
        <v>1111</v>
      </c>
      <c r="AO227" s="59" t="s">
        <v>240</v>
      </c>
    </row>
    <row r="228" spans="1:42" x14ac:dyDescent="0.2">
      <c r="A228" t="s">
        <v>41</v>
      </c>
      <c r="B228" t="s">
        <v>881</v>
      </c>
      <c r="C228" t="s">
        <v>881</v>
      </c>
      <c r="E228" t="s">
        <v>1107</v>
      </c>
      <c r="F228" s="15" t="s">
        <v>511</v>
      </c>
      <c r="G228" s="56" t="s">
        <v>418</v>
      </c>
      <c r="H228">
        <v>0</v>
      </c>
      <c r="I228" s="56" t="s">
        <v>618</v>
      </c>
      <c r="J228" s="16" t="s">
        <v>583</v>
      </c>
      <c r="K228">
        <v>0</v>
      </c>
      <c r="L228" s="3">
        <v>45086</v>
      </c>
      <c r="M228" s="3">
        <v>45454</v>
      </c>
      <c r="N228">
        <v>3000000</v>
      </c>
      <c r="O228" s="15" t="s">
        <v>1108</v>
      </c>
      <c r="P228" t="s">
        <v>844</v>
      </c>
      <c r="Q228" t="s">
        <v>93</v>
      </c>
      <c r="R228">
        <v>1.119</v>
      </c>
      <c r="S228" s="6">
        <v>1</v>
      </c>
      <c r="AB228" s="3"/>
      <c r="AE228">
        <v>0</v>
      </c>
      <c r="AF228">
        <v>0</v>
      </c>
      <c r="AH228" s="6">
        <v>1</v>
      </c>
      <c r="AI228" s="6">
        <v>1</v>
      </c>
      <c r="AJ228" s="12">
        <v>8.7999999999999995E-2</v>
      </c>
      <c r="AK228" s="12">
        <v>264000</v>
      </c>
      <c r="AL228" s="66" t="s">
        <v>510</v>
      </c>
      <c r="AM228" s="66" t="s">
        <v>510</v>
      </c>
      <c r="AO228" s="61" t="s">
        <v>883</v>
      </c>
      <c r="AP228" s="66" t="s">
        <v>455</v>
      </c>
    </row>
    <row r="229" spans="1:42" x14ac:dyDescent="0.2">
      <c r="A229" s="15" t="s">
        <v>626</v>
      </c>
      <c r="B229" t="s">
        <v>238</v>
      </c>
      <c r="C229" s="15" t="s">
        <v>239</v>
      </c>
      <c r="D229" s="91" t="s">
        <v>1150</v>
      </c>
      <c r="E229" t="s">
        <v>1195</v>
      </c>
      <c r="F229" s="15" t="s">
        <v>416</v>
      </c>
      <c r="G229" s="56" t="s">
        <v>417</v>
      </c>
      <c r="H229">
        <v>1</v>
      </c>
      <c r="I229" s="56" t="s">
        <v>618</v>
      </c>
      <c r="J229" s="16" t="s">
        <v>583</v>
      </c>
      <c r="K229">
        <v>29700000</v>
      </c>
      <c r="L229" s="3">
        <v>45096</v>
      </c>
      <c r="M229" s="3">
        <v>45462</v>
      </c>
      <c r="N229">
        <v>29700000</v>
      </c>
      <c r="O229" t="s">
        <v>46</v>
      </c>
      <c r="P229" t="s">
        <v>47</v>
      </c>
      <c r="Q229" t="s">
        <v>48</v>
      </c>
      <c r="R229">
        <v>6131.38</v>
      </c>
      <c r="S229" s="6">
        <v>1</v>
      </c>
      <c r="Y229" s="15" t="s">
        <v>549</v>
      </c>
      <c r="AB229" s="3"/>
      <c r="AC229" s="8">
        <v>0.04</v>
      </c>
      <c r="AE229" s="8">
        <v>4.4999999999999997E-3</v>
      </c>
      <c r="AF229">
        <v>0</v>
      </c>
      <c r="AH229" s="6">
        <v>1</v>
      </c>
      <c r="AI229" s="6">
        <v>1</v>
      </c>
      <c r="AJ229" s="12">
        <v>0</v>
      </c>
      <c r="AK229" s="12">
        <v>0</v>
      </c>
      <c r="AL229" s="66" t="s">
        <v>510</v>
      </c>
      <c r="AM229" s="66" t="s">
        <v>576</v>
      </c>
      <c r="AN229" t="s">
        <v>1151</v>
      </c>
      <c r="AO229" s="59" t="s">
        <v>240</v>
      </c>
    </row>
    <row r="230" spans="1:42" x14ac:dyDescent="0.2">
      <c r="A230" s="15" t="s">
        <v>509</v>
      </c>
      <c r="B230" t="s">
        <v>916</v>
      </c>
      <c r="C230" t="s">
        <v>916</v>
      </c>
      <c r="E230" t="s">
        <v>1182</v>
      </c>
      <c r="F230" s="15" t="s">
        <v>414</v>
      </c>
      <c r="G230" s="28" t="s">
        <v>418</v>
      </c>
      <c r="H230">
        <v>0.2</v>
      </c>
      <c r="I230" s="28" t="s">
        <v>618</v>
      </c>
      <c r="J230" s="20" t="s">
        <v>583</v>
      </c>
      <c r="K230">
        <f>N230*0.2</f>
        <v>800000</v>
      </c>
      <c r="L230" s="3">
        <v>45113</v>
      </c>
      <c r="M230" s="3">
        <v>45842</v>
      </c>
      <c r="N230">
        <v>4000000</v>
      </c>
      <c r="O230" t="s">
        <v>324</v>
      </c>
      <c r="P230" t="s">
        <v>325</v>
      </c>
      <c r="Q230" t="s">
        <v>48</v>
      </c>
      <c r="R230">
        <v>6567.33</v>
      </c>
      <c r="S230" s="6">
        <v>1</v>
      </c>
      <c r="X230" s="6">
        <v>0.2</v>
      </c>
      <c r="Y230" s="15" t="s">
        <v>458</v>
      </c>
      <c r="Z230" s="6">
        <v>0.8</v>
      </c>
      <c r="AB230" s="3"/>
      <c r="AC230" s="8">
        <v>5.6000000000000001E-2</v>
      </c>
      <c r="AD230" s="8">
        <v>5.6000000000000001E-2</v>
      </c>
      <c r="AE230">
        <v>0</v>
      </c>
      <c r="AF230">
        <v>0</v>
      </c>
      <c r="AH230" s="6">
        <v>1</v>
      </c>
      <c r="AI230" s="6">
        <v>1</v>
      </c>
      <c r="AJ230" s="12">
        <v>0</v>
      </c>
      <c r="AK230" s="12">
        <v>0</v>
      </c>
      <c r="AL230" s="67" t="s">
        <v>510</v>
      </c>
      <c r="AM230" s="67" t="s">
        <v>576</v>
      </c>
      <c r="AN230" s="55" t="s">
        <v>1184</v>
      </c>
      <c r="AO230" s="14" t="s">
        <v>920</v>
      </c>
      <c r="AP230" s="12" t="s">
        <v>455</v>
      </c>
    </row>
    <row r="231" spans="1:42" x14ac:dyDescent="0.2">
      <c r="A231" s="15" t="s">
        <v>509</v>
      </c>
      <c r="B231" t="s">
        <v>916</v>
      </c>
      <c r="C231" s="20" t="s">
        <v>916</v>
      </c>
      <c r="E231" t="s">
        <v>1183</v>
      </c>
      <c r="F231" s="15" t="s">
        <v>414</v>
      </c>
      <c r="G231" s="56" t="s">
        <v>418</v>
      </c>
      <c r="H231">
        <v>0.2</v>
      </c>
      <c r="I231" s="56" t="s">
        <v>618</v>
      </c>
      <c r="J231" s="16" t="s">
        <v>583</v>
      </c>
      <c r="K231">
        <f>N231*0.2</f>
        <v>600000</v>
      </c>
      <c r="L231" s="3">
        <v>45113</v>
      </c>
      <c r="M231" s="3">
        <v>45842</v>
      </c>
      <c r="N231">
        <v>3000000</v>
      </c>
      <c r="O231" t="s">
        <v>324</v>
      </c>
      <c r="P231" t="s">
        <v>325</v>
      </c>
      <c r="Q231" t="s">
        <v>48</v>
      </c>
      <c r="R231">
        <v>6569.65</v>
      </c>
      <c r="S231" s="6">
        <v>1</v>
      </c>
      <c r="X231" s="6">
        <v>0.2</v>
      </c>
      <c r="Y231" s="15" t="s">
        <v>458</v>
      </c>
      <c r="Z231" s="6">
        <v>0.8</v>
      </c>
      <c r="AB231" s="3"/>
      <c r="AC231" s="8">
        <v>5.9299999999999999E-2</v>
      </c>
      <c r="AD231" s="8">
        <v>5.9299999999999999E-2</v>
      </c>
      <c r="AE231">
        <v>0</v>
      </c>
      <c r="AF231">
        <v>0</v>
      </c>
      <c r="AH231" s="6">
        <v>1</v>
      </c>
      <c r="AI231" s="6">
        <v>1</v>
      </c>
      <c r="AJ231" s="12">
        <v>0</v>
      </c>
      <c r="AK231" s="12">
        <v>0</v>
      </c>
      <c r="AL231" s="66" t="s">
        <v>510</v>
      </c>
      <c r="AM231" s="66" t="s">
        <v>576</v>
      </c>
      <c r="AN231" s="55" t="s">
        <v>1184</v>
      </c>
      <c r="AO231" s="14" t="s">
        <v>920</v>
      </c>
      <c r="AP231" s="12" t="s">
        <v>455</v>
      </c>
    </row>
    <row r="232" spans="1:42" x14ac:dyDescent="0.2">
      <c r="A232" s="15" t="s">
        <v>626</v>
      </c>
      <c r="B232" t="s">
        <v>238</v>
      </c>
      <c r="C232" s="15" t="s">
        <v>239</v>
      </c>
      <c r="D232" s="29" t="s">
        <v>1223</v>
      </c>
      <c r="E232" t="s">
        <v>1222</v>
      </c>
      <c r="F232" s="15" t="s">
        <v>416</v>
      </c>
      <c r="G232" s="56" t="s">
        <v>417</v>
      </c>
      <c r="H232">
        <v>1</v>
      </c>
      <c r="I232" s="56" t="s">
        <v>618</v>
      </c>
      <c r="J232" s="16" t="s">
        <v>583</v>
      </c>
      <c r="K232">
        <v>10890000</v>
      </c>
      <c r="L232" s="3">
        <v>45118</v>
      </c>
      <c r="M232" s="3">
        <v>45301</v>
      </c>
      <c r="N232">
        <v>10890000</v>
      </c>
      <c r="O232" t="s">
        <v>46</v>
      </c>
      <c r="P232" t="s">
        <v>47</v>
      </c>
      <c r="Q232" t="s">
        <v>48</v>
      </c>
      <c r="R232">
        <v>6029.23</v>
      </c>
      <c r="S232" s="6">
        <v>1</v>
      </c>
      <c r="Y232" s="15" t="s">
        <v>735</v>
      </c>
      <c r="AB232" s="3"/>
      <c r="AC232" s="8">
        <v>4.1700000000000001E-2</v>
      </c>
      <c r="AE232" s="8">
        <v>4.4999999999999997E-3</v>
      </c>
      <c r="AF232">
        <v>0</v>
      </c>
      <c r="AH232" s="6">
        <v>1</v>
      </c>
      <c r="AI232" s="6">
        <v>1</v>
      </c>
      <c r="AJ232" s="12">
        <v>0</v>
      </c>
      <c r="AK232" s="12">
        <v>0</v>
      </c>
      <c r="AL232" s="66" t="s">
        <v>510</v>
      </c>
      <c r="AM232" s="66" t="s">
        <v>576</v>
      </c>
      <c r="AN232" s="55" t="s">
        <v>1224</v>
      </c>
      <c r="AO232" s="59" t="s">
        <v>240</v>
      </c>
    </row>
    <row r="233" spans="1:42" x14ac:dyDescent="0.2">
      <c r="A233" s="15" t="s">
        <v>626</v>
      </c>
      <c r="B233" t="s">
        <v>238</v>
      </c>
      <c r="C233" s="15" t="s">
        <v>239</v>
      </c>
      <c r="D233" s="29" t="s">
        <v>1235</v>
      </c>
      <c r="E233" t="s">
        <v>1234</v>
      </c>
      <c r="F233" s="15" t="s">
        <v>416</v>
      </c>
      <c r="G233" s="15" t="s">
        <v>417</v>
      </c>
      <c r="H233">
        <v>1</v>
      </c>
      <c r="I233" s="15" t="s">
        <v>618</v>
      </c>
      <c r="J233" t="s">
        <v>583</v>
      </c>
      <c r="K233">
        <v>24750000</v>
      </c>
      <c r="L233" s="3">
        <v>45120</v>
      </c>
      <c r="M233" s="3">
        <v>45306</v>
      </c>
      <c r="N233">
        <v>24750000</v>
      </c>
      <c r="O233" t="s">
        <v>46</v>
      </c>
      <c r="P233" t="s">
        <v>47</v>
      </c>
      <c r="Q233" t="s">
        <v>48</v>
      </c>
      <c r="R233">
        <v>6044.06</v>
      </c>
      <c r="S233" s="6">
        <v>1</v>
      </c>
      <c r="Y233" s="15" t="s">
        <v>735</v>
      </c>
      <c r="AB233" s="3"/>
      <c r="AC233" s="8">
        <v>4.1700000000000001E-2</v>
      </c>
      <c r="AE233" s="8">
        <v>4.4999999999999997E-3</v>
      </c>
      <c r="AF233">
        <v>0</v>
      </c>
      <c r="AH233" s="6">
        <v>1</v>
      </c>
      <c r="AI233" s="17">
        <v>1</v>
      </c>
      <c r="AJ233" s="12">
        <v>0</v>
      </c>
      <c r="AK233" s="12">
        <v>0</v>
      </c>
      <c r="AL233" s="66" t="s">
        <v>510</v>
      </c>
      <c r="AM233" s="66" t="s">
        <v>576</v>
      </c>
      <c r="AN233" s="55" t="s">
        <v>1236</v>
      </c>
      <c r="AO233" s="59" t="s">
        <v>240</v>
      </c>
    </row>
    <row r="234" spans="1:42" x14ac:dyDescent="0.2">
      <c r="A234" s="15" t="s">
        <v>626</v>
      </c>
      <c r="B234" t="s">
        <v>1226</v>
      </c>
      <c r="C234" t="s">
        <v>1226</v>
      </c>
      <c r="D234" s="29" t="s">
        <v>1237</v>
      </c>
      <c r="E234" t="s">
        <v>1227</v>
      </c>
      <c r="F234" s="15" t="s">
        <v>416</v>
      </c>
      <c r="G234" s="28" t="s">
        <v>417</v>
      </c>
      <c r="H234">
        <v>1</v>
      </c>
      <c r="I234" s="16" t="s">
        <v>52</v>
      </c>
      <c r="J234" s="16" t="s">
        <v>583</v>
      </c>
      <c r="K234">
        <v>500000000</v>
      </c>
      <c r="L234" s="3">
        <v>45121</v>
      </c>
      <c r="M234" s="3">
        <v>45488</v>
      </c>
      <c r="N234">
        <v>500000000</v>
      </c>
      <c r="O234" t="s">
        <v>46</v>
      </c>
      <c r="P234" t="s">
        <v>47</v>
      </c>
      <c r="Q234" t="s">
        <v>48</v>
      </c>
      <c r="R234">
        <v>6030.52</v>
      </c>
      <c r="S234" s="6">
        <v>1</v>
      </c>
      <c r="Y234" s="15" t="s">
        <v>549</v>
      </c>
      <c r="AB234" s="3"/>
      <c r="AC234" s="8">
        <v>3.85E-2</v>
      </c>
      <c r="AE234" s="8">
        <v>5.0000000000000001E-3</v>
      </c>
      <c r="AF234">
        <v>0</v>
      </c>
      <c r="AH234" s="6">
        <v>1</v>
      </c>
      <c r="AI234" s="6">
        <v>1</v>
      </c>
      <c r="AJ234" s="12">
        <v>0</v>
      </c>
      <c r="AK234" s="12">
        <v>0</v>
      </c>
      <c r="AL234" s="66" t="s">
        <v>510</v>
      </c>
      <c r="AM234" s="66" t="s">
        <v>576</v>
      </c>
      <c r="AN234" s="55" t="s">
        <v>1238</v>
      </c>
      <c r="AO234" s="60" t="s">
        <v>1634</v>
      </c>
      <c r="AP234" s="66" t="s">
        <v>455</v>
      </c>
    </row>
    <row r="235" spans="1:42" x14ac:dyDescent="0.2">
      <c r="A235" t="s">
        <v>41</v>
      </c>
      <c r="B235" t="s">
        <v>739</v>
      </c>
      <c r="C235" t="s">
        <v>739</v>
      </c>
      <c r="D235" s="20"/>
      <c r="E235" t="s">
        <v>1670</v>
      </c>
      <c r="F235" t="s">
        <v>42</v>
      </c>
      <c r="G235" s="16" t="s">
        <v>418</v>
      </c>
      <c r="H235">
        <v>1</v>
      </c>
      <c r="I235" s="16" t="s">
        <v>52</v>
      </c>
      <c r="J235" s="16" t="s">
        <v>583</v>
      </c>
      <c r="K235">
        <f>N235*0.5</f>
        <v>10000000</v>
      </c>
      <c r="L235" s="3">
        <v>45125</v>
      </c>
      <c r="M235" s="3">
        <v>45856</v>
      </c>
      <c r="N235">
        <v>20000000</v>
      </c>
      <c r="O235" s="15" t="s">
        <v>1168</v>
      </c>
      <c r="P235" t="s">
        <v>1167</v>
      </c>
      <c r="Q235" t="s">
        <v>48</v>
      </c>
      <c r="R235">
        <v>1.1990000000000001</v>
      </c>
      <c r="S235" s="6">
        <v>1</v>
      </c>
      <c r="AH235" s="6">
        <v>1</v>
      </c>
      <c r="AI235" s="84">
        <v>1</v>
      </c>
      <c r="AJ235" s="6">
        <v>0</v>
      </c>
      <c r="AK235" s="6">
        <v>0</v>
      </c>
      <c r="AL235" s="15" t="s">
        <v>510</v>
      </c>
      <c r="AM235" s="15" t="s">
        <v>576</v>
      </c>
      <c r="AO235" s="14" t="s">
        <v>743</v>
      </c>
      <c r="AP235" s="66" t="s">
        <v>455</v>
      </c>
    </row>
    <row r="236" spans="1:42" x14ac:dyDescent="0.2">
      <c r="A236" t="s">
        <v>509</v>
      </c>
      <c r="B236" t="s">
        <v>739</v>
      </c>
      <c r="C236" t="s">
        <v>739</v>
      </c>
      <c r="E236" t="s">
        <v>1278</v>
      </c>
      <c r="F236" s="15" t="s">
        <v>414</v>
      </c>
      <c r="G236" s="82" t="s">
        <v>418</v>
      </c>
      <c r="H236">
        <v>0.5</v>
      </c>
      <c r="I236" s="82" t="s">
        <v>618</v>
      </c>
      <c r="J236" s="80" t="s">
        <v>583</v>
      </c>
      <c r="K236">
        <v>5000000</v>
      </c>
      <c r="L236" s="3">
        <v>45132</v>
      </c>
      <c r="M236" s="3">
        <v>45863</v>
      </c>
      <c r="N236">
        <v>10000000</v>
      </c>
      <c r="O236" s="15" t="s">
        <v>1279</v>
      </c>
      <c r="P236" s="15" t="s">
        <v>425</v>
      </c>
      <c r="Q236" t="s">
        <v>48</v>
      </c>
      <c r="R236">
        <v>0.84199999999999997</v>
      </c>
      <c r="S236" s="6">
        <v>1</v>
      </c>
      <c r="X236" s="6">
        <v>0.5</v>
      </c>
      <c r="Y236" s="15" t="s">
        <v>1243</v>
      </c>
      <c r="Z236" s="6">
        <v>0.75</v>
      </c>
      <c r="AB236" s="3"/>
      <c r="AC236" s="8">
        <v>0.109</v>
      </c>
      <c r="AE236">
        <v>0</v>
      </c>
      <c r="AF236">
        <v>0</v>
      </c>
      <c r="AH236" s="6">
        <v>1</v>
      </c>
      <c r="AI236" s="17">
        <v>1</v>
      </c>
      <c r="AJ236" s="12">
        <v>0</v>
      </c>
      <c r="AK236" s="12">
        <v>0</v>
      </c>
      <c r="AL236" s="66" t="s">
        <v>510</v>
      </c>
      <c r="AM236" s="66" t="s">
        <v>576</v>
      </c>
      <c r="AN236" t="s">
        <v>1280</v>
      </c>
      <c r="AO236" s="14" t="s">
        <v>743</v>
      </c>
      <c r="AP236" s="66" t="s">
        <v>455</v>
      </c>
    </row>
    <row r="237" spans="1:42" x14ac:dyDescent="0.2">
      <c r="A237" t="s">
        <v>509</v>
      </c>
      <c r="B237" t="s">
        <v>739</v>
      </c>
      <c r="C237" t="s">
        <v>739</v>
      </c>
      <c r="E237" t="s">
        <v>1302</v>
      </c>
      <c r="F237" s="15" t="s">
        <v>414</v>
      </c>
      <c r="G237" s="82" t="s">
        <v>418</v>
      </c>
      <c r="H237">
        <v>0.5</v>
      </c>
      <c r="I237" s="56" t="s">
        <v>618</v>
      </c>
      <c r="J237" s="16" t="s">
        <v>583</v>
      </c>
      <c r="K237">
        <f>N237*0.5</f>
        <v>5000000</v>
      </c>
      <c r="L237" s="3">
        <v>45139</v>
      </c>
      <c r="M237" s="3">
        <v>45870</v>
      </c>
      <c r="N237">
        <v>10000000</v>
      </c>
      <c r="O237" s="15" t="s">
        <v>1168</v>
      </c>
      <c r="P237" s="15" t="s">
        <v>1167</v>
      </c>
      <c r="Q237" t="s">
        <v>48</v>
      </c>
      <c r="R237">
        <v>0.88800000000000001</v>
      </c>
      <c r="S237" s="6">
        <v>1</v>
      </c>
      <c r="X237" s="6">
        <v>0.5</v>
      </c>
      <c r="Y237" s="15" t="s">
        <v>458</v>
      </c>
      <c r="Z237" s="6">
        <v>0.75</v>
      </c>
      <c r="AB237" s="3"/>
      <c r="AC237" s="8">
        <v>0.14050000000000001</v>
      </c>
      <c r="AE237">
        <v>0</v>
      </c>
      <c r="AF237">
        <v>0</v>
      </c>
      <c r="AH237" s="6">
        <v>1</v>
      </c>
      <c r="AI237" s="6">
        <v>1</v>
      </c>
      <c r="AJ237" s="12">
        <v>0</v>
      </c>
      <c r="AK237" s="12">
        <v>0</v>
      </c>
      <c r="AL237" s="66" t="s">
        <v>510</v>
      </c>
      <c r="AM237" s="66" t="s">
        <v>576</v>
      </c>
      <c r="AN237" t="s">
        <v>1303</v>
      </c>
      <c r="AO237" s="14" t="s">
        <v>743</v>
      </c>
      <c r="AP237" s="66" t="s">
        <v>455</v>
      </c>
    </row>
    <row r="238" spans="1:42" x14ac:dyDescent="0.2">
      <c r="A238" s="15" t="s">
        <v>626</v>
      </c>
      <c r="B238" t="s">
        <v>471</v>
      </c>
      <c r="C238" s="64" t="s">
        <v>474</v>
      </c>
      <c r="D238" s="29" t="s">
        <v>1380</v>
      </c>
      <c r="E238" t="s">
        <v>1381</v>
      </c>
      <c r="F238" t="s">
        <v>441</v>
      </c>
      <c r="G238" s="16" t="s">
        <v>417</v>
      </c>
      <c r="H238">
        <v>1</v>
      </c>
      <c r="I238" s="82" t="s">
        <v>618</v>
      </c>
      <c r="J238" s="16" t="s">
        <v>583</v>
      </c>
      <c r="K238">
        <v>17000000</v>
      </c>
      <c r="L238" s="3">
        <v>45156</v>
      </c>
      <c r="M238" s="3">
        <v>45345</v>
      </c>
      <c r="N238">
        <v>17000000</v>
      </c>
      <c r="O238" t="s">
        <v>46</v>
      </c>
      <c r="P238" t="s">
        <v>47</v>
      </c>
      <c r="Q238" t="s">
        <v>241</v>
      </c>
      <c r="R238">
        <v>5777.8</v>
      </c>
      <c r="S238" s="6">
        <v>1.02</v>
      </c>
      <c r="U238" s="15" t="s">
        <v>421</v>
      </c>
      <c r="V238" s="6">
        <v>1.1200000000000001</v>
      </c>
      <c r="AB238" s="3"/>
      <c r="AE238">
        <v>0</v>
      </c>
      <c r="AF238">
        <v>0</v>
      </c>
      <c r="AG238" s="8">
        <v>1.0999999999999999E-2</v>
      </c>
      <c r="AH238" s="8">
        <v>0.9</v>
      </c>
      <c r="AI238" s="6">
        <v>1</v>
      </c>
      <c r="AJ238" s="12">
        <v>0</v>
      </c>
      <c r="AK238" s="12">
        <v>0</v>
      </c>
      <c r="AL238" s="66" t="s">
        <v>510</v>
      </c>
      <c r="AM238" s="66" t="s">
        <v>510</v>
      </c>
      <c r="AO238" s="61" t="s">
        <v>404</v>
      </c>
    </row>
    <row r="239" spans="1:42" x14ac:dyDescent="0.2">
      <c r="A239" t="s">
        <v>41</v>
      </c>
      <c r="B239" t="s">
        <v>386</v>
      </c>
      <c r="C239" t="s">
        <v>387</v>
      </c>
      <c r="E239" t="s">
        <v>1661</v>
      </c>
      <c r="F239" t="s">
        <v>42</v>
      </c>
      <c r="G239" s="80" t="s">
        <v>43</v>
      </c>
      <c r="H239">
        <f>K239/N239</f>
        <v>0.2</v>
      </c>
      <c r="I239" s="16" t="s">
        <v>52</v>
      </c>
      <c r="J239" s="16" t="s">
        <v>45</v>
      </c>
      <c r="K239">
        <v>3000000</v>
      </c>
      <c r="L239" s="83">
        <v>45278</v>
      </c>
      <c r="M239" s="83">
        <v>45719</v>
      </c>
      <c r="N239">
        <v>15000000</v>
      </c>
      <c r="O239" t="s">
        <v>317</v>
      </c>
      <c r="P239" t="s">
        <v>143</v>
      </c>
      <c r="Q239" t="s">
        <v>48</v>
      </c>
      <c r="R239" s="80">
        <v>3335</v>
      </c>
      <c r="S239" s="6">
        <v>1</v>
      </c>
      <c r="V239">
        <v>0</v>
      </c>
      <c r="W239">
        <v>0</v>
      </c>
      <c r="X239" s="6">
        <v>0.2</v>
      </c>
      <c r="Y239" t="s">
        <v>149</v>
      </c>
      <c r="Z239">
        <v>0.8</v>
      </c>
      <c r="AB239" s="3"/>
      <c r="AC239" s="8">
        <v>9.7000000000000003E-2</v>
      </c>
      <c r="AE239">
        <v>0</v>
      </c>
      <c r="AF239">
        <v>0</v>
      </c>
      <c r="AH239" s="6">
        <v>1</v>
      </c>
      <c r="AI239" s="84">
        <v>1</v>
      </c>
      <c r="AJ239" s="12">
        <v>0</v>
      </c>
      <c r="AK239" s="12">
        <v>0</v>
      </c>
      <c r="AL239" s="12" t="s">
        <v>50</v>
      </c>
      <c r="AM239" s="12" t="s">
        <v>51</v>
      </c>
      <c r="AN239" s="18" t="s">
        <v>403</v>
      </c>
      <c r="AO239" s="19" t="s">
        <v>390</v>
      </c>
      <c r="AP239" s="12" t="s">
        <v>61</v>
      </c>
    </row>
    <row r="240" spans="1:42" x14ac:dyDescent="0.2">
      <c r="A240" s="15" t="s">
        <v>509</v>
      </c>
      <c r="B240" t="s">
        <v>916</v>
      </c>
      <c r="C240" t="s">
        <v>916</v>
      </c>
      <c r="E240" t="s">
        <v>1662</v>
      </c>
      <c r="F240" s="15" t="s">
        <v>414</v>
      </c>
      <c r="G240" s="15" t="s">
        <v>418</v>
      </c>
      <c r="H240">
        <v>0.15</v>
      </c>
      <c r="I240" s="82" t="s">
        <v>618</v>
      </c>
      <c r="J240" s="80" t="s">
        <v>583</v>
      </c>
      <c r="K240">
        <v>600000</v>
      </c>
      <c r="L240" s="3">
        <v>45278</v>
      </c>
      <c r="M240" s="3">
        <v>46009</v>
      </c>
      <c r="N240">
        <v>4000000</v>
      </c>
      <c r="O240" t="s">
        <v>324</v>
      </c>
      <c r="P240" t="s">
        <v>325</v>
      </c>
      <c r="Q240" t="s">
        <v>48</v>
      </c>
      <c r="R240">
        <v>5868.25</v>
      </c>
      <c r="S240" s="6">
        <v>1</v>
      </c>
      <c r="X240" s="6">
        <v>0.2</v>
      </c>
      <c r="Y240" s="15" t="s">
        <v>458</v>
      </c>
      <c r="Z240" s="6">
        <v>0.8</v>
      </c>
      <c r="AB240" s="3"/>
      <c r="AC240" s="8">
        <v>5.9299999999999999E-2</v>
      </c>
      <c r="AD240" s="8">
        <v>5.9299999999999999E-2</v>
      </c>
      <c r="AE240">
        <v>0</v>
      </c>
      <c r="AF240">
        <v>0</v>
      </c>
      <c r="AH240" s="6">
        <v>1</v>
      </c>
      <c r="AI240" s="17">
        <v>1</v>
      </c>
      <c r="AJ240" s="12">
        <v>0</v>
      </c>
      <c r="AK240" s="12">
        <v>0</v>
      </c>
      <c r="AL240" s="66" t="s">
        <v>510</v>
      </c>
      <c r="AM240" s="66" t="s">
        <v>576</v>
      </c>
      <c r="AN240" s="55" t="s">
        <v>1184</v>
      </c>
      <c r="AO240" s="14" t="s">
        <v>920</v>
      </c>
      <c r="AP240" s="12" t="s">
        <v>455</v>
      </c>
    </row>
    <row r="241" spans="1:42" x14ac:dyDescent="0.2">
      <c r="A241" t="s">
        <v>41</v>
      </c>
      <c r="B241" t="s">
        <v>306</v>
      </c>
      <c r="C241" t="s">
        <v>307</v>
      </c>
      <c r="E241" t="s">
        <v>1671</v>
      </c>
      <c r="F241" t="s">
        <v>42</v>
      </c>
      <c r="G241" s="16" t="s">
        <v>418</v>
      </c>
      <c r="H241">
        <v>0.25</v>
      </c>
      <c r="I241" s="56" t="s">
        <v>618</v>
      </c>
      <c r="J241" s="16" t="s">
        <v>583</v>
      </c>
      <c r="K241">
        <v>2500000</v>
      </c>
      <c r="L241" s="3">
        <v>45282</v>
      </c>
      <c r="M241" s="3">
        <v>46013</v>
      </c>
      <c r="N241">
        <v>10000000</v>
      </c>
      <c r="O241" t="s">
        <v>324</v>
      </c>
      <c r="P241" t="s">
        <v>325</v>
      </c>
      <c r="Q241" t="s">
        <v>48</v>
      </c>
      <c r="R241">
        <v>5757.16</v>
      </c>
      <c r="S241" s="6">
        <v>1</v>
      </c>
      <c r="X241" s="6">
        <v>0.3</v>
      </c>
      <c r="Y241" s="65" t="s">
        <v>767</v>
      </c>
      <c r="Z241" s="6">
        <v>0.7</v>
      </c>
      <c r="AB241" s="3"/>
      <c r="AC241" s="8">
        <v>6.8000000000000005E-2</v>
      </c>
      <c r="AE241" s="15">
        <v>0</v>
      </c>
      <c r="AF241">
        <v>0</v>
      </c>
      <c r="AG241" s="8"/>
      <c r="AH241" s="6">
        <v>1</v>
      </c>
      <c r="AI241" s="6">
        <v>1</v>
      </c>
      <c r="AJ241" s="12">
        <v>0</v>
      </c>
      <c r="AK241" s="12">
        <v>0</v>
      </c>
      <c r="AL241" s="66" t="s">
        <v>510</v>
      </c>
      <c r="AM241" s="66" t="s">
        <v>576</v>
      </c>
      <c r="AN241" t="s">
        <v>768</v>
      </c>
      <c r="AO241" s="62" t="s">
        <v>309</v>
      </c>
      <c r="AP241" s="66" t="s">
        <v>455</v>
      </c>
    </row>
    <row r="242" spans="1:42" x14ac:dyDescent="0.2">
      <c r="A242" t="s">
        <v>41</v>
      </c>
      <c r="B242" t="s">
        <v>306</v>
      </c>
      <c r="C242" t="s">
        <v>307</v>
      </c>
      <c r="E242" t="s">
        <v>1671</v>
      </c>
      <c r="F242" t="s">
        <v>42</v>
      </c>
      <c r="G242" s="16" t="s">
        <v>418</v>
      </c>
      <c r="H242">
        <v>0.2</v>
      </c>
      <c r="I242" s="56" t="s">
        <v>618</v>
      </c>
      <c r="J242" s="16" t="s">
        <v>583</v>
      </c>
      <c r="K242">
        <v>2000000</v>
      </c>
      <c r="L242" s="3">
        <v>45286</v>
      </c>
      <c r="M242" s="3">
        <v>46017</v>
      </c>
      <c r="N242">
        <v>10000000</v>
      </c>
      <c r="O242" t="s">
        <v>324</v>
      </c>
      <c r="P242" t="s">
        <v>325</v>
      </c>
      <c r="Q242" t="s">
        <v>48</v>
      </c>
      <c r="R242">
        <v>5708.39</v>
      </c>
      <c r="S242" s="6">
        <v>1</v>
      </c>
      <c r="X242" s="6">
        <v>0.25</v>
      </c>
      <c r="Y242" s="65" t="s">
        <v>767</v>
      </c>
      <c r="Z242" s="6">
        <v>0.7</v>
      </c>
      <c r="AB242" s="3"/>
      <c r="AC242" s="8">
        <v>6.8000000000000005E-2</v>
      </c>
      <c r="AE242" s="15">
        <v>0</v>
      </c>
      <c r="AF242">
        <v>0</v>
      </c>
      <c r="AG242" s="8"/>
      <c r="AH242" s="6">
        <v>1</v>
      </c>
      <c r="AI242" s="6">
        <v>1</v>
      </c>
      <c r="AJ242" s="12">
        <v>0</v>
      </c>
      <c r="AK242" s="12">
        <v>0</v>
      </c>
      <c r="AL242" s="66" t="s">
        <v>510</v>
      </c>
      <c r="AM242" s="66" t="s">
        <v>576</v>
      </c>
      <c r="AN242" t="s">
        <v>768</v>
      </c>
      <c r="AO242" s="62" t="s">
        <v>309</v>
      </c>
      <c r="AP242" s="66" t="s">
        <v>455</v>
      </c>
    </row>
    <row r="264" spans="47:48" x14ac:dyDescent="0.2">
      <c r="AU264" s="3"/>
      <c r="AV264" s="3"/>
    </row>
  </sheetData>
  <autoFilter ref="A1:BG242" xr:uid="{13F41F16-5B14-4BC1-ADEE-E2191BEE5F3E}"/>
  <sortState ref="A2:AP240">
    <sortCondition ref="L2:L240"/>
    <sortCondition ref="M2:M240"/>
  </sortState>
  <phoneticPr fontId="12" type="noConversion"/>
  <conditionalFormatting sqref="E71">
    <cfRule type="cellIs" dxfId="0" priority="1" operator="equal">
      <formula>"“已到期"""</formula>
    </cfRule>
  </conditionalFormatting>
  <dataValidations count="2">
    <dataValidation type="list" allowBlank="1" showInputMessage="1" showErrorMessage="1" sqref="Q35 Q28 Q30:Q31 Q38:Q39 Q45:Q46 Q21:Q25" xr:uid="{1D15A28B-A295-46E8-B5B3-E2A62FD25BDA}">
      <formula1>"每天观察,每周观察,双周观察,每月观察,到期观察"</formula1>
    </dataValidation>
    <dataValidation type="list" allowBlank="1" showInputMessage="1" showErrorMessage="1" sqref="Q29 Q26:Q27 Q36:Q37 Q40:Q44 Q32:Q34 Q1:Q20 Q50:Q242" xr:uid="{2C4D18ED-D0B7-4034-8347-9606B586B381}">
      <formula1>"每天观察,每周观察,双周观察,每月观察,季度观察,到期观察"</formula1>
    </dataValidation>
  </dataValidations>
  <hyperlinks>
    <hyperlink ref="AO59" r:id="rId1" xr:uid="{B3F5D0EA-9569-4D71-8232-B59E3B43547B}"/>
    <hyperlink ref="AO25" r:id="rId2" xr:uid="{5F076A38-F5BC-462C-BE6B-9BC3287397E3}"/>
    <hyperlink ref="AO26" r:id="rId3" xr:uid="{2C6A5AB6-8D73-48D7-83EC-4C51DE9ED3F0}"/>
    <hyperlink ref="AO36" r:id="rId4" xr:uid="{0515745C-5152-45C3-9A47-86D7FA5F6854}"/>
    <hyperlink ref="AO37" r:id="rId5" xr:uid="{ECDDA960-E969-45A3-9944-93075DA0009E}"/>
    <hyperlink ref="AO20" r:id="rId6" xr:uid="{E4349FD9-C1B3-4EBD-A053-CED602C880E9}"/>
    <hyperlink ref="AO21" r:id="rId7" xr:uid="{24E7C174-4336-4581-81F5-8585C48E449F}"/>
    <hyperlink ref="AO22" r:id="rId8" xr:uid="{F408196F-1A9C-4256-A05D-A6BB00563D53}"/>
    <hyperlink ref="AO66" r:id="rId9" xr:uid="{E1DDA881-D44C-483A-A403-E9C04A581B79}"/>
    <hyperlink ref="AO64" r:id="rId10" xr:uid="{E5E98170-3E7B-4A10-8BB8-5D857568A268}"/>
    <hyperlink ref="AO69" r:id="rId11" xr:uid="{11B039D2-14F6-4966-A2FE-7C1F73FB49EA}"/>
    <hyperlink ref="AO68" r:id="rId12" xr:uid="{9BB72D46-58D2-4F7A-A001-93C09749EAEB}"/>
    <hyperlink ref="AO73" r:id="rId13" xr:uid="{40984F75-AEFC-46B5-9874-47CCBF1DA328}"/>
    <hyperlink ref="AO76" r:id="rId14" xr:uid="{55F4BABA-D37B-49CD-9617-8FFEF65A27A6}"/>
    <hyperlink ref="AO80" r:id="rId15" xr:uid="{D83855B9-BC3A-407C-B018-56DFE993B436}"/>
    <hyperlink ref="AO84" r:id="rId16" xr:uid="{D4D0C6D2-7E75-486C-8B17-96730B6C7656}"/>
    <hyperlink ref="AO82" r:id="rId17" xr:uid="{F7365ADF-45DF-46D3-92C1-2F6E0D1C0C46}"/>
    <hyperlink ref="AO86" r:id="rId18" xr:uid="{205A5E3D-1B41-4D8E-8A0A-82E582C1E8F7}"/>
    <hyperlink ref="AO239" r:id="rId19" xr:uid="{BC790159-C0DF-492A-A1F3-E532EFEFBD7F}"/>
    <hyperlink ref="AO6" r:id="rId20" xr:uid="{0E926C02-A09A-4721-8488-7BE3CF86ED1D}"/>
    <hyperlink ref="AO7" r:id="rId21" xr:uid="{91D12953-3649-4FB9-9C43-F69CFAD679B6}"/>
    <hyperlink ref="AO15" r:id="rId22" xr:uid="{A5138C74-D3E5-419D-B7B2-14635754F517}"/>
    <hyperlink ref="AO33" r:id="rId23" xr:uid="{E869E465-F88C-4FDE-94FF-8BB9E84AB574}"/>
    <hyperlink ref="AO5" r:id="rId24" xr:uid="{CFCF2885-5D37-49D2-B749-B5FEE4906D1E}"/>
    <hyperlink ref="AO38" r:id="rId25" xr:uid="{CA854585-88C0-4EAA-B45B-F879F89EA72D}"/>
    <hyperlink ref="AO75" r:id="rId26" xr:uid="{10D06747-A745-41F8-8D1E-C1017E9EE335}"/>
    <hyperlink ref="AO90" r:id="rId27" xr:uid="{EF76A4A1-00AB-4F97-8D04-BA5FA2ED091D}"/>
    <hyperlink ref="AO91" r:id="rId28" xr:uid="{CE0E990E-2BA2-4B75-8265-25C3F29878E6}"/>
    <hyperlink ref="AO97" r:id="rId29" xr:uid="{4B6C46C0-6881-4A36-8D23-433DDE7FD56A}"/>
    <hyperlink ref="AO92" r:id="rId30" xr:uid="{8C1B1A42-F32A-4C77-B5B6-136DEC3AEB58}"/>
    <hyperlink ref="AO99" r:id="rId31" xr:uid="{A72AAFDE-A6EB-42BC-ABA9-C1991F9E697F}"/>
    <hyperlink ref="AO95" r:id="rId32" xr:uid="{8FBC9829-7EC1-49BF-B331-EA1A56D99F09}"/>
    <hyperlink ref="AO105" r:id="rId33" xr:uid="{F41666B0-F1BD-4EE2-A77B-3E1ABBA5D113}"/>
    <hyperlink ref="AO108" r:id="rId34" xr:uid="{67B63EFE-CA9F-470D-8D48-B854B8151A6F}"/>
    <hyperlink ref="AO106" r:id="rId35" xr:uid="{7C57F1C2-F92A-46B2-A343-8F36866FBA40}"/>
    <hyperlink ref="AO107" r:id="rId36" xr:uid="{86974A42-86BE-4103-AAA0-CBCF7EE9372E}"/>
    <hyperlink ref="AO103" r:id="rId37" xr:uid="{C043E95B-8124-4D40-BA47-5B9AD14EEA06}"/>
    <hyperlink ref="AO96" r:id="rId38" xr:uid="{53DA67D0-6AD9-459B-929D-6E735AAC7F30}"/>
    <hyperlink ref="AO93" r:id="rId39" xr:uid="{2456597D-EDC2-453A-B232-207C02EE1D4E}"/>
    <hyperlink ref="AO110" r:id="rId40" xr:uid="{512E62E3-E009-4C82-A0DE-83DE80E8076E}"/>
    <hyperlink ref="AO98" r:id="rId41" xr:uid="{DB7913F6-9201-4458-8745-70AFECE1E7E2}"/>
    <hyperlink ref="AO102" r:id="rId42" xr:uid="{28ABA2F8-3ECB-41DC-B195-5772A77F3541}"/>
    <hyperlink ref="AO115" r:id="rId43" xr:uid="{8B90458B-CD81-4D6A-844B-DCF2D1BE005E}"/>
    <hyperlink ref="AO119" r:id="rId44" xr:uid="{F4C4A55D-2914-4512-AE09-19BC2220EF6D}"/>
    <hyperlink ref="AO116" r:id="rId45" xr:uid="{61116DDE-A8C2-47C4-A659-DA303B130C3E}"/>
    <hyperlink ref="AO118" r:id="rId46" xr:uid="{FE3972DD-F8FB-41B1-BE2C-86F04EA88F3C}"/>
    <hyperlink ref="AO121" r:id="rId47" xr:uid="{491B207F-6C15-48C7-A572-74E48D8A2B39}"/>
    <hyperlink ref="AO112" r:id="rId48" xr:uid="{3099BFE3-D6A0-48B8-8F94-EFF6FD8E7EA7}"/>
    <hyperlink ref="AO122" r:id="rId49" xr:uid="{5318B60B-E9DF-4171-BBE6-9AFCF2525246}"/>
    <hyperlink ref="AO123" r:id="rId50" xr:uid="{56D587BB-1C54-46F8-B408-A1AB2EBA1751}"/>
    <hyperlink ref="AO125" r:id="rId51" xr:uid="{876554C4-286C-4BA9-82F8-223795F5A31D}"/>
    <hyperlink ref="AO114" r:id="rId52" xr:uid="{44AA4004-3BCF-4836-9FEA-AC3F099CA6CA}"/>
    <hyperlink ref="AO124" r:id="rId53" xr:uid="{1640F6F6-D109-4CE2-9173-C993FEBAC6D0}"/>
    <hyperlink ref="AO130" r:id="rId54" xr:uid="{44AD11A4-08FD-4658-B614-F38B82B76CAB}"/>
    <hyperlink ref="AO134" r:id="rId55" xr:uid="{A13CF53F-6FB0-4019-8529-EF57DEDA2C8C}"/>
    <hyperlink ref="AO133" r:id="rId56" xr:uid="{946F6C62-7E3E-4319-BE1F-A3407BE1660C}"/>
    <hyperlink ref="AO132" r:id="rId57" xr:uid="{BCDE79D8-7EAA-4877-ABC8-A768FB4EF3DB}"/>
    <hyperlink ref="AO135" r:id="rId58" xr:uid="{DF6AA683-A168-492A-A258-4059918DDD36}"/>
    <hyperlink ref="AO120" r:id="rId59" xr:uid="{4139F135-D5CB-4353-BB12-254313A30082}"/>
    <hyperlink ref="AO138" r:id="rId60" xr:uid="{D46B33D2-E9C5-4C3F-A5EB-7E9AF235A9C2}"/>
    <hyperlink ref="AO140" r:id="rId61" xr:uid="{B508F2C7-2EC1-46CA-A47D-2CFEB6294346}"/>
    <hyperlink ref="AO139" r:id="rId62" xr:uid="{99A20223-5762-41C9-9358-44CEE66584D2}"/>
    <hyperlink ref="AO137" r:id="rId63" xr:uid="{4D77B049-21CB-42B4-87A6-C64DC2FFA3DF}"/>
    <hyperlink ref="AO89" r:id="rId64" xr:uid="{293ADB65-EF86-48A7-9E01-10D2366DD4D6}"/>
    <hyperlink ref="AO126" r:id="rId65" xr:uid="{92D1D7F8-C018-44A8-B3FC-E4884D1B9D37}"/>
    <hyperlink ref="AO127" r:id="rId66" xr:uid="{CCEAB25E-5E51-4236-919D-E0C3A5BF6D4F}"/>
    <hyperlink ref="AO131" r:id="rId67" xr:uid="{A58D5672-E36E-4B44-A093-25AB3D102C9E}"/>
    <hyperlink ref="AO143" r:id="rId68" xr:uid="{6802F543-BB91-4AFC-9D3E-5888E8EED991}"/>
    <hyperlink ref="AO145" r:id="rId69" xr:uid="{934A9E40-6822-4151-97B4-DAF47EC9CC62}"/>
    <hyperlink ref="AO144" r:id="rId70" xr:uid="{9D198900-824F-4AE8-8F13-E24F81A2FB52}"/>
    <hyperlink ref="AO146" r:id="rId71" xr:uid="{0861F5B8-222E-42A5-992A-9409FDD6BC8E}"/>
    <hyperlink ref="AO148" r:id="rId72" xr:uid="{ED1231E0-351B-4E5E-BE81-2D3B55C80FBC}"/>
    <hyperlink ref="AO147" r:id="rId73" xr:uid="{4CF99D07-4DA8-4FE5-B590-FE7283944936}"/>
    <hyperlink ref="AO150" r:id="rId74" xr:uid="{4F80AE95-0DE2-469C-B0AB-5609604BA791}"/>
    <hyperlink ref="AO151" r:id="rId75" xr:uid="{717A41DC-8CAA-48E7-83D6-1082DC962574}"/>
    <hyperlink ref="AO149" r:id="rId76" xr:uid="{40D039D2-BA58-4B70-BB45-D6E119785155}"/>
    <hyperlink ref="AO156" r:id="rId77" xr:uid="{BC11CBFB-B53C-483E-8B23-F193B3FB03E1}"/>
    <hyperlink ref="AO152" r:id="rId78" xr:uid="{33580039-A517-4EF0-902A-FF349716FF25}"/>
    <hyperlink ref="AO160" r:id="rId79" xr:uid="{AEBDE875-0E34-4E65-92E7-03FEE9784BC7}"/>
    <hyperlink ref="AO158" r:id="rId80" xr:uid="{6CF1A024-826C-49E0-88C1-0F61DDE8A9F5}"/>
    <hyperlink ref="AO159" r:id="rId81" xr:uid="{9686C30B-F47A-4233-8994-E3366E26F220}"/>
    <hyperlink ref="AO113" r:id="rId82" xr:uid="{7488E7E2-71B6-4D19-B987-C528641A2528}"/>
    <hyperlink ref="AO163" r:id="rId83" xr:uid="{FFC21CBE-93EB-4F17-AC2A-4365655E5B9A}"/>
    <hyperlink ref="AO153" r:id="rId84" xr:uid="{5B57982A-7837-485B-962D-0C17B33B68BD}"/>
    <hyperlink ref="AO157" r:id="rId85" xr:uid="{FA34E7DF-22D9-4FFA-846F-A7D7CA9A24B3}"/>
    <hyperlink ref="AO167" r:id="rId86" xr:uid="{49D8E91A-E14D-4B36-B90E-49623D09D35B}"/>
    <hyperlink ref="AO164" r:id="rId87" xr:uid="{00309AF9-2552-4BCC-8001-15185AEEF838}"/>
    <hyperlink ref="AO170" r:id="rId88" xr:uid="{C8A23948-0ADD-4A09-B2C2-1277775AF487}"/>
    <hyperlink ref="AO168" r:id="rId89" xr:uid="{F82C05AA-5962-47F2-92C8-02BD085095FE}"/>
    <hyperlink ref="AO172" r:id="rId90" xr:uid="{3D2F8AB1-45C1-4F11-ADFD-DB6E65F26F81}"/>
    <hyperlink ref="AO169" r:id="rId91" xr:uid="{89EBA469-7DA6-4AD7-8FBC-B90CBFE42D52}"/>
    <hyperlink ref="AO175" r:id="rId92" xr:uid="{F5F88F64-D799-438C-8CA9-57C79D3EBE9C}"/>
    <hyperlink ref="AO174" r:id="rId93" xr:uid="{FD7DDF82-9C33-49CC-8AC5-03BE9005A9C1}"/>
    <hyperlink ref="AO176" r:id="rId94" xr:uid="{871FC05C-F6F7-4801-A277-8000AFA67F19}"/>
    <hyperlink ref="AO177" r:id="rId95" xr:uid="{14F773D3-0E38-4279-8AD1-43BC548801E6}"/>
    <hyperlink ref="AO178" r:id="rId96" xr:uid="{9A079C00-4C9F-4443-9207-CC610FB8D611}"/>
    <hyperlink ref="AO179" r:id="rId97" xr:uid="{DE810540-1E94-4E08-A4EC-ECDF3EB7EEFE}"/>
    <hyperlink ref="AO181" r:id="rId98" xr:uid="{64A3B68E-03A6-46F4-AA42-2CB239B3F009}"/>
    <hyperlink ref="AO182" r:id="rId99" xr:uid="{6C55B1E2-9E77-400F-BA76-D1AE152CBED3}"/>
    <hyperlink ref="AO183" r:id="rId100" xr:uid="{763B4AA8-EE44-4B48-A031-D10F0E1C03E3}"/>
    <hyperlink ref="AO191" r:id="rId101" xr:uid="{E2AF1187-2619-4957-930A-7A130FD5E4D0}"/>
    <hyperlink ref="AO192" r:id="rId102" xr:uid="{FCC4DE51-B82D-4BCD-B4F4-B65107078C61}"/>
    <hyperlink ref="AO189" r:id="rId103" xr:uid="{908F43D3-A7E2-408C-8F66-D1A558539C2F}"/>
    <hyperlink ref="AO165" r:id="rId104" xr:uid="{F7B9CDF1-F265-4560-99BB-5B0270701622}"/>
    <hyperlink ref="AO171" r:id="rId105" xr:uid="{BE2CDCBD-B7F9-41DC-A962-3D0F87EEADC4}"/>
    <hyperlink ref="AO197" r:id="rId106" xr:uid="{94FC184B-4346-4928-BD0A-0A427A195987}"/>
    <hyperlink ref="AO199" r:id="rId107" xr:uid="{62B1D9F2-D157-4F55-A206-713EAED9A938}"/>
    <hyperlink ref="AO194" r:id="rId108" display="mailto:otc_trade@xbmail.com.cn" xr:uid="{D6CFE711-0AEB-4C18-9316-604428EC3C1D}"/>
    <hyperlink ref="AO155" r:id="rId109" xr:uid="{6EBD10F5-4DC2-4DEB-95ED-2BFA41C4A58E}"/>
    <hyperlink ref="AO193" r:id="rId110" xr:uid="{5E321E7E-908D-4AC0-A10A-291680F581E5}"/>
    <hyperlink ref="AO195" r:id="rId111" xr:uid="{7A1DAA17-DEC3-4632-A29A-536746ACBD22}"/>
    <hyperlink ref="AO205" r:id="rId112" xr:uid="{D3CB104E-72E3-47AC-9400-C14BBC06D118}"/>
    <hyperlink ref="AO210" r:id="rId113" xr:uid="{22FC73FF-7F2D-4969-887E-D78F4B880848}"/>
    <hyperlink ref="AO203" r:id="rId114" xr:uid="{EB7771E9-9E7D-4118-B1B6-D78A13D34880}"/>
    <hyperlink ref="AO202" r:id="rId115" xr:uid="{F0982C57-0562-4866-BE78-B6907162B320}"/>
    <hyperlink ref="AO213" r:id="rId116" xr:uid="{54AC7691-CA56-4C7E-8E84-AC5432A54F16}"/>
    <hyperlink ref="AO206" r:id="rId117" xr:uid="{252E6B6B-0706-459B-91DC-581AC5F4CDDC}"/>
    <hyperlink ref="AO207" r:id="rId118" xr:uid="{5C53C70E-F0D3-4FF9-B6AF-45A74A869663}"/>
    <hyperlink ref="AO218" r:id="rId119" xr:uid="{8FD208D3-9F1B-4EE7-8671-8A6589854570}"/>
    <hyperlink ref="AO220" r:id="rId120" xr:uid="{63ABC99D-1AC9-4108-9101-3FC0F2728AB8}"/>
    <hyperlink ref="AO208" r:id="rId121" xr:uid="{4F8B4FF7-3355-4280-8D5D-C4F29D62A84B}"/>
    <hyperlink ref="AO201" r:id="rId122" xr:uid="{BB510346-D90A-4876-8690-49B790BF47B0}"/>
    <hyperlink ref="AO204" r:id="rId123" xr:uid="{E5788DB3-FFA9-4EF9-80DF-EC27BE7C2F79}"/>
    <hyperlink ref="AO186" r:id="rId124" xr:uid="{D021EF78-EC62-46C3-BD3A-F0ECECA31580}"/>
    <hyperlink ref="AO185" r:id="rId125" xr:uid="{402D3BB4-14F0-45BF-AA37-D7628ECFE6A2}"/>
    <hyperlink ref="AO216" r:id="rId126" xr:uid="{33BBF1AE-B8AD-4100-93D9-A77F3D367BF0}"/>
    <hyperlink ref="AO212" r:id="rId127" xr:uid="{D6B49AE6-B3F9-4C52-A4F2-2D10A7EA5504}"/>
    <hyperlink ref="AO211" r:id="rId128" xr:uid="{37E74026-4BB1-4E22-8759-306354320A39}"/>
    <hyperlink ref="AO198" r:id="rId129" xr:uid="{40705E58-9CEF-411B-B0DC-1DFEDFA10652}"/>
    <hyperlink ref="AO219" r:id="rId130" xr:uid="{FD0879A0-E5B4-452F-9E71-3B42652EDE3F}"/>
    <hyperlink ref="AO215" r:id="rId131" xr:uid="{6EED6B48-BECF-41E5-96FF-453DF677D168}"/>
    <hyperlink ref="AO214" r:id="rId132" xr:uid="{391387A1-8932-4FAD-A0CC-1C7FAB2F3ACE}"/>
    <hyperlink ref="AO223" r:id="rId133" xr:uid="{9D01543F-1107-4DDE-9C2E-8A38F9CCAB5F}"/>
    <hyperlink ref="AO224" r:id="rId134" xr:uid="{F9A41329-5DB2-48F1-85E5-D10B2F739D36}"/>
    <hyperlink ref="AO228" r:id="rId135" display="mailto:otc_trade@xbmail.com.cn" xr:uid="{7E0D9FDC-1977-497B-8A1C-C75C0E4496C6}"/>
    <hyperlink ref="AO161" r:id="rId136" xr:uid="{BBE080B3-9495-414D-9C8B-5233BD3C7DEA}"/>
    <hyperlink ref="AO230" r:id="rId137" xr:uid="{63380204-CC4F-4A8F-92B5-8F57A0E15F86}"/>
    <hyperlink ref="AO231" r:id="rId138" xr:uid="{D82EC501-9EEF-441D-B557-8D4DD669D747}"/>
    <hyperlink ref="AO236" r:id="rId139" xr:uid="{76471495-1892-4928-B54E-C90F0690BD4A}"/>
    <hyperlink ref="AO237" r:id="rId140" xr:uid="{55433EF1-E79D-436D-AF62-634E6F44C0AC}"/>
    <hyperlink ref="AO128" r:id="rId141" xr:uid="{6A9EE701-D6BE-40D9-9A3D-BCA0FBF9694E}"/>
    <hyperlink ref="AO136" r:id="rId142" xr:uid="{A7479CA4-9E92-49A1-8E93-EB9D2CDAC719}"/>
    <hyperlink ref="AO238" r:id="rId143" xr:uid="{14C39409-17FD-4F78-AD3C-DF007987CEBF}"/>
    <hyperlink ref="AO226" r:id="rId144" xr:uid="{4DED7076-C60C-41C0-A7EC-89315D0B4C6C}"/>
    <hyperlink ref="AO111" r:id="rId145" display="mstgbpo-07@cmbc.com.cn,mstgqingsuan@cmbc.com.cn,liuwen15@cmbc.com.cn,mstghesuan@cmbc.com.cn,zhaoyang2008@cmbchina.com,xuwenbing@cmbchina.com,jjwb@cmbchina.com,linguanhong@xmbankonline.com,liangwq@xmbankonline.com,xiaorj@xmbankonline.com,mstgbpo-21@cmbc.com.cn" xr:uid="{C0BEB9B7-E8A5-4D77-9BC8-34935ACE4EB6}"/>
    <hyperlink ref="AO141" r:id="rId146" xr:uid="{6C81F59F-F6DB-4A70-A4AA-1E5ECBDDE7EF}"/>
    <hyperlink ref="AO154" r:id="rId147" xr:uid="{51AF0A49-CB50-4648-BA74-96EB1A1EA2E3}"/>
    <hyperlink ref="AO104" r:id="rId148" xr:uid="{3B0B3224-BB32-466B-B05B-C7A30DD3891B}"/>
    <hyperlink ref="AO200" r:id="rId149" xr:uid="{C497A297-804D-4476-B422-88548FA540D0}"/>
    <hyperlink ref="AO234" r:id="rId150" xr:uid="{DA011ED2-7E91-433A-9273-D15BA9EC6BEA}"/>
    <hyperlink ref="AO196" r:id="rId151" xr:uid="{C70AC5E2-97FA-48CF-88A5-FF6057357382}"/>
    <hyperlink ref="AO240" r:id="rId152" xr:uid="{90EAB8F9-F63C-4E0C-A8DC-2190BB000706}"/>
    <hyperlink ref="AO221" r:id="rId153" xr:uid="{14CE736F-A4C8-4113-980F-30951D954F08}"/>
    <hyperlink ref="AO235" r:id="rId154" xr:uid="{A102B010-109B-487A-8805-CC44E4993E7A}"/>
    <hyperlink ref="AO241" r:id="rId155" xr:uid="{1DDD7ECC-ABA3-4540-BFA0-F4ACAE6ECEF3}"/>
    <hyperlink ref="AO225" r:id="rId156" xr:uid="{EF80E7A0-F80C-4954-9088-3EE461EA57E6}"/>
    <hyperlink ref="AO242" r:id="rId157" xr:uid="{9B32A2A5-A9C5-4EA2-A948-3D581E2AA8FF}"/>
  </hyperlinks>
  <pageMargins left="0.7" right="0.7" top="0.75" bottom="0.75" header="0.3" footer="0.3"/>
  <pageSetup paperSize="9" orientation="portrait" horizontalDpi="0" verticalDpi="0" r:id="rId15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8BAD-313E-4F70-B02D-8A75075707FC}">
  <dimension ref="A1:O2"/>
  <sheetViews>
    <sheetView workbookViewId="0">
      <selection activeCell="B2" sqref="B2"/>
    </sheetView>
  </sheetViews>
  <sheetFormatPr defaultColWidth="9" defaultRowHeight="14.25" x14ac:dyDescent="0.2"/>
  <cols>
    <col min="2" max="2" width="11.25" customWidth="1"/>
    <col min="3" max="3" width="12" customWidth="1"/>
    <col min="5" max="5" width="24.875" bestFit="1" customWidth="1"/>
    <col min="6" max="6" width="14.375" customWidth="1"/>
    <col min="10" max="10" width="13.25" customWidth="1"/>
    <col min="11" max="11" width="12.75" bestFit="1" customWidth="1"/>
    <col min="12" max="12" width="10.625" customWidth="1"/>
    <col min="13" max="13" width="17.25" customWidth="1"/>
    <col min="14" max="14" width="14.5" customWidth="1"/>
    <col min="27" max="27" width="16.75" customWidth="1"/>
    <col min="28" max="28" width="20.625" customWidth="1"/>
    <col min="36" max="36" width="11.125" customWidth="1"/>
    <col min="37" max="37" width="11.875" bestFit="1" customWidth="1"/>
    <col min="39" max="39" width="11.25" bestFit="1" customWidth="1"/>
    <col min="40" max="40" width="236.875" bestFit="1" customWidth="1"/>
  </cols>
  <sheetData>
    <row r="1" spans="1:15" x14ac:dyDescent="0.2">
      <c r="A1" s="1" t="s">
        <v>0</v>
      </c>
      <c r="B1" s="1" t="s">
        <v>1715</v>
      </c>
      <c r="C1" s="1" t="s">
        <v>3</v>
      </c>
      <c r="D1" s="1" t="s">
        <v>4</v>
      </c>
      <c r="E1" s="1" t="s">
        <v>7</v>
      </c>
      <c r="F1" s="1" t="s">
        <v>10</v>
      </c>
      <c r="G1" s="1" t="s">
        <v>11</v>
      </c>
      <c r="H1" s="1" t="s">
        <v>12</v>
      </c>
      <c r="I1" s="1" t="s">
        <v>13</v>
      </c>
      <c r="J1" s="1" t="s">
        <v>29</v>
      </c>
      <c r="K1" s="9" t="s">
        <v>1717</v>
      </c>
      <c r="L1" s="9" t="s">
        <v>35</v>
      </c>
      <c r="M1" s="9" t="s">
        <v>36</v>
      </c>
      <c r="N1" s="96" t="s">
        <v>1716</v>
      </c>
      <c r="O1" s="1" t="s">
        <v>39</v>
      </c>
    </row>
    <row r="2" spans="1:15" x14ac:dyDescent="0.2">
      <c r="A2" s="100" t="s">
        <v>1725</v>
      </c>
      <c r="B2" s="20" t="s">
        <v>1726</v>
      </c>
      <c r="C2" s="20" t="s">
        <v>1727</v>
      </c>
      <c r="D2" s="28" t="s">
        <v>416</v>
      </c>
      <c r="E2" s="20" t="s">
        <v>52</v>
      </c>
      <c r="F2" s="31">
        <v>45603</v>
      </c>
      <c r="G2" s="31">
        <v>46148</v>
      </c>
      <c r="H2" s="20">
        <v>98604000</v>
      </c>
      <c r="I2" s="20" t="s">
        <v>325</v>
      </c>
      <c r="J2" s="36">
        <v>2.5000000000000001E-3</v>
      </c>
      <c r="K2" s="101">
        <v>0</v>
      </c>
      <c r="L2" s="98">
        <v>0</v>
      </c>
      <c r="M2" s="28" t="s">
        <v>510</v>
      </c>
      <c r="N2" s="97">
        <v>2</v>
      </c>
      <c r="O2" s="99" t="s">
        <v>1728</v>
      </c>
    </row>
  </sheetData>
  <autoFilter ref="A1:BG1" xr:uid="{7A115EE9-47B9-42F8-B889-44DAD434203D}"/>
  <phoneticPr fontId="12" type="noConversion"/>
  <dataValidations count="1">
    <dataValidation type="list" allowBlank="1" showInputMessage="1" showErrorMessage="1" sqref="Q1:Q2" xr:uid="{03760D0C-3A1A-4CEF-A523-AC007E937D71}">
      <formula1>"每天观察,每周观察,双周观察,每月观察,季度观察,到期观察"</formula1>
    </dataValidation>
  </dataValidations>
  <hyperlinks>
    <hyperlink ref="O2" r:id="rId1" xr:uid="{CCEBED4B-BB41-4571-9E81-2D06ACCEB1C6}"/>
  </hyperlinks>
  <pageMargins left="0.7" right="0.7" top="0.75" bottom="0.75" header="0.3" footer="0.3"/>
  <pageSetup paperSize="9"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18390-0B11-452F-A6FC-EEB545C33457}">
  <dimension ref="A1:O9"/>
  <sheetViews>
    <sheetView tabSelected="1" topLeftCell="C1" workbookViewId="0">
      <selection activeCell="L14" sqref="L14"/>
    </sheetView>
  </sheetViews>
  <sheetFormatPr defaultRowHeight="14.25" x14ac:dyDescent="0.2"/>
  <cols>
    <col min="2" max="2" width="45.125" customWidth="1"/>
    <col min="3" max="3" width="14.125" customWidth="1"/>
    <col min="4" max="4" width="12.25" customWidth="1"/>
    <col min="6" max="6" width="12.625" customWidth="1"/>
    <col min="7" max="7" width="12.125" customWidth="1"/>
    <col min="8" max="8" width="17.25" bestFit="1" customWidth="1"/>
    <col min="9" max="9" width="13.5" customWidth="1"/>
    <col min="10" max="10" width="17.75" customWidth="1"/>
    <col min="11" max="11" width="18.875" customWidth="1"/>
    <col min="12" max="13" width="12.75" customWidth="1"/>
    <col min="14" max="14" width="12.25" customWidth="1"/>
    <col min="15" max="15" width="16.25" customWidth="1"/>
  </cols>
  <sheetData>
    <row r="1" spans="1:15" x14ac:dyDescent="0.2">
      <c r="A1" s="1" t="s">
        <v>0</v>
      </c>
      <c r="B1" s="1" t="s">
        <v>1715</v>
      </c>
      <c r="C1" s="1" t="s">
        <v>3</v>
      </c>
      <c r="D1" s="1" t="s">
        <v>4</v>
      </c>
      <c r="E1" s="1" t="s">
        <v>7</v>
      </c>
      <c r="F1" s="1" t="s">
        <v>10</v>
      </c>
      <c r="G1" s="1" t="s">
        <v>11</v>
      </c>
      <c r="H1" s="1" t="s">
        <v>12</v>
      </c>
      <c r="I1" s="1" t="s">
        <v>13</v>
      </c>
      <c r="J1" s="1" t="s">
        <v>29</v>
      </c>
      <c r="K1" s="9" t="s">
        <v>1717</v>
      </c>
      <c r="L1" s="9" t="s">
        <v>35</v>
      </c>
      <c r="M1" s="9" t="s">
        <v>36</v>
      </c>
      <c r="N1" s="96" t="s">
        <v>1716</v>
      </c>
      <c r="O1" s="1" t="s">
        <v>39</v>
      </c>
    </row>
    <row r="2" spans="1:15" x14ac:dyDescent="0.2">
      <c r="A2" s="20" t="s">
        <v>41</v>
      </c>
      <c r="B2" s="15" t="s">
        <v>1733</v>
      </c>
      <c r="C2" s="15" t="s">
        <v>1734</v>
      </c>
      <c r="D2" s="28" t="s">
        <v>416</v>
      </c>
      <c r="E2" s="20" t="s">
        <v>52</v>
      </c>
      <c r="F2" s="31">
        <v>45733</v>
      </c>
      <c r="G2" s="31">
        <v>46196</v>
      </c>
      <c r="H2" s="20">
        <v>7500000</v>
      </c>
      <c r="I2" s="20" t="s">
        <v>325</v>
      </c>
      <c r="J2" s="36">
        <v>0</v>
      </c>
      <c r="K2" s="36">
        <v>0.1</v>
      </c>
      <c r="L2" s="98">
        <v>953424.66</v>
      </c>
      <c r="M2" s="28" t="s">
        <v>576</v>
      </c>
      <c r="N2" s="98">
        <v>3</v>
      </c>
      <c r="O2" s="102" t="s">
        <v>1735</v>
      </c>
    </row>
    <row r="3" spans="1:15" x14ac:dyDescent="0.2">
      <c r="A3" s="20" t="s">
        <v>41</v>
      </c>
      <c r="B3" s="15" t="s">
        <v>1744</v>
      </c>
      <c r="C3" s="15" t="s">
        <v>1745</v>
      </c>
      <c r="D3" s="28" t="s">
        <v>416</v>
      </c>
      <c r="E3" s="20" t="s">
        <v>52</v>
      </c>
      <c r="F3" s="31">
        <v>45772</v>
      </c>
      <c r="G3" s="31">
        <v>46328</v>
      </c>
      <c r="H3" s="20">
        <v>7500000</v>
      </c>
      <c r="I3" s="20" t="s">
        <v>325</v>
      </c>
      <c r="J3" s="36">
        <v>0</v>
      </c>
      <c r="K3" s="36">
        <v>0.1</v>
      </c>
      <c r="L3" s="98">
        <v>1144520.55</v>
      </c>
      <c r="M3" s="28" t="s">
        <v>576</v>
      </c>
      <c r="N3" s="98">
        <v>3</v>
      </c>
      <c r="O3" s="102" t="s">
        <v>1746</v>
      </c>
    </row>
    <row r="4" spans="1:15" x14ac:dyDescent="0.2">
      <c r="A4" s="20" t="s">
        <v>41</v>
      </c>
      <c r="B4" s="15" t="s">
        <v>1729</v>
      </c>
      <c r="C4" s="15" t="s">
        <v>1730</v>
      </c>
      <c r="D4" s="28" t="s">
        <v>416</v>
      </c>
      <c r="E4" s="20" t="s">
        <v>52</v>
      </c>
      <c r="F4" s="31">
        <v>45660</v>
      </c>
      <c r="G4" s="31">
        <v>46030</v>
      </c>
      <c r="H4">
        <v>11250000</v>
      </c>
      <c r="I4" s="20" t="s">
        <v>325</v>
      </c>
      <c r="J4" s="36">
        <v>0</v>
      </c>
      <c r="K4" s="36">
        <v>0.1</v>
      </c>
      <c r="L4" s="98">
        <v>1143493.1499999999</v>
      </c>
      <c r="M4" s="28" t="s">
        <v>576</v>
      </c>
      <c r="N4" s="97">
        <v>3</v>
      </c>
      <c r="O4" s="61" t="s">
        <v>1724</v>
      </c>
    </row>
    <row r="5" spans="1:15" x14ac:dyDescent="0.2">
      <c r="A5" s="100" t="s">
        <v>626</v>
      </c>
      <c r="B5" s="15" t="s">
        <v>1738</v>
      </c>
      <c r="C5" s="15" t="s">
        <v>1740</v>
      </c>
      <c r="D5" s="28" t="s">
        <v>416</v>
      </c>
      <c r="E5" s="20" t="s">
        <v>52</v>
      </c>
      <c r="F5" s="31">
        <v>45716</v>
      </c>
      <c r="G5" s="31">
        <v>45897</v>
      </c>
      <c r="H5">
        <v>10000000</v>
      </c>
      <c r="I5" s="20" t="s">
        <v>325</v>
      </c>
      <c r="J5" s="36">
        <v>0</v>
      </c>
      <c r="K5" s="101">
        <v>0</v>
      </c>
      <c r="L5" s="101">
        <v>0</v>
      </c>
      <c r="M5" s="28" t="s">
        <v>510</v>
      </c>
      <c r="N5" s="97">
        <v>2</v>
      </c>
      <c r="O5" s="61" t="s">
        <v>1742</v>
      </c>
    </row>
    <row r="6" spans="1:15" x14ac:dyDescent="0.2">
      <c r="A6" s="100" t="s">
        <v>626</v>
      </c>
      <c r="B6" s="15" t="s">
        <v>1739</v>
      </c>
      <c r="C6" s="15" t="s">
        <v>1741</v>
      </c>
      <c r="D6" s="28" t="s">
        <v>416</v>
      </c>
      <c r="E6" s="20" t="s">
        <v>52</v>
      </c>
      <c r="F6" s="31">
        <v>45720</v>
      </c>
      <c r="G6" s="31">
        <v>46013</v>
      </c>
      <c r="H6">
        <v>50000000</v>
      </c>
      <c r="I6" s="20" t="s">
        <v>325</v>
      </c>
      <c r="J6" s="36">
        <v>0</v>
      </c>
      <c r="K6" s="101">
        <v>0</v>
      </c>
      <c r="L6" s="101">
        <v>0</v>
      </c>
      <c r="M6" s="28" t="s">
        <v>510</v>
      </c>
      <c r="N6" s="97">
        <v>2</v>
      </c>
      <c r="O6" s="61" t="s">
        <v>1743</v>
      </c>
    </row>
    <row r="7" spans="1:15" x14ac:dyDescent="0.2">
      <c r="A7" s="100" t="s">
        <v>1725</v>
      </c>
      <c r="B7" s="20" t="s">
        <v>1726</v>
      </c>
      <c r="C7" s="20" t="s">
        <v>1727</v>
      </c>
      <c r="D7" s="28" t="s">
        <v>416</v>
      </c>
      <c r="E7" s="20" t="s">
        <v>52</v>
      </c>
      <c r="F7" s="31">
        <v>45603</v>
      </c>
      <c r="G7" s="31">
        <v>46148</v>
      </c>
      <c r="H7" s="20">
        <v>98604000</v>
      </c>
      <c r="I7" s="20" t="s">
        <v>325</v>
      </c>
      <c r="J7" s="36">
        <v>2.5000000000000001E-3</v>
      </c>
      <c r="K7" s="101">
        <v>0</v>
      </c>
      <c r="L7" s="98">
        <v>0</v>
      </c>
      <c r="M7" s="28" t="s">
        <v>510</v>
      </c>
      <c r="N7" s="97">
        <v>2</v>
      </c>
      <c r="O7" s="99" t="s">
        <v>1728</v>
      </c>
    </row>
    <row r="8" spans="1:15" x14ac:dyDescent="0.2">
      <c r="A8" s="100" t="s">
        <v>626</v>
      </c>
      <c r="B8" s="28" t="s">
        <v>1731</v>
      </c>
      <c r="C8" s="28" t="s">
        <v>1732</v>
      </c>
      <c r="D8" s="28" t="s">
        <v>416</v>
      </c>
      <c r="E8" s="20" t="s">
        <v>52</v>
      </c>
      <c r="F8" s="31">
        <v>45727</v>
      </c>
      <c r="G8" s="31">
        <v>46092</v>
      </c>
      <c r="H8" s="20">
        <v>98604000</v>
      </c>
      <c r="I8" s="20" t="s">
        <v>325</v>
      </c>
      <c r="J8" s="36">
        <v>2.5000000000000001E-3</v>
      </c>
      <c r="K8" s="101">
        <v>0</v>
      </c>
      <c r="L8" s="98">
        <v>0</v>
      </c>
      <c r="M8" s="28" t="s">
        <v>510</v>
      </c>
      <c r="N8" s="97">
        <v>2</v>
      </c>
      <c r="O8" s="99" t="s">
        <v>1728</v>
      </c>
    </row>
    <row r="9" spans="1:15" x14ac:dyDescent="0.2">
      <c r="A9" s="100" t="s">
        <v>626</v>
      </c>
      <c r="B9" s="28" t="s">
        <v>1736</v>
      </c>
      <c r="C9" s="28" t="s">
        <v>1737</v>
      </c>
      <c r="D9" s="28" t="s">
        <v>416</v>
      </c>
      <c r="E9" s="20" t="s">
        <v>52</v>
      </c>
      <c r="F9" s="31">
        <v>45737</v>
      </c>
      <c r="G9" s="31">
        <v>46104</v>
      </c>
      <c r="H9" s="20">
        <v>165033000</v>
      </c>
      <c r="I9" s="20" t="s">
        <v>47</v>
      </c>
      <c r="J9" s="36">
        <v>2.5000000000000001E-3</v>
      </c>
      <c r="K9" s="101">
        <v>0</v>
      </c>
      <c r="L9" s="98">
        <v>0</v>
      </c>
      <c r="M9" s="28" t="s">
        <v>510</v>
      </c>
      <c r="N9" s="97">
        <v>2</v>
      </c>
      <c r="O9" s="99" t="s">
        <v>1728</v>
      </c>
    </row>
  </sheetData>
  <phoneticPr fontId="12" type="noConversion"/>
  <hyperlinks>
    <hyperlink ref="O7" r:id="rId1" xr:uid="{F09191DE-80ED-4C14-80BB-2C34690BA29A}"/>
    <hyperlink ref="O4" r:id="rId2" xr:uid="{2B8A459E-927E-4F71-8DF1-0F79E5EC3C02}"/>
    <hyperlink ref="O8" r:id="rId3" xr:uid="{E0F0CD7A-CA0A-4BED-AAB5-AD753465B8C1}"/>
    <hyperlink ref="O2" r:id="rId4" xr:uid="{8ED2A17C-2726-4ABA-9158-AC78DF6533F3}"/>
    <hyperlink ref="O9" r:id="rId5" xr:uid="{9A9A2AA0-16A5-4CBA-845A-D3F5C7FE92E4}"/>
    <hyperlink ref="O5" r:id="rId6" xr:uid="{492C9EF4-72BC-41E0-8B6E-1E343C84D909}"/>
    <hyperlink ref="O6" r:id="rId7" xr:uid="{15BE54A5-704B-4B98-917B-8638221CEBAF}"/>
    <hyperlink ref="O3" r:id="rId8" xr:uid="{46553E43-8366-4549-8406-730C8D9E684F}"/>
  </hyperlinks>
  <pageMargins left="0.7" right="0.7" top="0.75" bottom="0.75" header="0.3" footer="0.3"/>
  <pageSetup paperSize="9" orientation="portrait" horizontalDpi="0" verticalDpi="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Sheet4</vt:lpstr>
      <vt:lpstr>Sheet1</vt:lpstr>
      <vt:lpstr>Sheet3</vt:lpstr>
      <vt:lpstr>Sheet5</vt:lpstr>
      <vt:lpstr>Sheet6</vt:lpstr>
      <vt:lpstr>Sheet8</vt:lpstr>
      <vt:lpstr>Sheet7</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Meteora</dc:creator>
  <cp:lastModifiedBy>吕佳玮</cp:lastModifiedBy>
  <dcterms:created xsi:type="dcterms:W3CDTF">2015-06-05T18:17:00Z</dcterms:created>
  <dcterms:modified xsi:type="dcterms:W3CDTF">2025-05-08T06:42:37Z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12c041ee</vt:lpwstr>
  </property>
  <property fmtid="{D5CDD505-2E9C-101B-9397-08002B2CF9AE}" pid="3" name="ICV">
    <vt:lpwstr>182F7E751B544F87BF4340C9A1E91D7B</vt:lpwstr>
  </property>
  <property fmtid="{D5CDD505-2E9C-101B-9397-08002B2CF9AE}" pid="4" name="KSOProductBuildVer">
    <vt:lpwstr>2052-11.8.2.11716</vt:lpwstr>
  </property>
</Properties>
</file>