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7264EBBA-B203-4288-ABED-E09FB8E6D72D}" xr6:coauthVersionLast="41" xr6:coauthVersionMax="41" xr10:uidLastSave="{00000000-0000-0000-0000-000000000000}"/>
  <bookViews>
    <workbookView xWindow="90" yWindow="720" windowWidth="15645" windowHeight="10920" activeTab="2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5" i="2"/>
  <c r="F5" i="2"/>
  <c r="E5" i="2"/>
  <c r="D5" i="2"/>
  <c r="C5" i="2"/>
  <c r="A276" i="9" l="1"/>
  <c r="B276" i="9"/>
  <c r="C276" i="9"/>
  <c r="D276" i="9"/>
  <c r="E276" i="9"/>
  <c r="A277" i="9"/>
  <c r="B277" i="9"/>
  <c r="C277" i="9"/>
  <c r="D277" i="9"/>
  <c r="E277" i="9"/>
  <c r="A228" i="9" l="1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D29" i="10" l="1"/>
  <c r="M16" i="5" l="1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C109" i="10"/>
  <c r="AB109" i="10"/>
  <c r="AA109" i="10"/>
  <c r="Z109" i="10"/>
  <c r="Y109" i="10"/>
  <c r="X109" i="10"/>
  <c r="W109" i="10"/>
  <c r="V109" i="10"/>
  <c r="U109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C87" i="10"/>
  <c r="AB87" i="10"/>
  <c r="AA87" i="10"/>
  <c r="Z87" i="10"/>
  <c r="Y87" i="10"/>
  <c r="X87" i="10"/>
  <c r="W87" i="10"/>
  <c r="V87" i="10"/>
  <c r="U87" i="10"/>
  <c r="AD36" i="10"/>
  <c r="AD38" i="10"/>
  <c r="AD39" i="10"/>
  <c r="AD41" i="10"/>
  <c r="AD42" i="10"/>
  <c r="AD45" i="10"/>
  <c r="AD48" i="10"/>
  <c r="AD51" i="10"/>
  <c r="AD60" i="10"/>
  <c r="AD61" i="10"/>
  <c r="AD62" i="10"/>
  <c r="AD63" i="10"/>
  <c r="AC64" i="10"/>
  <c r="AB64" i="10"/>
  <c r="AA64" i="10"/>
  <c r="Z64" i="10"/>
  <c r="Y64" i="10"/>
  <c r="X64" i="10"/>
  <c r="W64" i="10"/>
  <c r="V64" i="10"/>
  <c r="U64" i="10"/>
  <c r="AD32" i="10"/>
  <c r="AD30" i="10"/>
  <c r="AD27" i="10"/>
  <c r="AD26" i="10"/>
  <c r="AD24" i="10"/>
  <c r="AD22" i="10"/>
  <c r="AD19" i="10"/>
  <c r="AD17" i="10"/>
  <c r="AD16" i="10"/>
  <c r="AD14" i="10"/>
  <c r="AD12" i="10"/>
  <c r="AD11" i="10"/>
  <c r="AD8" i="10"/>
  <c r="AD4" i="10"/>
  <c r="AD87" i="10" l="1"/>
  <c r="AD64" i="10"/>
  <c r="AD109" i="10"/>
</calcChain>
</file>

<file path=xl/sharedStrings.xml><?xml version="1.0" encoding="utf-8"?>
<sst xmlns="http://schemas.openxmlformats.org/spreadsheetml/2006/main" count="1100" uniqueCount="391">
  <si>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</si>
  <si>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</si>
  <si>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</si>
  <si>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</si>
  <si>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</si>
  <si>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</si>
  <si>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</si>
  <si>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</si>
  <si>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</si>
  <si>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</si>
  <si>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</si>
  <si>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</si>
  <si>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</si>
  <si>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</si>
  <si>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</si>
  <si>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</si>
  <si>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</si>
  <si>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</si>
  <si>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</si>
  <si>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</si>
  <si>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</si>
  <si>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</si>
  <si>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</si>
  <si>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</si>
  <si>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</si>
  <si>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</si>
  <si>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</si>
  <si>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</si>
  <si>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</si>
  <si>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</si>
  <si>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</si>
  <si>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</si>
  <si>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</si>
  <si>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</si>
  <si>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</si>
  <si>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</si>
  <si>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</si>
  <si>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</si>
  <si>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</si>
  <si>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</si>
  <si>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</si>
  <si>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</si>
  <si>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</si>
  <si>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</si>
  <si>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</si>
  <si>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</si>
  <si>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</si>
  <si>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</si>
  <si>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</si>
  <si>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</si>
  <si>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</si>
  <si>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</si>
  <si>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</si>
  <si>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</si>
  <si>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</si>
  <si>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</si>
  <si>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</si>
  <si>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</si>
  <si>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</si>
  <si>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</si>
  <si>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</si>
  <si>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</si>
  <si>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</si>
  <si>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</si>
  <si>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</si>
  <si>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</si>
  <si>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</si>
  <si>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</si>
  <si>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</si>
  <si>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</si>
  <si>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</si>
  <si>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</si>
  <si>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</si>
  <si>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</si>
  <si>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</si>
  <si>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</si>
  <si>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</si>
  <si>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</si>
  <si>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</si>
  <si>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</si>
  <si>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</si>
  <si>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</si>
  <si>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</si>
  <si>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</si>
  <si>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</si>
  <si>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</si>
  <si>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</si>
  <si>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</si>
  <si>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</si>
  <si>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</si>
  <si>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</si>
  <si>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</si>
  <si>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</si>
  <si>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</si>
  <si>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</si>
  <si>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</si>
  <si>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</si>
  <si>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</si>
  <si>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</si>
  <si>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</si>
  <si>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</si>
  <si>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</si>
  <si>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</si>
  <si>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</si>
  <si>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</si>
  <si>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</si>
  <si>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</si>
  <si>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</si>
  <si>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</si>
  <si>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</si>
  <si>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</si>
  <si>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</si>
  <si>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</si>
  <si>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</si>
  <si>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</si>
  <si>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</si>
  <si>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</si>
  <si>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</si>
  <si>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</si>
  <si>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</si>
  <si>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</si>
  <si>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</si>
  <si>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</si>
  <si>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</si>
  <si>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</si>
  <si>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</si>
  <si>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</si>
  <si>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</si>
  <si>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</si>
  <si>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</si>
  <si>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</si>
  <si>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</si>
  <si>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</si>
  <si>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</si>
  <si>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</si>
  <si>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</si>
  <si>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</si>
  <si>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</si>
  <si>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</si>
  <si>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</si>
  <si>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</si>
  <si>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</si>
  <si>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</si>
  <si>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</si>
  <si>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</si>
  <si>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</si>
  <si>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</si>
  <si>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</si>
  <si>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</si>
  <si>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</si>
  <si>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</si>
  <si>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</si>
  <si>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</si>
  <si>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</si>
  <si>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</si>
  <si>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</si>
  <si>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</si>
  <si>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</si>
  <si>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</si>
  <si>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</si>
  <si>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</si>
  <si>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</si>
  <si>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</si>
  <si>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</si>
  <si>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</si>
  <si>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</si>
  <si>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</si>
  <si>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</si>
  <si>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</si>
  <si>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</si>
  <si>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</si>
  <si>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</si>
  <si>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</si>
  <si>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</si>
  <si>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</si>
  <si>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</si>
  <si>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</si>
  <si>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</si>
  <si>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</si>
  <si>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</si>
  <si>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</si>
  <si>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</si>
  <si>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</si>
  <si>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</si>
  <si>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</si>
  <si>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</si>
  <si>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</si>
  <si>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</si>
  <si>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</si>
  <si>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</si>
  <si>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</si>
  <si>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</si>
  <si>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</si>
  <si>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</si>
  <si>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</si>
  <si>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</si>
  <si>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</si>
  <si>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</si>
  <si>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</si>
  <si>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</si>
  <si>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</si>
  <si>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</si>
  <si>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</si>
  <si>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</si>
  <si>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</si>
  <si>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</si>
  <si>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</si>
  <si>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</si>
  <si>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</si>
  <si>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</si>
  <si>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</si>
  <si>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</si>
  <si>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</si>
  <si>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</si>
  <si>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</si>
  <si>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</si>
  <si>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</si>
  <si>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</si>
  <si>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</si>
  <si>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</si>
  <si>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</si>
  <si>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</si>
  <si>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</si>
  <si>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</si>
  <si>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</si>
  <si>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</si>
  <si>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</si>
  <si>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</si>
  <si>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</si>
  <si>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</si>
  <si>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</si>
  <si>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</si>
  <si>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</si>
  <si>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</si>
  <si>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</si>
  <si>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</si>
  <si>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</si>
  <si>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</si>
  <si>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</si>
  <si>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</si>
  <si>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</si>
  <si>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</si>
  <si>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</si>
  <si>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</si>
  <si>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</si>
  <si>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</si>
  <si>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</si>
  <si>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</si>
  <si>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</si>
  <si>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</si>
  <si>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</si>
  <si>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</si>
  <si>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</si>
  <si>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</si>
  <si>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</si>
  <si>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</si>
  <si>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</si>
  <si>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</si>
  <si>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</si>
  <si>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</si>
  <si>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</si>
  <si>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</si>
  <si>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</si>
  <si>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</si>
  <si>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</si>
  <si>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</si>
  <si>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</si>
  <si>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</si>
  <si>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</si>
  <si>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</si>
  <si>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</si>
  <si>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</si>
  <si>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</si>
  <si>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</si>
  <si>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</si>
  <si>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</si>
  <si>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</si>
  <si>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</si>
  <si>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</si>
  <si>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</si>
  <si>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</si>
  <si>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</si>
  <si>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</si>
  <si>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</si>
  <si>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</si>
  <si>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</si>
  <si>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</si>
  <si>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</si>
  <si>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</si>
  <si>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</si>
  <si>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</si>
  <si>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</si>
  <si>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</si>
  <si>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</si>
  <si>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</si>
  <si>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</si>
  <si>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</si>
  <si>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</si>
  <si>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</si>
  <si>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</si>
  <si>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</si>
  <si>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</si>
  <si>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</si>
  <si>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</si>
  <si>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</si>
  <si>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</si>
  <si>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</si>
  <si>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</si>
  <si>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</si>
  <si>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</si>
  <si>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</si>
  <si>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</si>
  <si>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</si>
  <si>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</si>
  <si>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</si>
  <si>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</si>
  <si>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</si>
  <si>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</si>
  <si>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</si>
  <si>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</si>
  <si>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</si>
  <si>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</si>
  <si>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</si>
  <si>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</si>
  <si>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</si>
  <si>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</si>
  <si>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</si>
  <si>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</si>
  <si>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</si>
  <si>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</si>
  <si>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</si>
  <si>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</si>
  <si>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</si>
  <si>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</si>
  <si>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</si>
  <si>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</si>
  <si>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</si>
  <si>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</si>
  <si>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</si>
  <si>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</si>
  <si>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</si>
  <si>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</si>
  <si>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</si>
  <si>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</si>
  <si>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</si>
  <si>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</si>
  <si>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</si>
  <si>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</si>
  <si>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</si>
  <si>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</si>
  <si>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</si>
  <si>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</si>
  <si>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</si>
  <si>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</si>
  <si>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</si>
  <si>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</si>
  <si>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</si>
  <si>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</si>
  <si>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</si>
  <si>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</si>
  <si>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</si>
  <si>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</si>
  <si>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</si>
  <si>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</si>
  <si>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</si>
  <si>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</si>
  <si>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</si>
  <si>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</si>
  <si>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</si>
  <si>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</si>
  <si>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</si>
  <si>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</si>
  <si>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</si>
  <si>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</si>
  <si>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</si>
  <si>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</si>
  <si>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</si>
  <si>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</si>
  <si>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</si>
  <si>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</si>
  <si>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</si>
  <si>
    <t>June, 2020 - adjust free speed to match TMC (speederfac)</t>
  </si>
  <si>
    <t>HOV ramp (use urban frwy ramp)</t>
  </si>
  <si>
    <t>OLD</t>
  </si>
  <si>
    <t>capspd_factors_200626</t>
  </si>
  <si>
    <t>AT1&amp;2 3+ lane minor</t>
  </si>
  <si>
    <t>AT1&amp;2 2 lane minor</t>
  </si>
  <si>
    <t>AT1&amp;2 2 lane major</t>
  </si>
  <si>
    <t>AT1&amp;2 3+ lane major</t>
  </si>
  <si>
    <t>Official Model</t>
  </si>
  <si>
    <t>CAV Moderate Scenario: 60% penetration in 2050 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</si>
</sst>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  <xf numFmtId="0" fontId="1" fillId="0" borderId="27" xfId="0" applyFont="1" applyBorder="1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7" sqref="A7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357</v>
      </c>
    </row>
    <row r="3" spans="1:1" x14ac:dyDescent="0.2">
      <c r="A3" s="63" t="s">
        <v>381</v>
      </c>
    </row>
    <row r="4" spans="1:1" x14ac:dyDescent="0.2">
      <c r="A4" s="63" t="s">
        <v>369</v>
      </c>
    </row>
    <row r="5" spans="1:1" x14ac:dyDescent="0.2">
      <c r="A5" s="209" t="s">
        <v>368</v>
      </c>
    </row>
    <row r="6" spans="1:1" x14ac:dyDescent="0.2">
      <c r="A6" s="63" t="s">
        <v>365</v>
      </c>
    </row>
    <row r="7" spans="1:1" x14ac:dyDescent="0.2">
      <c r="A7" s="63" t="s">
        <v>364</v>
      </c>
    </row>
    <row r="8" spans="1:1" x14ac:dyDescent="0.2">
      <c r="A8" s="63" t="s">
        <v>360</v>
      </c>
    </row>
    <row r="9" spans="1:1" x14ac:dyDescent="0.2">
      <c r="A9" s="63" t="s">
        <v>359</v>
      </c>
    </row>
    <row r="10" spans="1:1" x14ac:dyDescent="0.2">
      <c r="A10" s="197" t="s">
        <v>356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8"/>
  <sheetViews>
    <sheetView topLeftCell="A28" workbookViewId="0">
      <selection activeCell="A275" sqref="A275:E277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378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2500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3382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3382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3382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3382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2711.9999999999995</v>
      </c>
      <c r="D23" s="106">
        <f>funcl_x_areatp!D30</f>
        <v>0.96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3040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3040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3040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3040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2711.9999999999995</v>
      </c>
      <c r="D44" s="106">
        <f>funcl_x_areatp!E30</f>
        <v>0.97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2000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1.05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0.96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0.96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3040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3040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3040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3040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2711.9999999999995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2000</v>
      </c>
      <c r="D66" s="106">
        <f>funcl_x_areatp!F31</f>
        <v>1.05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1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3040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3040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3040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3040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2711.9999999999995</v>
      </c>
      <c r="D86" s="106">
        <f>funcl_x_areatp!G30</f>
        <v>0.97499999999999998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2100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1.1499999999999999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1.07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0.98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1150</v>
      </c>
      <c r="D91" s="106">
        <f>funcl_x_areatp!G35</f>
        <v>1.05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3040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3040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3040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3040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0.75</v>
      </c>
      <c r="E215" s="69">
        <f>hwydelay!F5</f>
        <v>9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0.85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0.88</v>
      </c>
      <c r="E217" s="69">
        <f>hwydelay!F7</f>
        <v>10.3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8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0.83</v>
      </c>
      <c r="E219" s="69">
        <f>hwydelay!F9</f>
        <v>8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0.85</v>
      </c>
      <c r="E220" s="69">
        <f>hwydelay!F10</f>
        <v>8.24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0.62</v>
      </c>
      <c r="E221" s="69">
        <f>hwydelay!F11</f>
        <v>7.13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0.62</v>
      </c>
      <c r="E222" s="69">
        <f>hwydelay!F12</f>
        <v>7.13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0.64</v>
      </c>
      <c r="E223" s="69">
        <f>hwydelay!F13</f>
        <v>7.34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0.7</v>
      </c>
      <c r="E224" s="69">
        <f>hwydelay!F14</f>
        <v>7.5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0.65</v>
      </c>
      <c r="E225" s="69">
        <f>hwydelay!F15</f>
        <v>7.5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0.67</v>
      </c>
      <c r="E226" s="69">
        <f>hwydelay!F16</f>
        <v>7.73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0.75</v>
      </c>
      <c r="E227" s="69">
        <f>hwydelay!F17</f>
        <v>3</v>
      </c>
    </row>
    <row r="228" spans="1:5" x14ac:dyDescent="0.2">
      <c r="A228" s="108">
        <f>hwydelay!A18</f>
        <v>4</v>
      </c>
      <c r="B228" s="108">
        <f>hwydelay!C18</f>
        <v>3</v>
      </c>
      <c r="C228" s="108">
        <f>hwydelay!D18</f>
        <v>0</v>
      </c>
      <c r="D228" s="69">
        <f>hwydelay!E18</f>
        <v>0.6</v>
      </c>
      <c r="E228" s="69">
        <f>hwydelay!F18</f>
        <v>5</v>
      </c>
    </row>
    <row r="229" spans="1:5" x14ac:dyDescent="0.2">
      <c r="A229" s="108">
        <f>hwydelay!A19</f>
        <v>4</v>
      </c>
      <c r="B229" s="108">
        <f>hwydelay!C19</f>
        <v>4</v>
      </c>
      <c r="C229" s="108">
        <f>hwydelay!D19</f>
        <v>0</v>
      </c>
      <c r="D229" s="69">
        <f>hwydelay!E19</f>
        <v>0.6</v>
      </c>
      <c r="E229" s="69">
        <f>hwydelay!F19</f>
        <v>5</v>
      </c>
    </row>
    <row r="230" spans="1:5" x14ac:dyDescent="0.2">
      <c r="A230" s="108">
        <f>hwydelay!A20</f>
        <v>4</v>
      </c>
      <c r="B230" s="108">
        <f>hwydelay!C20</f>
        <v>5</v>
      </c>
      <c r="C230" s="108">
        <f>hwydelay!D20</f>
        <v>0</v>
      </c>
      <c r="D230" s="69">
        <f>hwydelay!E20</f>
        <v>0.68</v>
      </c>
      <c r="E230" s="69">
        <f>hwydelay!F20</f>
        <v>6.85</v>
      </c>
    </row>
    <row r="231" spans="1:5" x14ac:dyDescent="0.2">
      <c r="A231" s="108">
        <f>hwydelay!A21</f>
        <v>4</v>
      </c>
      <c r="B231" s="108">
        <f>hwydelay!C21</f>
        <v>0</v>
      </c>
      <c r="C231" s="108">
        <f>hwydelay!D21</f>
        <v>3</v>
      </c>
      <c r="D231" s="69">
        <f>hwydelay!E21</f>
        <v>0.7</v>
      </c>
      <c r="E231" s="69">
        <f>hwydelay!F21</f>
        <v>2.0499999999999998</v>
      </c>
    </row>
    <row r="232" spans="1:5" x14ac:dyDescent="0.2">
      <c r="A232" s="108">
        <f>hwydelay!A22</f>
        <v>4</v>
      </c>
      <c r="B232" s="108">
        <f>hwydelay!C22</f>
        <v>3</v>
      </c>
      <c r="C232" s="108">
        <f>hwydelay!D22</f>
        <v>3</v>
      </c>
      <c r="D232" s="69">
        <f>hwydelay!E22</f>
        <v>0.65</v>
      </c>
      <c r="E232" s="69">
        <f>hwydelay!F22</f>
        <v>5.5</v>
      </c>
    </row>
    <row r="233" spans="1:5" x14ac:dyDescent="0.2">
      <c r="A233" s="108">
        <f>hwydelay!A23</f>
        <v>4</v>
      </c>
      <c r="B233" s="108">
        <f>hwydelay!C23</f>
        <v>4</v>
      </c>
      <c r="C233" s="108">
        <f>hwydelay!D23</f>
        <v>3</v>
      </c>
      <c r="D233" s="69">
        <f>hwydelay!E23</f>
        <v>0.65</v>
      </c>
      <c r="E233" s="69">
        <f>hwydelay!F23</f>
        <v>5.5</v>
      </c>
    </row>
    <row r="234" spans="1:5" x14ac:dyDescent="0.2">
      <c r="A234" s="108">
        <f>hwydelay!A24</f>
        <v>4</v>
      </c>
      <c r="B234" s="108">
        <f>hwydelay!C24</f>
        <v>5</v>
      </c>
      <c r="C234" s="108">
        <f>hwydelay!D24</f>
        <v>3</v>
      </c>
      <c r="D234" s="69">
        <f>hwydelay!E24</f>
        <v>0.72</v>
      </c>
      <c r="E234" s="69">
        <f>hwydelay!F24</f>
        <v>7.21</v>
      </c>
    </row>
    <row r="235" spans="1:5" x14ac:dyDescent="0.2">
      <c r="A235" s="108">
        <f>hwydelay!A25</f>
        <v>5</v>
      </c>
      <c r="B235" s="108">
        <f>hwydelay!C25</f>
        <v>0</v>
      </c>
      <c r="C235" s="108">
        <f>hwydelay!D25</f>
        <v>0</v>
      </c>
      <c r="D235" s="69">
        <f>hwydelay!E25</f>
        <v>0.75</v>
      </c>
      <c r="E235" s="69">
        <f>hwydelay!F25</f>
        <v>3</v>
      </c>
    </row>
    <row r="236" spans="1:5" x14ac:dyDescent="0.2">
      <c r="A236" s="108">
        <f>hwydelay!A26</f>
        <v>5</v>
      </c>
      <c r="B236" s="108">
        <f>hwydelay!C26</f>
        <v>3</v>
      </c>
      <c r="C236" s="108">
        <f>hwydelay!D26</f>
        <v>0</v>
      </c>
      <c r="D236" s="69">
        <f>hwydelay!E26</f>
        <v>0.65</v>
      </c>
      <c r="E236" s="69">
        <f>hwydelay!F26</f>
        <v>4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0</v>
      </c>
      <c r="D237" s="69">
        <f>hwydelay!E27</f>
        <v>0.65</v>
      </c>
      <c r="E237" s="69">
        <f>hwydelay!F27</f>
        <v>4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0</v>
      </c>
      <c r="D238" s="69">
        <f>hwydelay!E28</f>
        <v>0.73</v>
      </c>
      <c r="E238" s="69">
        <f>hwydelay!F28</f>
        <v>4.8899999999999997</v>
      </c>
    </row>
    <row r="239" spans="1:5" x14ac:dyDescent="0.2">
      <c r="A239" s="108">
        <f>hwydelay!A29</f>
        <v>5</v>
      </c>
      <c r="B239" s="108">
        <f>hwydelay!C29</f>
        <v>0</v>
      </c>
      <c r="C239" s="108">
        <f>hwydelay!D29</f>
        <v>3</v>
      </c>
      <c r="D239" s="69">
        <f>hwydelay!E29</f>
        <v>0.75</v>
      </c>
      <c r="E239" s="69">
        <f>hwydelay!F29</f>
        <v>2.1</v>
      </c>
    </row>
    <row r="240" spans="1:5" x14ac:dyDescent="0.2">
      <c r="A240" s="108">
        <f>hwydelay!A30</f>
        <v>5</v>
      </c>
      <c r="B240" s="108">
        <f>hwydelay!C30</f>
        <v>3</v>
      </c>
      <c r="C240" s="108">
        <f>hwydelay!D30</f>
        <v>3</v>
      </c>
      <c r="D240" s="69">
        <f>hwydelay!E30</f>
        <v>0.65</v>
      </c>
      <c r="E240" s="69">
        <f>hwydelay!F30</f>
        <v>4</v>
      </c>
    </row>
    <row r="241" spans="1:5" x14ac:dyDescent="0.2">
      <c r="A241" s="108">
        <f>hwydelay!A31</f>
        <v>5</v>
      </c>
      <c r="B241" s="108">
        <f>hwydelay!C31</f>
        <v>4</v>
      </c>
      <c r="C241" s="108">
        <f>hwydelay!D31</f>
        <v>3</v>
      </c>
      <c r="D241" s="69">
        <f>hwydelay!E31</f>
        <v>0.65</v>
      </c>
      <c r="E241" s="69">
        <f>hwydelay!F31</f>
        <v>4</v>
      </c>
    </row>
    <row r="242" spans="1:5" x14ac:dyDescent="0.2">
      <c r="A242" s="108">
        <f>hwydelay!A32</f>
        <v>5</v>
      </c>
      <c r="B242" s="108">
        <f>hwydelay!C32</f>
        <v>5</v>
      </c>
      <c r="C242" s="108">
        <f>hwydelay!D32</f>
        <v>3</v>
      </c>
      <c r="D242" s="69">
        <f>hwydelay!E32</f>
        <v>0.77</v>
      </c>
      <c r="E242" s="69">
        <f>hwydelay!F32</f>
        <v>4.8499999999999996</v>
      </c>
    </row>
    <row r="243" spans="1:5" x14ac:dyDescent="0.2">
      <c r="A243" s="108">
        <f>hwydelay!A33</f>
        <v>6</v>
      </c>
      <c r="B243" s="108">
        <f>hwydelay!C33</f>
        <v>0</v>
      </c>
      <c r="C243" s="108">
        <f>hwydelay!D33</f>
        <v>0</v>
      </c>
      <c r="D243" s="69">
        <f>hwydelay!E33</f>
        <v>0.76</v>
      </c>
      <c r="E243" s="69">
        <f>hwydelay!F33</f>
        <v>3.8</v>
      </c>
    </row>
    <row r="244" spans="1:5" x14ac:dyDescent="0.2">
      <c r="A244" s="108">
        <f>hwydelay!A34</f>
        <v>6</v>
      </c>
      <c r="B244" s="108">
        <f>hwydelay!C34</f>
        <v>4</v>
      </c>
      <c r="C244" s="108">
        <f>hwydelay!D34</f>
        <v>0</v>
      </c>
      <c r="D244" s="69">
        <f>hwydelay!E34</f>
        <v>0.76</v>
      </c>
      <c r="E244" s="69">
        <f>hwydelay!F34</f>
        <v>3.8</v>
      </c>
    </row>
    <row r="245" spans="1:5" x14ac:dyDescent="0.2">
      <c r="A245" s="108">
        <f>hwydelay!A35</f>
        <v>6</v>
      </c>
      <c r="B245" s="108">
        <f>hwydelay!C35</f>
        <v>5</v>
      </c>
      <c r="C245" s="108">
        <f>hwydelay!D35</f>
        <v>0</v>
      </c>
      <c r="D245" s="69">
        <f>hwydelay!E35</f>
        <v>0.73</v>
      </c>
      <c r="E245" s="69">
        <f>hwydelay!F35</f>
        <v>3.91</v>
      </c>
    </row>
    <row r="246" spans="1:5" x14ac:dyDescent="0.2">
      <c r="A246" s="108">
        <f>hwydelay!A36</f>
        <v>6</v>
      </c>
      <c r="B246" s="108">
        <f>hwydelay!C36</f>
        <v>0</v>
      </c>
      <c r="C246" s="108">
        <f>hwydelay!D36</f>
        <v>3</v>
      </c>
      <c r="D246" s="69">
        <f>hwydelay!E36</f>
        <v>0.8</v>
      </c>
      <c r="E246" s="69">
        <f>hwydelay!F36</f>
        <v>4</v>
      </c>
    </row>
    <row r="247" spans="1:5" x14ac:dyDescent="0.2">
      <c r="A247" s="108">
        <f>hwydelay!A37</f>
        <v>6</v>
      </c>
      <c r="B247" s="108">
        <f>hwydelay!C37</f>
        <v>4</v>
      </c>
      <c r="C247" s="108">
        <f>hwydelay!D37</f>
        <v>3</v>
      </c>
      <c r="D247" s="69">
        <f>hwydelay!E37</f>
        <v>0.8</v>
      </c>
      <c r="E247" s="69">
        <f>hwydelay!F37</f>
        <v>4</v>
      </c>
    </row>
    <row r="248" spans="1:5" x14ac:dyDescent="0.2">
      <c r="A248" s="108">
        <f>hwydelay!A38</f>
        <v>6</v>
      </c>
      <c r="B248" s="108">
        <f>hwydelay!C38</f>
        <v>5</v>
      </c>
      <c r="C248" s="108">
        <f>hwydelay!D38</f>
        <v>3</v>
      </c>
      <c r="D248" s="69">
        <f>hwydelay!E38</f>
        <v>0.82</v>
      </c>
      <c r="E248" s="69">
        <f>hwydelay!F38</f>
        <v>4.12</v>
      </c>
    </row>
    <row r="249" spans="1:5" x14ac:dyDescent="0.2">
      <c r="A249" s="108">
        <f>hwydelay!A39</f>
        <v>7</v>
      </c>
      <c r="B249" s="108">
        <f>hwydelay!C39</f>
        <v>0</v>
      </c>
      <c r="C249" s="108">
        <f>hwydelay!D39</f>
        <v>0</v>
      </c>
      <c r="D249" s="69">
        <f>hwydelay!E39</f>
        <v>0.95</v>
      </c>
      <c r="E249" s="69">
        <f>hwydelay!F39</f>
        <v>3.8</v>
      </c>
    </row>
    <row r="250" spans="1:5" x14ac:dyDescent="0.2">
      <c r="A250" s="108">
        <f>hwydelay!A40</f>
        <v>7</v>
      </c>
      <c r="B250" s="108">
        <f>hwydelay!C40</f>
        <v>4</v>
      </c>
      <c r="C250" s="108">
        <f>hwydelay!D40</f>
        <v>0</v>
      </c>
      <c r="D250" s="69">
        <f>hwydelay!E40</f>
        <v>0.95</v>
      </c>
      <c r="E250" s="69">
        <f>hwydelay!F40</f>
        <v>3.8</v>
      </c>
    </row>
    <row r="251" spans="1:5" x14ac:dyDescent="0.2">
      <c r="A251" s="108">
        <f>hwydelay!A41</f>
        <v>7</v>
      </c>
      <c r="B251" s="108">
        <f>hwydelay!C41</f>
        <v>5</v>
      </c>
      <c r="C251" s="108">
        <f>hwydelay!D41</f>
        <v>0</v>
      </c>
      <c r="D251" s="69">
        <f>hwydelay!E41</f>
        <v>0.98</v>
      </c>
      <c r="E251" s="69">
        <f>hwydelay!F41</f>
        <v>3.91</v>
      </c>
    </row>
    <row r="252" spans="1:5" x14ac:dyDescent="0.2">
      <c r="A252" s="108">
        <f>hwydelay!A42</f>
        <v>8</v>
      </c>
      <c r="B252" s="108">
        <f>hwydelay!C42</f>
        <v>0</v>
      </c>
      <c r="C252" s="108">
        <f>hwydelay!D42</f>
        <v>0</v>
      </c>
      <c r="D252" s="69">
        <f>hwydelay!E42</f>
        <v>0.79</v>
      </c>
      <c r="E252" s="69">
        <f>hwydelay!F42</f>
        <v>6.65</v>
      </c>
    </row>
    <row r="253" spans="1:5" x14ac:dyDescent="0.2">
      <c r="A253" s="108">
        <f>hwydelay!A43</f>
        <v>8</v>
      </c>
      <c r="B253" s="108">
        <f>hwydelay!C43</f>
        <v>4</v>
      </c>
      <c r="C253" s="108">
        <f>hwydelay!D43</f>
        <v>0</v>
      </c>
      <c r="D253" s="69">
        <f>hwydelay!E43</f>
        <v>0.79</v>
      </c>
      <c r="E253" s="69">
        <f>hwydelay!F43</f>
        <v>6.65</v>
      </c>
    </row>
    <row r="254" spans="1:5" x14ac:dyDescent="0.2">
      <c r="A254" s="108">
        <f>hwydelay!A44</f>
        <v>8</v>
      </c>
      <c r="B254" s="108">
        <f>hwydelay!C44</f>
        <v>5</v>
      </c>
      <c r="C254" s="108">
        <f>hwydelay!D44</f>
        <v>0</v>
      </c>
      <c r="D254" s="69">
        <f>hwydelay!E44</f>
        <v>0.81</v>
      </c>
      <c r="E254" s="69">
        <f>hwydelay!F44</f>
        <v>6.85</v>
      </c>
    </row>
    <row r="255" spans="1:5" x14ac:dyDescent="0.2">
      <c r="A255" s="108">
        <f>hwydelay!A45</f>
        <v>9</v>
      </c>
      <c r="B255" s="108">
        <f>hwydelay!C45</f>
        <v>0</v>
      </c>
      <c r="C255" s="108">
        <f>hwydelay!D45</f>
        <v>0</v>
      </c>
      <c r="D255" s="69">
        <f>hwydelay!E45</f>
        <v>0.79</v>
      </c>
      <c r="E255" s="69">
        <f>hwydelay!F45</f>
        <v>9.5</v>
      </c>
    </row>
    <row r="256" spans="1:5" x14ac:dyDescent="0.2">
      <c r="A256" s="108">
        <f>hwydelay!A46</f>
        <v>9</v>
      </c>
      <c r="B256" s="108">
        <f>hwydelay!C46</f>
        <v>4</v>
      </c>
      <c r="C256" s="108">
        <f>hwydelay!D46</f>
        <v>0</v>
      </c>
      <c r="D256" s="69">
        <f>hwydelay!E46</f>
        <v>0.79</v>
      </c>
      <c r="E256" s="69">
        <f>hwydelay!F46</f>
        <v>9.5</v>
      </c>
    </row>
    <row r="257" spans="1:5" x14ac:dyDescent="0.2">
      <c r="A257" s="108">
        <f>hwydelay!A47</f>
        <v>9</v>
      </c>
      <c r="B257" s="108">
        <f>hwydelay!C47</f>
        <v>5</v>
      </c>
      <c r="C257" s="108">
        <f>hwydelay!D47</f>
        <v>0</v>
      </c>
      <c r="D257" s="69">
        <f>hwydelay!E47</f>
        <v>0.81</v>
      </c>
      <c r="E257" s="69">
        <f>hwydelay!F47</f>
        <v>9.7899999999999991</v>
      </c>
    </row>
    <row r="258" spans="1:5" x14ac:dyDescent="0.2">
      <c r="A258" s="108">
        <f>hwydelay!A48</f>
        <v>22</v>
      </c>
      <c r="B258" s="108">
        <f>hwydelay!C48</f>
        <v>0</v>
      </c>
      <c r="C258" s="108">
        <f>hwydelay!D48</f>
        <v>0</v>
      </c>
      <c r="D258" s="69">
        <f>hwydelay!E48</f>
        <v>0.83</v>
      </c>
      <c r="E258" s="69">
        <f>hwydelay!F48</f>
        <v>10</v>
      </c>
    </row>
    <row r="259" spans="1:5" x14ac:dyDescent="0.2">
      <c r="A259" s="108">
        <f>hwydelay!A49</f>
        <v>22</v>
      </c>
      <c r="B259" s="108">
        <f>hwydelay!C49</f>
        <v>4</v>
      </c>
      <c r="C259" s="108">
        <f>hwydelay!D49</f>
        <v>0</v>
      </c>
      <c r="D259" s="69">
        <f>hwydelay!E49</f>
        <v>0.85</v>
      </c>
      <c r="E259" s="69">
        <f>hwydelay!F49</f>
        <v>10</v>
      </c>
    </row>
    <row r="260" spans="1:5" x14ac:dyDescent="0.2">
      <c r="A260" s="108">
        <f>hwydelay!A50</f>
        <v>22</v>
      </c>
      <c r="B260" s="108">
        <f>hwydelay!C50</f>
        <v>5</v>
      </c>
      <c r="C260" s="108">
        <f>hwydelay!D50</f>
        <v>0</v>
      </c>
      <c r="D260" s="69">
        <f>hwydelay!E50</f>
        <v>0.88</v>
      </c>
      <c r="E260" s="69">
        <f>hwydelay!F50</f>
        <v>10.3</v>
      </c>
    </row>
    <row r="261" spans="1:5" x14ac:dyDescent="0.2">
      <c r="A261" s="108">
        <f>hwydelay!A51</f>
        <v>23</v>
      </c>
      <c r="B261" s="108">
        <f>hwydelay!C51</f>
        <v>0</v>
      </c>
      <c r="C261" s="108">
        <f>hwydelay!D51</f>
        <v>0</v>
      </c>
      <c r="D261" s="69">
        <f>hwydelay!E51</f>
        <v>0.83</v>
      </c>
      <c r="E261" s="69">
        <f>hwydelay!F51</f>
        <v>10</v>
      </c>
    </row>
    <row r="262" spans="1:5" x14ac:dyDescent="0.2">
      <c r="A262" s="108">
        <f>hwydelay!A52</f>
        <v>23</v>
      </c>
      <c r="B262" s="108">
        <f>hwydelay!C52</f>
        <v>4</v>
      </c>
      <c r="C262" s="108">
        <f>hwydelay!D52</f>
        <v>0</v>
      </c>
      <c r="D262" s="69">
        <f>hwydelay!E52</f>
        <v>0.85</v>
      </c>
      <c r="E262" s="69">
        <f>hwydelay!F52</f>
        <v>10</v>
      </c>
    </row>
    <row r="263" spans="1:5" x14ac:dyDescent="0.2">
      <c r="A263" s="108">
        <f>hwydelay!A53</f>
        <v>23</v>
      </c>
      <c r="B263" s="108">
        <f>hwydelay!C53</f>
        <v>5</v>
      </c>
      <c r="C263" s="108">
        <f>hwydelay!D53</f>
        <v>0</v>
      </c>
      <c r="D263" s="69">
        <f>hwydelay!E53</f>
        <v>0.88</v>
      </c>
      <c r="E263" s="69">
        <f>hwydelay!F53</f>
        <v>10.3</v>
      </c>
    </row>
    <row r="264" spans="1:5" x14ac:dyDescent="0.2">
      <c r="A264" s="108">
        <f>hwydelay!A54</f>
        <v>24</v>
      </c>
      <c r="B264" s="108">
        <f>hwydelay!C54</f>
        <v>0</v>
      </c>
      <c r="C264" s="108">
        <f>hwydelay!D54</f>
        <v>0</v>
      </c>
      <c r="D264" s="69">
        <f>hwydelay!E54</f>
        <v>0.83</v>
      </c>
      <c r="E264" s="69">
        <f>hwydelay!F54</f>
        <v>10</v>
      </c>
    </row>
    <row r="265" spans="1:5" x14ac:dyDescent="0.2">
      <c r="A265" s="108">
        <f>hwydelay!A55</f>
        <v>24</v>
      </c>
      <c r="B265" s="108">
        <f>hwydelay!C55</f>
        <v>4</v>
      </c>
      <c r="C265" s="108">
        <f>hwydelay!D55</f>
        <v>0</v>
      </c>
      <c r="D265" s="69">
        <f>hwydelay!E55</f>
        <v>0.85</v>
      </c>
      <c r="E265" s="69">
        <f>hwydelay!F55</f>
        <v>10</v>
      </c>
    </row>
    <row r="266" spans="1:5" x14ac:dyDescent="0.2">
      <c r="A266" s="108">
        <f>hwydelay!A56</f>
        <v>24</v>
      </c>
      <c r="B266" s="108">
        <f>hwydelay!C56</f>
        <v>5</v>
      </c>
      <c r="C266" s="108">
        <f>hwydelay!D56</f>
        <v>0</v>
      </c>
      <c r="D266" s="69">
        <f>hwydelay!E56</f>
        <v>0.88</v>
      </c>
      <c r="E266" s="69">
        <f>hwydelay!F56</f>
        <v>10.3</v>
      </c>
    </row>
    <row r="267" spans="1:5" x14ac:dyDescent="0.2">
      <c r="A267" s="108">
        <f>hwydelay!A57</f>
        <v>25</v>
      </c>
      <c r="B267" s="108">
        <f>hwydelay!C57</f>
        <v>0</v>
      </c>
      <c r="C267" s="108">
        <f>hwydelay!D57</f>
        <v>0</v>
      </c>
      <c r="D267" s="69">
        <f>hwydelay!E57</f>
        <v>0.83</v>
      </c>
      <c r="E267" s="69">
        <f>hwydelay!F57</f>
        <v>10</v>
      </c>
    </row>
    <row r="268" spans="1:5" x14ac:dyDescent="0.2">
      <c r="A268" s="108">
        <f>hwydelay!A58</f>
        <v>25</v>
      </c>
      <c r="B268" s="108">
        <f>hwydelay!C58</f>
        <v>4</v>
      </c>
      <c r="C268" s="108">
        <f>hwydelay!D58</f>
        <v>0</v>
      </c>
      <c r="D268" s="69">
        <f>hwydelay!E58</f>
        <v>0.85</v>
      </c>
      <c r="E268" s="69">
        <f>hwydelay!F58</f>
        <v>10</v>
      </c>
    </row>
    <row r="269" spans="1:5" x14ac:dyDescent="0.2">
      <c r="A269" s="108">
        <f>hwydelay!A59</f>
        <v>25</v>
      </c>
      <c r="B269" s="108">
        <f>hwydelay!C59</f>
        <v>5</v>
      </c>
      <c r="C269" s="108">
        <f>hwydelay!D59</f>
        <v>0</v>
      </c>
      <c r="D269" s="69">
        <f>hwydelay!E59</f>
        <v>0.88</v>
      </c>
      <c r="E269" s="69">
        <f>hwydelay!F59</f>
        <v>10.3</v>
      </c>
    </row>
    <row r="270" spans="1:5" x14ac:dyDescent="0.2">
      <c r="A270" s="108">
        <f>hwydelay!A60</f>
        <v>30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40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82</v>
      </c>
      <c r="B272" s="108">
        <f>hwydelay!C62</f>
        <v>0</v>
      </c>
      <c r="C272" s="108">
        <f>hwydelay!D62</f>
        <v>0</v>
      </c>
      <c r="D272" s="69">
        <f>hwydelay!E62</f>
        <v>0.79</v>
      </c>
      <c r="E272" s="69">
        <f>hwydelay!F62</f>
        <v>9.5</v>
      </c>
    </row>
    <row r="273" spans="1:5" x14ac:dyDescent="0.2">
      <c r="A273" s="108">
        <f>hwydelay!A63</f>
        <v>83</v>
      </c>
      <c r="B273" s="108">
        <f>hwydelay!C63</f>
        <v>0</v>
      </c>
      <c r="C273" s="108">
        <f>hwydelay!D63</f>
        <v>0</v>
      </c>
      <c r="D273" s="69">
        <f>hwydelay!E63</f>
        <v>0.79</v>
      </c>
      <c r="E273" s="69">
        <f>hwydelay!F63</f>
        <v>9.5</v>
      </c>
    </row>
    <row r="274" spans="1:5" x14ac:dyDescent="0.2">
      <c r="A274" s="108">
        <f>hwydelay!A64</f>
        <v>84</v>
      </c>
      <c r="B274" s="108">
        <f>hwydelay!C64</f>
        <v>0</v>
      </c>
      <c r="C274" s="108">
        <f>hwydelay!D64</f>
        <v>0</v>
      </c>
      <c r="D274" s="69">
        <f>hwydelay!E64</f>
        <v>0</v>
      </c>
      <c r="E274" s="69">
        <f>hwydelay!F64</f>
        <v>0</v>
      </c>
    </row>
    <row r="275" spans="1:5" x14ac:dyDescent="0.2">
      <c r="A275" s="108">
        <f>hwydelay!A65</f>
        <v>85</v>
      </c>
      <c r="B275" s="108">
        <f>hwydelay!C65</f>
        <v>0</v>
      </c>
      <c r="C275" s="108">
        <f>hwydelay!D65</f>
        <v>0</v>
      </c>
      <c r="D275" s="69">
        <f>hwydelay!E65</f>
        <v>0</v>
      </c>
      <c r="E275" s="69">
        <f>hwydelay!F65</f>
        <v>0</v>
      </c>
    </row>
    <row r="276" spans="1:5" x14ac:dyDescent="0.2">
      <c r="A276" s="108">
        <f>hwydelay!A66</f>
        <v>90</v>
      </c>
      <c r="B276" s="108">
        <f>hwydelay!C66</f>
        <v>0</v>
      </c>
      <c r="C276" s="108">
        <f>hwydelay!D66</f>
        <v>0</v>
      </c>
      <c r="D276" s="69">
        <f>hwydelay!E66</f>
        <v>0.15</v>
      </c>
      <c r="E276" s="69">
        <f>hwydelay!F66</f>
        <v>4</v>
      </c>
    </row>
    <row r="277" spans="1:5" x14ac:dyDescent="0.2">
      <c r="A277" s="108">
        <f>hwydelay!A67</f>
        <v>92</v>
      </c>
      <c r="B277" s="108">
        <f>hwydelay!C67</f>
        <v>0</v>
      </c>
      <c r="C277" s="108">
        <f>hwydelay!D67</f>
        <v>0</v>
      </c>
      <c r="D277" s="69">
        <f>hwydelay!E67</f>
        <v>0</v>
      </c>
      <c r="E277" s="69">
        <f>hwydelay!F67</f>
        <v>0</v>
      </c>
    </row>
    <row r="278" spans="1:5" x14ac:dyDescent="0.2">
      <c r="A278" s="8">
        <v>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99"/>
  <sheetViews>
    <sheetView tabSelected="1" topLeftCell="E1" workbookViewId="0">
      <selection activeCell="P15" sqref="P15:U17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21" x14ac:dyDescent="0.2">
      <c r="A2" s="63" t="s">
        <v>106</v>
      </c>
      <c r="D2" t="s">
        <v>105</v>
      </c>
      <c r="H2" s="64" t="s">
        <v>111</v>
      </c>
      <c r="I2" s="64"/>
    </row>
    <row r="3" spans="1:21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21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  <c r="J4" s="107" t="s">
        <v>389</v>
      </c>
      <c r="P4" t="s">
        <v>390</v>
      </c>
    </row>
    <row r="5" spans="1:21" x14ac:dyDescent="0.2">
      <c r="A5" s="46">
        <v>1</v>
      </c>
      <c r="B5" s="55" t="s">
        <v>45</v>
      </c>
      <c r="C5" s="179">
        <f>J5*P5</f>
        <v>2500</v>
      </c>
      <c r="D5" s="180">
        <f t="shared" ref="D5:G5" si="0">K5*Q5</f>
        <v>2711.9999999999995</v>
      </c>
      <c r="E5" s="180">
        <f t="shared" si="0"/>
        <v>2711.9999999999995</v>
      </c>
      <c r="F5" s="180">
        <f t="shared" si="0"/>
        <v>2711.9999999999995</v>
      </c>
      <c r="G5" s="181">
        <f t="shared" si="0"/>
        <v>2711.9999999999995</v>
      </c>
      <c r="H5" s="81"/>
      <c r="I5" s="41"/>
      <c r="J5" s="179">
        <v>2000</v>
      </c>
      <c r="K5" s="180">
        <v>2400</v>
      </c>
      <c r="L5" s="180">
        <v>2400</v>
      </c>
      <c r="M5" s="180">
        <v>2400</v>
      </c>
      <c r="N5" s="181">
        <v>2400</v>
      </c>
      <c r="P5">
        <v>1.25</v>
      </c>
      <c r="Q5">
        <v>1.1299999999999999</v>
      </c>
      <c r="R5">
        <v>1.1299999999999999</v>
      </c>
      <c r="S5">
        <v>1.1299999999999999</v>
      </c>
      <c r="T5">
        <v>1.1299999999999999</v>
      </c>
    </row>
    <row r="6" spans="1:21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2000</v>
      </c>
      <c r="F6" s="191">
        <v>2000</v>
      </c>
      <c r="G6" s="192">
        <v>2100</v>
      </c>
      <c r="H6" s="81"/>
      <c r="I6" s="41"/>
      <c r="P6">
        <v>1.4</v>
      </c>
      <c r="Q6">
        <v>1.4</v>
      </c>
      <c r="R6">
        <v>1.25</v>
      </c>
      <c r="S6">
        <v>1.25</v>
      </c>
      <c r="T6">
        <v>1.25</v>
      </c>
    </row>
    <row r="7" spans="1:21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21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21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21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1150</v>
      </c>
      <c r="H10" s="81"/>
      <c r="I10" s="41"/>
    </row>
    <row r="11" spans="1:21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21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21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21" x14ac:dyDescent="0.2">
      <c r="A14" s="46">
        <v>22</v>
      </c>
      <c r="B14" s="55" t="s">
        <v>351</v>
      </c>
      <c r="C14" s="182">
        <f t="shared" ref="C14:C17" si="1">J14*P14</f>
        <v>3382</v>
      </c>
      <c r="D14" s="183">
        <f t="shared" ref="D14:D17" si="2">K14*Q14</f>
        <v>3040</v>
      </c>
      <c r="E14" s="183">
        <f t="shared" ref="E14:E17" si="3">L14*R14</f>
        <v>3040</v>
      </c>
      <c r="F14" s="183">
        <f t="shared" ref="F14:F17" si="4">M14*S14</f>
        <v>3040</v>
      </c>
      <c r="G14" s="176">
        <f t="shared" ref="G14:G17" si="5">N14*T14</f>
        <v>3040</v>
      </c>
      <c r="H14" s="81"/>
      <c r="I14" s="41"/>
      <c r="J14" s="182">
        <v>1900</v>
      </c>
      <c r="K14" s="183">
        <v>2000</v>
      </c>
      <c r="L14" s="183">
        <v>2000</v>
      </c>
      <c r="M14" s="183">
        <v>2000</v>
      </c>
      <c r="N14" s="176">
        <v>2000</v>
      </c>
      <c r="P14">
        <v>1.78</v>
      </c>
      <c r="Q14">
        <v>1.52</v>
      </c>
      <c r="R14">
        <v>1.52</v>
      </c>
      <c r="S14">
        <v>1.52</v>
      </c>
      <c r="T14">
        <v>1.52</v>
      </c>
      <c r="U14">
        <v>1.52</v>
      </c>
    </row>
    <row r="15" spans="1:21" x14ac:dyDescent="0.2">
      <c r="A15" s="46">
        <v>23</v>
      </c>
      <c r="B15" s="55" t="s">
        <v>352</v>
      </c>
      <c r="C15" s="182">
        <f t="shared" si="1"/>
        <v>3382</v>
      </c>
      <c r="D15" s="183">
        <f t="shared" si="2"/>
        <v>3040</v>
      </c>
      <c r="E15" s="183">
        <f t="shared" si="3"/>
        <v>3040</v>
      </c>
      <c r="F15" s="183">
        <f t="shared" si="4"/>
        <v>3040</v>
      </c>
      <c r="G15" s="176">
        <f t="shared" si="5"/>
        <v>3040</v>
      </c>
      <c r="H15" s="81"/>
      <c r="I15" s="41"/>
      <c r="J15" s="182">
        <v>1900</v>
      </c>
      <c r="K15" s="183">
        <v>2000</v>
      </c>
      <c r="L15" s="183">
        <v>2000</v>
      </c>
      <c r="M15" s="183">
        <v>2000</v>
      </c>
      <c r="N15" s="176">
        <v>2000</v>
      </c>
      <c r="P15">
        <v>1.78</v>
      </c>
      <c r="Q15">
        <v>1.52</v>
      </c>
      <c r="R15">
        <v>1.52</v>
      </c>
      <c r="S15">
        <v>1.52</v>
      </c>
      <c r="T15">
        <v>1.52</v>
      </c>
      <c r="U15">
        <v>1.52</v>
      </c>
    </row>
    <row r="16" spans="1:21" x14ac:dyDescent="0.2">
      <c r="A16" s="46">
        <v>24</v>
      </c>
      <c r="B16" s="176" t="s">
        <v>370</v>
      </c>
      <c r="C16" s="182">
        <f t="shared" si="1"/>
        <v>3382</v>
      </c>
      <c r="D16" s="183">
        <f t="shared" si="2"/>
        <v>3040</v>
      </c>
      <c r="E16" s="183">
        <f t="shared" si="3"/>
        <v>3040</v>
      </c>
      <c r="F16" s="183">
        <f t="shared" si="4"/>
        <v>3040</v>
      </c>
      <c r="G16" s="176">
        <f t="shared" si="5"/>
        <v>3040</v>
      </c>
      <c r="H16" s="81"/>
      <c r="I16" s="41"/>
      <c r="J16" s="182">
        <v>1900</v>
      </c>
      <c r="K16" s="183">
        <v>2000</v>
      </c>
      <c r="L16" s="183">
        <v>2000</v>
      </c>
      <c r="M16" s="183">
        <v>2000</v>
      </c>
      <c r="N16" s="176">
        <v>2000</v>
      </c>
      <c r="P16">
        <v>1.78</v>
      </c>
      <c r="Q16">
        <v>1.52</v>
      </c>
      <c r="R16">
        <v>1.52</v>
      </c>
      <c r="S16">
        <v>1.52</v>
      </c>
      <c r="T16">
        <v>1.52</v>
      </c>
      <c r="U16">
        <v>1.52</v>
      </c>
    </row>
    <row r="17" spans="1:21" x14ac:dyDescent="0.2">
      <c r="A17" s="46">
        <v>25</v>
      </c>
      <c r="B17" s="176" t="s">
        <v>371</v>
      </c>
      <c r="C17" s="182">
        <f t="shared" si="1"/>
        <v>3382</v>
      </c>
      <c r="D17" s="183">
        <f t="shared" si="2"/>
        <v>3040</v>
      </c>
      <c r="E17" s="183">
        <f t="shared" si="3"/>
        <v>3040</v>
      </c>
      <c r="F17" s="183">
        <f t="shared" si="4"/>
        <v>3040</v>
      </c>
      <c r="G17" s="176">
        <f t="shared" si="5"/>
        <v>3040</v>
      </c>
      <c r="H17" s="81"/>
      <c r="I17" s="41"/>
      <c r="J17" s="182">
        <v>1900</v>
      </c>
      <c r="K17" s="183">
        <v>2000</v>
      </c>
      <c r="L17" s="183">
        <v>2000</v>
      </c>
      <c r="M17" s="183">
        <v>2000</v>
      </c>
      <c r="N17" s="176">
        <v>2000</v>
      </c>
      <c r="P17">
        <v>1.78</v>
      </c>
      <c r="Q17">
        <v>1.52</v>
      </c>
      <c r="R17">
        <v>1.52</v>
      </c>
      <c r="S17">
        <v>1.52</v>
      </c>
      <c r="T17">
        <v>1.52</v>
      </c>
      <c r="U17">
        <v>1.52</v>
      </c>
    </row>
    <row r="18" spans="1:21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21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21" x14ac:dyDescent="0.2">
      <c r="A20" s="46">
        <v>82</v>
      </c>
      <c r="B20" s="55" t="s">
        <v>337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21" x14ac:dyDescent="0.2">
      <c r="A21" s="46">
        <v>83</v>
      </c>
      <c r="B21" s="55" t="s">
        <v>338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21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21" x14ac:dyDescent="0.2">
      <c r="A23" s="46">
        <v>85</v>
      </c>
      <c r="B23" s="92" t="s">
        <v>361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21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21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21" x14ac:dyDescent="0.2">
      <c r="A27" s="63" t="s">
        <v>209</v>
      </c>
      <c r="D27" t="s">
        <v>211</v>
      </c>
      <c r="H27" s="64" t="s">
        <v>210</v>
      </c>
      <c r="I27" s="64"/>
    </row>
    <row r="28" spans="1:21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21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21" x14ac:dyDescent="0.2">
      <c r="A30" s="46">
        <v>1</v>
      </c>
      <c r="B30" s="55" t="s">
        <v>45</v>
      </c>
      <c r="C30" s="218">
        <v>0.95202438688215829</v>
      </c>
      <c r="D30" s="200">
        <v>0.96</v>
      </c>
      <c r="E30" s="200">
        <v>0.97</v>
      </c>
      <c r="F30" s="200">
        <v>0.974587782850595</v>
      </c>
      <c r="G30" s="201">
        <v>0.97499999999999998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21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1.05</v>
      </c>
      <c r="G31" s="203">
        <v>1.1152418122720251</v>
      </c>
      <c r="H31" s="222" t="s">
        <v>380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21" x14ac:dyDescent="0.2">
      <c r="A32" s="46">
        <v>3</v>
      </c>
      <c r="B32" s="55" t="s">
        <v>95</v>
      </c>
      <c r="C32" s="219">
        <v>1</v>
      </c>
      <c r="D32" s="202">
        <v>1</v>
      </c>
      <c r="E32" s="202">
        <v>1.05</v>
      </c>
      <c r="F32" s="202">
        <v>1.109624397640905</v>
      </c>
      <c r="G32" s="203">
        <v>1.1499999999999999</v>
      </c>
      <c r="H32" s="81" t="s">
        <v>379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0.96</v>
      </c>
      <c r="F33" s="202">
        <v>1.07</v>
      </c>
      <c r="G33" s="203">
        <v>1.07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0.96</v>
      </c>
      <c r="F34" s="202">
        <v>0.98005291026042352</v>
      </c>
      <c r="G34" s="203">
        <v>0.98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</v>
      </c>
      <c r="F35" s="202">
        <v>1</v>
      </c>
      <c r="G35" s="203">
        <v>1.05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351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352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370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371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337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338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361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351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335</v>
      </c>
      <c r="I64" s="41"/>
    </row>
    <row r="65" spans="1:9" x14ac:dyDescent="0.2">
      <c r="A65" s="46">
        <v>23</v>
      </c>
      <c r="B65" s="55" t="s">
        <v>352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336</v>
      </c>
      <c r="I65" s="41"/>
    </row>
    <row r="66" spans="1:9" x14ac:dyDescent="0.2">
      <c r="A66" s="46">
        <v>24</v>
      </c>
      <c r="B66" s="176" t="s">
        <v>370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371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337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338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361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351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352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370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371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337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338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361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351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352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370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371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337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338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361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351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352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370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371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337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338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361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351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352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370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371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337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338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361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351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352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370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371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337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338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361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10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353</v>
      </c>
      <c r="W2" s="38" t="s">
        <v>362</v>
      </c>
      <c r="X2" s="65" t="s">
        <v>362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350</v>
      </c>
      <c r="N3" s="89" t="s">
        <v>349</v>
      </c>
      <c r="O3" s="89" t="s">
        <v>347</v>
      </c>
      <c r="P3" s="89" t="s">
        <v>348</v>
      </c>
      <c r="Q3" s="89" t="s">
        <v>191</v>
      </c>
      <c r="R3" s="89" t="s">
        <v>192</v>
      </c>
      <c r="S3" s="89" t="s">
        <v>337</v>
      </c>
      <c r="T3" s="89" t="s">
        <v>338</v>
      </c>
      <c r="U3" s="90" t="s">
        <v>94</v>
      </c>
      <c r="V3" s="90" t="s">
        <v>361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351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352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370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371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337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338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361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9"/>
  <sheetViews>
    <sheetView workbookViewId="0">
      <selection activeCell="F17" sqref="F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11" max="11" width="41" customWidth="1"/>
    <col min="12" max="12" width="21" customWidth="1"/>
    <col min="13" max="18" width="8.7109375" customWidth="1"/>
  </cols>
  <sheetData>
    <row r="1" spans="1:30" ht="13.5" thickBot="1" x14ac:dyDescent="0.25">
      <c r="A1" s="63"/>
      <c r="G1" s="64"/>
      <c r="I1" s="224" t="s">
        <v>384</v>
      </c>
    </row>
    <row r="2" spans="1:30" x14ac:dyDescent="0.2">
      <c r="A2" s="159"/>
      <c r="B2" s="160"/>
      <c r="C2" s="161"/>
      <c r="D2" s="161"/>
      <c r="E2" s="161"/>
      <c r="F2" s="161"/>
      <c r="G2" s="162"/>
      <c r="I2" t="s">
        <v>383</v>
      </c>
      <c r="J2" t="s">
        <v>383</v>
      </c>
      <c r="L2" s="5"/>
      <c r="M2" s="5"/>
      <c r="N2" s="5"/>
    </row>
    <row r="3" spans="1:30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I3" s="107" t="s">
        <v>223</v>
      </c>
      <c r="J3" s="107" t="s">
        <v>224</v>
      </c>
      <c r="L3" s="5"/>
      <c r="M3" s="5"/>
      <c r="N3" s="5"/>
      <c r="S3" s="126"/>
      <c r="T3" s="127"/>
      <c r="U3" s="128" t="s">
        <v>256</v>
      </c>
      <c r="V3" s="128" t="s">
        <v>257</v>
      </c>
      <c r="W3" s="128" t="s">
        <v>258</v>
      </c>
      <c r="X3" s="44" t="s">
        <v>264</v>
      </c>
      <c r="Y3" s="44" t="s">
        <v>263</v>
      </c>
      <c r="Z3" s="44" t="s">
        <v>262</v>
      </c>
      <c r="AA3" s="44" t="s">
        <v>261</v>
      </c>
      <c r="AB3" s="128" t="s">
        <v>260</v>
      </c>
      <c r="AC3" s="128" t="s">
        <v>259</v>
      </c>
      <c r="AD3" s="131" t="s">
        <v>254</v>
      </c>
    </row>
    <row r="4" spans="1:30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s="39">
        <v>0.83</v>
      </c>
      <c r="J4" s="39">
        <v>10</v>
      </c>
      <c r="K4" t="s">
        <v>303</v>
      </c>
      <c r="S4" s="46">
        <v>1</v>
      </c>
      <c r="T4" s="55" t="s">
        <v>45</v>
      </c>
      <c r="U4" s="132">
        <v>473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3">
        <f>SUM(U4:AC4)</f>
        <v>473</v>
      </c>
    </row>
    <row r="5" spans="1:30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0.75</v>
      </c>
      <c r="F5" s="110">
        <v>9</v>
      </c>
      <c r="G5" s="167"/>
      <c r="I5" s="39">
        <v>0.83</v>
      </c>
      <c r="J5" s="39">
        <v>11</v>
      </c>
      <c r="S5" s="46"/>
      <c r="T5" s="55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0.85</v>
      </c>
      <c r="F6" s="110">
        <v>10</v>
      </c>
      <c r="G6" s="167" t="s">
        <v>333</v>
      </c>
      <c r="I6" s="39">
        <v>1</v>
      </c>
      <c r="J6" s="39">
        <v>10</v>
      </c>
      <c r="K6" t="s">
        <v>304</v>
      </c>
      <c r="S6" s="46"/>
      <c r="T6" s="55"/>
      <c r="U6" s="132"/>
      <c r="V6" s="132"/>
      <c r="W6" s="132"/>
      <c r="X6" s="132"/>
      <c r="Y6" s="132"/>
      <c r="Z6" s="132"/>
      <c r="AA6" s="132"/>
      <c r="AB6" s="132"/>
      <c r="AC6" s="132"/>
      <c r="AD6" s="133"/>
    </row>
    <row r="7" spans="1:30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0.88</v>
      </c>
      <c r="F7" s="111">
        <v>10.3</v>
      </c>
      <c r="G7" s="174" t="s">
        <v>275</v>
      </c>
      <c r="I7" s="39">
        <v>1.2</v>
      </c>
      <c r="J7" s="39">
        <v>10</v>
      </c>
      <c r="K7" t="s">
        <v>305</v>
      </c>
      <c r="S7" s="46"/>
      <c r="T7" s="55"/>
      <c r="U7" s="132"/>
      <c r="V7" s="132"/>
      <c r="W7" s="132"/>
      <c r="X7" s="132"/>
      <c r="Y7" s="132"/>
      <c r="Z7" s="132"/>
      <c r="AA7" s="132"/>
      <c r="AB7" s="132"/>
      <c r="AC7" s="132"/>
      <c r="AD7" s="133"/>
    </row>
    <row r="8" spans="1:30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8</v>
      </c>
      <c r="G8" s="167" t="s">
        <v>276</v>
      </c>
      <c r="I8" s="39">
        <v>0.83</v>
      </c>
      <c r="J8" s="39">
        <v>5.5</v>
      </c>
      <c r="K8" t="s">
        <v>306</v>
      </c>
      <c r="S8" s="46">
        <v>2</v>
      </c>
      <c r="T8" s="55" t="s">
        <v>187</v>
      </c>
      <c r="U8" s="136">
        <v>28</v>
      </c>
      <c r="V8" s="132">
        <v>34</v>
      </c>
      <c r="W8" s="132">
        <v>0</v>
      </c>
      <c r="X8" s="132">
        <v>0</v>
      </c>
      <c r="Y8" s="136">
        <v>1</v>
      </c>
      <c r="Z8" s="136">
        <v>2</v>
      </c>
      <c r="AA8" s="132">
        <v>0</v>
      </c>
      <c r="AB8" s="132">
        <v>0</v>
      </c>
      <c r="AC8" s="132">
        <v>0</v>
      </c>
      <c r="AD8" s="133">
        <f t="shared" ref="AD8:AD32" si="0">SUM(U8:AC8)</f>
        <v>65</v>
      </c>
    </row>
    <row r="9" spans="1:30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0.83</v>
      </c>
      <c r="F9" s="110">
        <v>8</v>
      </c>
      <c r="G9" s="167" t="s">
        <v>334</v>
      </c>
      <c r="I9" s="39">
        <v>1</v>
      </c>
      <c r="J9" s="39">
        <v>5.5</v>
      </c>
      <c r="K9" t="s">
        <v>307</v>
      </c>
      <c r="S9" s="46"/>
      <c r="T9" s="55"/>
      <c r="U9" s="136"/>
      <c r="V9" s="132"/>
      <c r="W9" s="132"/>
      <c r="X9" s="132"/>
      <c r="Y9" s="136"/>
      <c r="Z9" s="136"/>
      <c r="AA9" s="132"/>
      <c r="AB9" s="132"/>
      <c r="AC9" s="132"/>
      <c r="AD9" s="133"/>
    </row>
    <row r="10" spans="1:30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0.85</v>
      </c>
      <c r="F10" s="111">
        <v>8.24</v>
      </c>
      <c r="G10" s="174" t="s">
        <v>277</v>
      </c>
      <c r="I10" s="39">
        <v>1.2</v>
      </c>
      <c r="J10" s="39">
        <v>5.5</v>
      </c>
      <c r="K10" t="s">
        <v>308</v>
      </c>
      <c r="S10" s="46"/>
      <c r="T10" s="55"/>
      <c r="U10" s="136"/>
      <c r="V10" s="132"/>
      <c r="W10" s="132"/>
      <c r="X10" s="132"/>
      <c r="Y10" s="136"/>
      <c r="Z10" s="136"/>
      <c r="AA10" s="132"/>
      <c r="AB10" s="132"/>
      <c r="AC10" s="132"/>
      <c r="AD10" s="133"/>
    </row>
    <row r="11" spans="1:30" ht="12.95" customHeight="1" x14ac:dyDescent="0.2">
      <c r="A11" s="165">
        <v>3</v>
      </c>
      <c r="B11" s="55" t="s">
        <v>95</v>
      </c>
      <c r="C11" s="166"/>
      <c r="D11" s="166"/>
      <c r="E11" s="110">
        <v>0.62</v>
      </c>
      <c r="F11" s="110">
        <v>7.13</v>
      </c>
      <c r="G11" s="167" t="s">
        <v>281</v>
      </c>
      <c r="I11" s="39">
        <v>1.3</v>
      </c>
      <c r="J11" s="39">
        <v>2.8</v>
      </c>
      <c r="K11" t="s">
        <v>309</v>
      </c>
      <c r="S11" s="46">
        <v>3</v>
      </c>
      <c r="T11" s="55" t="s">
        <v>95</v>
      </c>
      <c r="U11" s="136">
        <v>5</v>
      </c>
      <c r="V11" s="136">
        <v>12</v>
      </c>
      <c r="W11" s="132">
        <v>0</v>
      </c>
      <c r="X11" s="132">
        <v>5</v>
      </c>
      <c r="Y11" s="132">
        <v>3</v>
      </c>
      <c r="Z11" s="132">
        <v>98</v>
      </c>
      <c r="AA11" s="132">
        <v>2</v>
      </c>
      <c r="AB11" s="132">
        <v>9</v>
      </c>
      <c r="AC11" s="132">
        <v>14</v>
      </c>
      <c r="AD11" s="133">
        <f t="shared" si="0"/>
        <v>148</v>
      </c>
    </row>
    <row r="12" spans="1:30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0.62</v>
      </c>
      <c r="F12" s="110">
        <v>7.13</v>
      </c>
      <c r="G12" s="167" t="s">
        <v>331</v>
      </c>
      <c r="I12" s="39">
        <v>1.4</v>
      </c>
      <c r="J12" s="39">
        <v>2.9</v>
      </c>
      <c r="K12" t="s">
        <v>310</v>
      </c>
      <c r="S12" s="46">
        <v>4</v>
      </c>
      <c r="T12" s="55" t="s">
        <v>188</v>
      </c>
      <c r="U12" s="136">
        <v>44</v>
      </c>
      <c r="V12" s="136">
        <v>23</v>
      </c>
      <c r="W12" s="132">
        <v>0</v>
      </c>
      <c r="X12" s="132">
        <v>68</v>
      </c>
      <c r="Y12" s="132">
        <v>63</v>
      </c>
      <c r="Z12" s="132">
        <v>392</v>
      </c>
      <c r="AA12" s="132">
        <v>363</v>
      </c>
      <c r="AB12" s="132">
        <v>302</v>
      </c>
      <c r="AC12" s="132">
        <v>1649</v>
      </c>
      <c r="AD12" s="133">
        <f t="shared" si="0"/>
        <v>2904</v>
      </c>
    </row>
    <row r="13" spans="1:30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0.64</v>
      </c>
      <c r="F13" s="110">
        <v>7.34</v>
      </c>
      <c r="G13" s="167" t="s">
        <v>283</v>
      </c>
      <c r="I13" s="39">
        <v>1.5</v>
      </c>
      <c r="J13" s="39">
        <v>3</v>
      </c>
      <c r="S13" s="46"/>
      <c r="T13" s="55"/>
      <c r="U13" s="136"/>
      <c r="V13" s="136"/>
      <c r="W13" s="132"/>
      <c r="X13" s="132"/>
      <c r="Y13" s="132"/>
      <c r="Z13" s="132"/>
      <c r="AA13" s="132"/>
      <c r="AB13" s="132"/>
      <c r="AC13" s="132"/>
      <c r="AD13" s="133"/>
    </row>
    <row r="14" spans="1:30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0.7</v>
      </c>
      <c r="F14" s="110">
        <v>7.5</v>
      </c>
      <c r="G14" s="167" t="s">
        <v>282</v>
      </c>
      <c r="I14" s="39">
        <v>0.65</v>
      </c>
      <c r="J14" s="39">
        <v>2</v>
      </c>
      <c r="K14" t="s">
        <v>311</v>
      </c>
      <c r="S14" s="46">
        <v>5</v>
      </c>
      <c r="T14" s="55" t="s">
        <v>189</v>
      </c>
      <c r="U14" s="132">
        <v>0</v>
      </c>
      <c r="V14" s="136">
        <v>2</v>
      </c>
      <c r="W14" s="132">
        <v>0</v>
      </c>
      <c r="X14" s="132">
        <v>20</v>
      </c>
      <c r="Y14" s="132">
        <v>38</v>
      </c>
      <c r="Z14" s="132">
        <v>47</v>
      </c>
      <c r="AA14" s="132">
        <v>135</v>
      </c>
      <c r="AB14" s="132">
        <v>187</v>
      </c>
      <c r="AC14" s="132">
        <v>1998</v>
      </c>
      <c r="AD14" s="133">
        <f t="shared" si="0"/>
        <v>2427</v>
      </c>
    </row>
    <row r="15" spans="1:30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0.65</v>
      </c>
      <c r="F15" s="110">
        <v>7.5</v>
      </c>
      <c r="G15" s="167" t="s">
        <v>332</v>
      </c>
      <c r="I15" s="39">
        <v>0.75</v>
      </c>
      <c r="J15" s="39">
        <v>2.1</v>
      </c>
      <c r="K15" t="s">
        <v>321</v>
      </c>
      <c r="S15" s="46"/>
      <c r="T15" s="55"/>
      <c r="U15" s="132"/>
      <c r="V15" s="136"/>
      <c r="W15" s="132"/>
      <c r="X15" s="132"/>
      <c r="Y15" s="132"/>
      <c r="Z15" s="132"/>
      <c r="AA15" s="132"/>
      <c r="AB15" s="132"/>
      <c r="AC15" s="132"/>
      <c r="AD15" s="133"/>
    </row>
    <row r="16" spans="1:30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0.67</v>
      </c>
      <c r="F16" s="111">
        <v>7.73</v>
      </c>
      <c r="G16" s="174" t="s">
        <v>284</v>
      </c>
      <c r="I16" s="39">
        <v>0.85</v>
      </c>
      <c r="J16" s="39">
        <v>2.2000000000000002</v>
      </c>
      <c r="K16" t="s">
        <v>312</v>
      </c>
      <c r="S16" s="46">
        <v>6</v>
      </c>
      <c r="T16" s="55" t="s">
        <v>91</v>
      </c>
      <c r="U16" s="132">
        <v>0</v>
      </c>
      <c r="V16" s="136">
        <v>2</v>
      </c>
      <c r="W16" s="132">
        <v>0</v>
      </c>
      <c r="X16" s="132">
        <v>0</v>
      </c>
      <c r="Y16" s="132">
        <v>16</v>
      </c>
      <c r="Z16" s="132">
        <v>14</v>
      </c>
      <c r="AA16" s="132">
        <v>42</v>
      </c>
      <c r="AB16" s="132">
        <v>36</v>
      </c>
      <c r="AC16" s="132">
        <v>2470</v>
      </c>
      <c r="AD16" s="133">
        <f t="shared" si="0"/>
        <v>2580</v>
      </c>
    </row>
    <row r="17" spans="1:30" ht="12.95" customHeight="1" x14ac:dyDescent="0.2">
      <c r="A17" s="165">
        <v>4</v>
      </c>
      <c r="B17" s="55" t="s">
        <v>188</v>
      </c>
      <c r="C17" s="166"/>
      <c r="D17" s="166"/>
      <c r="E17" s="110">
        <v>0.75</v>
      </c>
      <c r="F17" s="110">
        <v>3</v>
      </c>
      <c r="G17" s="223" t="s">
        <v>387</v>
      </c>
      <c r="I17" s="39">
        <v>1.4</v>
      </c>
      <c r="J17" s="39">
        <v>2.9</v>
      </c>
      <c r="K17" t="s">
        <v>313</v>
      </c>
      <c r="L17">
        <v>0.67</v>
      </c>
      <c r="M17">
        <v>6.65</v>
      </c>
      <c r="S17" s="46">
        <v>9</v>
      </c>
      <c r="T17" s="55" t="s">
        <v>225</v>
      </c>
      <c r="U17" s="136">
        <v>4</v>
      </c>
      <c r="V17" s="136">
        <v>1</v>
      </c>
      <c r="W17" s="132">
        <v>82</v>
      </c>
      <c r="X17" s="132">
        <v>0</v>
      </c>
      <c r="Y17" s="132">
        <v>0</v>
      </c>
      <c r="Z17" s="132">
        <v>0</v>
      </c>
      <c r="AA17" s="132">
        <v>0</v>
      </c>
      <c r="AB17" s="132">
        <v>0</v>
      </c>
      <c r="AC17" s="136">
        <v>2</v>
      </c>
      <c r="AD17" s="133">
        <f t="shared" si="0"/>
        <v>89</v>
      </c>
    </row>
    <row r="18" spans="1:30" ht="12.95" customHeight="1" x14ac:dyDescent="0.2">
      <c r="A18" s="165">
        <v>4</v>
      </c>
      <c r="B18" s="55" t="s">
        <v>188</v>
      </c>
      <c r="C18" s="166">
        <v>3</v>
      </c>
      <c r="D18" s="166"/>
      <c r="E18" s="110">
        <v>0.6</v>
      </c>
      <c r="F18" s="110">
        <v>5</v>
      </c>
      <c r="G18" s="167" t="s">
        <v>285</v>
      </c>
      <c r="I18" s="39"/>
      <c r="J18" s="39"/>
      <c r="S18" s="46"/>
      <c r="T18" s="55"/>
      <c r="U18" s="136"/>
      <c r="V18" s="136"/>
      <c r="W18" s="132"/>
      <c r="X18" s="132"/>
      <c r="Y18" s="132"/>
      <c r="Z18" s="132"/>
      <c r="AA18" s="132"/>
      <c r="AB18" s="132"/>
      <c r="AC18" s="136"/>
      <c r="AD18" s="133"/>
    </row>
    <row r="19" spans="1:30" ht="12.95" customHeight="1" x14ac:dyDescent="0.2">
      <c r="A19" s="165">
        <v>4</v>
      </c>
      <c r="B19" s="55" t="s">
        <v>188</v>
      </c>
      <c r="C19" s="166">
        <v>4</v>
      </c>
      <c r="D19" s="166"/>
      <c r="E19" s="110">
        <v>0.6</v>
      </c>
      <c r="F19" s="110">
        <v>5</v>
      </c>
      <c r="G19" s="167" t="s">
        <v>329</v>
      </c>
      <c r="I19" s="39">
        <v>1.5</v>
      </c>
      <c r="J19" s="39">
        <v>3</v>
      </c>
      <c r="K19" t="s">
        <v>314</v>
      </c>
      <c r="L19">
        <v>0.67</v>
      </c>
      <c r="M19">
        <v>6.65</v>
      </c>
      <c r="S19" s="46">
        <v>20</v>
      </c>
      <c r="T19" s="55" t="s">
        <v>113</v>
      </c>
      <c r="U19" s="132"/>
      <c r="V19" s="132"/>
      <c r="W19" s="132"/>
      <c r="X19" s="132"/>
      <c r="Y19" s="132"/>
      <c r="Z19" s="132"/>
      <c r="AA19" s="132"/>
      <c r="AB19" s="132"/>
      <c r="AC19" s="132"/>
      <c r="AD19" s="133">
        <f t="shared" si="0"/>
        <v>0</v>
      </c>
    </row>
    <row r="20" spans="1:30" ht="12.95" customHeight="1" x14ac:dyDescent="0.2">
      <c r="A20" s="165">
        <v>4</v>
      </c>
      <c r="B20" s="55" t="s">
        <v>188</v>
      </c>
      <c r="C20" s="166">
        <v>5</v>
      </c>
      <c r="D20" s="166"/>
      <c r="E20" s="110">
        <v>0.68</v>
      </c>
      <c r="F20" s="110">
        <v>6.85</v>
      </c>
      <c r="G20" s="167" t="s">
        <v>287</v>
      </c>
      <c r="I20" s="39">
        <v>1.6</v>
      </c>
      <c r="J20" s="39">
        <v>3.1</v>
      </c>
      <c r="K20" t="s">
        <v>315</v>
      </c>
      <c r="L20">
        <v>0.68</v>
      </c>
      <c r="M20">
        <v>6.85</v>
      </c>
      <c r="S20" s="46"/>
      <c r="T20" s="55"/>
      <c r="U20" s="132"/>
      <c r="V20" s="132"/>
      <c r="W20" s="132"/>
      <c r="X20" s="132"/>
      <c r="Y20" s="132"/>
      <c r="Z20" s="132"/>
      <c r="AA20" s="132"/>
      <c r="AB20" s="132"/>
      <c r="AC20" s="132"/>
      <c r="AD20" s="133"/>
    </row>
    <row r="21" spans="1:30" ht="12.95" customHeight="1" x14ac:dyDescent="0.2">
      <c r="A21" s="165">
        <v>4</v>
      </c>
      <c r="B21" s="55" t="s">
        <v>188</v>
      </c>
      <c r="C21" s="166"/>
      <c r="D21" s="166">
        <v>3</v>
      </c>
      <c r="E21" s="110">
        <v>0.7</v>
      </c>
      <c r="F21" s="110">
        <v>2.0499999999999998</v>
      </c>
      <c r="G21" s="223" t="s">
        <v>388</v>
      </c>
      <c r="I21" s="39"/>
      <c r="J21" s="39"/>
      <c r="S21" s="46"/>
      <c r="T21" s="55"/>
      <c r="U21" s="132"/>
      <c r="V21" s="132"/>
      <c r="W21" s="132"/>
      <c r="X21" s="132"/>
      <c r="Y21" s="132"/>
      <c r="Z21" s="132"/>
      <c r="AA21" s="132"/>
      <c r="AB21" s="132"/>
      <c r="AC21" s="132"/>
      <c r="AD21" s="133"/>
    </row>
    <row r="22" spans="1:30" ht="12.95" customHeight="1" x14ac:dyDescent="0.2">
      <c r="A22" s="165">
        <v>4</v>
      </c>
      <c r="B22" s="55" t="s">
        <v>188</v>
      </c>
      <c r="C22" s="166">
        <v>3</v>
      </c>
      <c r="D22" s="166">
        <v>3</v>
      </c>
      <c r="E22" s="39">
        <v>0.65</v>
      </c>
      <c r="F22" s="39">
        <v>5.5</v>
      </c>
      <c r="G22" s="167" t="s">
        <v>286</v>
      </c>
      <c r="I22" s="39">
        <v>0.7</v>
      </c>
      <c r="J22" s="39">
        <v>2.0499999999999998</v>
      </c>
      <c r="K22" t="s">
        <v>316</v>
      </c>
      <c r="L22">
        <v>0.7</v>
      </c>
      <c r="M22">
        <v>7</v>
      </c>
      <c r="S22" s="46">
        <v>22</v>
      </c>
      <c r="T22" s="55" t="s">
        <v>190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3">
        <f t="shared" si="0"/>
        <v>0</v>
      </c>
    </row>
    <row r="23" spans="1:30" ht="12.95" customHeight="1" x14ac:dyDescent="0.2">
      <c r="A23" s="165">
        <v>4</v>
      </c>
      <c r="B23" s="55" t="s">
        <v>188</v>
      </c>
      <c r="C23" s="166">
        <v>4</v>
      </c>
      <c r="D23" s="166">
        <v>3</v>
      </c>
      <c r="E23" s="110">
        <v>0.65</v>
      </c>
      <c r="F23" s="110">
        <v>5.5</v>
      </c>
      <c r="G23" s="167" t="s">
        <v>330</v>
      </c>
      <c r="I23" s="39">
        <v>0.8</v>
      </c>
      <c r="J23" s="39">
        <v>2.15</v>
      </c>
      <c r="L23">
        <v>0.7</v>
      </c>
      <c r="M23">
        <v>7</v>
      </c>
      <c r="S23" s="46"/>
      <c r="T23" s="55"/>
      <c r="U23" s="132"/>
      <c r="V23" s="132"/>
      <c r="W23" s="132"/>
      <c r="X23" s="132"/>
      <c r="Y23" s="132"/>
      <c r="Z23" s="132"/>
      <c r="AA23" s="132"/>
      <c r="AB23" s="132"/>
      <c r="AC23" s="132"/>
      <c r="AD23" s="133"/>
    </row>
    <row r="24" spans="1:30" ht="12.95" customHeight="1" x14ac:dyDescent="0.2">
      <c r="A24" s="173">
        <v>4</v>
      </c>
      <c r="B24" s="56" t="s">
        <v>188</v>
      </c>
      <c r="C24" s="150">
        <v>5</v>
      </c>
      <c r="D24" s="150">
        <v>3</v>
      </c>
      <c r="E24" s="111">
        <v>0.72</v>
      </c>
      <c r="F24" s="111">
        <v>7.21</v>
      </c>
      <c r="G24" s="174" t="s">
        <v>288</v>
      </c>
      <c r="I24" s="39">
        <v>0.9</v>
      </c>
      <c r="J24" s="39">
        <v>2.25</v>
      </c>
      <c r="K24" t="s">
        <v>317</v>
      </c>
      <c r="L24" s="5">
        <v>0.72</v>
      </c>
      <c r="M24" s="5">
        <v>7.21</v>
      </c>
      <c r="N24" s="5"/>
      <c r="S24" s="46">
        <v>80</v>
      </c>
      <c r="T24" s="55" t="s">
        <v>193</v>
      </c>
      <c r="U24" s="132"/>
      <c r="V24" s="132"/>
      <c r="W24" s="132"/>
      <c r="X24" s="132"/>
      <c r="Y24" s="132"/>
      <c r="Z24" s="132"/>
      <c r="AA24" s="132"/>
      <c r="AB24" s="132"/>
      <c r="AC24" s="132"/>
      <c r="AD24" s="133">
        <f t="shared" si="0"/>
        <v>0</v>
      </c>
    </row>
    <row r="25" spans="1:30" ht="12.95" customHeight="1" x14ac:dyDescent="0.2">
      <c r="A25" s="165">
        <v>5</v>
      </c>
      <c r="B25" s="55" t="s">
        <v>189</v>
      </c>
      <c r="C25" s="166"/>
      <c r="D25" s="166"/>
      <c r="E25" s="110">
        <v>0.75</v>
      </c>
      <c r="F25" s="110">
        <v>3</v>
      </c>
      <c r="G25" s="223" t="s">
        <v>386</v>
      </c>
      <c r="I25" s="39"/>
      <c r="J25" s="39"/>
      <c r="L25" s="5"/>
      <c r="M25" s="5"/>
      <c r="N25" s="5"/>
      <c r="S25" s="46"/>
      <c r="T25" s="55"/>
      <c r="U25" s="132"/>
      <c r="V25" s="132"/>
      <c r="W25" s="132"/>
      <c r="X25" s="132"/>
      <c r="Y25" s="132"/>
      <c r="Z25" s="132"/>
      <c r="AA25" s="132"/>
      <c r="AB25" s="132"/>
      <c r="AC25" s="132"/>
      <c r="AD25" s="133"/>
    </row>
    <row r="26" spans="1:30" ht="12.95" customHeight="1" x14ac:dyDescent="0.2">
      <c r="A26" s="165">
        <v>5</v>
      </c>
      <c r="B26" s="55" t="s">
        <v>189</v>
      </c>
      <c r="C26" s="166">
        <v>3</v>
      </c>
      <c r="D26" s="166"/>
      <c r="E26" s="110">
        <v>0.65</v>
      </c>
      <c r="F26" s="110">
        <v>4</v>
      </c>
      <c r="G26" s="167" t="s">
        <v>290</v>
      </c>
      <c r="I26" s="39">
        <v>1.45</v>
      </c>
      <c r="J26" s="39">
        <v>2.95</v>
      </c>
      <c r="K26" t="s">
        <v>318</v>
      </c>
      <c r="L26">
        <v>0.71</v>
      </c>
      <c r="M26">
        <v>4.75</v>
      </c>
      <c r="S26" s="46">
        <v>82</v>
      </c>
      <c r="T26" s="55" t="s">
        <v>194</v>
      </c>
      <c r="U26" s="132"/>
      <c r="V26" s="132"/>
      <c r="W26" s="132"/>
      <c r="X26" s="132"/>
      <c r="Y26" s="132"/>
      <c r="Z26" s="132"/>
      <c r="AA26" s="132"/>
      <c r="AB26" s="132"/>
      <c r="AC26" s="132"/>
      <c r="AD26" s="133">
        <f t="shared" si="0"/>
        <v>0</v>
      </c>
    </row>
    <row r="27" spans="1:30" ht="12.95" customHeight="1" x14ac:dyDescent="0.2">
      <c r="A27" s="165">
        <v>5</v>
      </c>
      <c r="B27" s="55" t="s">
        <v>189</v>
      </c>
      <c r="C27" s="166">
        <v>4</v>
      </c>
      <c r="D27" s="166"/>
      <c r="E27" s="110">
        <v>0.65</v>
      </c>
      <c r="F27" s="110">
        <v>4</v>
      </c>
      <c r="G27" s="167" t="s">
        <v>328</v>
      </c>
      <c r="I27" s="39">
        <v>1.55</v>
      </c>
      <c r="J27" s="39">
        <v>3.05</v>
      </c>
      <c r="K27" t="s">
        <v>319</v>
      </c>
      <c r="L27">
        <v>0.71</v>
      </c>
      <c r="M27">
        <v>4.75</v>
      </c>
      <c r="S27" s="46">
        <v>84</v>
      </c>
      <c r="T27" s="92" t="s">
        <v>94</v>
      </c>
      <c r="U27" s="132"/>
      <c r="V27" s="132"/>
      <c r="W27" s="132"/>
      <c r="X27" s="132"/>
      <c r="Y27" s="132"/>
      <c r="Z27" s="132"/>
      <c r="AA27" s="132"/>
      <c r="AB27" s="132"/>
      <c r="AC27" s="132"/>
      <c r="AD27" s="133">
        <f t="shared" si="0"/>
        <v>0</v>
      </c>
    </row>
    <row r="28" spans="1:30" ht="12.95" customHeight="1" x14ac:dyDescent="0.2">
      <c r="A28" s="165">
        <v>5</v>
      </c>
      <c r="B28" s="55" t="s">
        <v>189</v>
      </c>
      <c r="C28" s="166">
        <v>5</v>
      </c>
      <c r="D28" s="166"/>
      <c r="E28" s="110">
        <v>0.73</v>
      </c>
      <c r="F28" s="110">
        <v>4.8899999999999997</v>
      </c>
      <c r="G28" s="167" t="s">
        <v>291</v>
      </c>
      <c r="I28" s="39">
        <v>1.65</v>
      </c>
      <c r="J28" s="39">
        <v>3.15</v>
      </c>
      <c r="L28">
        <v>0.73</v>
      </c>
      <c r="M28">
        <v>4.8899999999999997</v>
      </c>
      <c r="S28" s="46"/>
      <c r="T28" s="92"/>
      <c r="U28" s="132"/>
      <c r="V28" s="132"/>
      <c r="W28" s="132"/>
      <c r="X28" s="132"/>
      <c r="Y28" s="132"/>
      <c r="Z28" s="132"/>
      <c r="AA28" s="132"/>
      <c r="AB28" s="132"/>
      <c r="AC28" s="132"/>
      <c r="AD28" s="133"/>
    </row>
    <row r="29" spans="1:30" ht="12.95" customHeight="1" x14ac:dyDescent="0.2">
      <c r="A29" s="165">
        <v>5</v>
      </c>
      <c r="B29" s="55" t="s">
        <v>189</v>
      </c>
      <c r="C29" s="166"/>
      <c r="D29" s="166">
        <v>3</v>
      </c>
      <c r="E29" s="110">
        <v>0.75</v>
      </c>
      <c r="F29" s="110">
        <v>2.1</v>
      </c>
      <c r="G29" s="223" t="s">
        <v>385</v>
      </c>
      <c r="I29" s="39">
        <v>0.75</v>
      </c>
      <c r="J29" s="39">
        <v>2.1</v>
      </c>
      <c r="K29" t="s">
        <v>320</v>
      </c>
      <c r="L29">
        <v>0.75</v>
      </c>
      <c r="M29">
        <v>5</v>
      </c>
      <c r="S29" s="46">
        <v>90</v>
      </c>
      <c r="T29" s="55" t="s">
        <v>195</v>
      </c>
      <c r="U29" s="132">
        <v>0</v>
      </c>
      <c r="V29" s="132">
        <v>0</v>
      </c>
      <c r="W29" s="132">
        <v>0</v>
      </c>
      <c r="X29" s="132">
        <v>0</v>
      </c>
      <c r="Y29" s="132">
        <v>0</v>
      </c>
      <c r="Z29" s="132">
        <v>0</v>
      </c>
      <c r="AA29" s="132">
        <v>0</v>
      </c>
      <c r="AB29" s="132">
        <v>0</v>
      </c>
      <c r="AC29" s="132">
        <v>4933</v>
      </c>
      <c r="AD29" s="133">
        <f t="shared" ref="AD29" si="1">SUM(U29:AC29)</f>
        <v>4933</v>
      </c>
    </row>
    <row r="30" spans="1:30" ht="12.95" customHeight="1" x14ac:dyDescent="0.2">
      <c r="A30" s="165">
        <v>5</v>
      </c>
      <c r="B30" s="55" t="s">
        <v>189</v>
      </c>
      <c r="C30" s="166">
        <v>3</v>
      </c>
      <c r="D30" s="166">
        <v>3</v>
      </c>
      <c r="E30" s="110">
        <v>0.65</v>
      </c>
      <c r="F30" s="110">
        <v>4</v>
      </c>
      <c r="G30" s="167" t="s">
        <v>289</v>
      </c>
      <c r="I30" s="39">
        <v>0.75</v>
      </c>
      <c r="J30" s="39">
        <v>2.1</v>
      </c>
      <c r="K30" t="s">
        <v>320</v>
      </c>
      <c r="L30">
        <v>0.75</v>
      </c>
      <c r="M30">
        <v>5</v>
      </c>
      <c r="S30" s="46">
        <v>90</v>
      </c>
      <c r="T30" s="55" t="s">
        <v>195</v>
      </c>
      <c r="U30" s="132">
        <v>0</v>
      </c>
      <c r="V30" s="132">
        <v>0</v>
      </c>
      <c r="W30" s="132">
        <v>0</v>
      </c>
      <c r="X30" s="132">
        <v>0</v>
      </c>
      <c r="Y30" s="132">
        <v>0</v>
      </c>
      <c r="Z30" s="132">
        <v>0</v>
      </c>
      <c r="AA30" s="132">
        <v>0</v>
      </c>
      <c r="AB30" s="132">
        <v>0</v>
      </c>
      <c r="AC30" s="132">
        <v>4933</v>
      </c>
      <c r="AD30" s="133">
        <f t="shared" si="0"/>
        <v>4933</v>
      </c>
    </row>
    <row r="31" spans="1:30" ht="12.95" customHeight="1" x14ac:dyDescent="0.2">
      <c r="A31" s="165">
        <v>5</v>
      </c>
      <c r="B31" s="55" t="s">
        <v>189</v>
      </c>
      <c r="C31" s="166">
        <v>4</v>
      </c>
      <c r="D31" s="166">
        <v>3</v>
      </c>
      <c r="E31" s="110">
        <v>0.65</v>
      </c>
      <c r="F31" s="110">
        <v>4</v>
      </c>
      <c r="G31" s="167" t="s">
        <v>327</v>
      </c>
      <c r="I31" s="39">
        <v>0.85</v>
      </c>
      <c r="J31" s="39">
        <v>2.2000000000000002</v>
      </c>
      <c r="L31">
        <v>0.75</v>
      </c>
      <c r="M31">
        <v>5</v>
      </c>
      <c r="S31" s="46"/>
      <c r="T31" s="55"/>
      <c r="U31" s="132"/>
      <c r="V31" s="132"/>
      <c r="W31" s="132"/>
      <c r="X31" s="132"/>
      <c r="Y31" s="132"/>
      <c r="Z31" s="132"/>
      <c r="AA31" s="132"/>
      <c r="AB31" s="132"/>
      <c r="AC31" s="132"/>
      <c r="AD31" s="133"/>
    </row>
    <row r="32" spans="1:30" ht="12.95" customHeight="1" x14ac:dyDescent="0.2">
      <c r="A32" s="173">
        <v>5</v>
      </c>
      <c r="B32" s="56" t="s">
        <v>189</v>
      </c>
      <c r="C32" s="150">
        <v>5</v>
      </c>
      <c r="D32" s="150">
        <v>3</v>
      </c>
      <c r="E32" s="111">
        <v>0.77</v>
      </c>
      <c r="F32" s="111">
        <v>4.8499999999999996</v>
      </c>
      <c r="G32" s="174" t="s">
        <v>292</v>
      </c>
      <c r="I32" s="39">
        <v>0.95</v>
      </c>
      <c r="J32" s="39">
        <v>2.2999999999999998</v>
      </c>
      <c r="L32">
        <v>0.77</v>
      </c>
      <c r="M32">
        <v>5.15</v>
      </c>
      <c r="S32" s="46">
        <v>92</v>
      </c>
      <c r="T32" s="55" t="s">
        <v>196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3">
        <f t="shared" si="0"/>
        <v>0</v>
      </c>
    </row>
    <row r="33" spans="1:30" ht="12.95" customHeight="1" x14ac:dyDescent="0.2">
      <c r="A33" s="165">
        <v>6</v>
      </c>
      <c r="B33" s="55" t="s">
        <v>91</v>
      </c>
      <c r="C33" s="166"/>
      <c r="D33" s="166"/>
      <c r="E33" s="110">
        <v>0.76</v>
      </c>
      <c r="F33" s="110">
        <v>3.8</v>
      </c>
      <c r="G33" s="167" t="s">
        <v>293</v>
      </c>
      <c r="I33" s="39">
        <v>1.5</v>
      </c>
      <c r="J33" s="39">
        <v>3</v>
      </c>
      <c r="M33" s="1"/>
    </row>
    <row r="34" spans="1:30" ht="12.95" customHeight="1" x14ac:dyDescent="0.2">
      <c r="A34" s="165">
        <v>6</v>
      </c>
      <c r="B34" s="55" t="s">
        <v>91</v>
      </c>
      <c r="C34" s="166">
        <v>4</v>
      </c>
      <c r="D34" s="166"/>
      <c r="E34" s="110">
        <v>0.76</v>
      </c>
      <c r="F34" s="110">
        <v>3.8</v>
      </c>
      <c r="G34" s="167" t="s">
        <v>322</v>
      </c>
      <c r="I34" s="39">
        <v>1.6</v>
      </c>
      <c r="J34" s="39">
        <v>3.1</v>
      </c>
      <c r="M34" s="1"/>
      <c r="S34" s="126">
        <v>2010</v>
      </c>
      <c r="T34" s="127"/>
      <c r="U34" s="128" t="s">
        <v>256</v>
      </c>
      <c r="V34" s="128" t="s">
        <v>257</v>
      </c>
      <c r="W34" s="128" t="s">
        <v>258</v>
      </c>
      <c r="X34" s="44" t="s">
        <v>264</v>
      </c>
      <c r="Y34" s="44" t="s">
        <v>263</v>
      </c>
      <c r="Z34" s="44" t="s">
        <v>262</v>
      </c>
      <c r="AA34" s="44" t="s">
        <v>261</v>
      </c>
      <c r="AB34" s="128" t="s">
        <v>260</v>
      </c>
      <c r="AC34" s="128" t="s">
        <v>259</v>
      </c>
      <c r="AD34" s="131" t="s">
        <v>254</v>
      </c>
    </row>
    <row r="35" spans="1:30" ht="12.95" customHeight="1" x14ac:dyDescent="0.2">
      <c r="A35" s="165">
        <v>6</v>
      </c>
      <c r="B35" s="55" t="s">
        <v>91</v>
      </c>
      <c r="C35" s="166">
        <v>5</v>
      </c>
      <c r="D35" s="166"/>
      <c r="E35" s="110">
        <v>0.73</v>
      </c>
      <c r="F35" s="110">
        <v>3.91</v>
      </c>
      <c r="G35" s="167" t="s">
        <v>295</v>
      </c>
      <c r="I35" s="39">
        <v>1.7</v>
      </c>
      <c r="J35" s="39">
        <v>3.2</v>
      </c>
      <c r="M35" s="1"/>
      <c r="S35" s="155"/>
      <c r="T35" s="41"/>
      <c r="U35" s="156"/>
      <c r="V35" s="156"/>
      <c r="W35" s="156"/>
      <c r="X35" s="157"/>
      <c r="Y35" s="157"/>
      <c r="Z35" s="157"/>
      <c r="AA35" s="157"/>
      <c r="AB35" s="156"/>
      <c r="AC35" s="156"/>
      <c r="AD35" s="158"/>
    </row>
    <row r="36" spans="1:30" ht="12.95" customHeight="1" x14ac:dyDescent="0.2">
      <c r="A36" s="165">
        <v>6</v>
      </c>
      <c r="B36" s="55" t="s">
        <v>91</v>
      </c>
      <c r="C36" s="166"/>
      <c r="D36" s="166">
        <v>3</v>
      </c>
      <c r="E36" s="110">
        <v>0.8</v>
      </c>
      <c r="F36" s="110">
        <v>4</v>
      </c>
      <c r="G36" s="167" t="s">
        <v>294</v>
      </c>
      <c r="I36" s="39">
        <v>0.8</v>
      </c>
      <c r="J36" s="39">
        <v>2.15</v>
      </c>
      <c r="M36" s="1"/>
      <c r="S36" s="46">
        <v>1</v>
      </c>
      <c r="T36" s="55" t="s">
        <v>45</v>
      </c>
      <c r="U36" s="132">
        <v>556</v>
      </c>
      <c r="V36" s="132">
        <v>0</v>
      </c>
      <c r="W36" s="132">
        <v>0</v>
      </c>
      <c r="X36" s="132">
        <v>0</v>
      </c>
      <c r="Y36" s="132">
        <v>0</v>
      </c>
      <c r="Z36" s="132">
        <v>0</v>
      </c>
      <c r="AA36" s="132">
        <v>0</v>
      </c>
      <c r="AB36" s="132">
        <v>0</v>
      </c>
      <c r="AC36" s="132">
        <v>0</v>
      </c>
      <c r="AD36" s="133">
        <f>SUM(U36:AC36)</f>
        <v>556</v>
      </c>
    </row>
    <row r="37" spans="1:30" ht="12.95" customHeight="1" x14ac:dyDescent="0.2">
      <c r="A37" s="165">
        <v>6</v>
      </c>
      <c r="B37" s="55" t="s">
        <v>91</v>
      </c>
      <c r="C37" s="166">
        <v>4</v>
      </c>
      <c r="D37" s="166">
        <v>3</v>
      </c>
      <c r="E37" s="110">
        <v>0.8</v>
      </c>
      <c r="F37" s="110">
        <v>4</v>
      </c>
      <c r="G37" s="167" t="s">
        <v>323</v>
      </c>
      <c r="I37" s="39">
        <v>0.9</v>
      </c>
      <c r="J37" s="39">
        <v>2.25</v>
      </c>
      <c r="M37" s="1"/>
      <c r="S37" s="46"/>
      <c r="T37" s="55"/>
      <c r="U37" s="132"/>
      <c r="V37" s="132"/>
      <c r="W37" s="132"/>
      <c r="X37" s="132"/>
      <c r="Y37" s="132"/>
      <c r="Z37" s="132"/>
      <c r="AA37" s="132"/>
      <c r="AB37" s="132"/>
      <c r="AC37" s="132"/>
      <c r="AD37" s="133"/>
    </row>
    <row r="38" spans="1:30" ht="12.95" customHeight="1" x14ac:dyDescent="0.2">
      <c r="A38" s="173">
        <v>6</v>
      </c>
      <c r="B38" s="56" t="s">
        <v>91</v>
      </c>
      <c r="C38" s="150">
        <v>5</v>
      </c>
      <c r="D38" s="150">
        <v>3</v>
      </c>
      <c r="E38" s="111">
        <v>0.82</v>
      </c>
      <c r="F38" s="111">
        <v>4.12</v>
      </c>
      <c r="G38" s="174" t="s">
        <v>296</v>
      </c>
      <c r="I38" s="39">
        <v>1</v>
      </c>
      <c r="J38" s="39">
        <v>2.35</v>
      </c>
      <c r="M38" s="1"/>
      <c r="S38" s="46">
        <v>2</v>
      </c>
      <c r="T38" s="55" t="s">
        <v>187</v>
      </c>
      <c r="U38" s="136">
        <v>28</v>
      </c>
      <c r="V38" s="132">
        <v>42</v>
      </c>
      <c r="W38" s="132">
        <v>0</v>
      </c>
      <c r="X38" s="132">
        <v>0</v>
      </c>
      <c r="Y38" s="136">
        <v>1</v>
      </c>
      <c r="Z38" s="136">
        <v>2</v>
      </c>
      <c r="AA38" s="132">
        <v>0</v>
      </c>
      <c r="AB38" s="132">
        <v>0</v>
      </c>
      <c r="AC38" s="132">
        <v>0</v>
      </c>
      <c r="AD38" s="133">
        <f t="shared" ref="AD38:AD63" si="2">SUM(U38:AC38)</f>
        <v>73</v>
      </c>
    </row>
    <row r="39" spans="1:30" ht="12.95" customHeight="1" x14ac:dyDescent="0.2">
      <c r="A39" s="165">
        <v>7</v>
      </c>
      <c r="B39" s="55" t="s">
        <v>92</v>
      </c>
      <c r="C39" s="166"/>
      <c r="D39" s="166"/>
      <c r="E39" s="110">
        <v>0.95</v>
      </c>
      <c r="F39" s="110">
        <v>3.8</v>
      </c>
      <c r="G39" s="167" t="s">
        <v>297</v>
      </c>
      <c r="I39" s="39">
        <v>1.5</v>
      </c>
      <c r="J39" s="39">
        <v>3</v>
      </c>
      <c r="M39" s="1"/>
      <c r="S39" s="46">
        <v>5</v>
      </c>
      <c r="T39" s="55" t="s">
        <v>189</v>
      </c>
      <c r="U39" s="132">
        <v>0</v>
      </c>
      <c r="V39" s="136">
        <v>2</v>
      </c>
      <c r="W39" s="136">
        <v>2</v>
      </c>
      <c r="X39" s="132">
        <v>20</v>
      </c>
      <c r="Y39" s="132">
        <v>39</v>
      </c>
      <c r="Z39" s="132">
        <v>57</v>
      </c>
      <c r="AA39" s="132">
        <v>165</v>
      </c>
      <c r="AB39" s="132">
        <v>203</v>
      </c>
      <c r="AC39" s="132">
        <v>1965</v>
      </c>
      <c r="AD39" s="133">
        <f t="shared" si="2"/>
        <v>2453</v>
      </c>
    </row>
    <row r="40" spans="1:30" ht="12.95" customHeight="1" x14ac:dyDescent="0.2">
      <c r="A40" s="165">
        <v>7</v>
      </c>
      <c r="B40" s="55" t="s">
        <v>92</v>
      </c>
      <c r="C40" s="166">
        <v>4</v>
      </c>
      <c r="D40" s="166"/>
      <c r="E40" s="110">
        <v>0.95</v>
      </c>
      <c r="F40" s="110">
        <v>3.8</v>
      </c>
      <c r="G40" s="167" t="s">
        <v>324</v>
      </c>
      <c r="I40" s="39">
        <v>1.5</v>
      </c>
      <c r="J40" s="39">
        <v>3</v>
      </c>
      <c r="M40" s="1"/>
      <c r="S40" s="46"/>
      <c r="T40" s="55"/>
      <c r="U40" s="132"/>
      <c r="V40" s="136"/>
      <c r="W40" s="136"/>
      <c r="X40" s="132"/>
      <c r="Y40" s="132"/>
      <c r="Z40" s="132"/>
      <c r="AA40" s="132"/>
      <c r="AB40" s="132"/>
      <c r="AC40" s="132"/>
      <c r="AD40" s="133"/>
    </row>
    <row r="41" spans="1:30" ht="12.95" customHeight="1" x14ac:dyDescent="0.2">
      <c r="A41" s="173">
        <v>7</v>
      </c>
      <c r="B41" s="56" t="s">
        <v>92</v>
      </c>
      <c r="C41" s="150">
        <v>5</v>
      </c>
      <c r="D41" s="150"/>
      <c r="E41" s="111">
        <v>0.98</v>
      </c>
      <c r="F41" s="111">
        <v>3.91</v>
      </c>
      <c r="G41" s="174" t="s">
        <v>298</v>
      </c>
      <c r="I41" s="39">
        <v>1.5</v>
      </c>
      <c r="J41" s="39">
        <v>3</v>
      </c>
      <c r="M41" s="1"/>
      <c r="S41" s="46">
        <v>6</v>
      </c>
      <c r="T41" s="55" t="s">
        <v>91</v>
      </c>
      <c r="U41" s="132">
        <v>0</v>
      </c>
      <c r="V41" s="132">
        <v>0</v>
      </c>
      <c r="W41" s="136">
        <v>9</v>
      </c>
      <c r="X41" s="132">
        <v>0</v>
      </c>
      <c r="Y41" s="132">
        <v>16</v>
      </c>
      <c r="Z41" s="132">
        <v>15</v>
      </c>
      <c r="AA41" s="132">
        <v>58</v>
      </c>
      <c r="AB41" s="132">
        <v>42</v>
      </c>
      <c r="AC41" s="132">
        <v>2470</v>
      </c>
      <c r="AD41" s="133">
        <f t="shared" si="2"/>
        <v>2610</v>
      </c>
    </row>
    <row r="42" spans="1:30" ht="12.95" customHeight="1" x14ac:dyDescent="0.2">
      <c r="A42" s="165">
        <v>8</v>
      </c>
      <c r="B42" s="55" t="s">
        <v>50</v>
      </c>
      <c r="C42" s="166"/>
      <c r="D42" s="166"/>
      <c r="E42" s="110">
        <v>0.79</v>
      </c>
      <c r="F42" s="110">
        <v>6.65</v>
      </c>
      <c r="G42" s="167" t="s">
        <v>299</v>
      </c>
      <c r="I42" s="39">
        <v>0.83</v>
      </c>
      <c r="J42" s="39">
        <v>5.5</v>
      </c>
      <c r="S42" s="46">
        <v>22</v>
      </c>
      <c r="T42" s="55" t="s">
        <v>190</v>
      </c>
      <c r="U42" s="132">
        <v>0</v>
      </c>
      <c r="V42" s="132">
        <v>0</v>
      </c>
      <c r="W42" s="132">
        <v>0</v>
      </c>
      <c r="X42" s="132">
        <v>0</v>
      </c>
      <c r="Y42" s="132">
        <v>0</v>
      </c>
      <c r="Z42" s="132">
        <v>0</v>
      </c>
      <c r="AA42" s="132">
        <v>0</v>
      </c>
      <c r="AB42" s="132">
        <v>0</v>
      </c>
      <c r="AC42" s="132">
        <v>14</v>
      </c>
      <c r="AD42" s="133">
        <f t="shared" si="2"/>
        <v>14</v>
      </c>
    </row>
    <row r="43" spans="1:30" ht="12.95" customHeight="1" x14ac:dyDescent="0.2">
      <c r="A43" s="165">
        <v>8</v>
      </c>
      <c r="B43" s="55" t="s">
        <v>50</v>
      </c>
      <c r="C43" s="166">
        <v>4</v>
      </c>
      <c r="D43" s="166"/>
      <c r="E43" s="110">
        <v>0.79</v>
      </c>
      <c r="F43" s="110">
        <v>6.65</v>
      </c>
      <c r="G43" s="167" t="s">
        <v>325</v>
      </c>
      <c r="I43" s="39">
        <v>1</v>
      </c>
      <c r="J43" s="39">
        <v>5.5</v>
      </c>
      <c r="S43" s="46"/>
      <c r="T43" s="55"/>
      <c r="U43" s="132"/>
      <c r="V43" s="132"/>
      <c r="W43" s="132"/>
      <c r="X43" s="132"/>
      <c r="Y43" s="132"/>
      <c r="Z43" s="132"/>
      <c r="AA43" s="132"/>
      <c r="AB43" s="132"/>
      <c r="AC43" s="132"/>
      <c r="AD43" s="133"/>
    </row>
    <row r="44" spans="1:30" ht="12.95" customHeight="1" x14ac:dyDescent="0.2">
      <c r="A44" s="173">
        <v>8</v>
      </c>
      <c r="B44" s="56" t="s">
        <v>50</v>
      </c>
      <c r="C44" s="150">
        <v>5</v>
      </c>
      <c r="D44" s="150"/>
      <c r="E44" s="111">
        <v>0.81</v>
      </c>
      <c r="F44" s="111">
        <v>6.85</v>
      </c>
      <c r="G44" s="174" t="s">
        <v>300</v>
      </c>
      <c r="I44" s="39">
        <v>1.2</v>
      </c>
      <c r="J44" s="39">
        <v>5.5</v>
      </c>
      <c r="S44" s="46"/>
      <c r="T44" s="55"/>
      <c r="U44" s="132"/>
      <c r="V44" s="132"/>
      <c r="W44" s="132"/>
      <c r="X44" s="132"/>
      <c r="Y44" s="132"/>
      <c r="Z44" s="132"/>
      <c r="AA44" s="132"/>
      <c r="AB44" s="132"/>
      <c r="AC44" s="132"/>
      <c r="AD44" s="133"/>
    </row>
    <row r="45" spans="1:30" ht="12.95" customHeight="1" x14ac:dyDescent="0.2">
      <c r="A45" s="165">
        <v>9</v>
      </c>
      <c r="B45" s="55" t="s">
        <v>225</v>
      </c>
      <c r="C45" s="166"/>
      <c r="D45" s="166"/>
      <c r="E45" s="110">
        <v>0.79</v>
      </c>
      <c r="F45" s="110">
        <v>9.5</v>
      </c>
      <c r="G45" s="167" t="s">
        <v>301</v>
      </c>
      <c r="I45" s="39">
        <v>0.83</v>
      </c>
      <c r="J45" s="39">
        <v>11</v>
      </c>
      <c r="S45" s="46">
        <v>30</v>
      </c>
      <c r="T45" s="55" t="s">
        <v>191</v>
      </c>
      <c r="U45" s="132">
        <v>0</v>
      </c>
      <c r="V45" s="132">
        <v>0</v>
      </c>
      <c r="W45" s="132">
        <v>0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32">
        <v>31</v>
      </c>
      <c r="AD45" s="133">
        <f t="shared" si="2"/>
        <v>31</v>
      </c>
    </row>
    <row r="46" spans="1:30" ht="12.95" customHeight="1" x14ac:dyDescent="0.2">
      <c r="A46" s="165">
        <v>9</v>
      </c>
      <c r="B46" s="55" t="s">
        <v>225</v>
      </c>
      <c r="C46" s="166">
        <v>4</v>
      </c>
      <c r="D46" s="166"/>
      <c r="E46" s="110">
        <v>0.79</v>
      </c>
      <c r="F46" s="110">
        <v>9.5</v>
      </c>
      <c r="G46" s="167" t="s">
        <v>326</v>
      </c>
      <c r="I46" s="39">
        <v>1</v>
      </c>
      <c r="J46" s="39">
        <v>11</v>
      </c>
      <c r="S46" s="46"/>
      <c r="T46" s="55"/>
      <c r="U46" s="132"/>
      <c r="V46" s="132"/>
      <c r="W46" s="132"/>
      <c r="X46" s="132"/>
      <c r="Y46" s="132"/>
      <c r="Z46" s="132"/>
      <c r="AA46" s="132"/>
      <c r="AB46" s="132"/>
      <c r="AC46" s="132"/>
      <c r="AD46" s="133"/>
    </row>
    <row r="47" spans="1:30" ht="12.95" customHeight="1" x14ac:dyDescent="0.2">
      <c r="A47" s="173">
        <v>9</v>
      </c>
      <c r="B47" s="56" t="s">
        <v>225</v>
      </c>
      <c r="C47" s="150">
        <v>5</v>
      </c>
      <c r="D47" s="150"/>
      <c r="E47" s="111">
        <v>0.81</v>
      </c>
      <c r="F47" s="111">
        <v>9.7899999999999991</v>
      </c>
      <c r="G47" s="174" t="s">
        <v>302</v>
      </c>
      <c r="I47" s="39">
        <v>1.2</v>
      </c>
      <c r="J47" s="39">
        <v>11</v>
      </c>
      <c r="S47" s="46"/>
      <c r="T47" s="55"/>
      <c r="U47" s="132"/>
      <c r="V47" s="132"/>
      <c r="W47" s="132"/>
      <c r="X47" s="132"/>
      <c r="Y47" s="132"/>
      <c r="Z47" s="132"/>
      <c r="AA47" s="132"/>
      <c r="AB47" s="132"/>
      <c r="AC47" s="132"/>
      <c r="AD47" s="133"/>
    </row>
    <row r="48" spans="1:30" ht="12.95" customHeight="1" x14ac:dyDescent="0.2">
      <c r="A48" s="165">
        <v>22</v>
      </c>
      <c r="B48" s="55" t="s">
        <v>351</v>
      </c>
      <c r="C48" s="166"/>
      <c r="D48" s="166"/>
      <c r="E48" s="110">
        <v>0.83</v>
      </c>
      <c r="F48" s="110">
        <v>10</v>
      </c>
      <c r="G48" s="167" t="s">
        <v>340</v>
      </c>
      <c r="I48" s="39">
        <v>0.83</v>
      </c>
      <c r="J48" s="39">
        <v>11</v>
      </c>
      <c r="S48" s="46">
        <v>40</v>
      </c>
      <c r="T48" s="55" t="s">
        <v>192</v>
      </c>
      <c r="U48" s="132"/>
      <c r="V48" s="132"/>
      <c r="W48" s="132"/>
      <c r="X48" s="132"/>
      <c r="Y48" s="132"/>
      <c r="Z48" s="132"/>
      <c r="AA48" s="132"/>
      <c r="AB48" s="132"/>
      <c r="AC48" s="132"/>
      <c r="AD48" s="133">
        <f t="shared" si="2"/>
        <v>0</v>
      </c>
    </row>
    <row r="49" spans="1:30" ht="12.95" customHeight="1" x14ac:dyDescent="0.2">
      <c r="A49" s="165">
        <v>22</v>
      </c>
      <c r="B49" s="55" t="s">
        <v>351</v>
      </c>
      <c r="C49" s="166">
        <v>4</v>
      </c>
      <c r="D49" s="166"/>
      <c r="E49" s="110">
        <v>0.85</v>
      </c>
      <c r="F49" s="110">
        <v>10</v>
      </c>
      <c r="G49" s="167" t="s">
        <v>339</v>
      </c>
      <c r="I49" s="39">
        <v>1</v>
      </c>
      <c r="J49" s="39">
        <v>11</v>
      </c>
      <c r="S49" s="46"/>
      <c r="T49" s="55"/>
      <c r="U49" s="132"/>
      <c r="V49" s="132"/>
      <c r="W49" s="132"/>
      <c r="X49" s="132"/>
      <c r="Y49" s="132"/>
      <c r="Z49" s="132"/>
      <c r="AA49" s="132"/>
      <c r="AB49" s="132"/>
      <c r="AC49" s="132"/>
      <c r="AD49" s="133"/>
    </row>
    <row r="50" spans="1:30" ht="12.95" customHeight="1" x14ac:dyDescent="0.2">
      <c r="A50" s="165">
        <v>22</v>
      </c>
      <c r="B50" s="55" t="s">
        <v>351</v>
      </c>
      <c r="C50" s="166">
        <v>5</v>
      </c>
      <c r="D50" s="166"/>
      <c r="E50" s="110">
        <v>0.88</v>
      </c>
      <c r="F50" s="110">
        <v>10.3</v>
      </c>
      <c r="G50" s="167" t="s">
        <v>341</v>
      </c>
      <c r="I50" s="39">
        <v>1.2</v>
      </c>
      <c r="J50" s="39">
        <v>11</v>
      </c>
      <c r="S50" s="46"/>
      <c r="T50" s="55"/>
      <c r="U50" s="132"/>
      <c r="V50" s="132"/>
      <c r="W50" s="132"/>
      <c r="X50" s="132"/>
      <c r="Y50" s="132"/>
      <c r="Z50" s="132"/>
      <c r="AA50" s="132"/>
      <c r="AB50" s="132"/>
      <c r="AC50" s="132"/>
      <c r="AD50" s="133"/>
    </row>
    <row r="51" spans="1:30" ht="12.95" customHeight="1" x14ac:dyDescent="0.2">
      <c r="A51" s="165">
        <v>23</v>
      </c>
      <c r="B51" s="55" t="s">
        <v>352</v>
      </c>
      <c r="C51" s="166"/>
      <c r="D51" s="166"/>
      <c r="E51" s="110">
        <v>0.83</v>
      </c>
      <c r="F51" s="110">
        <v>10</v>
      </c>
      <c r="G51" s="167" t="s">
        <v>342</v>
      </c>
      <c r="I51" s="39">
        <v>0.83</v>
      </c>
      <c r="J51" s="39">
        <v>11</v>
      </c>
      <c r="S51" s="46">
        <v>80</v>
      </c>
      <c r="T51" s="55" t="s">
        <v>193</v>
      </c>
      <c r="U51" s="132"/>
      <c r="V51" s="132"/>
      <c r="W51" s="132"/>
      <c r="X51" s="132"/>
      <c r="Y51" s="132"/>
      <c r="Z51" s="132"/>
      <c r="AA51" s="132"/>
      <c r="AB51" s="132"/>
      <c r="AC51" s="132"/>
      <c r="AD51" s="133">
        <f t="shared" si="2"/>
        <v>0</v>
      </c>
    </row>
    <row r="52" spans="1:30" ht="12.95" customHeight="1" x14ac:dyDescent="0.2">
      <c r="A52" s="165">
        <v>23</v>
      </c>
      <c r="B52" s="55" t="s">
        <v>352</v>
      </c>
      <c r="C52" s="166">
        <v>4</v>
      </c>
      <c r="D52" s="166"/>
      <c r="E52" s="110">
        <v>0.85</v>
      </c>
      <c r="F52" s="110">
        <v>10</v>
      </c>
      <c r="G52" s="167" t="s">
        <v>343</v>
      </c>
      <c r="I52" s="39">
        <v>1</v>
      </c>
      <c r="J52" s="39">
        <v>11</v>
      </c>
      <c r="S52" s="46"/>
      <c r="T52" s="55"/>
      <c r="U52" s="132"/>
      <c r="V52" s="132"/>
      <c r="W52" s="132"/>
      <c r="X52" s="132"/>
      <c r="Y52" s="132"/>
      <c r="Z52" s="132"/>
      <c r="AA52" s="132"/>
      <c r="AB52" s="132"/>
      <c r="AC52" s="132"/>
      <c r="AD52" s="133"/>
    </row>
    <row r="53" spans="1:30" ht="12.95" customHeight="1" x14ac:dyDescent="0.2">
      <c r="A53" s="165">
        <v>23</v>
      </c>
      <c r="B53" s="55" t="s">
        <v>352</v>
      </c>
      <c r="C53" s="166">
        <v>5</v>
      </c>
      <c r="D53" s="166"/>
      <c r="E53" s="110">
        <v>0.88</v>
      </c>
      <c r="F53" s="110">
        <v>10.3</v>
      </c>
      <c r="G53" s="167" t="s">
        <v>344</v>
      </c>
      <c r="I53" s="39">
        <v>1.2</v>
      </c>
      <c r="J53" s="39">
        <v>11</v>
      </c>
      <c r="S53" s="46"/>
      <c r="T53" s="55"/>
      <c r="U53" s="132"/>
      <c r="V53" s="132"/>
      <c r="W53" s="132"/>
      <c r="X53" s="132"/>
      <c r="Y53" s="132"/>
      <c r="Z53" s="132"/>
      <c r="AA53" s="132"/>
      <c r="AB53" s="132"/>
      <c r="AC53" s="132"/>
      <c r="AD53" s="133"/>
    </row>
    <row r="54" spans="1:30" ht="12.95" customHeight="1" x14ac:dyDescent="0.2">
      <c r="A54" s="165">
        <v>24</v>
      </c>
      <c r="B54" s="176" t="s">
        <v>370</v>
      </c>
      <c r="C54" s="166"/>
      <c r="D54" s="166"/>
      <c r="E54" s="110">
        <v>0.83</v>
      </c>
      <c r="F54" s="110">
        <v>10</v>
      </c>
      <c r="G54" s="167" t="s">
        <v>372</v>
      </c>
      <c r="I54" s="39">
        <v>0.83</v>
      </c>
      <c r="J54" s="39">
        <v>11</v>
      </c>
      <c r="S54" s="46"/>
      <c r="T54" s="55"/>
      <c r="U54" s="132"/>
      <c r="V54" s="132"/>
      <c r="W54" s="132"/>
      <c r="X54" s="132"/>
      <c r="Y54" s="132"/>
      <c r="Z54" s="132"/>
      <c r="AA54" s="132"/>
      <c r="AB54" s="132"/>
      <c r="AC54" s="132"/>
      <c r="AD54" s="133"/>
    </row>
    <row r="55" spans="1:30" ht="12.95" customHeight="1" x14ac:dyDescent="0.2">
      <c r="A55" s="165">
        <v>24</v>
      </c>
      <c r="B55" s="176" t="s">
        <v>370</v>
      </c>
      <c r="C55" s="166">
        <v>4</v>
      </c>
      <c r="D55" s="166"/>
      <c r="E55" s="110">
        <v>0.85</v>
      </c>
      <c r="F55" s="110">
        <v>10</v>
      </c>
      <c r="G55" s="167" t="s">
        <v>373</v>
      </c>
      <c r="I55" s="39">
        <v>1</v>
      </c>
      <c r="J55" s="39">
        <v>11</v>
      </c>
      <c r="S55" s="46"/>
      <c r="T55" s="55"/>
      <c r="U55" s="132"/>
      <c r="V55" s="132"/>
      <c r="W55" s="132"/>
      <c r="X55" s="132"/>
      <c r="Y55" s="132"/>
      <c r="Z55" s="132"/>
      <c r="AA55" s="132"/>
      <c r="AB55" s="132"/>
      <c r="AC55" s="132"/>
      <c r="AD55" s="133"/>
    </row>
    <row r="56" spans="1:30" ht="12.95" customHeight="1" x14ac:dyDescent="0.2">
      <c r="A56" s="165">
        <v>24</v>
      </c>
      <c r="B56" s="176" t="s">
        <v>370</v>
      </c>
      <c r="C56" s="166">
        <v>5</v>
      </c>
      <c r="D56" s="166"/>
      <c r="E56" s="110">
        <v>0.88</v>
      </c>
      <c r="F56" s="110">
        <v>10.3</v>
      </c>
      <c r="G56" s="167" t="s">
        <v>374</v>
      </c>
      <c r="I56" s="39">
        <v>1.2</v>
      </c>
      <c r="J56" s="39">
        <v>11</v>
      </c>
      <c r="S56" s="46"/>
      <c r="T56" s="55"/>
      <c r="U56" s="132"/>
      <c r="V56" s="132"/>
      <c r="W56" s="132"/>
      <c r="X56" s="132"/>
      <c r="Y56" s="132"/>
      <c r="Z56" s="132"/>
      <c r="AA56" s="132"/>
      <c r="AB56" s="132"/>
      <c r="AC56" s="132"/>
      <c r="AD56" s="133"/>
    </row>
    <row r="57" spans="1:30" ht="12.95" customHeight="1" x14ac:dyDescent="0.2">
      <c r="A57" s="165">
        <v>25</v>
      </c>
      <c r="B57" s="176" t="s">
        <v>371</v>
      </c>
      <c r="C57" s="166"/>
      <c r="D57" s="166"/>
      <c r="E57" s="110">
        <v>0.83</v>
      </c>
      <c r="F57" s="110">
        <v>10</v>
      </c>
      <c r="G57" s="167" t="s">
        <v>375</v>
      </c>
      <c r="I57" s="39">
        <v>0.83</v>
      </c>
      <c r="J57" s="39">
        <v>11</v>
      </c>
      <c r="S57" s="46"/>
      <c r="T57" s="55"/>
      <c r="U57" s="132"/>
      <c r="V57" s="132"/>
      <c r="W57" s="132"/>
      <c r="X57" s="132"/>
      <c r="Y57" s="132"/>
      <c r="Z57" s="132"/>
      <c r="AA57" s="132"/>
      <c r="AB57" s="132"/>
      <c r="AC57" s="132"/>
      <c r="AD57" s="133"/>
    </row>
    <row r="58" spans="1:30" ht="12.95" customHeight="1" x14ac:dyDescent="0.2">
      <c r="A58" s="215">
        <v>25</v>
      </c>
      <c r="B58" s="176" t="s">
        <v>371</v>
      </c>
      <c r="C58" s="166">
        <v>4</v>
      </c>
      <c r="D58" s="166"/>
      <c r="E58" s="110">
        <v>0.85</v>
      </c>
      <c r="F58" s="110">
        <v>10</v>
      </c>
      <c r="G58" s="167" t="s">
        <v>376</v>
      </c>
      <c r="I58" s="39">
        <v>1</v>
      </c>
      <c r="J58" s="39">
        <v>11</v>
      </c>
      <c r="S58" s="46"/>
      <c r="T58" s="55"/>
      <c r="U58" s="132"/>
      <c r="V58" s="132"/>
      <c r="W58" s="132"/>
      <c r="X58" s="132"/>
      <c r="Y58" s="132"/>
      <c r="Z58" s="132"/>
      <c r="AA58" s="132"/>
      <c r="AB58" s="132"/>
      <c r="AC58" s="132"/>
      <c r="AD58" s="133"/>
    </row>
    <row r="59" spans="1:30" ht="12.95" customHeight="1" x14ac:dyDescent="0.2">
      <c r="A59" s="173">
        <v>25</v>
      </c>
      <c r="B59" s="186" t="s">
        <v>371</v>
      </c>
      <c r="C59" s="216">
        <v>5</v>
      </c>
      <c r="D59" s="150"/>
      <c r="E59" s="188">
        <v>0.88</v>
      </c>
      <c r="F59" s="189">
        <v>10.3</v>
      </c>
      <c r="G59" s="174" t="s">
        <v>377</v>
      </c>
      <c r="I59" s="39">
        <v>1.2</v>
      </c>
      <c r="J59" s="39">
        <v>11</v>
      </c>
      <c r="S59" s="46"/>
      <c r="T59" s="55"/>
      <c r="U59" s="132"/>
      <c r="V59" s="132"/>
      <c r="W59" s="132"/>
      <c r="X59" s="132"/>
      <c r="Y59" s="132"/>
      <c r="Z59" s="132"/>
      <c r="AA59" s="132"/>
      <c r="AB59" s="132"/>
      <c r="AC59" s="132"/>
      <c r="AD59" s="133"/>
    </row>
    <row r="60" spans="1:30" ht="12.95" customHeight="1" x14ac:dyDescent="0.2">
      <c r="A60" s="165">
        <v>30</v>
      </c>
      <c r="B60" s="55" t="s">
        <v>191</v>
      </c>
      <c r="C60" s="166"/>
      <c r="D60" s="166"/>
      <c r="E60" s="110">
        <v>0</v>
      </c>
      <c r="F60" s="110">
        <v>0</v>
      </c>
      <c r="G60" s="167"/>
      <c r="I60" s="39">
        <v>0</v>
      </c>
      <c r="J60" s="39">
        <v>0</v>
      </c>
      <c r="S60" s="46">
        <v>82</v>
      </c>
      <c r="T60" s="55" t="s">
        <v>194</v>
      </c>
      <c r="U60" s="132">
        <v>0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25</v>
      </c>
      <c r="AD60" s="133">
        <f t="shared" si="2"/>
        <v>25</v>
      </c>
    </row>
    <row r="61" spans="1:30" ht="12.95" customHeight="1" x14ac:dyDescent="0.2">
      <c r="A61" s="165">
        <v>40</v>
      </c>
      <c r="B61" s="55" t="s">
        <v>192</v>
      </c>
      <c r="C61" s="166"/>
      <c r="D61" s="166"/>
      <c r="E61" s="110">
        <v>0</v>
      </c>
      <c r="F61" s="110">
        <v>0</v>
      </c>
      <c r="G61" s="167"/>
      <c r="I61" s="39">
        <v>0</v>
      </c>
      <c r="J61" s="39">
        <v>0</v>
      </c>
      <c r="S61" s="46">
        <v>84</v>
      </c>
      <c r="T61" s="92" t="s">
        <v>94</v>
      </c>
      <c r="U61" s="132">
        <v>0</v>
      </c>
      <c r="V61" s="132">
        <v>0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32">
        <v>72</v>
      </c>
      <c r="AD61" s="133">
        <f t="shared" si="2"/>
        <v>72</v>
      </c>
    </row>
    <row r="62" spans="1:30" ht="12.95" customHeight="1" x14ac:dyDescent="0.2">
      <c r="A62" s="165">
        <v>82</v>
      </c>
      <c r="B62" s="55" t="s">
        <v>337</v>
      </c>
      <c r="C62" s="166"/>
      <c r="D62" s="166"/>
      <c r="E62" s="110">
        <v>0.79</v>
      </c>
      <c r="F62" s="110">
        <v>9.5</v>
      </c>
      <c r="G62" s="223" t="s">
        <v>382</v>
      </c>
      <c r="I62" s="39">
        <v>0.83</v>
      </c>
      <c r="J62" s="39">
        <v>5.5</v>
      </c>
      <c r="S62" s="46">
        <v>90</v>
      </c>
      <c r="T62" s="55" t="s">
        <v>195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4949</v>
      </c>
      <c r="AD62" s="133">
        <f t="shared" si="2"/>
        <v>4949</v>
      </c>
    </row>
    <row r="63" spans="1:30" ht="12.95" customHeight="1" x14ac:dyDescent="0.2">
      <c r="A63" s="165">
        <v>83</v>
      </c>
      <c r="B63" s="55" t="s">
        <v>338</v>
      </c>
      <c r="C63" s="166"/>
      <c r="D63" s="166"/>
      <c r="E63" s="110">
        <v>0.79</v>
      </c>
      <c r="F63" s="110">
        <v>9.5</v>
      </c>
      <c r="G63" s="223" t="s">
        <v>382</v>
      </c>
      <c r="I63" s="39">
        <v>0.83</v>
      </c>
      <c r="J63" s="39">
        <v>5.5</v>
      </c>
      <c r="S63" s="46">
        <v>92</v>
      </c>
      <c r="T63" s="55" t="s">
        <v>196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44</v>
      </c>
      <c r="AD63" s="133">
        <f t="shared" si="2"/>
        <v>44</v>
      </c>
    </row>
    <row r="64" spans="1:30" ht="12.95" customHeight="1" x14ac:dyDescent="0.2">
      <c r="A64" s="165">
        <v>84</v>
      </c>
      <c r="B64" s="92" t="s">
        <v>94</v>
      </c>
      <c r="C64" s="166"/>
      <c r="D64" s="166"/>
      <c r="E64" s="110">
        <v>0</v>
      </c>
      <c r="F64" s="110">
        <v>0</v>
      </c>
      <c r="G64" s="167"/>
      <c r="I64" s="39">
        <v>0</v>
      </c>
      <c r="J64" s="39">
        <v>0</v>
      </c>
      <c r="S64" s="129" t="s">
        <v>255</v>
      </c>
      <c r="T64" s="130"/>
      <c r="U64" s="134">
        <f t="shared" ref="U64:AD64" si="3">SUM(U36:U63)</f>
        <v>584</v>
      </c>
      <c r="V64" s="134">
        <f t="shared" si="3"/>
        <v>44</v>
      </c>
      <c r="W64" s="134">
        <f t="shared" si="3"/>
        <v>11</v>
      </c>
      <c r="X64" s="134">
        <f t="shared" si="3"/>
        <v>20</v>
      </c>
      <c r="Y64" s="134">
        <f t="shared" si="3"/>
        <v>56</v>
      </c>
      <c r="Z64" s="134">
        <f t="shared" si="3"/>
        <v>74</v>
      </c>
      <c r="AA64" s="134">
        <f t="shared" si="3"/>
        <v>223</v>
      </c>
      <c r="AB64" s="134">
        <f t="shared" si="3"/>
        <v>245</v>
      </c>
      <c r="AC64" s="134">
        <f t="shared" si="3"/>
        <v>9570</v>
      </c>
      <c r="AD64" s="135">
        <f t="shared" si="3"/>
        <v>10827</v>
      </c>
    </row>
    <row r="65" spans="1:30" ht="12.95" customHeight="1" x14ac:dyDescent="0.2">
      <c r="A65" s="165">
        <v>85</v>
      </c>
      <c r="B65" s="92" t="s">
        <v>361</v>
      </c>
      <c r="C65" s="166"/>
      <c r="D65" s="166"/>
      <c r="E65" s="110">
        <v>0</v>
      </c>
      <c r="F65" s="110">
        <v>0</v>
      </c>
      <c r="G65" s="167"/>
      <c r="I65" s="39">
        <v>0</v>
      </c>
      <c r="J65" s="39">
        <v>0</v>
      </c>
      <c r="S65" s="191"/>
      <c r="T65" s="191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</row>
    <row r="66" spans="1:30" ht="12.95" customHeight="1" x14ac:dyDescent="0.2">
      <c r="A66" s="165">
        <v>90</v>
      </c>
      <c r="B66" s="55" t="s">
        <v>195</v>
      </c>
      <c r="C66" s="166"/>
      <c r="D66" s="166"/>
      <c r="E66" s="110">
        <v>0.15</v>
      </c>
      <c r="F66" s="110">
        <v>4</v>
      </c>
      <c r="G66" s="167"/>
      <c r="I66" s="39">
        <v>0.15</v>
      </c>
      <c r="J66" s="39">
        <v>4</v>
      </c>
    </row>
    <row r="67" spans="1:30" ht="12.95" customHeight="1" thickBot="1" x14ac:dyDescent="0.25">
      <c r="A67" s="168">
        <v>92</v>
      </c>
      <c r="B67" s="169" t="s">
        <v>196</v>
      </c>
      <c r="C67" s="170"/>
      <c r="D67" s="170"/>
      <c r="E67" s="171">
        <v>0</v>
      </c>
      <c r="F67" s="171">
        <v>0</v>
      </c>
      <c r="G67" s="172"/>
      <c r="I67" s="39">
        <v>0</v>
      </c>
      <c r="J67" s="39">
        <v>0</v>
      </c>
    </row>
    <row r="68" spans="1:30" x14ac:dyDescent="0.2">
      <c r="S68" s="126">
        <v>2020</v>
      </c>
      <c r="T68" s="127"/>
      <c r="U68" s="128" t="s">
        <v>256</v>
      </c>
      <c r="V68" s="128" t="s">
        <v>257</v>
      </c>
      <c r="W68" s="128" t="s">
        <v>258</v>
      </c>
      <c r="X68" s="44" t="s">
        <v>264</v>
      </c>
      <c r="Y68" s="44" t="s">
        <v>263</v>
      </c>
      <c r="Z68" s="44" t="s">
        <v>262</v>
      </c>
      <c r="AA68" s="44" t="s">
        <v>261</v>
      </c>
      <c r="AB68" s="128" t="s">
        <v>260</v>
      </c>
      <c r="AC68" s="128" t="s">
        <v>259</v>
      </c>
      <c r="AD68" s="131" t="s">
        <v>254</v>
      </c>
    </row>
    <row r="69" spans="1:30" x14ac:dyDescent="0.2">
      <c r="S69" s="46">
        <v>1</v>
      </c>
      <c r="T69" s="55" t="s">
        <v>45</v>
      </c>
      <c r="U69" s="132">
        <v>601</v>
      </c>
      <c r="V69" s="132">
        <v>0</v>
      </c>
      <c r="W69" s="132">
        <v>0</v>
      </c>
      <c r="X69" s="136">
        <v>10</v>
      </c>
      <c r="Y69" s="132">
        <v>0</v>
      </c>
      <c r="Z69" s="132">
        <v>0</v>
      </c>
      <c r="AA69" s="132">
        <v>0</v>
      </c>
      <c r="AB69" s="132">
        <v>0</v>
      </c>
      <c r="AC69" s="132">
        <v>0</v>
      </c>
      <c r="AD69" s="133">
        <f>SUM(U69:AC69)</f>
        <v>611</v>
      </c>
    </row>
    <row r="70" spans="1:30" x14ac:dyDescent="0.2">
      <c r="S70" s="46">
        <v>2</v>
      </c>
      <c r="T70" s="55" t="s">
        <v>187</v>
      </c>
      <c r="U70" s="136">
        <v>21</v>
      </c>
      <c r="V70" s="132">
        <v>58</v>
      </c>
      <c r="W70" s="132">
        <v>0</v>
      </c>
      <c r="X70" s="136">
        <v>2</v>
      </c>
      <c r="Y70" s="136">
        <v>1</v>
      </c>
      <c r="Z70" s="136">
        <v>2</v>
      </c>
      <c r="AA70" s="132">
        <v>0</v>
      </c>
      <c r="AB70" s="132">
        <v>0</v>
      </c>
      <c r="AC70" s="132">
        <v>2</v>
      </c>
      <c r="AD70" s="133">
        <f t="shared" ref="AD70:AD86" si="4">SUM(U70:AC70)</f>
        <v>86</v>
      </c>
    </row>
    <row r="71" spans="1:30" ht="15.75" x14ac:dyDescent="0.25">
      <c r="K71" s="121" t="s">
        <v>265</v>
      </c>
      <c r="S71" s="46">
        <v>3</v>
      </c>
      <c r="T71" s="55" t="s">
        <v>95</v>
      </c>
      <c r="U71" s="136">
        <v>5</v>
      </c>
      <c r="V71" s="132">
        <v>0</v>
      </c>
      <c r="W71" s="136">
        <v>4</v>
      </c>
      <c r="X71" s="132">
        <v>1</v>
      </c>
      <c r="Y71" s="132">
        <v>3</v>
      </c>
      <c r="Z71" s="132">
        <v>86</v>
      </c>
      <c r="AA71" s="132">
        <v>2</v>
      </c>
      <c r="AB71" s="132">
        <v>9</v>
      </c>
      <c r="AC71" s="132">
        <v>2</v>
      </c>
      <c r="AD71" s="133">
        <f t="shared" si="4"/>
        <v>112</v>
      </c>
    </row>
    <row r="72" spans="1:30" ht="16.5" thickBot="1" x14ac:dyDescent="0.3">
      <c r="K72" s="121" t="s">
        <v>278</v>
      </c>
      <c r="S72" s="46">
        <v>4</v>
      </c>
      <c r="T72" s="55" t="s">
        <v>188</v>
      </c>
      <c r="U72" s="136">
        <v>44</v>
      </c>
      <c r="V72" s="136">
        <v>23</v>
      </c>
      <c r="W72" s="132">
        <v>0</v>
      </c>
      <c r="X72" s="132">
        <v>78</v>
      </c>
      <c r="Y72" s="132">
        <v>90</v>
      </c>
      <c r="Z72" s="132">
        <v>683</v>
      </c>
      <c r="AA72" s="132">
        <v>372</v>
      </c>
      <c r="AB72" s="132">
        <v>406</v>
      </c>
      <c r="AC72" s="132">
        <v>1344</v>
      </c>
      <c r="AD72" s="133">
        <f t="shared" si="4"/>
        <v>3040</v>
      </c>
    </row>
    <row r="73" spans="1:30" ht="13.5" thickBot="1" x14ac:dyDescent="0.25">
      <c r="K73" s="122" t="s">
        <v>52</v>
      </c>
      <c r="L73" s="123" t="s">
        <v>228</v>
      </c>
      <c r="M73" s="123" t="s">
        <v>229</v>
      </c>
      <c r="N73" s="123" t="s">
        <v>230</v>
      </c>
      <c r="S73" s="46">
        <v>5</v>
      </c>
      <c r="T73" s="55" t="s">
        <v>189</v>
      </c>
      <c r="U73" s="132">
        <v>0</v>
      </c>
      <c r="V73" s="136">
        <v>2</v>
      </c>
      <c r="W73" s="136">
        <v>2</v>
      </c>
      <c r="X73" s="132">
        <v>27</v>
      </c>
      <c r="Y73" s="132">
        <v>39</v>
      </c>
      <c r="Z73" s="132">
        <v>73</v>
      </c>
      <c r="AA73" s="132">
        <v>172</v>
      </c>
      <c r="AB73" s="132">
        <v>217</v>
      </c>
      <c r="AC73" s="132">
        <v>1923</v>
      </c>
      <c r="AD73" s="133">
        <f t="shared" si="4"/>
        <v>2455</v>
      </c>
    </row>
    <row r="74" spans="1:30" ht="13.5" thickBot="1" x14ac:dyDescent="0.25">
      <c r="K74" s="148"/>
      <c r="L74" s="149"/>
      <c r="M74" s="149"/>
      <c r="N74" s="149"/>
      <c r="S74" s="46">
        <v>6</v>
      </c>
      <c r="T74" s="55" t="s">
        <v>91</v>
      </c>
      <c r="U74" s="132">
        <v>0</v>
      </c>
      <c r="V74" s="132">
        <v>0</v>
      </c>
      <c r="W74" s="136">
        <v>9</v>
      </c>
      <c r="X74" s="132">
        <v>0</v>
      </c>
      <c r="Y74" s="132">
        <v>16</v>
      </c>
      <c r="Z74" s="132">
        <v>23</v>
      </c>
      <c r="AA74" s="132">
        <v>75</v>
      </c>
      <c r="AB74" s="132">
        <v>47</v>
      </c>
      <c r="AC74" s="132">
        <v>2436</v>
      </c>
      <c r="AD74" s="133">
        <f t="shared" si="4"/>
        <v>2606</v>
      </c>
    </row>
    <row r="75" spans="1:30" ht="13.5" thickBot="1" x14ac:dyDescent="0.25">
      <c r="K75" s="124" t="s">
        <v>231</v>
      </c>
      <c r="L75" s="125" t="s">
        <v>232</v>
      </c>
      <c r="M75" s="125" t="s">
        <v>233</v>
      </c>
      <c r="N75" s="125" t="s">
        <v>234</v>
      </c>
      <c r="S75" s="46">
        <v>7</v>
      </c>
      <c r="T75" s="55" t="s">
        <v>92</v>
      </c>
      <c r="U75" s="132">
        <v>0</v>
      </c>
      <c r="V75" s="132">
        <v>0</v>
      </c>
      <c r="W75" s="132">
        <v>0</v>
      </c>
      <c r="X75" s="132">
        <v>4</v>
      </c>
      <c r="Y75" s="132">
        <v>3</v>
      </c>
      <c r="Z75" s="132">
        <v>1</v>
      </c>
      <c r="AA75" s="132">
        <v>13</v>
      </c>
      <c r="AB75" s="132">
        <v>12</v>
      </c>
      <c r="AC75" s="132">
        <v>1016</v>
      </c>
      <c r="AD75" s="133">
        <f t="shared" si="4"/>
        <v>1049</v>
      </c>
    </row>
    <row r="76" spans="1:30" ht="13.5" thickBot="1" x14ac:dyDescent="0.25">
      <c r="K76" s="124"/>
      <c r="L76" s="125"/>
      <c r="M76" s="125"/>
      <c r="N76" s="125"/>
      <c r="S76" s="46">
        <v>8</v>
      </c>
      <c r="T76" s="55" t="s">
        <v>50</v>
      </c>
      <c r="U76" s="132">
        <v>0</v>
      </c>
      <c r="V76" s="132">
        <v>0</v>
      </c>
      <c r="W76" s="132">
        <v>552</v>
      </c>
      <c r="X76" s="132">
        <v>0</v>
      </c>
      <c r="Y76" s="132">
        <v>0</v>
      </c>
      <c r="Z76" s="132">
        <v>0</v>
      </c>
      <c r="AA76" s="132">
        <v>0</v>
      </c>
      <c r="AB76" s="136">
        <v>1</v>
      </c>
      <c r="AC76" s="136">
        <v>1</v>
      </c>
      <c r="AD76" s="133">
        <f t="shared" si="4"/>
        <v>554</v>
      </c>
    </row>
    <row r="77" spans="1:30" ht="13.5" thickBot="1" x14ac:dyDescent="0.25">
      <c r="K77" s="124" t="s">
        <v>235</v>
      </c>
      <c r="L77" s="125" t="s">
        <v>236</v>
      </c>
      <c r="M77" s="125" t="s">
        <v>233</v>
      </c>
      <c r="N77" s="125" t="s">
        <v>234</v>
      </c>
      <c r="S77" s="46">
        <v>9</v>
      </c>
      <c r="T77" s="55" t="s">
        <v>225</v>
      </c>
      <c r="U77" s="136">
        <v>5</v>
      </c>
      <c r="V77" s="136">
        <v>1</v>
      </c>
      <c r="W77" s="132">
        <v>99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6">
        <v>2</v>
      </c>
      <c r="AD77" s="133">
        <f t="shared" si="4"/>
        <v>107</v>
      </c>
    </row>
    <row r="78" spans="1:30" ht="13.5" thickBot="1" x14ac:dyDescent="0.25">
      <c r="K78" s="124" t="s">
        <v>237</v>
      </c>
      <c r="L78" s="125" t="s">
        <v>232</v>
      </c>
      <c r="M78" s="125" t="s">
        <v>238</v>
      </c>
      <c r="N78" s="125" t="s">
        <v>234</v>
      </c>
      <c r="S78" s="46">
        <v>20</v>
      </c>
      <c r="T78" s="55" t="s">
        <v>113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6</v>
      </c>
      <c r="AD78" s="133">
        <f t="shared" si="4"/>
        <v>6</v>
      </c>
    </row>
    <row r="79" spans="1:30" ht="13.5" thickBot="1" x14ac:dyDescent="0.25">
      <c r="K79" s="124" t="s">
        <v>235</v>
      </c>
      <c r="L79" s="125" t="s">
        <v>239</v>
      </c>
      <c r="M79" s="125" t="s">
        <v>238</v>
      </c>
      <c r="N79" s="125" t="s">
        <v>234</v>
      </c>
      <c r="S79" s="46">
        <v>22</v>
      </c>
      <c r="T79" s="55" t="s">
        <v>190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22</v>
      </c>
      <c r="AD79" s="133">
        <f t="shared" si="4"/>
        <v>22</v>
      </c>
    </row>
    <row r="80" spans="1:30" ht="13.5" thickBot="1" x14ac:dyDescent="0.25">
      <c r="K80" s="124" t="s">
        <v>240</v>
      </c>
      <c r="L80" s="125" t="s">
        <v>232</v>
      </c>
      <c r="M80" s="125" t="s">
        <v>241</v>
      </c>
      <c r="N80" s="125" t="s">
        <v>242</v>
      </c>
      <c r="S80" s="46">
        <v>30</v>
      </c>
      <c r="T80" s="55" t="s">
        <v>191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40</v>
      </c>
      <c r="AD80" s="133">
        <f t="shared" si="4"/>
        <v>40</v>
      </c>
    </row>
    <row r="81" spans="11:30" ht="13.5" thickBot="1" x14ac:dyDescent="0.25">
      <c r="K81" s="124" t="s">
        <v>235</v>
      </c>
      <c r="L81" s="125" t="s">
        <v>243</v>
      </c>
      <c r="M81" s="125" t="s">
        <v>241</v>
      </c>
      <c r="N81" s="125" t="s">
        <v>242</v>
      </c>
      <c r="S81" s="46">
        <v>40</v>
      </c>
      <c r="T81" s="55" t="s">
        <v>192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20</v>
      </c>
      <c r="AD81" s="133">
        <f t="shared" si="4"/>
        <v>20</v>
      </c>
    </row>
    <row r="82" spans="11:30" ht="13.5" thickBot="1" x14ac:dyDescent="0.25">
      <c r="K82" s="124" t="s">
        <v>244</v>
      </c>
      <c r="L82" s="125" t="s">
        <v>232</v>
      </c>
      <c r="M82" s="125" t="s">
        <v>245</v>
      </c>
      <c r="N82" s="125" t="s">
        <v>246</v>
      </c>
      <c r="S82" s="46">
        <v>80</v>
      </c>
      <c r="T82" s="55" t="s">
        <v>193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13</v>
      </c>
      <c r="AD82" s="133">
        <f t="shared" si="4"/>
        <v>13</v>
      </c>
    </row>
    <row r="83" spans="11:30" ht="13.5" thickBot="1" x14ac:dyDescent="0.25">
      <c r="K83" s="124" t="s">
        <v>235</v>
      </c>
      <c r="L83" s="125" t="s">
        <v>247</v>
      </c>
      <c r="M83" s="125" t="s">
        <v>245</v>
      </c>
      <c r="N83" s="125" t="s">
        <v>246</v>
      </c>
      <c r="S83" s="46">
        <v>82</v>
      </c>
      <c r="T83" s="55" t="s">
        <v>194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26</v>
      </c>
      <c r="AD83" s="133">
        <f t="shared" si="4"/>
        <v>26</v>
      </c>
    </row>
    <row r="84" spans="11:30" ht="13.5" thickBot="1" x14ac:dyDescent="0.25">
      <c r="K84" s="124" t="s">
        <v>235</v>
      </c>
      <c r="L84" s="125" t="s">
        <v>248</v>
      </c>
      <c r="M84" s="125" t="s">
        <v>249</v>
      </c>
      <c r="N84" s="125" t="s">
        <v>246</v>
      </c>
      <c r="S84" s="46">
        <v>84</v>
      </c>
      <c r="T84" s="92" t="s">
        <v>94</v>
      </c>
      <c r="U84" s="132">
        <v>0</v>
      </c>
      <c r="V84" s="132">
        <v>0</v>
      </c>
      <c r="W84" s="132">
        <v>0</v>
      </c>
      <c r="X84" s="132">
        <v>0</v>
      </c>
      <c r="Y84" s="132">
        <v>0</v>
      </c>
      <c r="Z84" s="132">
        <v>0</v>
      </c>
      <c r="AA84" s="132">
        <v>0</v>
      </c>
      <c r="AB84" s="132">
        <v>0</v>
      </c>
      <c r="AC84" s="132">
        <v>112</v>
      </c>
      <c r="AD84" s="133">
        <f t="shared" si="4"/>
        <v>112</v>
      </c>
    </row>
    <row r="85" spans="11:30" ht="13.5" thickBot="1" x14ac:dyDescent="0.25">
      <c r="K85" s="124" t="s">
        <v>250</v>
      </c>
      <c r="L85" s="125" t="s">
        <v>232</v>
      </c>
      <c r="M85" s="125" t="s">
        <v>233</v>
      </c>
      <c r="N85" s="125" t="s">
        <v>234</v>
      </c>
      <c r="S85" s="46">
        <v>90</v>
      </c>
      <c r="T85" s="55" t="s">
        <v>195</v>
      </c>
      <c r="U85" s="132">
        <v>0</v>
      </c>
      <c r="V85" s="132">
        <v>0</v>
      </c>
      <c r="W85" s="132">
        <v>0</v>
      </c>
      <c r="X85" s="132">
        <v>0</v>
      </c>
      <c r="Y85" s="132">
        <v>0</v>
      </c>
      <c r="Z85" s="132">
        <v>0</v>
      </c>
      <c r="AA85" s="132">
        <v>0</v>
      </c>
      <c r="AB85" s="132">
        <v>0</v>
      </c>
      <c r="AC85" s="132">
        <v>4959</v>
      </c>
      <c r="AD85" s="133">
        <f t="shared" si="4"/>
        <v>4959</v>
      </c>
    </row>
    <row r="86" spans="11:30" ht="13.5" thickBot="1" x14ac:dyDescent="0.25">
      <c r="K86" s="124" t="s">
        <v>235</v>
      </c>
      <c r="L86" s="125" t="s">
        <v>251</v>
      </c>
      <c r="M86" s="125" t="s">
        <v>233</v>
      </c>
      <c r="N86" s="125" t="s">
        <v>234</v>
      </c>
      <c r="S86" s="46">
        <v>92</v>
      </c>
      <c r="T86" s="55" t="s">
        <v>196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93</v>
      </c>
      <c r="AD86" s="133">
        <f t="shared" si="4"/>
        <v>93</v>
      </c>
    </row>
    <row r="87" spans="11:30" ht="13.5" thickBot="1" x14ac:dyDescent="0.25">
      <c r="K87" s="124" t="s">
        <v>235</v>
      </c>
      <c r="L87" s="125" t="s">
        <v>252</v>
      </c>
      <c r="M87" s="125" t="s">
        <v>253</v>
      </c>
      <c r="N87" s="125" t="s">
        <v>253</v>
      </c>
      <c r="S87" s="129"/>
      <c r="T87" s="130"/>
      <c r="U87" s="134">
        <f t="shared" ref="U87:AD87" si="5">SUM(U69:U86)</f>
        <v>676</v>
      </c>
      <c r="V87" s="134">
        <f t="shared" si="5"/>
        <v>84</v>
      </c>
      <c r="W87" s="134">
        <f t="shared" si="5"/>
        <v>666</v>
      </c>
      <c r="X87" s="134">
        <f t="shared" si="5"/>
        <v>122</v>
      </c>
      <c r="Y87" s="134">
        <f t="shared" si="5"/>
        <v>152</v>
      </c>
      <c r="Z87" s="134">
        <f t="shared" si="5"/>
        <v>868</v>
      </c>
      <c r="AA87" s="134">
        <f t="shared" si="5"/>
        <v>634</v>
      </c>
      <c r="AB87" s="134">
        <f t="shared" si="5"/>
        <v>692</v>
      </c>
      <c r="AC87" s="134">
        <f t="shared" si="5"/>
        <v>12017</v>
      </c>
      <c r="AD87" s="135">
        <f t="shared" si="5"/>
        <v>15911</v>
      </c>
    </row>
    <row r="90" spans="11:30" x14ac:dyDescent="0.2">
      <c r="S90" s="126">
        <v>2030</v>
      </c>
      <c r="T90" s="127"/>
      <c r="U90" s="128" t="s">
        <v>256</v>
      </c>
      <c r="V90" s="128" t="s">
        <v>257</v>
      </c>
      <c r="W90" s="128" t="s">
        <v>258</v>
      </c>
      <c r="X90" s="44" t="s">
        <v>264</v>
      </c>
      <c r="Y90" s="44" t="s">
        <v>263</v>
      </c>
      <c r="Z90" s="44" t="s">
        <v>262</v>
      </c>
      <c r="AA90" s="44" t="s">
        <v>261</v>
      </c>
      <c r="AB90" s="128" t="s">
        <v>260</v>
      </c>
      <c r="AC90" s="128" t="s">
        <v>259</v>
      </c>
      <c r="AD90" s="131" t="s">
        <v>254</v>
      </c>
    </row>
    <row r="91" spans="11:30" x14ac:dyDescent="0.2">
      <c r="S91" s="46">
        <v>1</v>
      </c>
      <c r="T91" s="55" t="s">
        <v>45</v>
      </c>
      <c r="U91" s="132">
        <v>602</v>
      </c>
      <c r="V91" s="132">
        <v>0</v>
      </c>
      <c r="W91" s="132">
        <v>0</v>
      </c>
      <c r="X91" s="136">
        <v>10</v>
      </c>
      <c r="Y91" s="132">
        <v>0</v>
      </c>
      <c r="Z91" s="132">
        <v>0</v>
      </c>
      <c r="AA91" s="132">
        <v>0</v>
      </c>
      <c r="AB91" s="132">
        <v>0</v>
      </c>
      <c r="AC91" s="132">
        <v>0</v>
      </c>
      <c r="AD91" s="133">
        <f>SUM(U91:AC91)</f>
        <v>612</v>
      </c>
    </row>
    <row r="92" spans="11:30" x14ac:dyDescent="0.2">
      <c r="S92" s="46">
        <v>2</v>
      </c>
      <c r="T92" s="55" t="s">
        <v>187</v>
      </c>
      <c r="U92" s="136">
        <v>20</v>
      </c>
      <c r="V92" s="132">
        <v>101</v>
      </c>
      <c r="W92" s="132">
        <v>0</v>
      </c>
      <c r="X92" s="136">
        <v>4</v>
      </c>
      <c r="Y92" s="136">
        <v>1</v>
      </c>
      <c r="Z92" s="136">
        <v>2</v>
      </c>
      <c r="AA92" s="132">
        <v>0</v>
      </c>
      <c r="AB92" s="132">
        <v>0</v>
      </c>
      <c r="AC92" s="136">
        <v>2</v>
      </c>
      <c r="AD92" s="133">
        <f t="shared" ref="AD92:AD108" si="6">SUM(U92:AC92)</f>
        <v>130</v>
      </c>
    </row>
    <row r="93" spans="11:30" x14ac:dyDescent="0.2">
      <c r="S93" s="46">
        <v>3</v>
      </c>
      <c r="T93" s="55" t="s">
        <v>95</v>
      </c>
      <c r="U93" s="136">
        <v>5</v>
      </c>
      <c r="V93" s="132">
        <v>0</v>
      </c>
      <c r="W93" s="136">
        <v>4</v>
      </c>
      <c r="X93" s="132">
        <v>1</v>
      </c>
      <c r="Y93" s="132">
        <v>3</v>
      </c>
      <c r="Z93" s="132">
        <v>86</v>
      </c>
      <c r="AA93" s="132">
        <v>2</v>
      </c>
      <c r="AB93" s="132">
        <v>9</v>
      </c>
      <c r="AC93" s="132">
        <v>2</v>
      </c>
      <c r="AD93" s="133">
        <f t="shared" si="6"/>
        <v>112</v>
      </c>
    </row>
    <row r="94" spans="11:30" x14ac:dyDescent="0.2">
      <c r="S94" s="46">
        <v>4</v>
      </c>
      <c r="T94" s="55" t="s">
        <v>188</v>
      </c>
      <c r="U94" s="136">
        <v>44</v>
      </c>
      <c r="V94" s="136">
        <v>23</v>
      </c>
      <c r="W94" s="132">
        <v>0</v>
      </c>
      <c r="X94" s="132">
        <v>69</v>
      </c>
      <c r="Y94" s="132">
        <v>153</v>
      </c>
      <c r="Z94" s="132">
        <v>788</v>
      </c>
      <c r="AA94" s="132">
        <v>367</v>
      </c>
      <c r="AB94" s="132">
        <v>471</v>
      </c>
      <c r="AC94" s="132">
        <v>1218</v>
      </c>
      <c r="AD94" s="133">
        <f t="shared" si="6"/>
        <v>3133</v>
      </c>
    </row>
    <row r="95" spans="11:30" x14ac:dyDescent="0.2">
      <c r="S95" s="46">
        <v>5</v>
      </c>
      <c r="T95" s="55" t="s">
        <v>189</v>
      </c>
      <c r="U95" s="132">
        <v>0</v>
      </c>
      <c r="V95" s="136">
        <v>2</v>
      </c>
      <c r="W95" s="136">
        <v>2</v>
      </c>
      <c r="X95" s="132">
        <v>28</v>
      </c>
      <c r="Y95" s="132">
        <v>36</v>
      </c>
      <c r="Z95" s="132">
        <v>104</v>
      </c>
      <c r="AA95" s="132">
        <v>202</v>
      </c>
      <c r="AB95" s="132">
        <v>315</v>
      </c>
      <c r="AC95" s="132">
        <v>1762</v>
      </c>
      <c r="AD95" s="133">
        <f t="shared" si="6"/>
        <v>2451</v>
      </c>
    </row>
    <row r="96" spans="11:30" x14ac:dyDescent="0.2">
      <c r="S96" s="46">
        <v>6</v>
      </c>
      <c r="T96" s="55" t="s">
        <v>91</v>
      </c>
      <c r="U96" s="132">
        <v>0</v>
      </c>
      <c r="V96" s="132">
        <v>0</v>
      </c>
      <c r="W96" s="136">
        <v>9</v>
      </c>
      <c r="X96" s="132">
        <v>6</v>
      </c>
      <c r="Y96" s="132">
        <v>20</v>
      </c>
      <c r="Z96" s="132">
        <v>22</v>
      </c>
      <c r="AA96" s="132">
        <v>94</v>
      </c>
      <c r="AB96" s="132">
        <v>113</v>
      </c>
      <c r="AC96" s="132">
        <v>2367</v>
      </c>
      <c r="AD96" s="133">
        <f t="shared" si="6"/>
        <v>2631</v>
      </c>
    </row>
    <row r="97" spans="19:30" x14ac:dyDescent="0.2">
      <c r="S97" s="46">
        <v>7</v>
      </c>
      <c r="T97" s="55" t="s">
        <v>92</v>
      </c>
      <c r="U97" s="132">
        <v>0</v>
      </c>
      <c r="V97" s="132">
        <v>0</v>
      </c>
      <c r="W97" s="132">
        <v>0</v>
      </c>
      <c r="X97" s="132">
        <v>4</v>
      </c>
      <c r="Y97" s="132">
        <v>4</v>
      </c>
      <c r="Z97" s="132">
        <v>1</v>
      </c>
      <c r="AA97" s="132">
        <v>13</v>
      </c>
      <c r="AB97" s="132">
        <v>14</v>
      </c>
      <c r="AC97" s="132">
        <v>1010</v>
      </c>
      <c r="AD97" s="133">
        <f t="shared" si="6"/>
        <v>1046</v>
      </c>
    </row>
    <row r="98" spans="19:30" x14ac:dyDescent="0.2">
      <c r="S98" s="46">
        <v>8</v>
      </c>
      <c r="T98" s="55" t="s">
        <v>50</v>
      </c>
      <c r="U98" s="132">
        <v>0</v>
      </c>
      <c r="V98" s="137">
        <v>0</v>
      </c>
      <c r="W98" s="132">
        <v>602</v>
      </c>
      <c r="X98" s="132">
        <v>0</v>
      </c>
      <c r="Y98" s="132">
        <v>0</v>
      </c>
      <c r="Z98" s="132">
        <v>0</v>
      </c>
      <c r="AA98" s="132">
        <v>0</v>
      </c>
      <c r="AB98" s="136">
        <v>1</v>
      </c>
      <c r="AC98" s="136">
        <v>1</v>
      </c>
      <c r="AD98" s="133">
        <f t="shared" si="6"/>
        <v>604</v>
      </c>
    </row>
    <row r="99" spans="19:30" x14ac:dyDescent="0.2">
      <c r="S99" s="46">
        <v>9</v>
      </c>
      <c r="T99" s="55" t="s">
        <v>225</v>
      </c>
      <c r="U99" s="136">
        <v>5</v>
      </c>
      <c r="V99" s="136">
        <v>1</v>
      </c>
      <c r="W99" s="132">
        <v>99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2</v>
      </c>
      <c r="AD99" s="133">
        <f t="shared" si="6"/>
        <v>107</v>
      </c>
    </row>
    <row r="100" spans="19:30" x14ac:dyDescent="0.2">
      <c r="S100" s="46">
        <v>20</v>
      </c>
      <c r="T100" s="55" t="s">
        <v>113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10</v>
      </c>
      <c r="AD100" s="133">
        <f t="shared" si="6"/>
        <v>10</v>
      </c>
    </row>
    <row r="101" spans="19:30" x14ac:dyDescent="0.2">
      <c r="S101" s="46">
        <v>22</v>
      </c>
      <c r="T101" s="55" t="s">
        <v>190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26</v>
      </c>
      <c r="AD101" s="133">
        <f t="shared" si="6"/>
        <v>26</v>
      </c>
    </row>
    <row r="102" spans="19:30" x14ac:dyDescent="0.2">
      <c r="S102" s="46">
        <v>30</v>
      </c>
      <c r="T102" s="55" t="s">
        <v>191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41</v>
      </c>
      <c r="AD102" s="133">
        <f t="shared" si="6"/>
        <v>41</v>
      </c>
    </row>
    <row r="103" spans="19:30" x14ac:dyDescent="0.2">
      <c r="S103" s="46">
        <v>40</v>
      </c>
      <c r="T103" s="55" t="s">
        <v>192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20</v>
      </c>
      <c r="AD103" s="133">
        <f t="shared" si="6"/>
        <v>20</v>
      </c>
    </row>
    <row r="104" spans="19:30" x14ac:dyDescent="0.2">
      <c r="S104" s="46">
        <v>80</v>
      </c>
      <c r="T104" s="55" t="s">
        <v>193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29</v>
      </c>
      <c r="AD104" s="133">
        <f t="shared" si="6"/>
        <v>29</v>
      </c>
    </row>
    <row r="105" spans="19:30" x14ac:dyDescent="0.2">
      <c r="S105" s="46">
        <v>82</v>
      </c>
      <c r="T105" s="55" t="s">
        <v>194</v>
      </c>
      <c r="U105" s="132">
        <v>0</v>
      </c>
      <c r="V105" s="132">
        <v>0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26</v>
      </c>
      <c r="AD105" s="133">
        <f t="shared" si="6"/>
        <v>26</v>
      </c>
    </row>
    <row r="106" spans="19:30" x14ac:dyDescent="0.2">
      <c r="S106" s="46">
        <v>84</v>
      </c>
      <c r="T106" s="92" t="s">
        <v>94</v>
      </c>
      <c r="U106" s="132">
        <v>0</v>
      </c>
      <c r="V106" s="132">
        <v>0</v>
      </c>
      <c r="W106" s="132">
        <v>0</v>
      </c>
      <c r="X106" s="132">
        <v>0</v>
      </c>
      <c r="Y106" s="132">
        <v>0</v>
      </c>
      <c r="Z106" s="132">
        <v>0</v>
      </c>
      <c r="AA106" s="132">
        <v>0</v>
      </c>
      <c r="AB106" s="132">
        <v>0</v>
      </c>
      <c r="AC106" s="132">
        <v>119</v>
      </c>
      <c r="AD106" s="133">
        <f t="shared" si="6"/>
        <v>119</v>
      </c>
    </row>
    <row r="107" spans="19:30" x14ac:dyDescent="0.2">
      <c r="S107" s="46">
        <v>90</v>
      </c>
      <c r="T107" s="55" t="s">
        <v>195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4978</v>
      </c>
      <c r="AD107" s="133">
        <f t="shared" si="6"/>
        <v>4978</v>
      </c>
    </row>
    <row r="108" spans="19:30" x14ac:dyDescent="0.2">
      <c r="S108" s="46">
        <v>92</v>
      </c>
      <c r="T108" s="55" t="s">
        <v>196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97</v>
      </c>
      <c r="AD108" s="133">
        <f t="shared" si="6"/>
        <v>97</v>
      </c>
    </row>
    <row r="109" spans="19:30" x14ac:dyDescent="0.2">
      <c r="S109" s="129"/>
      <c r="T109" s="130"/>
      <c r="U109" s="134">
        <f t="shared" ref="U109:AD109" si="7">SUM(U91:U108)</f>
        <v>676</v>
      </c>
      <c r="V109" s="134">
        <f t="shared" si="7"/>
        <v>127</v>
      </c>
      <c r="W109" s="134">
        <f t="shared" si="7"/>
        <v>716</v>
      </c>
      <c r="X109" s="134">
        <f t="shared" si="7"/>
        <v>122</v>
      </c>
      <c r="Y109" s="134">
        <f t="shared" si="7"/>
        <v>217</v>
      </c>
      <c r="Z109" s="134">
        <f t="shared" si="7"/>
        <v>1003</v>
      </c>
      <c r="AA109" s="134">
        <f t="shared" si="7"/>
        <v>678</v>
      </c>
      <c r="AB109" s="134">
        <f t="shared" si="7"/>
        <v>923</v>
      </c>
      <c r="AC109" s="134">
        <f t="shared" si="7"/>
        <v>11710</v>
      </c>
      <c r="AD109" s="135">
        <f t="shared" si="7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358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367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366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354</v>
      </c>
      <c r="C12">
        <v>10</v>
      </c>
      <c r="D12">
        <v>10</v>
      </c>
    </row>
    <row r="13" spans="1:4" x14ac:dyDescent="0.2">
      <c r="A13">
        <v>23</v>
      </c>
      <c r="B13" t="s">
        <v>355</v>
      </c>
      <c r="C13">
        <v>11</v>
      </c>
      <c r="D13">
        <v>10</v>
      </c>
    </row>
    <row r="14" spans="1:4" x14ac:dyDescent="0.2">
      <c r="A14">
        <v>24</v>
      </c>
      <c r="B14" s="176" t="s">
        <v>370</v>
      </c>
      <c r="C14">
        <v>12</v>
      </c>
    </row>
    <row r="15" spans="1:4" x14ac:dyDescent="0.2">
      <c r="A15">
        <v>25</v>
      </c>
      <c r="B15" s="176" t="s">
        <v>371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346</v>
      </c>
      <c r="C18">
        <v>16</v>
      </c>
      <c r="D18">
        <v>8</v>
      </c>
    </row>
    <row r="19" spans="1:4" x14ac:dyDescent="0.2">
      <c r="A19">
        <v>83</v>
      </c>
      <c r="B19" t="s">
        <v>345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363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Gallup, Anna</cp:lastModifiedBy>
  <cp:lastPrinted>2005-03-03T15:07:21Z</cp:lastPrinted>
  <dcterms:created xsi:type="dcterms:W3CDTF">2004-02-27T18:05:59Z</dcterms:created>
  <dcterms:modified xsi:type="dcterms:W3CDTF">2020-10-29T16:30:39Z</dcterms:modified>
</cp:coreProperties>
</file>