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UMGC Raw Data/"/>
    </mc:Choice>
  </mc:AlternateContent>
  <xr:revisionPtr revIDLastSave="40" documentId="8_{DC8366D6-9160-46AD-9D9F-B14E2A2BA9D5}" xr6:coauthVersionLast="47" xr6:coauthVersionMax="47" xr10:uidLastSave="{8766C00B-6B9F-454D-8BD7-98466CEFA7F7}"/>
  <bookViews>
    <workbookView xWindow="-110" yWindow="-110" windowWidth="19420" windowHeight="10420" activeTab="1" xr2:uid="{06B515F7-E87C-2243-9948-31443E7670DF}"/>
  </bookViews>
  <sheets>
    <sheet name="Results N2 N1 &quot;Regular&quot; samples" sheetId="11" r:id="rId1"/>
    <sheet name="Results N2 N1 &quot;Regular&quot; sam (2)" sheetId="12" r:id="rId2"/>
    <sheet name="Regular N1 N2 ddPCR data" sheetId="3" r:id="rId3"/>
    <sheet name="Layout N1 N2" sheetId="5" r:id="rId4"/>
    <sheet name="Figures" sheetId="7" r:id="rId5"/>
  </sheets>
  <definedNames>
    <definedName name="_xlnm._FilterDatabase" localSheetId="2" hidden="1">'Regular N1 N2 ddPCR data'!$A$1:$BB$1</definedName>
    <definedName name="_xlnm._FilterDatabase" localSheetId="0" hidden="1">'Results N2 N1 "Regular" samples'!$B$2:$E$2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7" i="3"/>
  <c r="D9" i="3"/>
  <c r="D11" i="3"/>
  <c r="D13" i="3"/>
  <c r="D15" i="3"/>
  <c r="D17" i="3"/>
  <c r="D31" i="3"/>
  <c r="D19" i="3"/>
  <c r="D21" i="3"/>
  <c r="D23" i="3"/>
  <c r="D25" i="3"/>
  <c r="D27" i="3"/>
  <c r="D29" i="3"/>
  <c r="D33" i="3"/>
  <c r="D2" i="3"/>
  <c r="D4" i="3"/>
  <c r="D6" i="3"/>
  <c r="D8" i="3"/>
  <c r="D10" i="3"/>
  <c r="D12" i="3"/>
  <c r="D14" i="3"/>
  <c r="D16" i="3"/>
  <c r="D30" i="3"/>
  <c r="D18" i="3"/>
  <c r="D20" i="3"/>
  <c r="D22" i="3"/>
  <c r="D24" i="3"/>
  <c r="D26" i="3"/>
  <c r="D28" i="3"/>
  <c r="D32" i="3"/>
  <c r="D3" i="3"/>
  <c r="F33" i="11" l="1"/>
  <c r="F31" i="11"/>
  <c r="F29" i="11"/>
  <c r="F27" i="11"/>
  <c r="F25" i="11"/>
  <c r="F23" i="11"/>
  <c r="F21" i="11"/>
  <c r="F19" i="11"/>
  <c r="F17" i="11"/>
  <c r="F15" i="11"/>
  <c r="F13" i="11"/>
  <c r="F11" i="11"/>
  <c r="F9" i="11"/>
  <c r="F7" i="11"/>
  <c r="F5" i="11"/>
  <c r="F3" i="11"/>
  <c r="D35" i="5" l="1"/>
  <c r="D34" i="5"/>
  <c r="D33" i="5"/>
  <c r="D32" i="5"/>
  <c r="D31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D37" i="5" l="1"/>
  <c r="E37" i="5" s="1"/>
</calcChain>
</file>

<file path=xl/sharedStrings.xml><?xml version="1.0" encoding="utf-8"?>
<sst xmlns="http://schemas.openxmlformats.org/spreadsheetml/2006/main" count="667" uniqueCount="179">
  <si>
    <t>Plate Map</t>
  </si>
  <si>
    <t>A</t>
  </si>
  <si>
    <t>B</t>
  </si>
  <si>
    <t>C</t>
  </si>
  <si>
    <t>D</t>
  </si>
  <si>
    <t>E</t>
  </si>
  <si>
    <t>F</t>
  </si>
  <si>
    <t>NTC</t>
  </si>
  <si>
    <t>G</t>
  </si>
  <si>
    <t>H</t>
  </si>
  <si>
    <t>1x</t>
  </si>
  <si>
    <t>Supermix</t>
  </si>
  <si>
    <t>Reverse transcriptase</t>
  </si>
  <si>
    <t>300 mM DTT</t>
  </si>
  <si>
    <t>Target primers/probe</t>
  </si>
  <si>
    <t>RNase-/DNase-free water</t>
  </si>
  <si>
    <t>Total</t>
  </si>
  <si>
    <t>Sample RNA input</t>
  </si>
  <si>
    <t>Well</t>
  </si>
  <si>
    <t>Sample</t>
  </si>
  <si>
    <t>Target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</si>
  <si>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</si>
  <si>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</si>
  <si>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</si>
  <si>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</si>
  <si>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</si>
  <si>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</si>
  <si>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</si>
  <si>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</si>
  <si>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</si>
  <si>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</si>
  <si>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</si>
  <si>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</si>
  <si>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</si>
  <si>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</si>
  <si>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</si>
  <si>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</si>
  <si>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</si>
  <si>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</si>
  <si>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</si>
  <si>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</si>
  <si>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</si>
  <si>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</si>
  <si>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</si>
  <si>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</si>
  <si>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</si>
  <si>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</si>
  <si>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</si>
  <si>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</si>
  <si>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</si>
  <si>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</si>
  <si>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</si>
  <si>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</si>
  <si>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</si>
  <si>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</si>
  <si>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</si>
  <si>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</si>
  <si>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</si>
  <si>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</si>
  <si>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</si>
  <si>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</si>
  <si>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</si>
  <si>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</si>
  <si>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</si>
  <si>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</si>
  <si>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</si>
  <si>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</si>
  <si>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</si>
  <si>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</si>
  <si>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</si>
  <si>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</si>
  <si>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</si>
  <si>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</si>
  <si>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</si>
  <si>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</si>
  <si>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</si>
  <si>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N2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</si>
  <si>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</si>
  <si>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</si>
  <si>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</si>
  <si>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</si>
  <si>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</si>
  <si>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</si>
  <si>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</si>
  <si>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</si>
  <si>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</si>
  <si>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</si>
  <si>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</si>
  <si>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</si>
  <si>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</si>
  <si>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Positive Control</t>
  </si>
  <si>
    <t>N1</t>
  </si>
  <si>
    <t>A07</t>
  </si>
  <si>
    <t>B07</t>
  </si>
  <si>
    <t>C07</t>
  </si>
  <si>
    <t>D07</t>
  </si>
  <si>
    <t>E07</t>
  </si>
  <si>
    <t>F07</t>
  </si>
  <si>
    <t>G07</t>
  </si>
  <si>
    <t>H07</t>
  </si>
  <si>
    <t>B08</t>
  </si>
  <si>
    <t>C08</t>
  </si>
  <si>
    <t>D08</t>
  </si>
  <si>
    <t>E08</t>
  </si>
  <si>
    <t>F08</t>
  </si>
  <si>
    <t>G08</t>
  </si>
  <si>
    <t>A09</t>
  </si>
  <si>
    <t>B09</t>
  </si>
  <si>
    <t>C09</t>
  </si>
  <si>
    <t>D09</t>
  </si>
  <si>
    <t>E09</t>
  </si>
  <si>
    <t>F09</t>
  </si>
  <si>
    <t>G09</t>
  </si>
  <si>
    <t>H09</t>
  </si>
  <si>
    <t>B10</t>
  </si>
  <si>
    <t>C10</t>
  </si>
  <si>
    <t>D10</t>
  </si>
  <si>
    <t>E10</t>
  </si>
  <si>
    <t>F10</t>
  </si>
  <si>
    <t>G10</t>
  </si>
  <si>
    <t xml:space="preserve"> </t>
  </si>
  <si>
    <t>Sample ID layout:</t>
  </si>
  <si>
    <t>Well layout:</t>
  </si>
  <si>
    <t>A08-8a</t>
  </si>
  <si>
    <t>NTC-8a</t>
  </si>
  <si>
    <t>A08-8b</t>
  </si>
  <si>
    <t>NTC-8b</t>
  </si>
  <si>
    <t>Variant</t>
  </si>
  <si>
    <t>B08-8a</t>
  </si>
  <si>
    <t>B08-8b</t>
  </si>
  <si>
    <t>C08-8a</t>
  </si>
  <si>
    <t>C08-8b</t>
  </si>
  <si>
    <t>D08-8a</t>
  </si>
  <si>
    <t>D08-8b</t>
  </si>
  <si>
    <t>E08-8a</t>
  </si>
  <si>
    <t>E08-8b</t>
  </si>
  <si>
    <t>F08-8a</t>
  </si>
  <si>
    <t>F08-8b</t>
  </si>
  <si>
    <t>G08-8a</t>
  </si>
  <si>
    <t>G08-8b</t>
  </si>
  <si>
    <t>H08-8a</t>
  </si>
  <si>
    <t>Positive Control-8a</t>
  </si>
  <si>
    <t>H08-8b</t>
  </si>
  <si>
    <t>Positive Control-8b</t>
  </si>
  <si>
    <t>Per Assay (x3 for reagents needed)</t>
  </si>
  <si>
    <t>Regular samples</t>
  </si>
  <si>
    <t>H08</t>
  </si>
  <si>
    <t>H10</t>
  </si>
  <si>
    <t>Conc input (copies/µL)</t>
  </si>
  <si>
    <t>Conc(copies/µL)</t>
  </si>
  <si>
    <t>Status</t>
  </si>
  <si>
    <t>Experiment</t>
  </si>
  <si>
    <t>SampleType</t>
  </si>
  <si>
    <t>TargetType</t>
  </si>
  <si>
    <t>DyeName(s)</t>
  </si>
  <si>
    <t>Copies/20µLWell</t>
  </si>
  <si>
    <t>Manual</t>
  </si>
  <si>
    <t>DQ</t>
  </si>
  <si>
    <t>Unknown</t>
  </si>
  <si>
    <t>One-Step RT-ddPCR Kit for Probes</t>
  </si>
  <si>
    <t>FAM</t>
  </si>
  <si>
    <t>A08</t>
  </si>
  <si>
    <t>A10</t>
  </si>
  <si>
    <t>Conc(copies/µl of input sample)</t>
  </si>
  <si>
    <t>RG Conc. (ng/ul)</t>
  </si>
  <si>
    <t>10071</t>
  </si>
  <si>
    <t>10072</t>
  </si>
  <si>
    <t>10086</t>
  </si>
  <si>
    <t>10087</t>
  </si>
  <si>
    <t>10091</t>
  </si>
  <si>
    <t>10093</t>
  </si>
  <si>
    <t>10103</t>
  </si>
  <si>
    <t>10104</t>
  </si>
  <si>
    <t>10111</t>
  </si>
  <si>
    <t>10118</t>
  </si>
  <si>
    <t>10123</t>
  </si>
  <si>
    <t>10125</t>
  </si>
  <si>
    <t>10132</t>
  </si>
  <si>
    <t>10133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</si>
</sst>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 (Body)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94">
    <xf numFmtId="0" fontId="0" fillId="0" borderId="0" xfId="0"/>
    <xf numFmtId="0" fontId="4" fillId="0" borderId="0" xfId="1"/>
    <xf numFmtId="0" fontId="6" fillId="0" borderId="0" xfId="2"/>
    <xf numFmtId="0" fontId="6" fillId="0" borderId="0" xfId="2" applyAlignment="1">
      <alignment horizontal="center" vertical="center"/>
    </xf>
    <xf numFmtId="2" fontId="6" fillId="0" borderId="0" xfId="2" applyNumberFormat="1" applyAlignment="1">
      <alignment horizontal="center" vertical="center"/>
    </xf>
    <xf numFmtId="0" fontId="1" fillId="0" borderId="2" xfId="1" applyFont="1" applyBorder="1"/>
    <xf numFmtId="0" fontId="1" fillId="0" borderId="14" xfId="1" applyFont="1" applyBorder="1"/>
    <xf numFmtId="0" fontId="1" fillId="0" borderId="20" xfId="1" applyFont="1" applyBorder="1"/>
    <xf numFmtId="0" fontId="1" fillId="0" borderId="9" xfId="1" applyFont="1" applyBorder="1"/>
    <xf numFmtId="0" fontId="3" fillId="3" borderId="3" xfId="1" applyFont="1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4" fillId="0" borderId="3" xfId="1" applyBorder="1"/>
    <xf numFmtId="0" fontId="4" fillId="0" borderId="4" xfId="1" applyBorder="1"/>
    <xf numFmtId="0" fontId="3" fillId="3" borderId="5" xfId="1" applyFont="1" applyFill="1" applyBorder="1" applyAlignment="1">
      <alignment horizontal="center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/>
    </xf>
    <xf numFmtId="0" fontId="4" fillId="0" borderId="1" xfId="1" applyBorder="1"/>
    <xf numFmtId="0" fontId="3" fillId="3" borderId="1" xfId="1" applyFont="1" applyFill="1" applyBorder="1" applyAlignment="1">
      <alignment horizontal="center" vertical="center"/>
    </xf>
    <xf numFmtId="0" fontId="4" fillId="0" borderId="6" xfId="1" applyBorder="1"/>
    <xf numFmtId="0" fontId="1" fillId="0" borderId="10" xfId="1" applyFont="1" applyBorder="1"/>
    <xf numFmtId="0" fontId="3" fillId="3" borderId="7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4" fillId="4" borderId="15" xfId="1" applyFill="1" applyBorder="1" applyAlignment="1">
      <alignment horizontal="center" vertical="center"/>
    </xf>
    <xf numFmtId="0" fontId="3" fillId="4" borderId="15" xfId="1" applyFont="1" applyFill="1" applyBorder="1" applyAlignment="1">
      <alignment horizontal="center" vertical="center"/>
    </xf>
    <xf numFmtId="0" fontId="4" fillId="0" borderId="15" xfId="1" applyBorder="1"/>
    <xf numFmtId="0" fontId="4" fillId="0" borderId="8" xfId="1" applyBorder="1"/>
    <xf numFmtId="0" fontId="4" fillId="0" borderId="0" xfId="1" applyAlignment="1">
      <alignment horizontal="center" vertical="center"/>
    </xf>
    <xf numFmtId="0" fontId="1" fillId="0" borderId="0" xfId="1" applyFont="1"/>
    <xf numFmtId="0" fontId="1" fillId="0" borderId="14" xfId="1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4" fillId="4" borderId="2" xfId="1" applyFill="1" applyBorder="1" applyAlignment="1">
      <alignment horizontal="center" vertical="center"/>
    </xf>
    <xf numFmtId="0" fontId="4" fillId="4" borderId="4" xfId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4" fillId="4" borderId="5" xfId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4" fillId="4" borderId="6" xfId="1" applyFill="1" applyBorder="1" applyAlignment="1">
      <alignment horizontal="center" vertical="center"/>
    </xf>
    <xf numFmtId="0" fontId="3" fillId="3" borderId="19" xfId="1" applyFont="1" applyFill="1" applyBorder="1" applyAlignment="1">
      <alignment horizontal="center" vertical="center"/>
    </xf>
    <xf numFmtId="0" fontId="4" fillId="4" borderId="7" xfId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4" fillId="0" borderId="13" xfId="1" applyBorder="1"/>
    <xf numFmtId="0" fontId="2" fillId="0" borderId="14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/>
    <xf numFmtId="0" fontId="1" fillId="0" borderId="4" xfId="1" applyFont="1" applyBorder="1"/>
    <xf numFmtId="0" fontId="3" fillId="0" borderId="11" xfId="1" applyFont="1" applyBorder="1"/>
    <xf numFmtId="0" fontId="3" fillId="2" borderId="6" xfId="1" applyFont="1" applyFill="1" applyBorder="1"/>
    <xf numFmtId="0" fontId="3" fillId="0" borderId="0" xfId="1" applyFont="1"/>
    <xf numFmtId="0" fontId="1" fillId="0" borderId="5" xfId="1" applyFont="1" applyBorder="1"/>
    <xf numFmtId="0" fontId="1" fillId="0" borderId="6" xfId="1" applyFont="1" applyBorder="1"/>
    <xf numFmtId="0" fontId="3" fillId="2" borderId="11" xfId="1" applyFont="1" applyFill="1" applyBorder="1"/>
    <xf numFmtId="0" fontId="1" fillId="0" borderId="7" xfId="1" applyFont="1" applyBorder="1"/>
    <xf numFmtId="0" fontId="1" fillId="0" borderId="8" xfId="1" applyFont="1" applyBorder="1"/>
    <xf numFmtId="0" fontId="3" fillId="0" borderId="12" xfId="1" applyFont="1" applyBorder="1"/>
    <xf numFmtId="0" fontId="3" fillId="0" borderId="8" xfId="1" applyFont="1" applyBorder="1"/>
    <xf numFmtId="0" fontId="2" fillId="3" borderId="16" xfId="1" applyFont="1" applyFill="1" applyBorder="1" applyAlignment="1">
      <alignment horizontal="center" vertical="center"/>
    </xf>
    <xf numFmtId="0" fontId="4" fillId="4" borderId="16" xfId="1" applyFill="1" applyBorder="1" applyAlignment="1">
      <alignment horizontal="center" vertical="center"/>
    </xf>
    <xf numFmtId="0" fontId="4" fillId="0" borderId="16" xfId="1" applyBorder="1"/>
    <xf numFmtId="0" fontId="5" fillId="0" borderId="0" xfId="1" applyFont="1"/>
    <xf numFmtId="0" fontId="0" fillId="0" borderId="0" xfId="0" applyAlignment="1">
      <alignment horizontal="left"/>
    </xf>
    <xf numFmtId="0" fontId="4" fillId="0" borderId="0" xfId="1" applyAlignment="1">
      <alignment horizontal="left"/>
    </xf>
    <xf numFmtId="0" fontId="9" fillId="5" borderId="21" xfId="2" applyFont="1" applyFill="1" applyBorder="1" applyAlignment="1">
      <alignment horizontal="center" vertical="center"/>
    </xf>
    <xf numFmtId="2" fontId="9" fillId="5" borderId="21" xfId="2" applyNumberFormat="1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/>
    </xf>
    <xf numFmtId="0" fontId="6" fillId="4" borderId="21" xfId="2" applyFill="1" applyBorder="1" applyAlignment="1">
      <alignment horizontal="center" vertical="center"/>
    </xf>
    <xf numFmtId="2" fontId="6" fillId="4" borderId="21" xfId="2" applyNumberFormat="1" applyFill="1" applyBorder="1" applyAlignment="1">
      <alignment horizontal="center" vertical="center"/>
    </xf>
    <xf numFmtId="0" fontId="6" fillId="3" borderId="21" xfId="2" applyFill="1" applyBorder="1" applyAlignment="1">
      <alignment horizontal="center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6" fillId="3" borderId="21" xfId="2" applyNumberForma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4" fillId="0" borderId="3" xfId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4" fillId="0" borderId="15" xfId="1" applyFill="1" applyBorder="1" applyAlignment="1">
      <alignment horizontal="center" vertical="center"/>
    </xf>
    <xf numFmtId="2" fontId="6" fillId="6" borderId="23" xfId="2" applyNumberFormat="1" applyFill="1" applyBorder="1" applyAlignment="1">
      <alignment horizontal="center" vertical="center"/>
    </xf>
    <xf numFmtId="2" fontId="6" fillId="6" borderId="24" xfId="2" applyNumberFormat="1" applyFill="1" applyBorder="1" applyAlignment="1">
      <alignment horizontal="center" vertical="center"/>
    </xf>
    <xf numFmtId="2" fontId="6" fillId="6" borderId="23" xfId="2" applyNumberFormat="1" applyFill="1" applyBorder="1" applyAlignment="1">
      <alignment horizontal="center" vertical="center" shrinkToFit="1"/>
    </xf>
    <xf numFmtId="2" fontId="6" fillId="6" borderId="24" xfId="2" applyNumberFormat="1" applyFill="1" applyBorder="1" applyAlignment="1">
      <alignment horizontal="center" vertical="center" shrinkToFi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4" fillId="0" borderId="22" xfId="1" applyBorder="1" applyAlignment="1">
      <alignment horizontal="center"/>
    </xf>
    <xf numFmtId="0" fontId="2" fillId="0" borderId="0" xfId="1" applyFont="1" applyAlignment="1">
      <alignment horizontal="center"/>
    </xf>
  </cellXfs>
  <cellStyles count="3">
    <cellStyle name="Normal" xfId="0" builtinId="0"/>
    <cellStyle name="Normal 2" xfId="2" xr:uid="{47B47F82-3F7F-0642-A83F-AF77FE310C31}"/>
    <cellStyle name="Normal 4" xfId="1" xr:uid="{D6DE81B8-94DA-2E48-B16E-CD064FA94478}"/>
  </cellStyles>
  <dxfs count="0"/>
  <tableStyles count="0" defaultTableStyle="TableStyleMedium2" defaultPivotStyle="PivotStyleLight16"/>
  <colors>
    <mruColors>
      <color rgb="FFC79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38100</xdr:colOff>
      <xdr:row>58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FC49DA-6504-4F43-9BA6-4753B91D4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470400"/>
          <a:ext cx="10769600" cy="7391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16</xdr:col>
      <xdr:colOff>25400</xdr:colOff>
      <xdr:row>21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32D046-7549-2D4D-A6A6-20F00C3FE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203200"/>
          <a:ext cx="12407900" cy="414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F1FE-0CD4-CE41-AFE3-E2A6FCF6209A}">
  <dimension ref="B2:F34"/>
  <sheetViews>
    <sheetView showGridLines="0" zoomScale="60" zoomScaleNormal="60" workbookViewId="0">
      <selection activeCell="G13" sqref="G13"/>
    </sheetView>
  </sheetViews>
  <sheetFormatPr defaultColWidth="10.83203125" defaultRowHeight="14.5"/>
  <cols>
    <col min="1" max="1" width="10.83203125" style="2"/>
    <col min="2" max="2" width="10.83203125" style="3"/>
    <col min="3" max="3" width="13.33203125" style="3" bestFit="1" customWidth="1"/>
    <col min="4" max="4" width="10.83203125" style="3"/>
    <col min="5" max="5" width="30.83203125" style="4" bestFit="1" customWidth="1"/>
    <col min="6" max="6" width="13.5" style="2" hidden="1" customWidth="1"/>
    <col min="7" max="16384" width="10.83203125" style="2"/>
  </cols>
  <sheetData>
    <row r="2" spans="2:6">
      <c r="B2" s="67" t="s">
        <v>18</v>
      </c>
      <c r="C2" s="67" t="s">
        <v>19</v>
      </c>
      <c r="D2" s="67" t="s">
        <v>20</v>
      </c>
      <c r="E2" s="68" t="s">
        <v>163</v>
      </c>
      <c r="F2" s="69" t="s">
        <v>164</v>
      </c>
    </row>
    <row r="3" spans="2:6">
      <c r="B3" s="70" t="s">
        <v>106</v>
      </c>
      <c r="C3" s="70" t="s">
        <v>165</v>
      </c>
      <c r="D3" s="70" t="s">
        <v>91</v>
      </c>
      <c r="E3" s="71">
        <v>50.129714965820398</v>
      </c>
      <c r="F3" s="86" t="e">
        <f>#REF!</f>
        <v>#REF!</v>
      </c>
    </row>
    <row r="4" spans="2:6">
      <c r="B4" s="72" t="s">
        <v>92</v>
      </c>
      <c r="C4" s="72" t="s">
        <v>165</v>
      </c>
      <c r="D4" s="72" t="s">
        <v>76</v>
      </c>
      <c r="E4" s="73">
        <v>59.203814697265599</v>
      </c>
      <c r="F4" s="87"/>
    </row>
    <row r="5" spans="2:6">
      <c r="B5" s="70" t="s">
        <v>107</v>
      </c>
      <c r="C5" s="70" t="s">
        <v>166</v>
      </c>
      <c r="D5" s="70" t="s">
        <v>91</v>
      </c>
      <c r="E5" s="71">
        <v>43.558361816406197</v>
      </c>
      <c r="F5" s="86" t="e">
        <f>#REF!</f>
        <v>#REF!</v>
      </c>
    </row>
    <row r="6" spans="2:6">
      <c r="B6" s="72" t="s">
        <v>93</v>
      </c>
      <c r="C6" s="72" t="s">
        <v>166</v>
      </c>
      <c r="D6" s="72" t="s">
        <v>76</v>
      </c>
      <c r="E6" s="74">
        <v>62.172497558593797</v>
      </c>
      <c r="F6" s="87"/>
    </row>
    <row r="7" spans="2:6">
      <c r="B7" s="70" t="s">
        <v>108</v>
      </c>
      <c r="C7" s="70" t="s">
        <v>167</v>
      </c>
      <c r="D7" s="70" t="s">
        <v>91</v>
      </c>
      <c r="E7" s="71">
        <v>48.364456176757798</v>
      </c>
      <c r="F7" s="86" t="e">
        <f>#REF!</f>
        <v>#REF!</v>
      </c>
    </row>
    <row r="8" spans="2:6">
      <c r="B8" s="72" t="s">
        <v>94</v>
      </c>
      <c r="C8" s="72" t="s">
        <v>167</v>
      </c>
      <c r="D8" s="72" t="s">
        <v>76</v>
      </c>
      <c r="E8" s="74">
        <v>63.022998046875003</v>
      </c>
      <c r="F8" s="87"/>
    </row>
    <row r="9" spans="2:6">
      <c r="B9" s="70" t="s">
        <v>109</v>
      </c>
      <c r="C9" s="70" t="s">
        <v>168</v>
      </c>
      <c r="D9" s="70" t="s">
        <v>91</v>
      </c>
      <c r="E9" s="71">
        <v>54.380950927734396</v>
      </c>
      <c r="F9" s="86" t="e">
        <f>#REF!</f>
        <v>#REF!</v>
      </c>
    </row>
    <row r="10" spans="2:6">
      <c r="B10" s="72" t="s">
        <v>95</v>
      </c>
      <c r="C10" s="72" t="s">
        <v>168</v>
      </c>
      <c r="D10" s="72" t="s">
        <v>76</v>
      </c>
      <c r="E10" s="74">
        <v>66.889086914062602</v>
      </c>
      <c r="F10" s="87"/>
    </row>
    <row r="11" spans="2:6">
      <c r="B11" s="70" t="s">
        <v>110</v>
      </c>
      <c r="C11" s="70" t="s">
        <v>169</v>
      </c>
      <c r="D11" s="70" t="s">
        <v>91</v>
      </c>
      <c r="E11" s="71">
        <v>61.720861816406206</v>
      </c>
      <c r="F11" s="86" t="e">
        <f>#REF!</f>
        <v>#REF!</v>
      </c>
    </row>
    <row r="12" spans="2:6">
      <c r="B12" s="72" t="s">
        <v>96</v>
      </c>
      <c r="C12" s="72" t="s">
        <v>169</v>
      </c>
      <c r="D12" s="72" t="s">
        <v>76</v>
      </c>
      <c r="E12" s="74">
        <v>85.862481689453205</v>
      </c>
      <c r="F12" s="87"/>
    </row>
    <row r="13" spans="2:6">
      <c r="B13" s="70" t="s">
        <v>111</v>
      </c>
      <c r="C13" s="70" t="s">
        <v>170</v>
      </c>
      <c r="D13" s="70" t="s">
        <v>91</v>
      </c>
      <c r="E13" s="71">
        <v>55.293249511718798</v>
      </c>
      <c r="F13" s="86" t="e">
        <f>#REF!</f>
        <v>#REF!</v>
      </c>
    </row>
    <row r="14" spans="2:6">
      <c r="B14" s="72" t="s">
        <v>97</v>
      </c>
      <c r="C14" s="72" t="s">
        <v>170</v>
      </c>
      <c r="D14" s="72" t="s">
        <v>76</v>
      </c>
      <c r="E14" s="74">
        <v>78.406335449218801</v>
      </c>
      <c r="F14" s="87"/>
    </row>
    <row r="15" spans="2:6">
      <c r="B15" s="70" t="s">
        <v>112</v>
      </c>
      <c r="C15" s="70" t="s">
        <v>171</v>
      </c>
      <c r="D15" s="70" t="s">
        <v>91</v>
      </c>
      <c r="E15" s="71">
        <v>43.951931762695395</v>
      </c>
      <c r="F15" s="88" t="e">
        <f>#REF!</f>
        <v>#REF!</v>
      </c>
    </row>
    <row r="16" spans="2:6">
      <c r="B16" s="72" t="s">
        <v>98</v>
      </c>
      <c r="C16" s="72" t="s">
        <v>171</v>
      </c>
      <c r="D16" s="72" t="s">
        <v>76</v>
      </c>
      <c r="E16" s="74">
        <v>69.69056396484379</v>
      </c>
      <c r="F16" s="89"/>
    </row>
    <row r="17" spans="2:6">
      <c r="B17" s="70" t="s">
        <v>113</v>
      </c>
      <c r="C17" s="70" t="s">
        <v>172</v>
      </c>
      <c r="D17" s="70" t="s">
        <v>91</v>
      </c>
      <c r="E17" s="71">
        <v>46.240542602539001</v>
      </c>
      <c r="F17" s="88" t="e">
        <f>#REF!</f>
        <v>#REF!</v>
      </c>
    </row>
    <row r="18" spans="2:6">
      <c r="B18" s="72" t="s">
        <v>99</v>
      </c>
      <c r="C18" s="72" t="s">
        <v>172</v>
      </c>
      <c r="D18" s="72" t="s">
        <v>76</v>
      </c>
      <c r="E18" s="74">
        <v>69.427825927734403</v>
      </c>
      <c r="F18" s="89"/>
    </row>
    <row r="19" spans="2:6">
      <c r="B19" s="70" t="s">
        <v>114</v>
      </c>
      <c r="C19" s="70" t="s">
        <v>173</v>
      </c>
      <c r="D19" s="70" t="s">
        <v>91</v>
      </c>
      <c r="E19" s="71">
        <v>48.947415161132803</v>
      </c>
      <c r="F19" s="88" t="e">
        <f>#REF!</f>
        <v>#REF!</v>
      </c>
    </row>
    <row r="20" spans="2:6">
      <c r="B20" s="72" t="s">
        <v>100</v>
      </c>
      <c r="C20" s="72" t="s">
        <v>173</v>
      </c>
      <c r="D20" s="72" t="s">
        <v>76</v>
      </c>
      <c r="E20" s="74">
        <v>52.796942138671795</v>
      </c>
      <c r="F20" s="89"/>
    </row>
    <row r="21" spans="2:6">
      <c r="B21" s="70" t="s">
        <v>115</v>
      </c>
      <c r="C21" s="70" t="s">
        <v>174</v>
      </c>
      <c r="D21" s="70" t="s">
        <v>91</v>
      </c>
      <c r="E21" s="71">
        <v>55.795147705078207</v>
      </c>
      <c r="F21" s="88" t="e">
        <f>#REF!</f>
        <v>#REF!</v>
      </c>
    </row>
    <row r="22" spans="2:6">
      <c r="B22" s="72" t="s">
        <v>101</v>
      </c>
      <c r="C22" s="72" t="s">
        <v>174</v>
      </c>
      <c r="D22" s="72" t="s">
        <v>76</v>
      </c>
      <c r="E22" s="74">
        <v>68.45252685546879</v>
      </c>
      <c r="F22" s="89"/>
    </row>
    <row r="23" spans="2:6">
      <c r="B23" s="70" t="s">
        <v>116</v>
      </c>
      <c r="C23" s="70" t="s">
        <v>175</v>
      </c>
      <c r="D23" s="70" t="s">
        <v>91</v>
      </c>
      <c r="E23" s="71">
        <v>42.083599853515601</v>
      </c>
      <c r="F23" s="88" t="e">
        <f>#REF!</f>
        <v>#REF!</v>
      </c>
    </row>
    <row r="24" spans="2:6">
      <c r="B24" s="72" t="s">
        <v>102</v>
      </c>
      <c r="C24" s="72" t="s">
        <v>175</v>
      </c>
      <c r="D24" s="72" t="s">
        <v>76</v>
      </c>
      <c r="E24" s="74">
        <v>65.258947753906199</v>
      </c>
      <c r="F24" s="89"/>
    </row>
    <row r="25" spans="2:6">
      <c r="B25" s="70" t="s">
        <v>117</v>
      </c>
      <c r="C25" s="70" t="s">
        <v>176</v>
      </c>
      <c r="D25" s="70" t="s">
        <v>91</v>
      </c>
      <c r="E25" s="71">
        <v>43.688696289062605</v>
      </c>
      <c r="F25" s="88" t="e">
        <f>#REF!</f>
        <v>#REF!</v>
      </c>
    </row>
    <row r="26" spans="2:6">
      <c r="B26" s="72" t="s">
        <v>103</v>
      </c>
      <c r="C26" s="72" t="s">
        <v>176</v>
      </c>
      <c r="D26" s="72" t="s">
        <v>76</v>
      </c>
      <c r="E26" s="74">
        <v>62.427319335937604</v>
      </c>
      <c r="F26" s="89"/>
    </row>
    <row r="27" spans="2:6">
      <c r="B27" s="70" t="s">
        <v>118</v>
      </c>
      <c r="C27" s="70" t="s">
        <v>177</v>
      </c>
      <c r="D27" s="70" t="s">
        <v>91</v>
      </c>
      <c r="E27" s="71">
        <v>53.685546875</v>
      </c>
      <c r="F27" s="88" t="e">
        <f>#REF!</f>
        <v>#REF!</v>
      </c>
    </row>
    <row r="28" spans="2:6">
      <c r="B28" s="72" t="s">
        <v>104</v>
      </c>
      <c r="C28" s="72" t="s">
        <v>177</v>
      </c>
      <c r="D28" s="72" t="s">
        <v>76</v>
      </c>
      <c r="E28" s="74">
        <v>81.590277099609395</v>
      </c>
      <c r="F28" s="89"/>
    </row>
    <row r="29" spans="2:6">
      <c r="B29" s="70" t="s">
        <v>119</v>
      </c>
      <c r="C29" s="70" t="s">
        <v>178</v>
      </c>
      <c r="D29" s="70" t="s">
        <v>91</v>
      </c>
      <c r="E29" s="71">
        <v>53.165539550781205</v>
      </c>
      <c r="F29" s="88" t="e">
        <f>#REF!</f>
        <v>#REF!</v>
      </c>
    </row>
    <row r="30" spans="2:6">
      <c r="B30" s="72" t="s">
        <v>105</v>
      </c>
      <c r="C30" s="72" t="s">
        <v>178</v>
      </c>
      <c r="D30" s="72" t="s">
        <v>76</v>
      </c>
      <c r="E30" s="74">
        <v>69.539978027343793</v>
      </c>
      <c r="F30" s="89"/>
    </row>
    <row r="31" spans="2:6">
      <c r="B31" s="70" t="s">
        <v>162</v>
      </c>
      <c r="C31" s="70" t="s">
        <v>7</v>
      </c>
      <c r="D31" s="70" t="s">
        <v>91</v>
      </c>
      <c r="E31" s="71">
        <v>0</v>
      </c>
      <c r="F31" s="86" t="e">
        <f>#REF!</f>
        <v>#REF!</v>
      </c>
    </row>
    <row r="32" spans="2:6">
      <c r="B32" s="72" t="s">
        <v>161</v>
      </c>
      <c r="C32" s="72" t="s">
        <v>7</v>
      </c>
      <c r="D32" s="72" t="s">
        <v>76</v>
      </c>
      <c r="E32" s="74">
        <v>1.1210487365722659</v>
      </c>
      <c r="F32" s="87"/>
    </row>
    <row r="33" spans="2:6">
      <c r="B33" s="70" t="s">
        <v>147</v>
      </c>
      <c r="C33" s="70" t="s">
        <v>90</v>
      </c>
      <c r="D33" s="70" t="s">
        <v>91</v>
      </c>
      <c r="E33" s="71">
        <v>4.4000774383544998</v>
      </c>
      <c r="F33" s="86" t="e">
        <f>#REF!</f>
        <v>#REF!</v>
      </c>
    </row>
    <row r="34" spans="2:6">
      <c r="B34" s="72" t="s">
        <v>146</v>
      </c>
      <c r="C34" s="72" t="s">
        <v>90</v>
      </c>
      <c r="D34" s="72" t="s">
        <v>76</v>
      </c>
      <c r="E34" s="74">
        <v>245.77438964843799</v>
      </c>
      <c r="F34" s="87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  <mergeCell ref="F13:F14"/>
    <mergeCell ref="F3:F4"/>
    <mergeCell ref="F5:F6"/>
    <mergeCell ref="F7:F8"/>
    <mergeCell ref="F9:F10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509A-01E0-46F3-9DE2-FB687F08859E}">
  <dimension ref="B1:D17"/>
  <sheetViews>
    <sheetView showGridLines="0" tabSelected="1" zoomScale="60" zoomScaleNormal="60" workbookViewId="0">
      <selection activeCell="B1" sqref="B1:D17"/>
    </sheetView>
  </sheetViews>
  <sheetFormatPr defaultColWidth="10.83203125" defaultRowHeight="14.5"/>
  <cols>
    <col min="1" max="1" width="10.83203125" style="2"/>
    <col min="2" max="2" width="13.33203125" style="3" bestFit="1" customWidth="1"/>
    <col min="3" max="3" width="9.83203125" style="4" customWidth="1"/>
    <col min="4" max="4" width="9.83203125" style="2" customWidth="1"/>
    <col min="5" max="16384" width="10.83203125" style="2"/>
  </cols>
  <sheetData>
    <row r="1" spans="2:4">
      <c r="C1" s="70" t="s">
        <v>91</v>
      </c>
      <c r="D1" s="72" t="s">
        <v>76</v>
      </c>
    </row>
    <row r="2" spans="2:4">
      <c r="B2" s="70" t="s">
        <v>165</v>
      </c>
      <c r="C2" s="71">
        <v>50.129714965820398</v>
      </c>
      <c r="D2" s="73">
        <v>59.203814697265599</v>
      </c>
    </row>
    <row r="3" spans="2:4">
      <c r="B3" s="70" t="s">
        <v>166</v>
      </c>
      <c r="C3" s="71">
        <v>43.558361816406197</v>
      </c>
      <c r="D3" s="74">
        <v>62.172497558593797</v>
      </c>
    </row>
    <row r="4" spans="2:4">
      <c r="B4" s="70" t="s">
        <v>167</v>
      </c>
      <c r="C4" s="71">
        <v>48.364456176757798</v>
      </c>
      <c r="D4" s="74">
        <v>63.022998046875003</v>
      </c>
    </row>
    <row r="5" spans="2:4">
      <c r="B5" s="70" t="s">
        <v>168</v>
      </c>
      <c r="C5" s="71">
        <v>54.380950927734396</v>
      </c>
      <c r="D5" s="74">
        <v>66.889086914062602</v>
      </c>
    </row>
    <row r="6" spans="2:4">
      <c r="B6" s="70" t="s">
        <v>169</v>
      </c>
      <c r="C6" s="71">
        <v>61.720861816406206</v>
      </c>
      <c r="D6" s="74">
        <v>85.862481689453205</v>
      </c>
    </row>
    <row r="7" spans="2:4">
      <c r="B7" s="70" t="s">
        <v>170</v>
      </c>
      <c r="C7" s="71">
        <v>55.293249511718798</v>
      </c>
      <c r="D7" s="74">
        <v>78.406335449218801</v>
      </c>
    </row>
    <row r="8" spans="2:4">
      <c r="B8" s="70" t="s">
        <v>171</v>
      </c>
      <c r="C8" s="71">
        <v>43.951931762695395</v>
      </c>
      <c r="D8" s="74">
        <v>69.69056396484379</v>
      </c>
    </row>
    <row r="9" spans="2:4">
      <c r="B9" s="70" t="s">
        <v>172</v>
      </c>
      <c r="C9" s="71">
        <v>46.240542602539001</v>
      </c>
      <c r="D9" s="74">
        <v>69.427825927734403</v>
      </c>
    </row>
    <row r="10" spans="2:4">
      <c r="B10" s="70" t="s">
        <v>173</v>
      </c>
      <c r="C10" s="71">
        <v>48.947415161132803</v>
      </c>
      <c r="D10" s="74">
        <v>52.796942138671795</v>
      </c>
    </row>
    <row r="11" spans="2:4">
      <c r="B11" s="70" t="s">
        <v>174</v>
      </c>
      <c r="C11" s="71">
        <v>55.795147705078207</v>
      </c>
      <c r="D11" s="74">
        <v>68.45252685546879</v>
      </c>
    </row>
    <row r="12" spans="2:4">
      <c r="B12" s="70" t="s">
        <v>175</v>
      </c>
      <c r="C12" s="71">
        <v>42.083599853515601</v>
      </c>
      <c r="D12" s="74">
        <v>65.258947753906199</v>
      </c>
    </row>
    <row r="13" spans="2:4">
      <c r="B13" s="70" t="s">
        <v>176</v>
      </c>
      <c r="C13" s="71">
        <v>43.688696289062605</v>
      </c>
      <c r="D13" s="74">
        <v>62.427319335937604</v>
      </c>
    </row>
    <row r="14" spans="2:4">
      <c r="B14" s="70" t="s">
        <v>177</v>
      </c>
      <c r="C14" s="71">
        <v>53.685546875</v>
      </c>
      <c r="D14" s="74">
        <v>81.590277099609395</v>
      </c>
    </row>
    <row r="15" spans="2:4">
      <c r="B15" s="70" t="s">
        <v>178</v>
      </c>
      <c r="C15" s="71">
        <v>53.165539550781205</v>
      </c>
      <c r="D15" s="74">
        <v>69.539978027343793</v>
      </c>
    </row>
    <row r="16" spans="2:4">
      <c r="B16" s="70" t="s">
        <v>7</v>
      </c>
      <c r="C16" s="71">
        <v>0</v>
      </c>
      <c r="D16" s="74">
        <v>1.1210487365722659</v>
      </c>
    </row>
    <row r="17" spans="2:4">
      <c r="B17" s="70" t="s">
        <v>90</v>
      </c>
      <c r="C17" s="71">
        <v>4.4000774383544998</v>
      </c>
      <c r="D17" s="74">
        <v>245.77438964843799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373B-A5C6-AC46-9277-C22408EE8D64}">
  <dimension ref="A1:BO33"/>
  <sheetViews>
    <sheetView zoomScale="143" workbookViewId="0">
      <selection activeCell="A2" sqref="A2:D33"/>
    </sheetView>
  </sheetViews>
  <sheetFormatPr defaultColWidth="10.83203125" defaultRowHeight="15.5"/>
  <cols>
    <col min="1" max="1" width="10.83203125" style="1"/>
    <col min="2" max="2" width="10.83203125" style="66"/>
    <col min="3" max="4" width="10.83203125" style="1"/>
    <col min="5" max="7" width="10.83203125" style="64"/>
    <col min="8" max="16384" width="10.83203125" style="1"/>
  </cols>
  <sheetData>
    <row r="1" spans="1:67">
      <c r="A1" t="s">
        <v>18</v>
      </c>
      <c r="B1" s="65" t="s">
        <v>19</v>
      </c>
      <c r="C1" t="s">
        <v>20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11</v>
      </c>
      <c r="K1" t="s">
        <v>154</v>
      </c>
      <c r="L1" t="s">
        <v>155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74</v>
      </c>
    </row>
    <row r="2" spans="1:67">
      <c r="A2" t="s">
        <v>106</v>
      </c>
      <c r="B2" s="65" t="s">
        <v>165</v>
      </c>
      <c r="C2" t="s">
        <v>91</v>
      </c>
      <c r="D2">
        <f t="shared" ref="D2:D33" si="0">L2/5</f>
        <v>50.129714965820398</v>
      </c>
      <c r="E2">
        <v>12.532428741455099</v>
      </c>
      <c r="F2" t="s">
        <v>156</v>
      </c>
      <c r="G2" t="s">
        <v>157</v>
      </c>
      <c r="H2" t="s">
        <v>158</v>
      </c>
      <c r="I2" t="s">
        <v>158</v>
      </c>
      <c r="J2" t="s">
        <v>159</v>
      </c>
      <c r="K2" t="s">
        <v>160</v>
      </c>
      <c r="L2">
        <v>250.64857482910199</v>
      </c>
      <c r="M2"/>
      <c r="N2"/>
      <c r="O2">
        <v>14.385443687439</v>
      </c>
      <c r="P2">
        <v>10.6823272705078</v>
      </c>
      <c r="Q2">
        <v>16610</v>
      </c>
      <c r="R2">
        <v>176</v>
      </c>
      <c r="S2">
        <v>16434</v>
      </c>
      <c r="T2">
        <v>0</v>
      </c>
      <c r="U2">
        <v>0</v>
      </c>
      <c r="V2">
        <v>0</v>
      </c>
      <c r="W2">
        <v>0</v>
      </c>
      <c r="X2"/>
      <c r="Y2"/>
      <c r="Z2"/>
      <c r="AA2"/>
      <c r="AB2"/>
      <c r="AC2"/>
      <c r="AD2"/>
      <c r="AE2"/>
      <c r="AF2">
        <v>4879.22412109375</v>
      </c>
      <c r="AG2"/>
      <c r="AH2"/>
      <c r="AI2"/>
      <c r="AJ2"/>
      <c r="AK2"/>
      <c r="AL2"/>
      <c r="AM2"/>
      <c r="AN2"/>
      <c r="AO2"/>
      <c r="AP2"/>
      <c r="AQ2"/>
      <c r="AR2"/>
      <c r="AS2"/>
      <c r="AT2">
        <v>5520.5309781161204</v>
      </c>
      <c r="AU2">
        <v>3510.64855350171</v>
      </c>
      <c r="AV2">
        <v>3531.9453209148501</v>
      </c>
      <c r="AW2"/>
      <c r="AX2"/>
      <c r="AY2"/>
      <c r="AZ2"/>
      <c r="BA2">
        <v>13.477479934692401</v>
      </c>
      <c r="BB2">
        <v>11.5881357192993</v>
      </c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67">
      <c r="A3" t="s">
        <v>92</v>
      </c>
      <c r="B3" s="65" t="s">
        <v>165</v>
      </c>
      <c r="C3" t="s">
        <v>76</v>
      </c>
      <c r="D3">
        <f t="shared" si="0"/>
        <v>59.203814697265599</v>
      </c>
      <c r="E3">
        <v>14.8009538650513</v>
      </c>
      <c r="F3" t="s">
        <v>156</v>
      </c>
      <c r="G3" t="s">
        <v>157</v>
      </c>
      <c r="H3" t="s">
        <v>158</v>
      </c>
      <c r="I3" t="s">
        <v>158</v>
      </c>
      <c r="J3" t="s">
        <v>159</v>
      </c>
      <c r="K3" t="s">
        <v>160</v>
      </c>
      <c r="L3">
        <v>296.01907348632801</v>
      </c>
      <c r="M3"/>
      <c r="N3"/>
      <c r="O3">
        <v>16.698930740356399</v>
      </c>
      <c r="P3">
        <v>12.906033515930201</v>
      </c>
      <c r="Q3">
        <v>18717</v>
      </c>
      <c r="R3">
        <v>234</v>
      </c>
      <c r="S3">
        <v>18483</v>
      </c>
      <c r="T3">
        <v>0</v>
      </c>
      <c r="U3">
        <v>0</v>
      </c>
      <c r="V3">
        <v>0</v>
      </c>
      <c r="W3">
        <v>0</v>
      </c>
      <c r="X3"/>
      <c r="Y3"/>
      <c r="Z3"/>
      <c r="AA3"/>
      <c r="AB3"/>
      <c r="AC3"/>
      <c r="AD3"/>
      <c r="AE3"/>
      <c r="AF3">
        <v>5630.16259765625</v>
      </c>
      <c r="AG3"/>
      <c r="AH3"/>
      <c r="AI3"/>
      <c r="AJ3"/>
      <c r="AK3"/>
      <c r="AL3"/>
      <c r="AM3"/>
      <c r="AN3"/>
      <c r="AO3"/>
      <c r="AP3"/>
      <c r="AQ3"/>
      <c r="AR3"/>
      <c r="AS3"/>
      <c r="AT3">
        <v>6219.7889936398196</v>
      </c>
      <c r="AU3">
        <v>4688.5774646724603</v>
      </c>
      <c r="AV3">
        <v>4707.7206766069703</v>
      </c>
      <c r="AW3"/>
      <c r="AX3"/>
      <c r="AY3"/>
      <c r="AZ3"/>
      <c r="BA3">
        <v>15.7689266204834</v>
      </c>
      <c r="BB3">
        <v>13.833776473999</v>
      </c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67">
      <c r="A4" t="s">
        <v>107</v>
      </c>
      <c r="B4" s="65" t="s">
        <v>166</v>
      </c>
      <c r="C4" t="s">
        <v>91</v>
      </c>
      <c r="D4">
        <f t="shared" si="0"/>
        <v>43.558361816406197</v>
      </c>
      <c r="E4">
        <v>10.889590263366699</v>
      </c>
      <c r="F4" t="s">
        <v>156</v>
      </c>
      <c r="G4" t="s">
        <v>157</v>
      </c>
      <c r="H4" t="s">
        <v>158</v>
      </c>
      <c r="I4" t="s">
        <v>158</v>
      </c>
      <c r="J4" t="s">
        <v>159</v>
      </c>
      <c r="K4" t="s">
        <v>160</v>
      </c>
      <c r="L4">
        <v>217.79180908203099</v>
      </c>
      <c r="M4"/>
      <c r="N4"/>
      <c r="O4">
        <v>12.5677032470703</v>
      </c>
      <c r="P4">
        <v>9.2138671875</v>
      </c>
      <c r="Q4">
        <v>17583</v>
      </c>
      <c r="R4">
        <v>162</v>
      </c>
      <c r="S4">
        <v>17421</v>
      </c>
      <c r="T4">
        <v>0</v>
      </c>
      <c r="U4">
        <v>0</v>
      </c>
      <c r="V4">
        <v>0</v>
      </c>
      <c r="W4">
        <v>0</v>
      </c>
      <c r="X4"/>
      <c r="Y4"/>
      <c r="Z4"/>
      <c r="AA4"/>
      <c r="AB4"/>
      <c r="AC4"/>
      <c r="AD4"/>
      <c r="AE4"/>
      <c r="AF4">
        <v>4879.22412109375</v>
      </c>
      <c r="AG4"/>
      <c r="AH4"/>
      <c r="AI4"/>
      <c r="AJ4"/>
      <c r="AK4"/>
      <c r="AL4"/>
      <c r="AM4"/>
      <c r="AN4"/>
      <c r="AO4"/>
      <c r="AP4"/>
      <c r="AQ4"/>
      <c r="AR4"/>
      <c r="AS4"/>
      <c r="AT4">
        <v>5658.1417070553598</v>
      </c>
      <c r="AU4">
        <v>3600.7191624366301</v>
      </c>
      <c r="AV4">
        <v>3619.6751114913</v>
      </c>
      <c r="AW4"/>
      <c r="AX4"/>
      <c r="AY4"/>
      <c r="AZ4"/>
      <c r="BA4">
        <v>11.745471000671399</v>
      </c>
      <c r="BB4">
        <v>10.034330368041999</v>
      </c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7">
      <c r="A5" t="s">
        <v>93</v>
      </c>
      <c r="B5" s="65" t="s">
        <v>166</v>
      </c>
      <c r="C5" t="s">
        <v>76</v>
      </c>
      <c r="D5">
        <f t="shared" si="0"/>
        <v>62.172497558593797</v>
      </c>
      <c r="E5">
        <v>15.5431251525879</v>
      </c>
      <c r="F5" t="s">
        <v>156</v>
      </c>
      <c r="G5" t="s">
        <v>157</v>
      </c>
      <c r="H5" t="s">
        <v>158</v>
      </c>
      <c r="I5" t="s">
        <v>158</v>
      </c>
      <c r="J5" t="s">
        <v>159</v>
      </c>
      <c r="K5" t="s">
        <v>160</v>
      </c>
      <c r="L5">
        <v>310.86248779296898</v>
      </c>
      <c r="M5"/>
      <c r="N5"/>
      <c r="O5">
        <v>17.4910583496094</v>
      </c>
      <c r="P5">
        <v>13.598411560058601</v>
      </c>
      <c r="Q5">
        <v>18667</v>
      </c>
      <c r="R5">
        <v>245</v>
      </c>
      <c r="S5">
        <v>18422</v>
      </c>
      <c r="T5">
        <v>0</v>
      </c>
      <c r="U5">
        <v>0</v>
      </c>
      <c r="V5">
        <v>0</v>
      </c>
      <c r="W5">
        <v>0</v>
      </c>
      <c r="X5"/>
      <c r="Y5"/>
      <c r="Z5"/>
      <c r="AA5"/>
      <c r="AB5"/>
      <c r="AC5"/>
      <c r="AD5"/>
      <c r="AE5"/>
      <c r="AF5">
        <v>5630.16259765625</v>
      </c>
      <c r="AG5"/>
      <c r="AH5"/>
      <c r="AI5"/>
      <c r="AJ5"/>
      <c r="AK5"/>
      <c r="AL5"/>
      <c r="AM5"/>
      <c r="AN5"/>
      <c r="AO5"/>
      <c r="AP5"/>
      <c r="AQ5"/>
      <c r="AR5"/>
      <c r="AS5"/>
      <c r="AT5">
        <v>6201.7847696109702</v>
      </c>
      <c r="AU5">
        <v>4678.0871735629698</v>
      </c>
      <c r="AV5">
        <v>4698.08534740086</v>
      </c>
      <c r="AW5"/>
      <c r="AX5"/>
      <c r="AY5"/>
      <c r="AZ5"/>
      <c r="BA5">
        <v>16.536565780639599</v>
      </c>
      <c r="BB5">
        <v>14.5505228042603</v>
      </c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67">
      <c r="A6" t="s">
        <v>108</v>
      </c>
      <c r="B6" s="65" t="s">
        <v>167</v>
      </c>
      <c r="C6" t="s">
        <v>91</v>
      </c>
      <c r="D6">
        <f t="shared" si="0"/>
        <v>48.364456176757798</v>
      </c>
      <c r="E6">
        <v>12.091114044189499</v>
      </c>
      <c r="F6" t="s">
        <v>156</v>
      </c>
      <c r="G6" t="s">
        <v>157</v>
      </c>
      <c r="H6" t="s">
        <v>158</v>
      </c>
      <c r="I6" t="s">
        <v>158</v>
      </c>
      <c r="J6" t="s">
        <v>159</v>
      </c>
      <c r="K6" t="s">
        <v>160</v>
      </c>
      <c r="L6">
        <v>241.82228088378901</v>
      </c>
      <c r="M6"/>
      <c r="N6"/>
      <c r="O6">
        <v>13.990059852600099</v>
      </c>
      <c r="P6">
        <v>10.195228576660201</v>
      </c>
      <c r="Q6">
        <v>15257</v>
      </c>
      <c r="R6">
        <v>156</v>
      </c>
      <c r="S6">
        <v>15101</v>
      </c>
      <c r="T6">
        <v>0</v>
      </c>
      <c r="U6">
        <v>0</v>
      </c>
      <c r="V6">
        <v>0</v>
      </c>
      <c r="W6">
        <v>0</v>
      </c>
      <c r="X6"/>
      <c r="Y6"/>
      <c r="Z6"/>
      <c r="AA6"/>
      <c r="AB6"/>
      <c r="AC6"/>
      <c r="AD6"/>
      <c r="AE6"/>
      <c r="AF6">
        <v>4879.22412109375</v>
      </c>
      <c r="AG6"/>
      <c r="AH6"/>
      <c r="AI6"/>
      <c r="AJ6"/>
      <c r="AK6"/>
      <c r="AL6"/>
      <c r="AM6"/>
      <c r="AN6"/>
      <c r="AO6"/>
      <c r="AP6"/>
      <c r="AQ6"/>
      <c r="AR6"/>
      <c r="AS6"/>
      <c r="AT6">
        <v>5607.3470709385001</v>
      </c>
      <c r="AU6">
        <v>3567.0269866331</v>
      </c>
      <c r="AV6">
        <v>3587.8888817075999</v>
      </c>
      <c r="AW6"/>
      <c r="AX6"/>
      <c r="AY6"/>
      <c r="AZ6"/>
      <c r="BA6">
        <v>13.0595817565918</v>
      </c>
      <c r="BB6">
        <v>11.1234436035156</v>
      </c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67">
      <c r="A7" t="s">
        <v>94</v>
      </c>
      <c r="B7" s="65" t="s">
        <v>167</v>
      </c>
      <c r="C7" t="s">
        <v>76</v>
      </c>
      <c r="D7">
        <f t="shared" si="0"/>
        <v>63.022998046875003</v>
      </c>
      <c r="E7">
        <v>15.755749702453601</v>
      </c>
      <c r="F7" t="s">
        <v>156</v>
      </c>
      <c r="G7" t="s">
        <v>157</v>
      </c>
      <c r="H7" t="s">
        <v>158</v>
      </c>
      <c r="I7" t="s">
        <v>158</v>
      </c>
      <c r="J7" t="s">
        <v>159</v>
      </c>
      <c r="K7" t="s">
        <v>160</v>
      </c>
      <c r="L7">
        <v>315.114990234375</v>
      </c>
      <c r="M7"/>
      <c r="N7"/>
      <c r="O7">
        <v>17.825546264648398</v>
      </c>
      <c r="P7">
        <v>13.689587593078601</v>
      </c>
      <c r="Q7">
        <v>16763</v>
      </c>
      <c r="R7">
        <v>223</v>
      </c>
      <c r="S7">
        <v>16540</v>
      </c>
      <c r="T7">
        <v>0</v>
      </c>
      <c r="U7">
        <v>0</v>
      </c>
      <c r="V7">
        <v>0</v>
      </c>
      <c r="W7">
        <v>0</v>
      </c>
      <c r="X7"/>
      <c r="Y7"/>
      <c r="Z7"/>
      <c r="AA7"/>
      <c r="AB7"/>
      <c r="AC7"/>
      <c r="AD7"/>
      <c r="AE7"/>
      <c r="AF7">
        <v>5630.16259765625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>
        <v>6187.0547509984599</v>
      </c>
      <c r="AU7">
        <v>4672.80264426143</v>
      </c>
      <c r="AV7">
        <v>4692.9469036303999</v>
      </c>
      <c r="AW7"/>
      <c r="AX7"/>
      <c r="AY7"/>
      <c r="AZ7"/>
      <c r="BA7">
        <v>16.811313629150401</v>
      </c>
      <c r="BB7">
        <v>14.7011318206787</v>
      </c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67">
      <c r="A8" t="s">
        <v>109</v>
      </c>
      <c r="B8" s="65" t="s">
        <v>168</v>
      </c>
      <c r="C8" t="s">
        <v>91</v>
      </c>
      <c r="D8">
        <f t="shared" si="0"/>
        <v>54.380950927734396</v>
      </c>
      <c r="E8">
        <v>13.595237731933601</v>
      </c>
      <c r="F8" t="s">
        <v>156</v>
      </c>
      <c r="G8" t="s">
        <v>157</v>
      </c>
      <c r="H8" t="s">
        <v>158</v>
      </c>
      <c r="I8" t="s">
        <v>158</v>
      </c>
      <c r="J8" t="s">
        <v>159</v>
      </c>
      <c r="K8" t="s">
        <v>160</v>
      </c>
      <c r="L8">
        <v>271.90475463867199</v>
      </c>
      <c r="M8"/>
      <c r="N8"/>
      <c r="O8">
        <v>15.519879341125501</v>
      </c>
      <c r="P8">
        <v>11.673739433288601</v>
      </c>
      <c r="Q8">
        <v>16711</v>
      </c>
      <c r="R8">
        <v>192</v>
      </c>
      <c r="S8">
        <v>16519</v>
      </c>
      <c r="T8">
        <v>0</v>
      </c>
      <c r="U8">
        <v>0</v>
      </c>
      <c r="V8">
        <v>0</v>
      </c>
      <c r="W8">
        <v>0</v>
      </c>
      <c r="X8"/>
      <c r="Y8"/>
      <c r="Z8"/>
      <c r="AA8"/>
      <c r="AB8"/>
      <c r="AC8"/>
      <c r="AD8"/>
      <c r="AE8"/>
      <c r="AF8">
        <v>4879.22412109375</v>
      </c>
      <c r="AG8"/>
      <c r="AH8"/>
      <c r="AI8"/>
      <c r="AJ8"/>
      <c r="AK8"/>
      <c r="AL8"/>
      <c r="AM8"/>
      <c r="AN8"/>
      <c r="AO8"/>
      <c r="AP8"/>
      <c r="AQ8"/>
      <c r="AR8"/>
      <c r="AS8"/>
      <c r="AT8">
        <v>5704.0578816731804</v>
      </c>
      <c r="AU8">
        <v>3638.1312046657199</v>
      </c>
      <c r="AV8">
        <v>3661.8675413293199</v>
      </c>
      <c r="AW8"/>
      <c r="AX8"/>
      <c r="AY8"/>
      <c r="AZ8"/>
      <c r="BA8">
        <v>14.5768032073975</v>
      </c>
      <c r="BB8">
        <v>12.614489555358899</v>
      </c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67">
      <c r="A9" t="s">
        <v>95</v>
      </c>
      <c r="B9" s="65" t="s">
        <v>168</v>
      </c>
      <c r="C9" t="s">
        <v>76</v>
      </c>
      <c r="D9">
        <f t="shared" si="0"/>
        <v>66.889086914062602</v>
      </c>
      <c r="E9">
        <v>16.7222709655762</v>
      </c>
      <c r="F9" t="s">
        <v>156</v>
      </c>
      <c r="G9" t="s">
        <v>157</v>
      </c>
      <c r="H9" t="s">
        <v>158</v>
      </c>
      <c r="I9" t="s">
        <v>158</v>
      </c>
      <c r="J9" t="s">
        <v>159</v>
      </c>
      <c r="K9" t="s">
        <v>160</v>
      </c>
      <c r="L9">
        <v>334.44543457031301</v>
      </c>
      <c r="M9"/>
      <c r="N9"/>
      <c r="O9">
        <v>18.8668537139893</v>
      </c>
      <c r="P9">
        <v>14.581590652465801</v>
      </c>
      <c r="Q9">
        <v>16580</v>
      </c>
      <c r="R9">
        <v>234</v>
      </c>
      <c r="S9">
        <v>16346</v>
      </c>
      <c r="T9">
        <v>0</v>
      </c>
      <c r="U9">
        <v>0</v>
      </c>
      <c r="V9">
        <v>0</v>
      </c>
      <c r="W9">
        <v>0</v>
      </c>
      <c r="X9"/>
      <c r="Y9"/>
      <c r="Z9"/>
      <c r="AA9"/>
      <c r="AB9"/>
      <c r="AC9"/>
      <c r="AD9"/>
      <c r="AE9"/>
      <c r="AF9">
        <v>5630.16259765625</v>
      </c>
      <c r="AG9"/>
      <c r="AH9"/>
      <c r="AI9"/>
      <c r="AJ9"/>
      <c r="AK9"/>
      <c r="AL9"/>
      <c r="AM9"/>
      <c r="AN9"/>
      <c r="AO9"/>
      <c r="AP9"/>
      <c r="AQ9"/>
      <c r="AR9"/>
      <c r="AS9"/>
      <c r="AT9">
        <v>6239.5389268663203</v>
      </c>
      <c r="AU9">
        <v>4639.8064721342098</v>
      </c>
      <c r="AV9">
        <v>4662.3841195653004</v>
      </c>
      <c r="AW9"/>
      <c r="AX9"/>
      <c r="AY9"/>
      <c r="AZ9"/>
      <c r="BA9">
        <v>17.8159580230713</v>
      </c>
      <c r="BB9">
        <v>15.629599571228001</v>
      </c>
      <c r="BC9"/>
      <c r="BD9"/>
      <c r="BE9"/>
      <c r="BF9"/>
      <c r="BG9"/>
      <c r="BH9"/>
      <c r="BI9"/>
      <c r="BJ9"/>
      <c r="BK9"/>
      <c r="BL9"/>
      <c r="BM9"/>
      <c r="BN9"/>
      <c r="BO9"/>
    </row>
    <row r="10" spans="1:67">
      <c r="A10" t="s">
        <v>110</v>
      </c>
      <c r="B10" s="65" t="s">
        <v>169</v>
      </c>
      <c r="C10" t="s">
        <v>91</v>
      </c>
      <c r="D10">
        <f t="shared" si="0"/>
        <v>61.720861816406206</v>
      </c>
      <c r="E10">
        <v>15.4302158355713</v>
      </c>
      <c r="F10" t="s">
        <v>156</v>
      </c>
      <c r="G10" t="s">
        <v>157</v>
      </c>
      <c r="H10" t="s">
        <v>158</v>
      </c>
      <c r="I10" t="s">
        <v>158</v>
      </c>
      <c r="J10" t="s">
        <v>159</v>
      </c>
      <c r="K10" t="s">
        <v>160</v>
      </c>
      <c r="L10">
        <v>308.60430908203102</v>
      </c>
      <c r="M10"/>
      <c r="N10"/>
      <c r="O10">
        <v>17.417472839355501</v>
      </c>
      <c r="P10">
        <v>13.446310043335</v>
      </c>
      <c r="Q10">
        <v>17805</v>
      </c>
      <c r="R10">
        <v>232</v>
      </c>
      <c r="S10">
        <v>17573</v>
      </c>
      <c r="T10">
        <v>0</v>
      </c>
      <c r="U10">
        <v>0</v>
      </c>
      <c r="V10">
        <v>0</v>
      </c>
      <c r="W10">
        <v>0</v>
      </c>
      <c r="X10"/>
      <c r="Y10"/>
      <c r="Z10"/>
      <c r="AA10"/>
      <c r="AB10"/>
      <c r="AC10"/>
      <c r="AD10"/>
      <c r="AE10"/>
      <c r="AF10">
        <v>4879.22412109375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>
        <v>5668.70081618737</v>
      </c>
      <c r="AU10">
        <v>3632.6410271866998</v>
      </c>
      <c r="AV10">
        <v>3659.1709834376602</v>
      </c>
      <c r="AW10"/>
      <c r="AX10"/>
      <c r="AY10"/>
      <c r="AZ10"/>
      <c r="BA10">
        <v>16.443702697753899</v>
      </c>
      <c r="BB10">
        <v>14.417600631713899</v>
      </c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67">
      <c r="A11" t="s">
        <v>96</v>
      </c>
      <c r="B11" s="65" t="s">
        <v>169</v>
      </c>
      <c r="C11" t="s">
        <v>76</v>
      </c>
      <c r="D11">
        <f t="shared" si="0"/>
        <v>85.862481689453205</v>
      </c>
      <c r="E11">
        <v>21.465620040893601</v>
      </c>
      <c r="F11" t="s">
        <v>156</v>
      </c>
      <c r="G11" t="s">
        <v>157</v>
      </c>
      <c r="H11" t="s">
        <v>158</v>
      </c>
      <c r="I11" t="s">
        <v>158</v>
      </c>
      <c r="J11" t="s">
        <v>159</v>
      </c>
      <c r="K11" t="s">
        <v>160</v>
      </c>
      <c r="L11">
        <v>429.31240844726602</v>
      </c>
      <c r="M11"/>
      <c r="N11"/>
      <c r="O11">
        <v>23.905382156372099</v>
      </c>
      <c r="P11">
        <v>19.030906677246101</v>
      </c>
      <c r="Q11">
        <v>16482</v>
      </c>
      <c r="R11">
        <v>298</v>
      </c>
      <c r="S11">
        <v>16184</v>
      </c>
      <c r="T11">
        <v>0</v>
      </c>
      <c r="U11">
        <v>0</v>
      </c>
      <c r="V11">
        <v>0</v>
      </c>
      <c r="W11">
        <v>0</v>
      </c>
      <c r="X11"/>
      <c r="Y11"/>
      <c r="Z11"/>
      <c r="AA11"/>
      <c r="AB11"/>
      <c r="AC11"/>
      <c r="AD11"/>
      <c r="AE11"/>
      <c r="AF11">
        <v>5630.16259765625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>
        <v>6179.0214270265296</v>
      </c>
      <c r="AU11">
        <v>4673.7837490321299</v>
      </c>
      <c r="AV11">
        <v>4700.99894306449</v>
      </c>
      <c r="AW11"/>
      <c r="AX11"/>
      <c r="AY11"/>
      <c r="AZ11"/>
      <c r="BA11">
        <v>22.709764480590799</v>
      </c>
      <c r="BB11">
        <v>20.2227878570557</v>
      </c>
      <c r="BC1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67">
      <c r="A12" t="s">
        <v>111</v>
      </c>
      <c r="B12" s="65" t="s">
        <v>170</v>
      </c>
      <c r="C12" t="s">
        <v>91</v>
      </c>
      <c r="D12">
        <f t="shared" si="0"/>
        <v>55.293249511718798</v>
      </c>
      <c r="E12">
        <v>13.8233127593994</v>
      </c>
      <c r="F12" t="s">
        <v>156</v>
      </c>
      <c r="G12" t="s">
        <v>157</v>
      </c>
      <c r="H12" t="s">
        <v>158</v>
      </c>
      <c r="I12" t="s">
        <v>158</v>
      </c>
      <c r="J12" t="s">
        <v>159</v>
      </c>
      <c r="K12" t="s">
        <v>160</v>
      </c>
      <c r="L12">
        <v>276.46624755859398</v>
      </c>
      <c r="M12"/>
      <c r="N12"/>
      <c r="O12">
        <v>15.707974433898899</v>
      </c>
      <c r="P12">
        <v>11.9416656494141</v>
      </c>
      <c r="Q12">
        <v>17721</v>
      </c>
      <c r="R12">
        <v>207</v>
      </c>
      <c r="S12">
        <v>17514</v>
      </c>
      <c r="T12">
        <v>0</v>
      </c>
      <c r="U12">
        <v>0</v>
      </c>
      <c r="V12">
        <v>0</v>
      </c>
      <c r="W12">
        <v>0</v>
      </c>
      <c r="X12"/>
      <c r="Y12"/>
      <c r="Z12"/>
      <c r="AA12"/>
      <c r="AB12"/>
      <c r="AC12"/>
      <c r="AD12"/>
      <c r="AE12"/>
      <c r="AF12">
        <v>4879.22412109375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>
        <v>5742.3439740904296</v>
      </c>
      <c r="AU12">
        <v>3696.3000124732798</v>
      </c>
      <c r="AV12">
        <v>3720.1999673321902</v>
      </c>
      <c r="AW12"/>
      <c r="AX12"/>
      <c r="AY12"/>
      <c r="AZ12"/>
      <c r="BA12">
        <v>14.784497261047401</v>
      </c>
      <c r="BB12">
        <v>12.862912178039601</v>
      </c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67">
      <c r="A13" t="s">
        <v>97</v>
      </c>
      <c r="B13" s="65" t="s">
        <v>170</v>
      </c>
      <c r="C13" t="s">
        <v>76</v>
      </c>
      <c r="D13">
        <f t="shared" si="0"/>
        <v>78.406335449218801</v>
      </c>
      <c r="E13">
        <v>19.601583480835</v>
      </c>
      <c r="F13" t="s">
        <v>156</v>
      </c>
      <c r="G13" t="s">
        <v>157</v>
      </c>
      <c r="H13" t="s">
        <v>158</v>
      </c>
      <c r="I13" t="s">
        <v>158</v>
      </c>
      <c r="J13" t="s">
        <v>159</v>
      </c>
      <c r="K13" t="s">
        <v>160</v>
      </c>
      <c r="L13">
        <v>392.03167724609398</v>
      </c>
      <c r="M13"/>
      <c r="N13"/>
      <c r="O13">
        <v>21.852067947387699</v>
      </c>
      <c r="P13">
        <v>17.355396270751999</v>
      </c>
      <c r="Q13">
        <v>17672</v>
      </c>
      <c r="R13">
        <v>292</v>
      </c>
      <c r="S13">
        <v>17380</v>
      </c>
      <c r="T13">
        <v>0</v>
      </c>
      <c r="U13">
        <v>0</v>
      </c>
      <c r="V13">
        <v>0</v>
      </c>
      <c r="W13">
        <v>0</v>
      </c>
      <c r="X13"/>
      <c r="Y13"/>
      <c r="Z13"/>
      <c r="AA13"/>
      <c r="AB13"/>
      <c r="AC13"/>
      <c r="AD13"/>
      <c r="AE13"/>
      <c r="AF13">
        <v>5630.16259765625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>
        <v>6102.4439479880102</v>
      </c>
      <c r="AU13">
        <v>4640.4229793500299</v>
      </c>
      <c r="AV13">
        <v>4664.5804104750996</v>
      </c>
      <c r="AW13"/>
      <c r="AX13"/>
      <c r="AY13"/>
      <c r="AZ13"/>
      <c r="BA13">
        <v>20.749252319335898</v>
      </c>
      <c r="BB13">
        <v>18.455032348632798</v>
      </c>
      <c r="BC13"/>
      <c r="BD13"/>
      <c r="BE13"/>
      <c r="BF13"/>
      <c r="BG13"/>
      <c r="BH13"/>
      <c r="BI13"/>
      <c r="BJ13"/>
      <c r="BK13"/>
      <c r="BL13"/>
      <c r="BM13"/>
      <c r="BN13"/>
      <c r="BO13"/>
    </row>
    <row r="14" spans="1:67">
      <c r="A14" t="s">
        <v>112</v>
      </c>
      <c r="B14" s="65" t="s">
        <v>171</v>
      </c>
      <c r="C14" t="s">
        <v>91</v>
      </c>
      <c r="D14">
        <f t="shared" si="0"/>
        <v>43.951931762695395</v>
      </c>
      <c r="E14">
        <v>10.987982749939</v>
      </c>
      <c r="F14" t="s">
        <v>156</v>
      </c>
      <c r="G14" t="s">
        <v>157</v>
      </c>
      <c r="H14" t="s">
        <v>158</v>
      </c>
      <c r="I14" t="s">
        <v>158</v>
      </c>
      <c r="J14" t="s">
        <v>159</v>
      </c>
      <c r="K14" t="s">
        <v>160</v>
      </c>
      <c r="L14">
        <v>219.75965881347699</v>
      </c>
      <c r="M14"/>
      <c r="N14"/>
      <c r="O14">
        <v>12.7025861740112</v>
      </c>
      <c r="P14">
        <v>9.2758750915527308</v>
      </c>
      <c r="Q14">
        <v>16996</v>
      </c>
      <c r="R14">
        <v>158</v>
      </c>
      <c r="S14">
        <v>16838</v>
      </c>
      <c r="T14">
        <v>0</v>
      </c>
      <c r="U14">
        <v>0</v>
      </c>
      <c r="V14">
        <v>0</v>
      </c>
      <c r="W14">
        <v>0</v>
      </c>
      <c r="X14"/>
      <c r="Y14"/>
      <c r="Z14"/>
      <c r="AA14"/>
      <c r="AB14"/>
      <c r="AC14"/>
      <c r="AD14"/>
      <c r="AE14"/>
      <c r="AF14">
        <v>4879.22412109375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>
        <v>5667.1936529618297</v>
      </c>
      <c r="AU14">
        <v>3637.56962038641</v>
      </c>
      <c r="AV14">
        <v>3656.4376244548298</v>
      </c>
      <c r="AW14"/>
      <c r="AX14"/>
      <c r="AY14"/>
      <c r="AZ14"/>
      <c r="BA14">
        <v>11.8624677658081</v>
      </c>
      <c r="BB14">
        <v>10.114146232605</v>
      </c>
      <c r="BC14"/>
      <c r="BD14"/>
      <c r="BE14"/>
      <c r="BF14"/>
      <c r="BG14"/>
      <c r="BH14"/>
      <c r="BI14"/>
      <c r="BJ14"/>
      <c r="BK14"/>
      <c r="BL14"/>
      <c r="BM14"/>
      <c r="BN14"/>
      <c r="BO14"/>
    </row>
    <row r="15" spans="1:67">
      <c r="A15" t="s">
        <v>98</v>
      </c>
      <c r="B15" s="65" t="s">
        <v>171</v>
      </c>
      <c r="C15" t="s">
        <v>76</v>
      </c>
      <c r="D15">
        <f t="shared" si="0"/>
        <v>69.69056396484379</v>
      </c>
      <c r="E15">
        <v>17.422641754150401</v>
      </c>
      <c r="F15" t="s">
        <v>156</v>
      </c>
      <c r="G15" t="s">
        <v>157</v>
      </c>
      <c r="H15" t="s">
        <v>158</v>
      </c>
      <c r="I15" t="s">
        <v>158</v>
      </c>
      <c r="J15" t="s">
        <v>159</v>
      </c>
      <c r="K15" t="s">
        <v>160</v>
      </c>
      <c r="L15">
        <v>348.45281982421898</v>
      </c>
      <c r="M15"/>
      <c r="N15"/>
      <c r="O15">
        <v>19.530225753784201</v>
      </c>
      <c r="P15">
        <v>15.318826675415</v>
      </c>
      <c r="Q15">
        <v>17891</v>
      </c>
      <c r="R15">
        <v>263</v>
      </c>
      <c r="S15">
        <v>17628</v>
      </c>
      <c r="T15">
        <v>0</v>
      </c>
      <c r="U15">
        <v>0</v>
      </c>
      <c r="V15">
        <v>0</v>
      </c>
      <c r="W15">
        <v>0</v>
      </c>
      <c r="X15"/>
      <c r="Y15"/>
      <c r="Z15"/>
      <c r="AA15"/>
      <c r="AB15"/>
      <c r="AC15"/>
      <c r="AD15"/>
      <c r="AE15"/>
      <c r="AF15">
        <v>5630.16259765625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>
        <v>6123.8809057895696</v>
      </c>
      <c r="AU15">
        <v>4642.1581708415997</v>
      </c>
      <c r="AV15">
        <v>4663.9396855300301</v>
      </c>
      <c r="AW15"/>
      <c r="AX15"/>
      <c r="AY15"/>
      <c r="AZ15"/>
      <c r="BA15">
        <v>18.4974689483643</v>
      </c>
      <c r="BB15">
        <v>16.348796844482401</v>
      </c>
      <c r="BC15"/>
      <c r="BD15"/>
      <c r="BE15"/>
      <c r="BF15"/>
      <c r="BG15"/>
      <c r="BH15"/>
      <c r="BI15"/>
      <c r="BJ15"/>
      <c r="BK15"/>
      <c r="BL15"/>
      <c r="BM15"/>
      <c r="BN15"/>
      <c r="BO15"/>
    </row>
    <row r="16" spans="1:67">
      <c r="A16" t="s">
        <v>113</v>
      </c>
      <c r="B16" s="65" t="s">
        <v>172</v>
      </c>
      <c r="C16" t="s">
        <v>91</v>
      </c>
      <c r="D16">
        <f t="shared" si="0"/>
        <v>46.240542602539001</v>
      </c>
      <c r="E16">
        <v>11.5601358413696</v>
      </c>
      <c r="F16" t="s">
        <v>156</v>
      </c>
      <c r="G16" t="s">
        <v>157</v>
      </c>
      <c r="H16" t="s">
        <v>158</v>
      </c>
      <c r="I16" t="s">
        <v>158</v>
      </c>
      <c r="J16" t="s">
        <v>159</v>
      </c>
      <c r="K16" t="s">
        <v>160</v>
      </c>
      <c r="L16">
        <v>231.202713012695</v>
      </c>
      <c r="M16"/>
      <c r="N16"/>
      <c r="O16">
        <v>13.358401298522899</v>
      </c>
      <c r="P16">
        <v>9.7646141052246094</v>
      </c>
      <c r="Q16">
        <v>16261</v>
      </c>
      <c r="R16">
        <v>159</v>
      </c>
      <c r="S16">
        <v>16102</v>
      </c>
      <c r="T16">
        <v>0</v>
      </c>
      <c r="U16">
        <v>0</v>
      </c>
      <c r="V16">
        <v>0</v>
      </c>
      <c r="W16">
        <v>0</v>
      </c>
      <c r="X16"/>
      <c r="Y16"/>
      <c r="Z16"/>
      <c r="AA16"/>
      <c r="AB16"/>
      <c r="AC16"/>
      <c r="AD16"/>
      <c r="AE16"/>
      <c r="AF16">
        <v>4879.22412109375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>
        <v>5697.2423748280298</v>
      </c>
      <c r="AU16">
        <v>3657.2462264338001</v>
      </c>
      <c r="AV16">
        <v>3677.1933014965098</v>
      </c>
      <c r="AW16"/>
      <c r="AX16"/>
      <c r="AY16"/>
      <c r="AZ16"/>
      <c r="BA16">
        <v>12.4772748947144</v>
      </c>
      <c r="BB16">
        <v>10.643710136413601</v>
      </c>
      <c r="BC16"/>
      <c r="BD16"/>
      <c r="BE16"/>
      <c r="BF16"/>
      <c r="BG16"/>
      <c r="BH16"/>
      <c r="BI16"/>
      <c r="BJ16"/>
      <c r="BK16"/>
      <c r="BL16"/>
      <c r="BM16"/>
      <c r="BN16"/>
      <c r="BO16"/>
    </row>
    <row r="17" spans="1:67">
      <c r="A17" t="s">
        <v>99</v>
      </c>
      <c r="B17" s="65" t="s">
        <v>172</v>
      </c>
      <c r="C17" t="s">
        <v>76</v>
      </c>
      <c r="D17">
        <f t="shared" si="0"/>
        <v>69.427825927734403</v>
      </c>
      <c r="E17">
        <v>17.356956481933601</v>
      </c>
      <c r="F17" t="s">
        <v>156</v>
      </c>
      <c r="G17" t="s">
        <v>157</v>
      </c>
      <c r="H17" t="s">
        <v>158</v>
      </c>
      <c r="I17" t="s">
        <v>158</v>
      </c>
      <c r="J17" t="s">
        <v>159</v>
      </c>
      <c r="K17" t="s">
        <v>160</v>
      </c>
      <c r="L17">
        <v>347.13912963867199</v>
      </c>
      <c r="M17"/>
      <c r="N17"/>
      <c r="O17">
        <v>19.550416946411101</v>
      </c>
      <c r="P17">
        <v>15.1675777435303</v>
      </c>
      <c r="Q17">
        <v>16456</v>
      </c>
      <c r="R17">
        <v>241</v>
      </c>
      <c r="S17">
        <v>16215</v>
      </c>
      <c r="T17">
        <v>0</v>
      </c>
      <c r="U17">
        <v>0</v>
      </c>
      <c r="V17">
        <v>0</v>
      </c>
      <c r="W17">
        <v>0</v>
      </c>
      <c r="X17"/>
      <c r="Y17"/>
      <c r="Z17"/>
      <c r="AA17"/>
      <c r="AB17"/>
      <c r="AC17"/>
      <c r="AD17"/>
      <c r="AE17"/>
      <c r="AF17">
        <v>5630.16259765625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>
        <v>6123.6426956366704</v>
      </c>
      <c r="AU17">
        <v>4601.0777100437499</v>
      </c>
      <c r="AV17">
        <v>4623.3758482017402</v>
      </c>
      <c r="AW17"/>
      <c r="AX17"/>
      <c r="AY17"/>
      <c r="AZ17"/>
      <c r="BA17">
        <v>18.475557327270501</v>
      </c>
      <c r="BB17">
        <v>16.239416122436499</v>
      </c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1:67">
      <c r="A18" t="s">
        <v>114</v>
      </c>
      <c r="B18" s="65" t="s">
        <v>173</v>
      </c>
      <c r="C18" t="s">
        <v>91</v>
      </c>
      <c r="D18">
        <f t="shared" si="0"/>
        <v>48.947415161132803</v>
      </c>
      <c r="E18">
        <v>12.236853599548301</v>
      </c>
      <c r="F18" t="s">
        <v>156</v>
      </c>
      <c r="G18" t="s">
        <v>157</v>
      </c>
      <c r="H18" t="s">
        <v>158</v>
      </c>
      <c r="I18" t="s">
        <v>158</v>
      </c>
      <c r="J18" t="s">
        <v>159</v>
      </c>
      <c r="K18" t="s">
        <v>160</v>
      </c>
      <c r="L18">
        <v>244.73707580566401</v>
      </c>
      <c r="M18"/>
      <c r="N18"/>
      <c r="O18">
        <v>14.0308952331543</v>
      </c>
      <c r="P18">
        <v>10.445544242858899</v>
      </c>
      <c r="Q18">
        <v>17299</v>
      </c>
      <c r="R18">
        <v>179</v>
      </c>
      <c r="S18">
        <v>17120</v>
      </c>
      <c r="T18">
        <v>0</v>
      </c>
      <c r="U18">
        <v>0</v>
      </c>
      <c r="V18">
        <v>0</v>
      </c>
      <c r="W18">
        <v>0</v>
      </c>
      <c r="X18"/>
      <c r="Y18"/>
      <c r="Z18"/>
      <c r="AA18"/>
      <c r="AB18"/>
      <c r="AC18"/>
      <c r="AD18"/>
      <c r="AE18"/>
      <c r="AF18">
        <v>4879.22412109375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>
        <v>5689.7875649223097</v>
      </c>
      <c r="AU18">
        <v>3666.8077363058801</v>
      </c>
      <c r="AV18">
        <v>3687.7403560713201</v>
      </c>
      <c r="AW18"/>
      <c r="AX18"/>
      <c r="AY18"/>
      <c r="AZ18"/>
      <c r="BA18">
        <v>13.1518392562866</v>
      </c>
      <c r="BB18">
        <v>11.322579383850099</v>
      </c>
      <c r="BC18"/>
      <c r="BD18"/>
      <c r="BE18"/>
      <c r="BF18"/>
      <c r="BG18"/>
      <c r="BH18"/>
      <c r="BI18"/>
      <c r="BJ18"/>
      <c r="BK18"/>
      <c r="BL18"/>
      <c r="BM18"/>
      <c r="BN18"/>
      <c r="BO18"/>
    </row>
    <row r="19" spans="1:67">
      <c r="A19" t="s">
        <v>100</v>
      </c>
      <c r="B19" s="65" t="s">
        <v>173</v>
      </c>
      <c r="C19" t="s">
        <v>76</v>
      </c>
      <c r="D19">
        <f t="shared" si="0"/>
        <v>52.796942138671795</v>
      </c>
      <c r="E19">
        <v>13.199235916137701</v>
      </c>
      <c r="F19" t="s">
        <v>156</v>
      </c>
      <c r="G19" t="s">
        <v>157</v>
      </c>
      <c r="H19" t="s">
        <v>158</v>
      </c>
      <c r="I19" t="s">
        <v>158</v>
      </c>
      <c r="J19" t="s">
        <v>159</v>
      </c>
      <c r="K19" t="s">
        <v>160</v>
      </c>
      <c r="L19">
        <v>263.98471069335898</v>
      </c>
      <c r="M19"/>
      <c r="N19"/>
      <c r="O19">
        <v>15.048591613769499</v>
      </c>
      <c r="P19">
        <v>11.3527822494507</v>
      </c>
      <c r="Q19">
        <v>17568</v>
      </c>
      <c r="R19">
        <v>196</v>
      </c>
      <c r="S19">
        <v>17372</v>
      </c>
      <c r="T19">
        <v>0</v>
      </c>
      <c r="U19">
        <v>0</v>
      </c>
      <c r="V19">
        <v>0</v>
      </c>
      <c r="W19">
        <v>0</v>
      </c>
      <c r="X19"/>
      <c r="Y19"/>
      <c r="Z19"/>
      <c r="AA19"/>
      <c r="AB19"/>
      <c r="AC19"/>
      <c r="AD19"/>
      <c r="AE19"/>
      <c r="AF19">
        <v>5630.16259765625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>
        <v>6052.7997872488804</v>
      </c>
      <c r="AU19">
        <v>4548.87376102708</v>
      </c>
      <c r="AV19">
        <v>4565.6525349990598</v>
      </c>
      <c r="AW19"/>
      <c r="AX19"/>
      <c r="AY19"/>
      <c r="AZ19"/>
      <c r="BA19">
        <v>14.1424217224121</v>
      </c>
      <c r="BB19">
        <v>12.2568063735962</v>
      </c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1:67">
      <c r="A20" t="s">
        <v>115</v>
      </c>
      <c r="B20" s="65" t="s">
        <v>174</v>
      </c>
      <c r="C20" t="s">
        <v>91</v>
      </c>
      <c r="D20">
        <f t="shared" si="0"/>
        <v>55.795147705078207</v>
      </c>
      <c r="E20">
        <v>13.9487867355347</v>
      </c>
      <c r="F20" t="s">
        <v>156</v>
      </c>
      <c r="G20" t="s">
        <v>157</v>
      </c>
      <c r="H20" t="s">
        <v>158</v>
      </c>
      <c r="I20" t="s">
        <v>158</v>
      </c>
      <c r="J20" t="s">
        <v>159</v>
      </c>
      <c r="K20" t="s">
        <v>160</v>
      </c>
      <c r="L20">
        <v>278.97573852539102</v>
      </c>
      <c r="M20"/>
      <c r="N20"/>
      <c r="O20">
        <v>15.8645124435425</v>
      </c>
      <c r="P20">
        <v>12.0361738204956</v>
      </c>
      <c r="Q20">
        <v>17308</v>
      </c>
      <c r="R20">
        <v>204</v>
      </c>
      <c r="S20">
        <v>17104</v>
      </c>
      <c r="T20">
        <v>0</v>
      </c>
      <c r="U20">
        <v>0</v>
      </c>
      <c r="V20">
        <v>0</v>
      </c>
      <c r="W20">
        <v>0</v>
      </c>
      <c r="X20"/>
      <c r="Y20"/>
      <c r="Z20"/>
      <c r="AA20"/>
      <c r="AB20"/>
      <c r="AC20"/>
      <c r="AD20"/>
      <c r="AE20"/>
      <c r="AF20">
        <v>4879.22412109375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>
        <v>5695.9199051202504</v>
      </c>
      <c r="AU20">
        <v>3654.7428045174702</v>
      </c>
      <c r="AV20">
        <v>3678.8010509077499</v>
      </c>
      <c r="AW20"/>
      <c r="AX20"/>
      <c r="AY20"/>
      <c r="AZ20"/>
      <c r="BA20">
        <v>14.9258069992065</v>
      </c>
      <c r="BB20">
        <v>12.9725751876831</v>
      </c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1:67">
      <c r="A21" t="s">
        <v>101</v>
      </c>
      <c r="B21" s="65" t="s">
        <v>174</v>
      </c>
      <c r="C21" t="s">
        <v>76</v>
      </c>
      <c r="D21">
        <f t="shared" si="0"/>
        <v>68.45252685546879</v>
      </c>
      <c r="E21">
        <v>17.113132476806602</v>
      </c>
      <c r="F21" t="s">
        <v>156</v>
      </c>
      <c r="G21" t="s">
        <v>157</v>
      </c>
      <c r="H21" t="s">
        <v>158</v>
      </c>
      <c r="I21" t="s">
        <v>158</v>
      </c>
      <c r="J21" t="s">
        <v>159</v>
      </c>
      <c r="K21" t="s">
        <v>160</v>
      </c>
      <c r="L21">
        <v>342.26263427734398</v>
      </c>
      <c r="M21"/>
      <c r="N21"/>
      <c r="O21">
        <v>19.307889938354499</v>
      </c>
      <c r="P21">
        <v>14.922462463378899</v>
      </c>
      <c r="Q21">
        <v>16204</v>
      </c>
      <c r="R21">
        <v>234</v>
      </c>
      <c r="S21">
        <v>15970</v>
      </c>
      <c r="T21">
        <v>0</v>
      </c>
      <c r="U21">
        <v>0</v>
      </c>
      <c r="V21">
        <v>0</v>
      </c>
      <c r="W21">
        <v>0</v>
      </c>
      <c r="X21"/>
      <c r="Y21"/>
      <c r="Z21"/>
      <c r="AA21"/>
      <c r="AB21"/>
      <c r="AC21"/>
      <c r="AD21"/>
      <c r="AE21"/>
      <c r="AF21">
        <v>5630.16259765625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>
        <v>5989.4905536358201</v>
      </c>
      <c r="AU21">
        <v>4537.6168924062904</v>
      </c>
      <c r="AV21">
        <v>4558.5832239742904</v>
      </c>
      <c r="AW21"/>
      <c r="AX21"/>
      <c r="AY21"/>
      <c r="AZ21"/>
      <c r="BA21">
        <v>18.232395172119102</v>
      </c>
      <c r="BB21">
        <v>15.9949340820313</v>
      </c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1:67">
      <c r="A22" t="s">
        <v>116</v>
      </c>
      <c r="B22" s="65" t="s">
        <v>175</v>
      </c>
      <c r="C22" t="s">
        <v>91</v>
      </c>
      <c r="D22">
        <f t="shared" si="0"/>
        <v>42.083599853515601</v>
      </c>
      <c r="E22">
        <v>10.520899772644</v>
      </c>
      <c r="F22" t="s">
        <v>156</v>
      </c>
      <c r="G22" t="s">
        <v>157</v>
      </c>
      <c r="H22" t="s">
        <v>158</v>
      </c>
      <c r="I22" t="s">
        <v>158</v>
      </c>
      <c r="J22" t="s">
        <v>159</v>
      </c>
      <c r="K22" t="s">
        <v>160</v>
      </c>
      <c r="L22">
        <v>210.41799926757801</v>
      </c>
      <c r="M22"/>
      <c r="N22"/>
      <c r="O22">
        <v>12.147189140319799</v>
      </c>
      <c r="P22">
        <v>8.8968563079834002</v>
      </c>
      <c r="Q22">
        <v>18084</v>
      </c>
      <c r="R22">
        <v>161</v>
      </c>
      <c r="S22">
        <v>17923</v>
      </c>
      <c r="T22">
        <v>0</v>
      </c>
      <c r="U22">
        <v>0</v>
      </c>
      <c r="V22">
        <v>0</v>
      </c>
      <c r="W22">
        <v>0</v>
      </c>
      <c r="X22"/>
      <c r="Y22"/>
      <c r="Z22"/>
      <c r="AA22"/>
      <c r="AB22"/>
      <c r="AC22"/>
      <c r="AD22"/>
      <c r="AE22"/>
      <c r="AF22">
        <v>4879.22412109375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>
        <v>5685.0733058763599</v>
      </c>
      <c r="AU22">
        <v>3675.72036984437</v>
      </c>
      <c r="AV22">
        <v>3693.6094332540902</v>
      </c>
      <c r="AW22"/>
      <c r="AX22"/>
      <c r="AY22"/>
      <c r="AZ22"/>
      <c r="BA22">
        <v>11.3503580093384</v>
      </c>
      <c r="BB22">
        <v>9.6920261383056605</v>
      </c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1:67">
      <c r="A23" t="s">
        <v>102</v>
      </c>
      <c r="B23" s="65" t="s">
        <v>175</v>
      </c>
      <c r="C23" t="s">
        <v>76</v>
      </c>
      <c r="D23">
        <f t="shared" si="0"/>
        <v>65.258947753906199</v>
      </c>
      <c r="E23">
        <v>16.3147373199463</v>
      </c>
      <c r="F23" t="s">
        <v>156</v>
      </c>
      <c r="G23" t="s">
        <v>157</v>
      </c>
      <c r="H23" t="s">
        <v>158</v>
      </c>
      <c r="I23" t="s">
        <v>158</v>
      </c>
      <c r="J23" t="s">
        <v>159</v>
      </c>
      <c r="K23" t="s">
        <v>160</v>
      </c>
      <c r="L23">
        <v>326.29473876953102</v>
      </c>
      <c r="M23"/>
      <c r="N23"/>
      <c r="O23">
        <v>18.416013717651399</v>
      </c>
      <c r="P23">
        <v>14.217205047607401</v>
      </c>
      <c r="Q23">
        <v>16846</v>
      </c>
      <c r="R23">
        <v>232</v>
      </c>
      <c r="S23">
        <v>16614</v>
      </c>
      <c r="T23">
        <v>0</v>
      </c>
      <c r="U23">
        <v>0</v>
      </c>
      <c r="V23">
        <v>0</v>
      </c>
      <c r="W23">
        <v>0</v>
      </c>
      <c r="X23"/>
      <c r="Y23"/>
      <c r="Z23"/>
      <c r="AA23"/>
      <c r="AB23"/>
      <c r="AC23"/>
      <c r="AD23"/>
      <c r="AE23"/>
      <c r="AF23">
        <v>5630.16259765625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>
        <v>6128.3207376414302</v>
      </c>
      <c r="AU23">
        <v>4604.5710201169304</v>
      </c>
      <c r="AV23">
        <v>4625.55581974092</v>
      </c>
      <c r="AW23"/>
      <c r="AX23"/>
      <c r="AY23"/>
      <c r="AZ23"/>
      <c r="BA23">
        <v>17.386348724365199</v>
      </c>
      <c r="BB23">
        <v>15.2441005706787</v>
      </c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1:67">
      <c r="A24" t="s">
        <v>117</v>
      </c>
      <c r="B24" s="65" t="s">
        <v>176</v>
      </c>
      <c r="C24" t="s">
        <v>91</v>
      </c>
      <c r="D24">
        <f t="shared" si="0"/>
        <v>43.688696289062605</v>
      </c>
      <c r="E24">
        <v>10.9221744537354</v>
      </c>
      <c r="F24" t="s">
        <v>156</v>
      </c>
      <c r="G24" t="s">
        <v>157</v>
      </c>
      <c r="H24" t="s">
        <v>158</v>
      </c>
      <c r="I24" t="s">
        <v>158</v>
      </c>
      <c r="J24" t="s">
        <v>159</v>
      </c>
      <c r="K24" t="s">
        <v>160</v>
      </c>
      <c r="L24">
        <v>218.44348144531301</v>
      </c>
      <c r="M24"/>
      <c r="N24"/>
      <c r="O24">
        <v>12.600139617919901</v>
      </c>
      <c r="P24">
        <v>9.2466011047363299</v>
      </c>
      <c r="Q24">
        <v>17639</v>
      </c>
      <c r="R24">
        <v>163</v>
      </c>
      <c r="S24">
        <v>17476</v>
      </c>
      <c r="T24">
        <v>0</v>
      </c>
      <c r="U24">
        <v>0</v>
      </c>
      <c r="V24">
        <v>0</v>
      </c>
      <c r="W24">
        <v>0</v>
      </c>
      <c r="X24"/>
      <c r="Y24"/>
      <c r="Z24"/>
      <c r="AA24"/>
      <c r="AB24"/>
      <c r="AC24"/>
      <c r="AD24"/>
      <c r="AE24"/>
      <c r="AF24">
        <v>4879.22412109375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>
        <v>5678.0612837902599</v>
      </c>
      <c r="AU24">
        <v>3681.45039043221</v>
      </c>
      <c r="AV24">
        <v>3699.9008454249802</v>
      </c>
      <c r="AW24"/>
      <c r="AX24"/>
      <c r="AY24"/>
      <c r="AZ24"/>
      <c r="BA24">
        <v>11.777979850769</v>
      </c>
      <c r="BB24">
        <v>10.0669918060303</v>
      </c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1:67">
      <c r="A25" t="s">
        <v>103</v>
      </c>
      <c r="B25" s="65" t="s">
        <v>176</v>
      </c>
      <c r="C25" t="s">
        <v>76</v>
      </c>
      <c r="D25">
        <f t="shared" si="0"/>
        <v>62.427319335937604</v>
      </c>
      <c r="E25">
        <v>15.606829643249499</v>
      </c>
      <c r="F25" t="s">
        <v>156</v>
      </c>
      <c r="G25" t="s">
        <v>157</v>
      </c>
      <c r="H25" t="s">
        <v>158</v>
      </c>
      <c r="I25" t="s">
        <v>158</v>
      </c>
      <c r="J25" t="s">
        <v>159</v>
      </c>
      <c r="K25" t="s">
        <v>160</v>
      </c>
      <c r="L25">
        <v>312.13659667968801</v>
      </c>
      <c r="M25"/>
      <c r="N25"/>
      <c r="O25">
        <v>17.661663055419901</v>
      </c>
      <c r="P25">
        <v>13.5555782318115</v>
      </c>
      <c r="Q25">
        <v>16846</v>
      </c>
      <c r="R25">
        <v>222</v>
      </c>
      <c r="S25">
        <v>16624</v>
      </c>
      <c r="T25">
        <v>0</v>
      </c>
      <c r="U25">
        <v>0</v>
      </c>
      <c r="V25">
        <v>0</v>
      </c>
      <c r="W25">
        <v>0</v>
      </c>
      <c r="X25"/>
      <c r="Y25"/>
      <c r="Z25"/>
      <c r="AA25"/>
      <c r="AB25"/>
      <c r="AC25"/>
      <c r="AD25"/>
      <c r="AE25"/>
      <c r="AF25">
        <v>5630.16259765625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>
        <v>6121.7857347093204</v>
      </c>
      <c r="AU25">
        <v>4633.3816746114198</v>
      </c>
      <c r="AV25">
        <v>4652.99616477774</v>
      </c>
      <c r="AW25"/>
      <c r="AX25"/>
      <c r="AY25"/>
      <c r="AZ25"/>
      <c r="BA25">
        <v>16.6547660827637</v>
      </c>
      <c r="BB25">
        <v>14.559826850891101</v>
      </c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1:67">
      <c r="A26" t="s">
        <v>118</v>
      </c>
      <c r="B26" s="65" t="s">
        <v>177</v>
      </c>
      <c r="C26" t="s">
        <v>91</v>
      </c>
      <c r="D26">
        <f t="shared" si="0"/>
        <v>53.685546875</v>
      </c>
      <c r="E26">
        <v>13.42138671875</v>
      </c>
      <c r="F26" t="s">
        <v>156</v>
      </c>
      <c r="G26" t="s">
        <v>157</v>
      </c>
      <c r="H26" t="s">
        <v>158</v>
      </c>
      <c r="I26" t="s">
        <v>158</v>
      </c>
      <c r="J26" t="s">
        <v>159</v>
      </c>
      <c r="K26" t="s">
        <v>160</v>
      </c>
      <c r="L26">
        <v>268.427734375</v>
      </c>
      <c r="M26"/>
      <c r="N26"/>
      <c r="O26">
        <v>15.2971105575562</v>
      </c>
      <c r="P26">
        <v>11.5486488342285</v>
      </c>
      <c r="Q26">
        <v>17367</v>
      </c>
      <c r="R26">
        <v>197</v>
      </c>
      <c r="S26">
        <v>17170</v>
      </c>
      <c r="T26">
        <v>0</v>
      </c>
      <c r="U26">
        <v>0</v>
      </c>
      <c r="V26">
        <v>0</v>
      </c>
      <c r="W26">
        <v>0</v>
      </c>
      <c r="X26"/>
      <c r="Y26"/>
      <c r="Z26"/>
      <c r="AA26"/>
      <c r="AB26"/>
      <c r="AC26"/>
      <c r="AD26"/>
      <c r="AE26"/>
      <c r="AF26">
        <v>4879.22412109375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>
        <v>5667.0789429330598</v>
      </c>
      <c r="AU26">
        <v>3683.2477255179701</v>
      </c>
      <c r="AV26">
        <v>3705.7510219900601</v>
      </c>
      <c r="AW26"/>
      <c r="AX26"/>
      <c r="AY26"/>
      <c r="AZ26"/>
      <c r="BA26">
        <v>14.3780155181885</v>
      </c>
      <c r="BB26">
        <v>12.4655361175537</v>
      </c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1:67">
      <c r="A27" t="s">
        <v>104</v>
      </c>
      <c r="B27" s="65" t="s">
        <v>177</v>
      </c>
      <c r="C27" t="s">
        <v>76</v>
      </c>
      <c r="D27">
        <f t="shared" si="0"/>
        <v>81.590277099609395</v>
      </c>
      <c r="E27">
        <v>20.397569656372099</v>
      </c>
      <c r="F27" t="s">
        <v>156</v>
      </c>
      <c r="G27" t="s">
        <v>157</v>
      </c>
      <c r="H27" t="s">
        <v>158</v>
      </c>
      <c r="I27" t="s">
        <v>158</v>
      </c>
      <c r="J27" t="s">
        <v>159</v>
      </c>
      <c r="K27" t="s">
        <v>160</v>
      </c>
      <c r="L27">
        <v>407.95138549804699</v>
      </c>
      <c r="M27"/>
      <c r="N27"/>
      <c r="O27">
        <v>22.8377075195313</v>
      </c>
      <c r="P27">
        <v>17.9624843597412</v>
      </c>
      <c r="Q27">
        <v>15650</v>
      </c>
      <c r="R27">
        <v>269</v>
      </c>
      <c r="S27">
        <v>15381</v>
      </c>
      <c r="T27">
        <v>0</v>
      </c>
      <c r="U27">
        <v>0</v>
      </c>
      <c r="V27">
        <v>0</v>
      </c>
      <c r="W27">
        <v>0</v>
      </c>
      <c r="X27"/>
      <c r="Y27"/>
      <c r="Z27"/>
      <c r="AA27"/>
      <c r="AB27"/>
      <c r="AC27"/>
      <c r="AD27"/>
      <c r="AE27"/>
      <c r="AF27">
        <v>5630.16259765625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>
        <v>6091.4135361001399</v>
      </c>
      <c r="AU27">
        <v>4606.7619163196196</v>
      </c>
      <c r="AV27">
        <v>4632.28084831458</v>
      </c>
      <c r="AW27"/>
      <c r="AX27"/>
      <c r="AY27"/>
      <c r="AZ27"/>
      <c r="BA27">
        <v>21.6419067382813</v>
      </c>
      <c r="BB27">
        <v>19.1545505523682</v>
      </c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1:67">
      <c r="A28" t="s">
        <v>119</v>
      </c>
      <c r="B28" s="65" t="s">
        <v>178</v>
      </c>
      <c r="C28" t="s">
        <v>91</v>
      </c>
      <c r="D28">
        <f t="shared" si="0"/>
        <v>53.165539550781205</v>
      </c>
      <c r="E28">
        <v>13.291385650634799</v>
      </c>
      <c r="F28" t="s">
        <v>156</v>
      </c>
      <c r="G28" t="s">
        <v>157</v>
      </c>
      <c r="H28" t="s">
        <v>158</v>
      </c>
      <c r="I28" t="s">
        <v>158</v>
      </c>
      <c r="J28" t="s">
        <v>159</v>
      </c>
      <c r="K28" t="s">
        <v>160</v>
      </c>
      <c r="L28">
        <v>265.82769775390602</v>
      </c>
      <c r="M28"/>
      <c r="N28"/>
      <c r="O28">
        <v>15.116753578186</v>
      </c>
      <c r="P28">
        <v>11.4688453674316</v>
      </c>
      <c r="Q28">
        <v>18159</v>
      </c>
      <c r="R28">
        <v>204</v>
      </c>
      <c r="S28">
        <v>17955</v>
      </c>
      <c r="T28">
        <v>0</v>
      </c>
      <c r="U28">
        <v>0</v>
      </c>
      <c r="V28">
        <v>0</v>
      </c>
      <c r="W28">
        <v>0</v>
      </c>
      <c r="X28"/>
      <c r="Y28"/>
      <c r="Z28"/>
      <c r="AA28"/>
      <c r="AB28"/>
      <c r="AC28"/>
      <c r="AD28"/>
      <c r="AE28"/>
      <c r="AF28">
        <v>4879.22412109375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>
        <v>5660.0327698950696</v>
      </c>
      <c r="AU28">
        <v>3666.2780819167601</v>
      </c>
      <c r="AV28">
        <v>3688.6761190524799</v>
      </c>
      <c r="AW28"/>
      <c r="AX28"/>
      <c r="AY28"/>
      <c r="AZ28"/>
      <c r="BA28">
        <v>14.2223415374756</v>
      </c>
      <c r="BB28">
        <v>12.3611650466919</v>
      </c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1:67">
      <c r="A29" t="s">
        <v>105</v>
      </c>
      <c r="B29" s="65" t="s">
        <v>178</v>
      </c>
      <c r="C29" t="s">
        <v>76</v>
      </c>
      <c r="D29">
        <f t="shared" si="0"/>
        <v>69.539978027343793</v>
      </c>
      <c r="E29">
        <v>17.384994506835898</v>
      </c>
      <c r="F29" t="s">
        <v>156</v>
      </c>
      <c r="G29" t="s">
        <v>157</v>
      </c>
      <c r="H29" t="s">
        <v>158</v>
      </c>
      <c r="I29" t="s">
        <v>158</v>
      </c>
      <c r="J29" t="s">
        <v>159</v>
      </c>
      <c r="K29" t="s">
        <v>160</v>
      </c>
      <c r="L29">
        <v>347.69989013671898</v>
      </c>
      <c r="M29"/>
      <c r="N29"/>
      <c r="O29">
        <v>19.572933197021499</v>
      </c>
      <c r="P29">
        <v>15.201117515564</v>
      </c>
      <c r="Q29">
        <v>16566</v>
      </c>
      <c r="R29">
        <v>243</v>
      </c>
      <c r="S29">
        <v>16323</v>
      </c>
      <c r="T29">
        <v>0</v>
      </c>
      <c r="U29">
        <v>0</v>
      </c>
      <c r="V29">
        <v>0</v>
      </c>
      <c r="W29">
        <v>0</v>
      </c>
      <c r="X29"/>
      <c r="Y29"/>
      <c r="Z29"/>
      <c r="AA29"/>
      <c r="AB29"/>
      <c r="AC29"/>
      <c r="AD29"/>
      <c r="AE29"/>
      <c r="AF29">
        <v>5630.16259765625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>
        <v>6050.95556037809</v>
      </c>
      <c r="AU29">
        <v>4598.13994557771</v>
      </c>
      <c r="AV29">
        <v>4619.4507142844996</v>
      </c>
      <c r="AW29"/>
      <c r="AX29"/>
      <c r="AY29"/>
      <c r="AZ29"/>
      <c r="BA29">
        <v>18.500782012939499</v>
      </c>
      <c r="BB29">
        <v>16.270265579223601</v>
      </c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1:67">
      <c r="A30" t="s">
        <v>162</v>
      </c>
      <c r="B30" s="65" t="s">
        <v>7</v>
      </c>
      <c r="C30" t="s">
        <v>91</v>
      </c>
      <c r="D30">
        <f t="shared" si="0"/>
        <v>0</v>
      </c>
      <c r="E30">
        <v>0</v>
      </c>
      <c r="F30" t="s">
        <v>156</v>
      </c>
      <c r="G30" t="s">
        <v>157</v>
      </c>
      <c r="H30" t="s">
        <v>158</v>
      </c>
      <c r="I30" t="s">
        <v>158</v>
      </c>
      <c r="J30" t="s">
        <v>159</v>
      </c>
      <c r="K30" t="s">
        <v>160</v>
      </c>
      <c r="L30">
        <v>0</v>
      </c>
      <c r="M30"/>
      <c r="N30"/>
      <c r="O30">
        <v>0.196565017104149</v>
      </c>
      <c r="P30">
        <v>0</v>
      </c>
      <c r="Q30">
        <v>17933</v>
      </c>
      <c r="R30">
        <v>0</v>
      </c>
      <c r="S30">
        <v>17933</v>
      </c>
      <c r="T30">
        <v>0</v>
      </c>
      <c r="U30">
        <v>0</v>
      </c>
      <c r="V30">
        <v>0</v>
      </c>
      <c r="W30">
        <v>0</v>
      </c>
      <c r="X30"/>
      <c r="Y30"/>
      <c r="Z30"/>
      <c r="AA30"/>
      <c r="AB30"/>
      <c r="AC30"/>
      <c r="AD30"/>
      <c r="AE30"/>
      <c r="AF30">
        <v>4879.22412109375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>
        <v>0</v>
      </c>
      <c r="AU30">
        <v>3534.71993074591</v>
      </c>
      <c r="AV30">
        <v>3534.71993074591</v>
      </c>
      <c r="AW30"/>
      <c r="AX30"/>
      <c r="AY30"/>
      <c r="AZ30"/>
      <c r="BA30">
        <v>8.9814849197864505E-2</v>
      </c>
      <c r="BB30">
        <v>0</v>
      </c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1:67">
      <c r="A31" t="s">
        <v>161</v>
      </c>
      <c r="B31" s="65" t="s">
        <v>7</v>
      </c>
      <c r="C31" t="s">
        <v>76</v>
      </c>
      <c r="D31">
        <f t="shared" si="0"/>
        <v>1.1210487365722659</v>
      </c>
      <c r="E31">
        <v>0.28026217222213701</v>
      </c>
      <c r="F31" t="s">
        <v>156</v>
      </c>
      <c r="G31" t="s">
        <v>157</v>
      </c>
      <c r="H31" t="s">
        <v>158</v>
      </c>
      <c r="I31" t="s">
        <v>158</v>
      </c>
      <c r="J31" t="s">
        <v>159</v>
      </c>
      <c r="K31" t="s">
        <v>160</v>
      </c>
      <c r="L31">
        <v>5.6052436828613299</v>
      </c>
      <c r="M31"/>
      <c r="N31"/>
      <c r="O31">
        <v>0.66089504957199097</v>
      </c>
      <c r="P31">
        <v>8.4562085568904904E-2</v>
      </c>
      <c r="Q31">
        <v>16793</v>
      </c>
      <c r="R31">
        <v>4</v>
      </c>
      <c r="S31">
        <v>16789</v>
      </c>
      <c r="T31">
        <v>0</v>
      </c>
      <c r="U31">
        <v>0</v>
      </c>
      <c r="V31">
        <v>0</v>
      </c>
      <c r="W31">
        <v>0</v>
      </c>
      <c r="X31"/>
      <c r="Y31"/>
      <c r="Z31"/>
      <c r="AA31"/>
      <c r="AB31"/>
      <c r="AC31"/>
      <c r="AD31"/>
      <c r="AE31"/>
      <c r="AF31">
        <v>5630.16259765625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>
        <v>7609.5791015625</v>
      </c>
      <c r="AU31">
        <v>4394.1024893153399</v>
      </c>
      <c r="AV31">
        <v>4394.8683981136001</v>
      </c>
      <c r="AW31"/>
      <c r="AX31"/>
      <c r="AY31"/>
      <c r="AZ31"/>
      <c r="BA31">
        <v>0.44768062233924899</v>
      </c>
      <c r="BB31">
        <v>0.160932391881943</v>
      </c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1:67">
      <c r="A32" t="s">
        <v>147</v>
      </c>
      <c r="B32" s="65" t="s">
        <v>90</v>
      </c>
      <c r="C32" t="s">
        <v>91</v>
      </c>
      <c r="D32">
        <f t="shared" si="0"/>
        <v>4.4000774383544998</v>
      </c>
      <c r="E32">
        <v>1.10001933574677</v>
      </c>
      <c r="F32" t="s">
        <v>156</v>
      </c>
      <c r="G32" t="s">
        <v>157</v>
      </c>
      <c r="H32" t="s">
        <v>158</v>
      </c>
      <c r="I32" t="s">
        <v>158</v>
      </c>
      <c r="J32" t="s">
        <v>159</v>
      </c>
      <c r="K32" t="s">
        <v>160</v>
      </c>
      <c r="L32">
        <v>22.0003871917725</v>
      </c>
      <c r="M32"/>
      <c r="N32"/>
      <c r="O32">
        <v>5.2629914283752397</v>
      </c>
      <c r="P32">
        <v>4.6180125325918198E-2</v>
      </c>
      <c r="Q32">
        <v>1070</v>
      </c>
      <c r="R32">
        <v>1</v>
      </c>
      <c r="S32">
        <v>1069</v>
      </c>
      <c r="T32">
        <v>0</v>
      </c>
      <c r="U32">
        <v>0</v>
      </c>
      <c r="V32">
        <v>0</v>
      </c>
      <c r="W32">
        <v>0</v>
      </c>
      <c r="X32"/>
      <c r="Y32"/>
      <c r="Z32"/>
      <c r="AA32"/>
      <c r="AB32"/>
      <c r="AC32"/>
      <c r="AD32"/>
      <c r="AE32"/>
      <c r="AF32">
        <v>4879.22412109375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>
        <v>4932.728515625</v>
      </c>
      <c r="AU32">
        <v>2003.57623319563</v>
      </c>
      <c r="AV32">
        <v>2006.3137586932301</v>
      </c>
      <c r="AW32"/>
      <c r="AX32"/>
      <c r="AY32"/>
      <c r="AZ32"/>
      <c r="BA32">
        <v>2.73985648155212</v>
      </c>
      <c r="BB32">
        <v>0.29800364375114402</v>
      </c>
      <c r="BC32"/>
      <c r="BD32"/>
      <c r="BE32"/>
      <c r="BF32"/>
      <c r="BG32"/>
      <c r="BH32"/>
      <c r="BI32"/>
      <c r="BJ32"/>
      <c r="BK32"/>
      <c r="BL32"/>
      <c r="BM32"/>
      <c r="BN32"/>
      <c r="BO32"/>
    </row>
    <row r="33" spans="1:67">
      <c r="A33" t="s">
        <v>146</v>
      </c>
      <c r="B33" s="65" t="s">
        <v>90</v>
      </c>
      <c r="C33" t="s">
        <v>76</v>
      </c>
      <c r="D33">
        <f t="shared" si="0"/>
        <v>245.77438964843799</v>
      </c>
      <c r="E33">
        <v>61.443595886230497</v>
      </c>
      <c r="F33" t="s">
        <v>156</v>
      </c>
      <c r="G33" t="s">
        <v>157</v>
      </c>
      <c r="H33" t="s">
        <v>158</v>
      </c>
      <c r="I33" t="s">
        <v>158</v>
      </c>
      <c r="J33" t="s">
        <v>159</v>
      </c>
      <c r="K33" t="s">
        <v>160</v>
      </c>
      <c r="L33">
        <v>1228.87194824219</v>
      </c>
      <c r="M33"/>
      <c r="N33"/>
      <c r="O33">
        <v>65.731163024902301</v>
      </c>
      <c r="P33">
        <v>57.171600341796903</v>
      </c>
      <c r="Q33">
        <v>15564</v>
      </c>
      <c r="R33">
        <v>792</v>
      </c>
      <c r="S33">
        <v>14772</v>
      </c>
      <c r="T33">
        <v>0</v>
      </c>
      <c r="U33">
        <v>0</v>
      </c>
      <c r="V33">
        <v>0</v>
      </c>
      <c r="W33">
        <v>0</v>
      </c>
      <c r="X33"/>
      <c r="Y33"/>
      <c r="Z33"/>
      <c r="AA33"/>
      <c r="AB33"/>
      <c r="AC33"/>
      <c r="AD33"/>
      <c r="AE33"/>
      <c r="AF33">
        <v>5630.16259765625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>
        <v>6071.2897079930199</v>
      </c>
      <c r="AU33">
        <v>4431.3730991093898</v>
      </c>
      <c r="AV33">
        <v>4514.8229805174997</v>
      </c>
      <c r="AW33"/>
      <c r="AX33"/>
      <c r="AY33"/>
      <c r="AZ33"/>
      <c r="BA33">
        <v>63.629177093505902</v>
      </c>
      <c r="BB33">
        <v>59.262069702148402</v>
      </c>
      <c r="BC33"/>
      <c r="BD33"/>
      <c r="BE33"/>
      <c r="BF33"/>
      <c r="BG33"/>
      <c r="BH33"/>
      <c r="BI33"/>
      <c r="BJ33"/>
      <c r="BK33"/>
      <c r="BL33"/>
      <c r="BM33"/>
      <c r="BN33"/>
      <c r="BO33"/>
    </row>
  </sheetData>
  <autoFilter ref="A1:BB1" xr:uid="{4D8FD7B6-1CF6-A34B-9682-D1373F1701C1}">
    <sortState xmlns:xlrd2="http://schemas.microsoft.com/office/spreadsheetml/2017/richdata2" ref="A2:BB33">
      <sortCondition ref="B1:B3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810F-B153-7C4F-A257-0215F38B6FE6}">
  <dimension ref="A1:T37"/>
  <sheetViews>
    <sheetView topLeftCell="H5" zoomScale="200" workbookViewId="0">
      <selection activeCell="J7" sqref="J7:J14"/>
    </sheetView>
  </sheetViews>
  <sheetFormatPr defaultColWidth="10.83203125" defaultRowHeight="15.5"/>
  <cols>
    <col min="1" max="1" width="10.83203125" style="1"/>
    <col min="2" max="2" width="15.5" style="1" customWidth="1"/>
    <col min="3" max="3" width="17" style="1" customWidth="1"/>
    <col min="4" max="4" width="16.6640625" style="1" bestFit="1" customWidth="1"/>
    <col min="5" max="5" width="16.6640625" style="1" customWidth="1"/>
    <col min="6" max="6" width="16.6640625" style="1" bestFit="1" customWidth="1"/>
    <col min="7" max="7" width="15.83203125" style="1" customWidth="1"/>
    <col min="8" max="8" width="16.6640625" style="1" bestFit="1" customWidth="1"/>
    <col min="9" max="9" width="17.33203125" style="1" customWidth="1"/>
    <col min="10" max="10" width="16.6640625" style="1" bestFit="1" customWidth="1"/>
    <col min="11" max="11" width="17.1640625" style="1" customWidth="1"/>
    <col min="12" max="12" width="16.6640625" style="1" bestFit="1" customWidth="1"/>
    <col min="13" max="13" width="16.5" style="1" customWidth="1"/>
    <col min="14" max="14" width="16.6640625" style="1" bestFit="1" customWidth="1"/>
    <col min="15" max="16384" width="10.83203125" style="1"/>
  </cols>
  <sheetData>
    <row r="1" spans="1:14">
      <c r="A1" s="1" t="s">
        <v>120</v>
      </c>
    </row>
    <row r="3" spans="1:14">
      <c r="B3" s="1" t="s">
        <v>121</v>
      </c>
    </row>
    <row r="4" spans="1:14" ht="16" thickBot="1">
      <c r="C4" s="92"/>
      <c r="D4" s="92"/>
      <c r="E4" s="92"/>
      <c r="F4" s="92"/>
      <c r="I4" s="92" t="s">
        <v>145</v>
      </c>
      <c r="J4" s="92"/>
      <c r="K4" s="92"/>
      <c r="L4" s="92"/>
    </row>
    <row r="5" spans="1:14">
      <c r="B5" s="5" t="s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  <c r="M5" s="6">
        <v>11</v>
      </c>
      <c r="N5" s="7">
        <v>12</v>
      </c>
    </row>
    <row r="6" spans="1:14" ht="16" thickBot="1">
      <c r="B6" s="8"/>
      <c r="C6" s="75"/>
      <c r="D6" s="75"/>
      <c r="E6" s="76"/>
      <c r="F6" s="76"/>
      <c r="G6" s="63"/>
      <c r="H6" s="63"/>
      <c r="I6" s="61" t="s">
        <v>76</v>
      </c>
      <c r="J6" s="61" t="s">
        <v>76</v>
      </c>
      <c r="K6" s="62" t="s">
        <v>91</v>
      </c>
      <c r="L6" s="62" t="s">
        <v>91</v>
      </c>
      <c r="M6" s="63"/>
      <c r="N6" s="63"/>
    </row>
    <row r="7" spans="1:14">
      <c r="B7" s="8" t="s">
        <v>1</v>
      </c>
      <c r="C7" s="77"/>
      <c r="D7" s="78"/>
      <c r="E7" s="79"/>
      <c r="F7" s="78"/>
      <c r="G7" s="12"/>
      <c r="H7" s="12"/>
      <c r="I7" s="9" t="s">
        <v>165</v>
      </c>
      <c r="J7" s="9" t="s">
        <v>7</v>
      </c>
      <c r="K7" s="10" t="s">
        <v>165</v>
      </c>
      <c r="L7" s="11" t="s">
        <v>7</v>
      </c>
      <c r="M7" s="12"/>
      <c r="N7" s="13"/>
    </row>
    <row r="8" spans="1:14">
      <c r="B8" s="8" t="s">
        <v>2</v>
      </c>
      <c r="C8" s="80"/>
      <c r="D8" s="81"/>
      <c r="E8" s="82"/>
      <c r="F8" s="82"/>
      <c r="G8" s="17"/>
      <c r="H8" s="17"/>
      <c r="I8" s="18" t="s">
        <v>166</v>
      </c>
      <c r="J8" s="15" t="s">
        <v>173</v>
      </c>
      <c r="K8" s="16" t="s">
        <v>166</v>
      </c>
      <c r="L8" s="16" t="s">
        <v>173</v>
      </c>
      <c r="M8" s="17"/>
      <c r="N8" s="19"/>
    </row>
    <row r="9" spans="1:14">
      <c r="B9" s="8" t="s">
        <v>3</v>
      </c>
      <c r="C9" s="80"/>
      <c r="D9" s="81"/>
      <c r="E9" s="82"/>
      <c r="F9" s="82"/>
      <c r="G9" s="17"/>
      <c r="H9" s="17"/>
      <c r="I9" s="18" t="s">
        <v>167</v>
      </c>
      <c r="J9" s="15" t="s">
        <v>174</v>
      </c>
      <c r="K9" s="16" t="s">
        <v>167</v>
      </c>
      <c r="L9" s="16" t="s">
        <v>174</v>
      </c>
      <c r="M9" s="17"/>
      <c r="N9" s="19"/>
    </row>
    <row r="10" spans="1:14">
      <c r="B10" s="8" t="s">
        <v>4</v>
      </c>
      <c r="C10" s="80"/>
      <c r="D10" s="81"/>
      <c r="E10" s="82"/>
      <c r="F10" s="82"/>
      <c r="G10" s="17"/>
      <c r="H10" s="17"/>
      <c r="I10" s="18" t="s">
        <v>168</v>
      </c>
      <c r="J10" s="15" t="s">
        <v>175</v>
      </c>
      <c r="K10" s="16" t="s">
        <v>168</v>
      </c>
      <c r="L10" s="16" t="s">
        <v>175</v>
      </c>
      <c r="M10" s="17"/>
      <c r="N10" s="19"/>
    </row>
    <row r="11" spans="1:14">
      <c r="B11" s="8" t="s">
        <v>5</v>
      </c>
      <c r="C11" s="80"/>
      <c r="D11" s="81"/>
      <c r="E11" s="82"/>
      <c r="F11" s="82"/>
      <c r="G11" s="17"/>
      <c r="H11" s="17"/>
      <c r="I11" s="18" t="s">
        <v>169</v>
      </c>
      <c r="J11" s="15" t="s">
        <v>176</v>
      </c>
      <c r="K11" s="16" t="s">
        <v>169</v>
      </c>
      <c r="L11" s="16" t="s">
        <v>176</v>
      </c>
      <c r="M11" s="17"/>
      <c r="N11" s="19"/>
    </row>
    <row r="12" spans="1:14">
      <c r="B12" s="8" t="s">
        <v>6</v>
      </c>
      <c r="C12" s="80"/>
      <c r="D12" s="81"/>
      <c r="E12" s="82"/>
      <c r="F12" s="82"/>
      <c r="G12" s="17"/>
      <c r="H12" s="17"/>
      <c r="I12" s="18" t="s">
        <v>170</v>
      </c>
      <c r="J12" s="15" t="s">
        <v>177</v>
      </c>
      <c r="K12" s="16" t="s">
        <v>170</v>
      </c>
      <c r="L12" s="16" t="s">
        <v>177</v>
      </c>
      <c r="M12" s="17"/>
      <c r="N12" s="19"/>
    </row>
    <row r="13" spans="1:14">
      <c r="B13" s="8" t="s">
        <v>8</v>
      </c>
      <c r="C13" s="80"/>
      <c r="D13" s="81"/>
      <c r="E13" s="82"/>
      <c r="F13" s="82"/>
      <c r="G13" s="17"/>
      <c r="H13" s="17"/>
      <c r="I13" s="18" t="s">
        <v>171</v>
      </c>
      <c r="J13" s="15" t="s">
        <v>178</v>
      </c>
      <c r="K13" s="16" t="s">
        <v>171</v>
      </c>
      <c r="L13" s="16" t="s">
        <v>178</v>
      </c>
      <c r="M13" s="17"/>
      <c r="N13" s="19"/>
    </row>
    <row r="14" spans="1:14" ht="16" thickBot="1">
      <c r="B14" s="20" t="s">
        <v>9</v>
      </c>
      <c r="C14" s="83"/>
      <c r="D14" s="84"/>
      <c r="E14" s="85"/>
      <c r="F14" s="84"/>
      <c r="G14" s="25"/>
      <c r="H14" s="25"/>
      <c r="I14" s="22" t="s">
        <v>172</v>
      </c>
      <c r="J14" s="22" t="s">
        <v>90</v>
      </c>
      <c r="K14" s="23" t="s">
        <v>172</v>
      </c>
      <c r="L14" s="24" t="s">
        <v>90</v>
      </c>
      <c r="M14" s="25"/>
      <c r="N14" s="26"/>
    </row>
    <row r="15" spans="1:14">
      <c r="C15" s="27"/>
      <c r="D15" s="27"/>
      <c r="E15" s="27"/>
      <c r="F15" s="27"/>
    </row>
    <row r="16" spans="1:14">
      <c r="B16" s="28" t="s">
        <v>122</v>
      </c>
      <c r="C16" s="27"/>
      <c r="D16" s="27"/>
      <c r="E16" s="27"/>
    </row>
    <row r="17" spans="2:20">
      <c r="C17" s="27"/>
      <c r="E17" s="27"/>
      <c r="F17" s="27"/>
    </row>
    <row r="18" spans="2:20" hidden="1">
      <c r="B18" s="5" t="s">
        <v>0</v>
      </c>
      <c r="C18" s="29">
        <v>1</v>
      </c>
      <c r="D18" s="29">
        <v>2</v>
      </c>
      <c r="E18" s="29">
        <v>3</v>
      </c>
      <c r="F18" s="29">
        <v>4</v>
      </c>
      <c r="G18" s="6">
        <v>5</v>
      </c>
      <c r="H18" s="6">
        <v>6</v>
      </c>
      <c r="I18" s="6">
        <v>7</v>
      </c>
      <c r="J18" s="6">
        <v>8</v>
      </c>
      <c r="K18" s="6">
        <v>9</v>
      </c>
      <c r="L18" s="6">
        <v>10</v>
      </c>
      <c r="M18" s="6">
        <v>11</v>
      </c>
      <c r="N18" s="7">
        <v>12</v>
      </c>
    </row>
    <row r="19" spans="2:20" hidden="1">
      <c r="B19" s="8"/>
      <c r="C19" s="30" t="s">
        <v>76</v>
      </c>
      <c r="D19" s="31" t="s">
        <v>76</v>
      </c>
      <c r="E19" s="31" t="s">
        <v>76</v>
      </c>
      <c r="F19" s="32" t="s">
        <v>76</v>
      </c>
      <c r="G19" s="31" t="s">
        <v>76</v>
      </c>
      <c r="H19" s="32" t="s">
        <v>76</v>
      </c>
      <c r="I19" s="33" t="s">
        <v>91</v>
      </c>
      <c r="J19" s="10" t="s">
        <v>91</v>
      </c>
      <c r="K19" s="10" t="s">
        <v>91</v>
      </c>
      <c r="L19" s="10" t="s">
        <v>91</v>
      </c>
      <c r="M19" s="10" t="s">
        <v>91</v>
      </c>
      <c r="N19" s="34" t="s">
        <v>91</v>
      </c>
      <c r="P19" s="1" t="str">
        <f>CONCATENATE(E20, "-5b")</f>
        <v>A08-8b-5b</v>
      </c>
      <c r="Q19" s="1" t="str">
        <f>CONCATENATE(F20, "-5b")</f>
        <v>NTC-8b-5b</v>
      </c>
      <c r="S19" s="33" t="s">
        <v>91</v>
      </c>
      <c r="T19" s="34" t="s">
        <v>91</v>
      </c>
    </row>
    <row r="20" spans="2:20" hidden="1">
      <c r="B20" s="8" t="s">
        <v>1</v>
      </c>
      <c r="C20" s="14" t="s">
        <v>123</v>
      </c>
      <c r="D20" s="18" t="s">
        <v>124</v>
      </c>
      <c r="E20" s="18" t="s">
        <v>125</v>
      </c>
      <c r="F20" s="35" t="s">
        <v>126</v>
      </c>
      <c r="G20" s="18" t="s">
        <v>127</v>
      </c>
      <c r="H20" s="35" t="s">
        <v>7</v>
      </c>
      <c r="I20" s="36" t="s">
        <v>123</v>
      </c>
      <c r="J20" s="37" t="s">
        <v>124</v>
      </c>
      <c r="K20" s="16" t="s">
        <v>125</v>
      </c>
      <c r="L20" s="37" t="s">
        <v>126</v>
      </c>
      <c r="M20" s="16" t="s">
        <v>127</v>
      </c>
      <c r="N20" s="38" t="s">
        <v>7</v>
      </c>
      <c r="P20" s="1" t="str">
        <f t="shared" ref="P20:Q27" si="0">CONCATENATE(E21, "-5b")</f>
        <v>B08-8b-5b</v>
      </c>
      <c r="Q20" s="1" t="str">
        <f t="shared" si="0"/>
        <v>A08-8b-5b</v>
      </c>
      <c r="S20" s="39" t="s">
        <v>75</v>
      </c>
      <c r="T20" s="38" t="s">
        <v>7</v>
      </c>
    </row>
    <row r="21" spans="2:20" hidden="1">
      <c r="B21" s="8" t="s">
        <v>2</v>
      </c>
      <c r="C21" s="14" t="s">
        <v>128</v>
      </c>
      <c r="D21" s="18" t="s">
        <v>123</v>
      </c>
      <c r="E21" s="18" t="s">
        <v>129</v>
      </c>
      <c r="F21" s="35" t="s">
        <v>125</v>
      </c>
      <c r="G21" s="18" t="s">
        <v>127</v>
      </c>
      <c r="H21" s="35" t="s">
        <v>127</v>
      </c>
      <c r="I21" s="36" t="s">
        <v>128</v>
      </c>
      <c r="J21" s="16" t="s">
        <v>123</v>
      </c>
      <c r="K21" s="16" t="s">
        <v>129</v>
      </c>
      <c r="L21" s="16" t="s">
        <v>125</v>
      </c>
      <c r="M21" s="16" t="s">
        <v>127</v>
      </c>
      <c r="N21" s="40" t="s">
        <v>127</v>
      </c>
      <c r="P21" s="1" t="str">
        <f t="shared" si="0"/>
        <v>C08-8b-5b</v>
      </c>
      <c r="Q21" s="1" t="str">
        <f t="shared" si="0"/>
        <v>B08-8b-5b</v>
      </c>
      <c r="S21" s="39" t="s">
        <v>77</v>
      </c>
      <c r="T21" s="38" t="s">
        <v>84</v>
      </c>
    </row>
    <row r="22" spans="2:20" hidden="1">
      <c r="B22" s="8" t="s">
        <v>3</v>
      </c>
      <c r="C22" s="14" t="s">
        <v>130</v>
      </c>
      <c r="D22" s="18" t="s">
        <v>128</v>
      </c>
      <c r="E22" s="18" t="s">
        <v>131</v>
      </c>
      <c r="F22" s="35" t="s">
        <v>129</v>
      </c>
      <c r="G22" s="18" t="s">
        <v>127</v>
      </c>
      <c r="H22" s="35" t="s">
        <v>127</v>
      </c>
      <c r="I22" s="36" t="s">
        <v>130</v>
      </c>
      <c r="J22" s="16" t="s">
        <v>128</v>
      </c>
      <c r="K22" s="16" t="s">
        <v>131</v>
      </c>
      <c r="L22" s="16" t="s">
        <v>129</v>
      </c>
      <c r="M22" s="16" t="s">
        <v>127</v>
      </c>
      <c r="N22" s="40" t="s">
        <v>127</v>
      </c>
      <c r="P22" s="1" t="str">
        <f t="shared" si="0"/>
        <v>D08-8b-5b</v>
      </c>
      <c r="Q22" s="1" t="str">
        <f t="shared" si="0"/>
        <v>C08-8b-5b</v>
      </c>
      <c r="S22" s="39" t="s">
        <v>78</v>
      </c>
      <c r="T22" s="38" t="s">
        <v>85</v>
      </c>
    </row>
    <row r="23" spans="2:20" hidden="1">
      <c r="B23" s="8" t="s">
        <v>4</v>
      </c>
      <c r="C23" s="14" t="s">
        <v>132</v>
      </c>
      <c r="D23" s="18" t="s">
        <v>130</v>
      </c>
      <c r="E23" s="18" t="s">
        <v>133</v>
      </c>
      <c r="F23" s="35" t="s">
        <v>131</v>
      </c>
      <c r="G23" s="18" t="s">
        <v>127</v>
      </c>
      <c r="H23" s="35" t="s">
        <v>127</v>
      </c>
      <c r="I23" s="36" t="s">
        <v>132</v>
      </c>
      <c r="J23" s="16" t="s">
        <v>130</v>
      </c>
      <c r="K23" s="16" t="s">
        <v>133</v>
      </c>
      <c r="L23" s="16" t="s">
        <v>131</v>
      </c>
      <c r="M23" s="16" t="s">
        <v>127</v>
      </c>
      <c r="N23" s="40" t="s">
        <v>127</v>
      </c>
      <c r="P23" s="1" t="str">
        <f t="shared" si="0"/>
        <v>E08-8b-5b</v>
      </c>
      <c r="Q23" s="1" t="str">
        <f t="shared" si="0"/>
        <v>D08-8b-5b</v>
      </c>
      <c r="S23" s="39" t="s">
        <v>79</v>
      </c>
      <c r="T23" s="38" t="s">
        <v>86</v>
      </c>
    </row>
    <row r="24" spans="2:20" hidden="1">
      <c r="B24" s="8" t="s">
        <v>5</v>
      </c>
      <c r="C24" s="14" t="s">
        <v>134</v>
      </c>
      <c r="D24" s="18" t="s">
        <v>132</v>
      </c>
      <c r="E24" s="18" t="s">
        <v>135</v>
      </c>
      <c r="F24" s="35" t="s">
        <v>133</v>
      </c>
      <c r="G24" s="18" t="s">
        <v>127</v>
      </c>
      <c r="H24" s="35" t="s">
        <v>127</v>
      </c>
      <c r="I24" s="36" t="s">
        <v>134</v>
      </c>
      <c r="J24" s="16" t="s">
        <v>132</v>
      </c>
      <c r="K24" s="16" t="s">
        <v>135</v>
      </c>
      <c r="L24" s="16" t="s">
        <v>133</v>
      </c>
      <c r="M24" s="16" t="s">
        <v>127</v>
      </c>
      <c r="N24" s="40" t="s">
        <v>127</v>
      </c>
      <c r="P24" s="1" t="str">
        <f t="shared" si="0"/>
        <v>F08-8b-5b</v>
      </c>
      <c r="Q24" s="1" t="str">
        <f t="shared" si="0"/>
        <v>E08-8b-5b</v>
      </c>
      <c r="S24" s="39" t="s">
        <v>80</v>
      </c>
      <c r="T24" s="38" t="s">
        <v>87</v>
      </c>
    </row>
    <row r="25" spans="2:20" hidden="1">
      <c r="B25" s="8" t="s">
        <v>6</v>
      </c>
      <c r="C25" s="14" t="s">
        <v>136</v>
      </c>
      <c r="D25" s="18" t="s">
        <v>134</v>
      </c>
      <c r="E25" s="18" t="s">
        <v>137</v>
      </c>
      <c r="F25" s="35" t="s">
        <v>135</v>
      </c>
      <c r="G25" s="18" t="s">
        <v>127</v>
      </c>
      <c r="H25" s="35" t="s">
        <v>127</v>
      </c>
      <c r="I25" s="36" t="s">
        <v>136</v>
      </c>
      <c r="J25" s="16" t="s">
        <v>134</v>
      </c>
      <c r="K25" s="16" t="s">
        <v>137</v>
      </c>
      <c r="L25" s="16" t="s">
        <v>135</v>
      </c>
      <c r="M25" s="16" t="s">
        <v>127</v>
      </c>
      <c r="N25" s="40" t="s">
        <v>127</v>
      </c>
      <c r="P25" s="1" t="str">
        <f t="shared" si="0"/>
        <v>G08-8b-5b</v>
      </c>
      <c r="Q25" s="1" t="str">
        <f t="shared" si="0"/>
        <v>F08-8b-5b</v>
      </c>
      <c r="S25" s="39" t="s">
        <v>81</v>
      </c>
      <c r="T25" s="38" t="s">
        <v>88</v>
      </c>
    </row>
    <row r="26" spans="2:20" hidden="1">
      <c r="B26" s="8" t="s">
        <v>8</v>
      </c>
      <c r="C26" s="14" t="s">
        <v>138</v>
      </c>
      <c r="D26" s="18" t="s">
        <v>136</v>
      </c>
      <c r="E26" s="18" t="s">
        <v>139</v>
      </c>
      <c r="F26" s="35" t="s">
        <v>137</v>
      </c>
      <c r="G26" s="18" t="s">
        <v>127</v>
      </c>
      <c r="H26" s="35" t="s">
        <v>127</v>
      </c>
      <c r="I26" s="36" t="s">
        <v>138</v>
      </c>
      <c r="J26" s="16" t="s">
        <v>136</v>
      </c>
      <c r="K26" s="16" t="s">
        <v>139</v>
      </c>
      <c r="L26" s="16" t="s">
        <v>137</v>
      </c>
      <c r="M26" s="16" t="s">
        <v>127</v>
      </c>
      <c r="N26" s="40" t="s">
        <v>127</v>
      </c>
      <c r="P26" s="1" t="str">
        <f t="shared" si="0"/>
        <v>H08-8b-5b</v>
      </c>
      <c r="Q26" s="1" t="str">
        <f t="shared" si="0"/>
        <v>Positive Control-8b-5b</v>
      </c>
      <c r="S26" s="39" t="s">
        <v>82</v>
      </c>
      <c r="T26" s="38" t="s">
        <v>89</v>
      </c>
    </row>
    <row r="27" spans="2:20" ht="16" hidden="1" thickBot="1">
      <c r="B27" s="20" t="s">
        <v>9</v>
      </c>
      <c r="C27" s="21" t="s">
        <v>140</v>
      </c>
      <c r="D27" s="22" t="s">
        <v>141</v>
      </c>
      <c r="E27" s="22" t="s">
        <v>142</v>
      </c>
      <c r="F27" s="41" t="s">
        <v>143</v>
      </c>
      <c r="G27" s="22" t="s">
        <v>127</v>
      </c>
      <c r="H27" s="41" t="s">
        <v>90</v>
      </c>
      <c r="I27" s="42" t="s">
        <v>140</v>
      </c>
      <c r="J27" s="24" t="s">
        <v>141</v>
      </c>
      <c r="K27" s="23" t="s">
        <v>142</v>
      </c>
      <c r="L27" s="24" t="s">
        <v>143</v>
      </c>
      <c r="M27" s="23" t="s">
        <v>127</v>
      </c>
      <c r="N27" s="43" t="s">
        <v>90</v>
      </c>
      <c r="P27" s="1" t="str">
        <f t="shared" si="0"/>
        <v>-5b</v>
      </c>
      <c r="Q27" s="1" t="str">
        <f t="shared" si="0"/>
        <v>-5b</v>
      </c>
      <c r="S27" s="44" t="s">
        <v>83</v>
      </c>
      <c r="T27" s="43" t="s">
        <v>90</v>
      </c>
    </row>
    <row r="28" spans="2:20" ht="16" thickBot="1"/>
    <row r="29" spans="2:20" ht="16" thickBot="1">
      <c r="B29" s="45"/>
      <c r="C29" s="46" t="s">
        <v>144</v>
      </c>
      <c r="D29" s="47"/>
      <c r="E29" s="48"/>
      <c r="F29" s="49"/>
      <c r="G29" s="49"/>
      <c r="H29" s="93"/>
      <c r="I29" s="93"/>
      <c r="J29" s="49"/>
      <c r="K29" s="49"/>
      <c r="L29" s="49"/>
      <c r="M29" s="49"/>
      <c r="N29" s="49"/>
    </row>
    <row r="30" spans="2:20">
      <c r="B30" s="5"/>
      <c r="C30" s="50" t="s">
        <v>10</v>
      </c>
      <c r="D30" s="51">
        <v>18</v>
      </c>
      <c r="E30" s="52"/>
      <c r="F30" s="53"/>
      <c r="G30" s="53"/>
      <c r="H30" s="91"/>
      <c r="I30" s="91"/>
      <c r="J30" s="53"/>
      <c r="K30" s="53"/>
      <c r="L30" s="53"/>
      <c r="M30" s="53"/>
      <c r="N30" s="53"/>
    </row>
    <row r="31" spans="2:20">
      <c r="B31" s="54" t="s">
        <v>11</v>
      </c>
      <c r="C31" s="55">
        <v>5</v>
      </c>
      <c r="D31" s="51">
        <f>(C31*$D$30) * 1.1</f>
        <v>99.000000000000014</v>
      </c>
      <c r="E31" s="52"/>
      <c r="F31" s="53"/>
      <c r="G31" s="53"/>
      <c r="H31" s="91"/>
      <c r="I31" s="91"/>
      <c r="J31" s="53"/>
      <c r="K31" s="53"/>
      <c r="L31" s="53"/>
      <c r="M31" s="53"/>
      <c r="N31" s="53"/>
    </row>
    <row r="32" spans="2:20">
      <c r="B32" s="54" t="s">
        <v>12</v>
      </c>
      <c r="C32" s="55">
        <v>2</v>
      </c>
      <c r="D32" s="51">
        <f>(C32*$D$30) * 1.1</f>
        <v>39.6</v>
      </c>
      <c r="E32" s="52"/>
      <c r="F32" s="53"/>
      <c r="G32" s="53"/>
      <c r="H32" s="90"/>
      <c r="I32" s="90"/>
      <c r="J32" s="53"/>
      <c r="K32" s="53"/>
      <c r="L32" s="53"/>
      <c r="M32" s="53"/>
      <c r="N32" s="53"/>
    </row>
    <row r="33" spans="2:14">
      <c r="B33" s="54" t="s">
        <v>13</v>
      </c>
      <c r="C33" s="55">
        <v>1</v>
      </c>
      <c r="D33" s="51">
        <f>(C33*$D$30) * 1.1</f>
        <v>19.8</v>
      </c>
      <c r="E33" s="52"/>
      <c r="F33" s="53"/>
      <c r="G33" s="53"/>
      <c r="H33" s="91"/>
      <c r="I33" s="91"/>
      <c r="J33" s="53"/>
      <c r="K33" s="53"/>
      <c r="L33" s="49"/>
      <c r="M33" s="49"/>
      <c r="N33" s="49"/>
    </row>
    <row r="34" spans="2:14">
      <c r="B34" s="54" t="s">
        <v>14</v>
      </c>
      <c r="C34" s="55">
        <v>2</v>
      </c>
      <c r="D34" s="51">
        <f>(C34*$D$30) * 1.1</f>
        <v>39.6</v>
      </c>
      <c r="E34" s="52"/>
      <c r="F34" s="53"/>
      <c r="G34" s="53"/>
      <c r="H34" s="53"/>
      <c r="I34" s="53"/>
      <c r="J34" s="53"/>
      <c r="K34" s="53"/>
      <c r="L34" s="49"/>
      <c r="M34" s="49"/>
      <c r="N34" s="49"/>
    </row>
    <row r="35" spans="2:14">
      <c r="B35" s="54" t="s">
        <v>15</v>
      </c>
      <c r="C35" s="55">
        <v>5</v>
      </c>
      <c r="D35" s="51">
        <f>(C35*$D$30) * 1.1</f>
        <v>99.000000000000014</v>
      </c>
      <c r="E35" s="52"/>
      <c r="F35" s="53"/>
      <c r="G35" s="53"/>
      <c r="H35" s="53"/>
      <c r="I35" s="53"/>
      <c r="J35" s="53"/>
      <c r="K35" s="53"/>
      <c r="L35" s="49"/>
      <c r="M35" s="49"/>
      <c r="N35" s="49"/>
    </row>
    <row r="36" spans="2:14">
      <c r="B36" s="54" t="s">
        <v>17</v>
      </c>
      <c r="C36" s="55">
        <v>5</v>
      </c>
      <c r="D36" s="56"/>
      <c r="E36" s="52"/>
      <c r="F36" s="53"/>
      <c r="G36" s="53"/>
      <c r="H36" s="53"/>
      <c r="I36" s="53"/>
      <c r="J36" s="53"/>
      <c r="K36" s="53"/>
      <c r="L36" s="49"/>
      <c r="M36" s="49"/>
      <c r="N36" s="49"/>
    </row>
    <row r="37" spans="2:14" ht="16" thickBot="1">
      <c r="B37" s="57" t="s">
        <v>16</v>
      </c>
      <c r="C37" s="58">
        <v>20</v>
      </c>
      <c r="D37" s="59">
        <f>SUM(D31:D35)</f>
        <v>297.00000000000006</v>
      </c>
      <c r="E37" s="60">
        <f>(D37/8) * 0.95</f>
        <v>35.268750000000004</v>
      </c>
      <c r="F37" s="53"/>
      <c r="G37" s="53"/>
      <c r="H37" s="53"/>
      <c r="I37" s="53"/>
      <c r="J37" s="53"/>
      <c r="K37" s="53"/>
      <c r="L37" s="49"/>
      <c r="M37" s="49"/>
      <c r="N37" s="49"/>
    </row>
  </sheetData>
  <mergeCells count="7">
    <mergeCell ref="H32:I32"/>
    <mergeCell ref="H33:I33"/>
    <mergeCell ref="C4:F4"/>
    <mergeCell ref="I4:L4"/>
    <mergeCell ref="H29:I29"/>
    <mergeCell ref="H30:I30"/>
    <mergeCell ref="H31:I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F1C0-DDDC-9D4C-8B77-EC4FD4CF98DF}">
  <dimension ref="A1"/>
  <sheetViews>
    <sheetView workbookViewId="0">
      <selection activeCell="B2" sqref="B2"/>
    </sheetView>
  </sheetViews>
  <sheetFormatPr defaultColWidth="10.6640625" defaultRowHeight="15.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61A750-5D39-4FE9-9D40-19C966375277}"/>
</file>

<file path=customXml/itemProps2.xml><?xml version="1.0" encoding="utf-8"?>
<ds:datastoreItem xmlns:ds="http://schemas.openxmlformats.org/officeDocument/2006/customXml" ds:itemID="{6B598520-7937-4F6F-9147-A8DFE20E637D}"/>
</file>

<file path=customXml/itemProps3.xml><?xml version="1.0" encoding="utf-8"?>
<ds:datastoreItem xmlns:ds="http://schemas.openxmlformats.org/officeDocument/2006/customXml" ds:itemID="{2B45BFF0-A1B5-4162-B8CA-593D98D2F8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N2 N1 "Regular" samples</vt:lpstr>
      <vt:lpstr>Results N2 N1 "Regular" sam (2)</vt:lpstr>
      <vt:lpstr>Regular N1 N2 ddPCR data</vt:lpstr>
      <vt:lpstr>Layout N1 N2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Balogh, Steve</cp:lastModifiedBy>
  <dcterms:created xsi:type="dcterms:W3CDTF">2020-09-04T15:22:02Z</dcterms:created>
  <dcterms:modified xsi:type="dcterms:W3CDTF">2021-10-15T20:27:17Z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