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231" documentId="8_{D8DB592E-0C45-49F7-9A44-ECB7FB71B33B}" xr6:coauthVersionLast="47" xr6:coauthVersionMax="47" xr10:uidLastSave="{4EC81799-FA3B-4DAA-891D-228440492AAE}"/>
  <bookViews>
    <workbookView xWindow="-110" yWindow="-110" windowWidth="19420" windowHeight="10420" firstSheet="5" activeTab="8" xr2:uid="{06B515F7-E87C-2243-9948-31443E7670DF}"/>
  </bookViews>
  <sheets>
    <sheet name="Results &quot;Variant&quot; samples" sheetId="9" r:id="rId1"/>
    <sheet name="Results &quot;Variant&quot; samples (2)" sheetId="13" r:id="rId2"/>
    <sheet name="Results N2 N1 &quot;Regular&quot; samples" sheetId="11" r:id="rId3"/>
    <sheet name="Variant ddPCR data" sheetId="8" r:id="rId4"/>
    <sheet name="Layout Variant assays" sheetId="1" r:id="rId5"/>
    <sheet name="Variant N1 N2 ddPCR data" sheetId="10" r:id="rId6"/>
    <sheet name="Sheet1" sheetId="12" r:id="rId7"/>
    <sheet name="Regular N1 N2 ddPCR data" sheetId="3" r:id="rId8"/>
    <sheet name="Sheet2" sheetId="14" r:id="rId9"/>
    <sheet name="Layout N1 N2" sheetId="5" r:id="rId10"/>
    <sheet name="Figures" sheetId="7" r:id="rId11"/>
  </sheets>
  <definedNames>
    <definedName name="_xlnm._FilterDatabase" localSheetId="7" hidden="1">'Regular N1 N2 ddPCR data'!$A$1:$BR$1</definedName>
    <definedName name="_xlnm._FilterDatabase" localSheetId="0" hidden="1">'Results "Variant" samples'!$B$2:$J$2</definedName>
    <definedName name="_xlnm._FilterDatabase" localSheetId="1" hidden="1">'Results "Variant" samples (2)'!$B$2:$F$2</definedName>
    <definedName name="_xlnm._FilterDatabase" localSheetId="2" hidden="1">'Results N2 N1 "Regular" samples'!$B$2:$E$2</definedName>
    <definedName name="_xlnm._FilterDatabase" localSheetId="3" hidden="1">'Variant ddPCR data'!$A$1:$BF$1</definedName>
    <definedName name="_xlnm._FilterDatabase" localSheetId="5" hidden="1">'Variant N1 N2 ddPCR data'!$A$1:$BF$1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F2" i="8"/>
  <c r="E2" i="8"/>
  <c r="D5" i="3"/>
  <c r="D7" i="3"/>
  <c r="D9" i="3"/>
  <c r="D11" i="3"/>
  <c r="D13" i="3"/>
  <c r="D15" i="3"/>
  <c r="D17" i="3"/>
  <c r="D31" i="3"/>
  <c r="D19" i="3"/>
  <c r="D21" i="3"/>
  <c r="D23" i="3"/>
  <c r="D25" i="3"/>
  <c r="D27" i="3"/>
  <c r="D29" i="3"/>
  <c r="D33" i="3"/>
  <c r="D2" i="3"/>
  <c r="D4" i="3"/>
  <c r="D6" i="3"/>
  <c r="D8" i="3"/>
  <c r="D10" i="3"/>
  <c r="D12" i="3"/>
  <c r="D14" i="3"/>
  <c r="D16" i="3"/>
  <c r="D30" i="3"/>
  <c r="D18" i="3"/>
  <c r="D20" i="3"/>
  <c r="D22" i="3"/>
  <c r="D24" i="3"/>
  <c r="D26" i="3"/>
  <c r="D28" i="3"/>
  <c r="D32" i="3"/>
  <c r="D3" i="3"/>
  <c r="J203" i="9"/>
  <c r="I203" i="9"/>
  <c r="J201" i="9"/>
  <c r="I201" i="9"/>
  <c r="J189" i="9"/>
  <c r="I189" i="9"/>
  <c r="J187" i="9"/>
  <c r="I187" i="9"/>
  <c r="J175" i="9"/>
  <c r="I175" i="9"/>
  <c r="J173" i="9"/>
  <c r="I173" i="9"/>
  <c r="J161" i="9"/>
  <c r="I161" i="9"/>
  <c r="J159" i="9"/>
  <c r="I159" i="9"/>
  <c r="J147" i="9"/>
  <c r="I147" i="9"/>
  <c r="J145" i="9"/>
  <c r="I145" i="9"/>
  <c r="J133" i="9"/>
  <c r="I133" i="9"/>
  <c r="J131" i="9"/>
  <c r="I131" i="9"/>
  <c r="J119" i="9"/>
  <c r="I119" i="9"/>
  <c r="J117" i="9"/>
  <c r="I117" i="9"/>
  <c r="J105" i="9"/>
  <c r="I105" i="9"/>
  <c r="J103" i="9"/>
  <c r="I103" i="9"/>
  <c r="J91" i="9"/>
  <c r="I91" i="9"/>
  <c r="J89" i="9"/>
  <c r="I89" i="9"/>
  <c r="J77" i="9"/>
  <c r="I77" i="9"/>
  <c r="J75" i="9"/>
  <c r="I75" i="9"/>
  <c r="J63" i="9"/>
  <c r="I63" i="9"/>
  <c r="J61" i="9"/>
  <c r="I61" i="9"/>
  <c r="J49" i="9"/>
  <c r="I49" i="9"/>
  <c r="J47" i="9"/>
  <c r="I47" i="9"/>
  <c r="J35" i="9"/>
  <c r="I35" i="9"/>
  <c r="J33" i="9"/>
  <c r="I33" i="9"/>
  <c r="J21" i="9"/>
  <c r="I21" i="9"/>
  <c r="J19" i="9"/>
  <c r="I19" i="9"/>
  <c r="E21" i="10"/>
  <c r="F21" i="10"/>
  <c r="E23" i="10"/>
  <c r="F23" i="10"/>
  <c r="E25" i="10"/>
  <c r="F25" i="10"/>
  <c r="E27" i="10"/>
  <c r="F27" i="10"/>
  <c r="E29" i="10"/>
  <c r="F29" i="10"/>
  <c r="E3" i="10"/>
  <c r="F3" i="10"/>
  <c r="E5" i="10"/>
  <c r="F5" i="10"/>
  <c r="E31" i="10"/>
  <c r="F31" i="10"/>
  <c r="E7" i="10"/>
  <c r="F7" i="10"/>
  <c r="E9" i="10"/>
  <c r="F9" i="10"/>
  <c r="E11" i="10"/>
  <c r="F11" i="10"/>
  <c r="E13" i="10"/>
  <c r="F13" i="10"/>
  <c r="E15" i="10"/>
  <c r="F15" i="10"/>
  <c r="E17" i="10"/>
  <c r="F17" i="10"/>
  <c r="E33" i="10"/>
  <c r="F33" i="10"/>
  <c r="E18" i="10"/>
  <c r="F18" i="10"/>
  <c r="E20" i="10"/>
  <c r="F20" i="10"/>
  <c r="E22" i="10"/>
  <c r="F22" i="10"/>
  <c r="E24" i="10"/>
  <c r="F24" i="10"/>
  <c r="E26" i="10"/>
  <c r="F26" i="10"/>
  <c r="E28" i="10"/>
  <c r="F28" i="10"/>
  <c r="E2" i="10"/>
  <c r="F2" i="10"/>
  <c r="E4" i="10"/>
  <c r="F4" i="10"/>
  <c r="E30" i="10"/>
  <c r="F30" i="10"/>
  <c r="E6" i="10"/>
  <c r="F6" i="10"/>
  <c r="E8" i="10"/>
  <c r="F8" i="10"/>
  <c r="E10" i="10"/>
  <c r="F10" i="10"/>
  <c r="E12" i="10"/>
  <c r="F12" i="10"/>
  <c r="E14" i="10"/>
  <c r="F14" i="10"/>
  <c r="E16" i="10"/>
  <c r="F16" i="10"/>
  <c r="E32" i="10"/>
  <c r="F32" i="10"/>
  <c r="F19" i="10"/>
  <c r="E19" i="10"/>
  <c r="F33" i="11"/>
  <c r="F31" i="11"/>
  <c r="F29" i="11"/>
  <c r="F27" i="11"/>
  <c r="F25" i="11"/>
  <c r="F23" i="11"/>
  <c r="F21" i="11"/>
  <c r="F19" i="11"/>
  <c r="F17" i="11"/>
  <c r="F15" i="11"/>
  <c r="F13" i="11"/>
  <c r="F11" i="11"/>
  <c r="F9" i="11"/>
  <c r="F7" i="11"/>
  <c r="F5" i="11"/>
  <c r="F3" i="11"/>
  <c r="J211" i="9" l="1"/>
  <c r="I211" i="9"/>
  <c r="J209" i="9"/>
  <c r="I209" i="9"/>
  <c r="J207" i="9"/>
  <c r="I207" i="9"/>
  <c r="J205" i="9"/>
  <c r="I205" i="9"/>
  <c r="J197" i="9"/>
  <c r="I197" i="9"/>
  <c r="J195" i="9"/>
  <c r="I195" i="9"/>
  <c r="J193" i="9"/>
  <c r="I193" i="9"/>
  <c r="J191" i="9"/>
  <c r="I191" i="9"/>
  <c r="J183" i="9"/>
  <c r="I183" i="9"/>
  <c r="J181" i="9"/>
  <c r="I181" i="9"/>
  <c r="J179" i="9"/>
  <c r="I179" i="9"/>
  <c r="J177" i="9"/>
  <c r="I177" i="9"/>
  <c r="J169" i="9"/>
  <c r="I169" i="9"/>
  <c r="J167" i="9"/>
  <c r="I167" i="9"/>
  <c r="J165" i="9"/>
  <c r="I165" i="9"/>
  <c r="J163" i="9"/>
  <c r="I163" i="9"/>
  <c r="J155" i="9"/>
  <c r="I155" i="9"/>
  <c r="J153" i="9"/>
  <c r="I153" i="9"/>
  <c r="J151" i="9"/>
  <c r="I151" i="9"/>
  <c r="J149" i="9"/>
  <c r="I149" i="9"/>
  <c r="J141" i="9"/>
  <c r="I141" i="9"/>
  <c r="J139" i="9"/>
  <c r="I139" i="9"/>
  <c r="J137" i="9"/>
  <c r="I137" i="9"/>
  <c r="J135" i="9"/>
  <c r="I135" i="9"/>
  <c r="J127" i="9"/>
  <c r="I127" i="9"/>
  <c r="J125" i="9"/>
  <c r="I125" i="9"/>
  <c r="J123" i="9"/>
  <c r="I123" i="9"/>
  <c r="J121" i="9"/>
  <c r="I121" i="9"/>
  <c r="J113" i="9"/>
  <c r="I113" i="9"/>
  <c r="J111" i="9"/>
  <c r="I111" i="9"/>
  <c r="J109" i="9"/>
  <c r="I109" i="9"/>
  <c r="J107" i="9"/>
  <c r="I107" i="9"/>
  <c r="J99" i="9"/>
  <c r="I99" i="9"/>
  <c r="J97" i="9"/>
  <c r="I97" i="9"/>
  <c r="J95" i="9"/>
  <c r="I95" i="9"/>
  <c r="J93" i="9"/>
  <c r="I93" i="9"/>
  <c r="J85" i="9"/>
  <c r="I85" i="9"/>
  <c r="J83" i="9"/>
  <c r="I83" i="9"/>
  <c r="J81" i="9"/>
  <c r="I81" i="9"/>
  <c r="J79" i="9"/>
  <c r="I79" i="9"/>
  <c r="J71" i="9"/>
  <c r="I71" i="9"/>
  <c r="J69" i="9"/>
  <c r="I69" i="9"/>
  <c r="J67" i="9"/>
  <c r="I67" i="9"/>
  <c r="J65" i="9"/>
  <c r="I65" i="9"/>
  <c r="J57" i="9"/>
  <c r="I57" i="9"/>
  <c r="J55" i="9"/>
  <c r="I55" i="9"/>
  <c r="J53" i="9"/>
  <c r="I53" i="9"/>
  <c r="J51" i="9"/>
  <c r="I51" i="9"/>
  <c r="J43" i="9"/>
  <c r="I43" i="9"/>
  <c r="J41" i="9"/>
  <c r="I41" i="9"/>
  <c r="J39" i="9"/>
  <c r="I39" i="9"/>
  <c r="J37" i="9"/>
  <c r="I37" i="9"/>
  <c r="J29" i="9"/>
  <c r="I29" i="9"/>
  <c r="J27" i="9"/>
  <c r="I27" i="9"/>
  <c r="J25" i="9"/>
  <c r="I25" i="9"/>
  <c r="J23" i="9"/>
  <c r="I23" i="9"/>
  <c r="J15" i="9"/>
  <c r="I15" i="9"/>
  <c r="J13" i="9"/>
  <c r="I13" i="9"/>
  <c r="J11" i="9"/>
  <c r="I11" i="9"/>
  <c r="J9" i="9"/>
  <c r="I9" i="9"/>
  <c r="J7" i="9"/>
  <c r="I7" i="9"/>
  <c r="J5" i="9"/>
  <c r="I5" i="9"/>
  <c r="D35" i="5" l="1"/>
  <c r="D34" i="5"/>
  <c r="D33" i="5"/>
  <c r="D32" i="5"/>
  <c r="D31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D37" i="5" l="1"/>
  <c r="E37" i="5" s="1"/>
  <c r="D23" i="1"/>
  <c r="D22" i="1"/>
  <c r="D21" i="1"/>
  <c r="D20" i="1"/>
  <c r="D19" i="1"/>
  <c r="D25" i="1" l="1"/>
  <c r="E25" i="1" s="1"/>
</calcChain>
</file>

<file path=xl/sharedStrings.xml><?xml version="1.0" encoding="utf-8"?>
<sst xmlns="http://schemas.openxmlformats.org/spreadsheetml/2006/main" count="2020" uniqueCount="295">
  <si>
    <t>Plate Map</t>
  </si>
  <si>
    <t>A</t>
  </si>
  <si>
    <t>B</t>
  </si>
  <si>
    <t>C</t>
  </si>
  <si>
    <t>D</t>
  </si>
  <si>
    <t>E</t>
  </si>
  <si>
    <t>F</t>
  </si>
  <si>
    <t>NTC</t>
  </si>
  <si>
    <t>G</t>
  </si>
  <si>
    <t>H</t>
  </si>
  <si>
    <t>1x</t>
  </si>
  <si>
    <t>Supermix</t>
  </si>
  <si>
    <t>Reverse transcriptase</t>
  </si>
  <si>
    <t>300 mM DTT</t>
  </si>
  <si>
    <t>Target primers/probe</t>
  </si>
  <si>
    <t>RNase-/DNase-free water</t>
  </si>
  <si>
    <t>Total</t>
  </si>
  <si>
    <t>Sample RNA input</t>
  </si>
  <si>
    <t>Per Assay (x6 for reagents needed)</t>
  </si>
  <si>
    <t>Nucleic Acid Mutation</t>
  </si>
  <si>
    <t>Amino Acid Mutation</t>
  </si>
  <si>
    <t>HV 69-70 del</t>
  </si>
  <si>
    <t>21765-21770 Del</t>
  </si>
  <si>
    <t>Bio-Rad Assay ID</t>
  </si>
  <si>
    <t>dMDS284738817</t>
  </si>
  <si>
    <t>N501Y</t>
  </si>
  <si>
    <t>A23063T</t>
  </si>
  <si>
    <t>dMDS731762551</t>
  </si>
  <si>
    <t>E484K</t>
  </si>
  <si>
    <t>23012G&gt;A</t>
  </si>
  <si>
    <t>dMDS661453998</t>
  </si>
  <si>
    <t>Series</t>
  </si>
  <si>
    <t>K417N</t>
  </si>
  <si>
    <t>22813G&gt;T</t>
  </si>
  <si>
    <t>MDS817055273</t>
  </si>
  <si>
    <t>Well</t>
  </si>
  <si>
    <t>Sample</t>
  </si>
  <si>
    <t>Target</t>
  </si>
  <si>
    <t>A01</t>
  </si>
  <si>
    <t>N2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</si>
  <si>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</si>
  <si>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</si>
  <si>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</si>
  <si>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</si>
  <si>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</si>
  <si>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</si>
  <si>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</si>
  <si>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</si>
  <si>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</si>
  <si>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</si>
  <si>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</si>
  <si>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</si>
  <si>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</si>
  <si>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</si>
  <si>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</si>
  <si>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Positive Control</t>
  </si>
  <si>
    <t>A03</t>
  </si>
  <si>
    <t>N1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</si>
  <si>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</si>
  <si>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</si>
  <si>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</si>
  <si>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</si>
  <si>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</si>
  <si>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</si>
  <si>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</si>
  <si>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</si>
  <si>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</si>
  <si>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</si>
  <si>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</si>
  <si>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</si>
  <si>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</si>
  <si>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</si>
  <si>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A07</t>
  </si>
  <si>
    <t>B07</t>
  </si>
  <si>
    <t>C07</t>
  </si>
  <si>
    <t>D07</t>
  </si>
  <si>
    <t>E07</t>
  </si>
  <si>
    <t>F07</t>
  </si>
  <si>
    <t>G07</t>
  </si>
  <si>
    <t>H07</t>
  </si>
  <si>
    <t>B08</t>
  </si>
  <si>
    <t>C08</t>
  </si>
  <si>
    <t>D08</t>
  </si>
  <si>
    <t>E08</t>
  </si>
  <si>
    <t>F08</t>
  </si>
  <si>
    <t>G08</t>
  </si>
  <si>
    <t>A09</t>
  </si>
  <si>
    <t>B09</t>
  </si>
  <si>
    <t>C09</t>
  </si>
  <si>
    <t>D09</t>
  </si>
  <si>
    <t>E09</t>
  </si>
  <si>
    <t>F09</t>
  </si>
  <si>
    <t>G09</t>
  </si>
  <si>
    <t>H09</t>
  </si>
  <si>
    <t>Amino Acid Target</t>
  </si>
  <si>
    <t>Assay Target</t>
  </si>
  <si>
    <t>Conc (copies/µl of input sample)</t>
  </si>
  <si>
    <t>Conc Confidence Interval Max (copies/ul of input sample)</t>
  </si>
  <si>
    <t>Conc  Confidence Interval Min (copies/ul of input sample)</t>
  </si>
  <si>
    <t>Total Conc (copies/ul of input sample)</t>
  </si>
  <si>
    <t>Frequency of Mutant Allele</t>
  </si>
  <si>
    <t>HV 69-70</t>
  </si>
  <si>
    <t>21765-21770 Del Mutant</t>
  </si>
  <si>
    <t>21765-21770 Del WT</t>
  </si>
  <si>
    <t>A23063T Mutant</t>
  </si>
  <si>
    <t>A23063T WT</t>
  </si>
  <si>
    <t xml:space="preserve"> D80A</t>
  </si>
  <si>
    <t>21801A&gt;C Mutant</t>
  </si>
  <si>
    <t>21801A&gt;C WT</t>
  </si>
  <si>
    <t>23012G&gt;A Mutant</t>
  </si>
  <si>
    <t>23012G&gt;A WT</t>
  </si>
  <si>
    <t>B10</t>
  </si>
  <si>
    <t>C10</t>
  </si>
  <si>
    <t>D10</t>
  </si>
  <si>
    <t>E10</t>
  </si>
  <si>
    <t>F10</t>
  </si>
  <si>
    <t>G10</t>
  </si>
  <si>
    <t xml:space="preserve"> </t>
  </si>
  <si>
    <t>Sample ID layout: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</si>
  <si>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</si>
  <si>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</si>
  <si>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</si>
  <si>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</si>
  <si>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</si>
  <si>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</si>
  <si>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</si>
  <si>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</si>
  <si>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</si>
  <si>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</si>
  <si>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</si>
  <si>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</si>
  <si>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</si>
  <si>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</si>
  <si>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</si>
  <si>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</si>
  <si>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</si>
  <si>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</si>
  <si>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</si>
  <si>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</si>
  <si>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</si>
  <si>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</si>
  <si>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</si>
  <si>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22813G&gt;T, Mutant</t>
  </si>
  <si>
    <t>22813G&gt;T, WT</t>
  </si>
  <si>
    <t>L452R</t>
  </si>
  <si>
    <t>Variant samples</t>
  </si>
  <si>
    <t>Regular samples</t>
  </si>
  <si>
    <t>22917T&gt;G, Mutant</t>
  </si>
  <si>
    <t>22917T&gt;G, WT</t>
  </si>
  <si>
    <t>H08</t>
  </si>
  <si>
    <t>H10</t>
  </si>
  <si>
    <t>Conc(copies/µl of input sample)</t>
  </si>
  <si>
    <t>RG Conc. (ng/ul)</t>
  </si>
  <si>
    <t>17 (-)</t>
  </si>
  <si>
    <t>18 (+)</t>
  </si>
  <si>
    <t>15 (-)</t>
  </si>
  <si>
    <t>16 (+)</t>
  </si>
  <si>
    <t>22917T&gt;G</t>
  </si>
  <si>
    <t>dMDS983315944</t>
  </si>
  <si>
    <t>12065</t>
  </si>
  <si>
    <t>12074</t>
  </si>
  <si>
    <t>12082</t>
  </si>
  <si>
    <t>HV69-70del</t>
  </si>
  <si>
    <t>12163</t>
  </si>
  <si>
    <t>12164</t>
  </si>
  <si>
    <t>12172</t>
  </si>
  <si>
    <t>12174</t>
  </si>
  <si>
    <t>12181</t>
  </si>
  <si>
    <t>12182</t>
  </si>
  <si>
    <t>12192</t>
  </si>
  <si>
    <t>12196</t>
  </si>
  <si>
    <t>12202</t>
  </si>
  <si>
    <t>12206</t>
  </si>
  <si>
    <t>12212</t>
  </si>
  <si>
    <t>12213</t>
  </si>
  <si>
    <t>ES5-1</t>
  </si>
  <si>
    <t>ES5-2</t>
  </si>
  <si>
    <t>12162</t>
  </si>
  <si>
    <t>12173</t>
  </si>
  <si>
    <t>12185</t>
  </si>
  <si>
    <t>12193</t>
  </si>
  <si>
    <t>12204</t>
  </si>
  <si>
    <t>12211</t>
  </si>
  <si>
    <t>11237</t>
  </si>
  <si>
    <t>11254</t>
  </si>
  <si>
    <t>12011</t>
  </si>
  <si>
    <t>12117</t>
  </si>
  <si>
    <t>12148</t>
  </si>
  <si>
    <t>Positive control</t>
  </si>
  <si>
    <t>15 (+)</t>
  </si>
  <si>
    <t>16 (-)</t>
  </si>
  <si>
    <t>18 (-)</t>
  </si>
  <si>
    <t>12126</t>
  </si>
  <si>
    <t>12151</t>
  </si>
  <si>
    <t>Conc(copies/µL)</t>
  </si>
  <si>
    <t>Status</t>
  </si>
  <si>
    <t>Experiment</t>
  </si>
  <si>
    <t>SampleType</t>
  </si>
  <si>
    <t>TargetType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</si>
  <si>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</si>
  <si>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</si>
  <si>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</si>
  <si>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</si>
  <si>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</si>
  <si>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</si>
  <si>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</si>
  <si>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</si>
  <si>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</si>
  <si>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</si>
  <si>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</si>
  <si>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</si>
  <si>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</si>
  <si>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</si>
  <si>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</si>
  <si>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</si>
  <si>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</si>
  <si>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</si>
  <si>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</si>
  <si>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</si>
  <si>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</si>
  <si>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</si>
  <si>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</si>
  <si>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</si>
  <si>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</si>
  <si>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</si>
  <si>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</si>
  <si>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</si>
  <si>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</si>
  <si>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</si>
  <si>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</si>
  <si>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</si>
  <si>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</si>
  <si>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</si>
  <si>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</si>
  <si>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</si>
  <si>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</si>
  <si>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</si>
  <si>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</si>
  <si>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</si>
  <si>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</si>
  <si>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</si>
  <si>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</si>
  <si>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</si>
  <si>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</si>
  <si>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</si>
  <si>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</si>
  <si>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</si>
  <si>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</si>
  <si>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</si>
  <si>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</si>
  <si>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</si>
  <si>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</si>
  <si>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</si>
  <si>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</si>
  <si>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</si>
  <si>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Manual</t>
  </si>
  <si>
    <t>DQ</t>
  </si>
  <si>
    <t>Unknown</t>
  </si>
  <si>
    <t>One-Step RT-ddPCR Kit for Probes</t>
  </si>
  <si>
    <t>FAM</t>
  </si>
  <si>
    <t>A04</t>
  </si>
  <si>
    <t>A08</t>
  </si>
  <si>
    <t>A10</t>
  </si>
  <si>
    <t>Conc input (copies/µL)</t>
  </si>
  <si>
    <t>No data - QC fail</t>
  </si>
  <si>
    <t>Insufficient volume</t>
  </si>
  <si>
    <t>HV6970del</t>
  </si>
  <si>
    <t>HV6970del WT</t>
  </si>
  <si>
    <t>A11</t>
  </si>
  <si>
    <t>B11</t>
  </si>
  <si>
    <t>A05</t>
  </si>
  <si>
    <t>N501Y WT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</si>
  <si>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</si>
  <si>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</si>
  <si>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</si>
  <si>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</si>
  <si>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</si>
  <si>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</si>
  <si>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</si>
  <si>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</si>
  <si>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</si>
  <si>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</si>
  <si>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</si>
  <si>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</si>
  <si>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</si>
  <si>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</si>
  <si>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</si>
  <si>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C11</t>
  </si>
  <si>
    <t>D11</t>
  </si>
  <si>
    <t>K417N WT</t>
  </si>
  <si>
    <t>E11</t>
  </si>
  <si>
    <t>F11</t>
  </si>
  <si>
    <t>L452R WT</t>
  </si>
  <si>
    <t>G11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</si>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</sst>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 (Body)"/>
    </font>
    <font>
      <sz val="10"/>
      <color rgb="FF000000"/>
      <name val="Calibri (Body)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24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11" xfId="0" applyFont="1" applyBorder="1"/>
    <xf numFmtId="0" fontId="1" fillId="0" borderId="1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13" xfId="0" applyBorder="1"/>
    <xf numFmtId="0" fontId="2" fillId="0" borderId="14" xfId="0" applyFont="1" applyBorder="1" applyAlignment="1"/>
    <xf numFmtId="0" fontId="1" fillId="0" borderId="6" xfId="0" applyFont="1" applyBorder="1"/>
    <xf numFmtId="0" fontId="1" fillId="0" borderId="8" xfId="0" applyFont="1" applyBorder="1"/>
    <xf numFmtId="0" fontId="3" fillId="2" borderId="6" xfId="0" applyFont="1" applyFill="1" applyBorder="1"/>
    <xf numFmtId="0" fontId="3" fillId="2" borderId="11" xfId="0" applyFont="1" applyFill="1" applyBorder="1"/>
    <xf numFmtId="0" fontId="3" fillId="0" borderId="12" xfId="0" applyFont="1" applyFill="1" applyBorder="1"/>
    <xf numFmtId="0" fontId="3" fillId="0" borderId="8" xfId="0" applyFont="1" applyFill="1" applyBorder="1"/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14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22" xfId="0" applyFill="1" applyBorder="1"/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8" fillId="0" borderId="0" xfId="1"/>
    <xf numFmtId="0" fontId="1" fillId="0" borderId="13" xfId="0" applyFont="1" applyBorder="1"/>
    <xf numFmtId="0" fontId="1" fillId="0" borderId="22" xfId="0" applyFont="1" applyBorder="1"/>
    <xf numFmtId="0" fontId="5" fillId="0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4" fillId="0" borderId="0" xfId="2"/>
    <xf numFmtId="0" fontId="14" fillId="0" borderId="0" xfId="2" applyAlignment="1">
      <alignment horizontal="center" vertical="center"/>
    </xf>
    <xf numFmtId="0" fontId="14" fillId="0" borderId="0" xfId="2" applyAlignment="1">
      <alignment horizontal="center"/>
    </xf>
    <xf numFmtId="2" fontId="14" fillId="0" borderId="0" xfId="2" applyNumberFormat="1" applyAlignment="1">
      <alignment horizontal="center"/>
    </xf>
    <xf numFmtId="2" fontId="14" fillId="0" borderId="0" xfId="2" applyNumberFormat="1" applyAlignment="1">
      <alignment horizontal="center" vertical="center"/>
    </xf>
    <xf numFmtId="0" fontId="1" fillId="0" borderId="2" xfId="1" applyFont="1" applyBorder="1"/>
    <xf numFmtId="0" fontId="1" fillId="0" borderId="14" xfId="1" applyFont="1" applyBorder="1"/>
    <xf numFmtId="0" fontId="1" fillId="0" borderId="22" xfId="1" applyFont="1" applyBorder="1"/>
    <xf numFmtId="0" fontId="1" fillId="0" borderId="9" xfId="1" applyFont="1" applyBorder="1"/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8" fillId="6" borderId="3" xfId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8" fillId="0" borderId="3" xfId="1" applyBorder="1"/>
    <xf numFmtId="0" fontId="8" fillId="0" borderId="4" xfId="1" applyBorder="1"/>
    <xf numFmtId="0" fontId="3" fillId="5" borderId="5" xfId="1" applyFont="1" applyFill="1" applyBorder="1" applyAlignment="1">
      <alignment horizontal="center" vertical="center"/>
    </xf>
    <xf numFmtId="49" fontId="3" fillId="5" borderId="1" xfId="1" applyNumberFormat="1" applyFont="1" applyFill="1" applyBorder="1" applyAlignment="1">
      <alignment horizontal="center" vertical="center"/>
    </xf>
    <xf numFmtId="0" fontId="8" fillId="6" borderId="1" xfId="1" applyFill="1" applyBorder="1" applyAlignment="1">
      <alignment horizontal="center" vertical="center"/>
    </xf>
    <xf numFmtId="0" fontId="8" fillId="0" borderId="1" xfId="1" applyBorder="1"/>
    <xf numFmtId="0" fontId="3" fillId="5" borderId="1" xfId="1" applyFont="1" applyFill="1" applyBorder="1" applyAlignment="1">
      <alignment horizontal="center" vertical="center"/>
    </xf>
    <xf numFmtId="0" fontId="8" fillId="0" borderId="6" xfId="1" applyBorder="1"/>
    <xf numFmtId="0" fontId="1" fillId="0" borderId="10" xfId="1" applyFont="1" applyBorder="1"/>
    <xf numFmtId="0" fontId="3" fillId="5" borderId="7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center" vertical="center"/>
    </xf>
    <xf numFmtId="0" fontId="8" fillId="6" borderId="15" xfId="1" applyFill="1" applyBorder="1" applyAlignment="1">
      <alignment horizontal="center" vertical="center"/>
    </xf>
    <xf numFmtId="0" fontId="3" fillId="6" borderId="15" xfId="1" applyFont="1" applyFill="1" applyBorder="1" applyAlignment="1">
      <alignment horizontal="center" vertical="center"/>
    </xf>
    <xf numFmtId="0" fontId="8" fillId="0" borderId="15" xfId="1" applyBorder="1"/>
    <xf numFmtId="0" fontId="8" fillId="0" borderId="8" xfId="1" applyBorder="1"/>
    <xf numFmtId="0" fontId="8" fillId="0" borderId="0" xfId="1" applyAlignment="1">
      <alignment horizontal="center" vertical="center"/>
    </xf>
    <xf numFmtId="0" fontId="1" fillId="0" borderId="0" xfId="1" applyFont="1"/>
    <xf numFmtId="0" fontId="1" fillId="0" borderId="14" xfId="1" applyFont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19" xfId="1" applyFont="1" applyFill="1" applyBorder="1" applyAlignment="1">
      <alignment horizontal="center" vertical="center"/>
    </xf>
    <xf numFmtId="0" fontId="8" fillId="6" borderId="2" xfId="1" applyFill="1" applyBorder="1" applyAlignment="1">
      <alignment horizontal="center" vertical="center"/>
    </xf>
    <xf numFmtId="0" fontId="8" fillId="6" borderId="4" xfId="1" applyFill="1" applyBorder="1" applyAlignment="1">
      <alignment horizontal="center" vertical="center"/>
    </xf>
    <xf numFmtId="0" fontId="3" fillId="5" borderId="20" xfId="1" applyFont="1" applyFill="1" applyBorder="1" applyAlignment="1">
      <alignment horizontal="center" vertical="center"/>
    </xf>
    <xf numFmtId="0" fontId="8" fillId="6" borderId="5" xfId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8" fillId="6" borderId="6" xfId="1" applyFill="1" applyBorder="1" applyAlignment="1">
      <alignment horizontal="center" vertical="center"/>
    </xf>
    <xf numFmtId="0" fontId="3" fillId="5" borderId="21" xfId="1" applyFont="1" applyFill="1" applyBorder="1" applyAlignment="1">
      <alignment horizontal="center" vertical="center"/>
    </xf>
    <xf numFmtId="0" fontId="8" fillId="6" borderId="7" xfId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8" fillId="0" borderId="13" xfId="1" applyBorder="1"/>
    <xf numFmtId="0" fontId="2" fillId="0" borderId="14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1" fillId="0" borderId="4" xfId="1" applyFont="1" applyBorder="1"/>
    <xf numFmtId="0" fontId="3" fillId="0" borderId="11" xfId="1" applyFont="1" applyBorder="1"/>
    <xf numFmtId="0" fontId="3" fillId="2" borderId="6" xfId="1" applyFont="1" applyFill="1" applyBorder="1"/>
    <xf numFmtId="0" fontId="3" fillId="0" borderId="0" xfId="1" applyFont="1"/>
    <xf numFmtId="0" fontId="1" fillId="0" borderId="5" xfId="1" applyFont="1" applyBorder="1"/>
    <xf numFmtId="0" fontId="1" fillId="0" borderId="6" xfId="1" applyFont="1" applyBorder="1"/>
    <xf numFmtId="0" fontId="3" fillId="2" borderId="11" xfId="1" applyFont="1" applyFill="1" applyBorder="1"/>
    <xf numFmtId="0" fontId="1" fillId="0" borderId="7" xfId="1" applyFont="1" applyBorder="1"/>
    <xf numFmtId="0" fontId="1" fillId="0" borderId="8" xfId="1" applyFont="1" applyBorder="1"/>
    <xf numFmtId="0" fontId="3" fillId="0" borderId="12" xfId="1" applyFont="1" applyBorder="1"/>
    <xf numFmtId="0" fontId="3" fillId="0" borderId="8" xfId="1" applyFont="1" applyBorder="1"/>
    <xf numFmtId="0" fontId="9" fillId="0" borderId="0" xfId="0" applyFont="1"/>
    <xf numFmtId="0" fontId="16" fillId="7" borderId="1" xfId="2" applyFont="1" applyFill="1" applyBorder="1" applyAlignment="1">
      <alignment horizontal="center" vertical="center"/>
    </xf>
    <xf numFmtId="2" fontId="17" fillId="7" borderId="1" xfId="2" applyNumberFormat="1" applyFont="1" applyFill="1" applyBorder="1" applyAlignment="1">
      <alignment horizontal="center" vertical="center" wrapText="1"/>
    </xf>
    <xf numFmtId="2" fontId="16" fillId="7" borderId="1" xfId="2" applyNumberFormat="1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/>
    </xf>
    <xf numFmtId="2" fontId="17" fillId="0" borderId="1" xfId="2" applyNumberFormat="1" applyFont="1" applyBorder="1" applyAlignment="1">
      <alignment horizontal="center"/>
    </xf>
    <xf numFmtId="0" fontId="13" fillId="8" borderId="5" xfId="0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8" fillId="6" borderId="17" xfId="1" applyFill="1" applyBorder="1" applyAlignment="1">
      <alignment horizontal="center" vertical="center"/>
    </xf>
    <xf numFmtId="0" fontId="8" fillId="0" borderId="17" xfId="1" applyBorder="1"/>
    <xf numFmtId="0" fontId="8" fillId="6" borderId="0" xfId="1" applyFont="1" applyFill="1"/>
    <xf numFmtId="0" fontId="8" fillId="5" borderId="0" xfId="1" applyFont="1" applyFill="1"/>
    <xf numFmtId="0" fontId="14" fillId="0" borderId="1" xfId="2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7" fillId="0" borderId="1" xfId="2" applyFont="1" applyBorder="1" applyAlignment="1">
      <alignment horizontal="center" vertical="center"/>
    </xf>
    <xf numFmtId="0" fontId="17" fillId="7" borderId="1" xfId="2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2" fontId="17" fillId="7" borderId="23" xfId="2" applyNumberFormat="1" applyFont="1" applyFill="1" applyBorder="1" applyAlignment="1">
      <alignment horizontal="center" vertical="center"/>
    </xf>
    <xf numFmtId="2" fontId="17" fillId="7" borderId="1" xfId="2" applyNumberFormat="1" applyFont="1" applyFill="1" applyBorder="1" applyAlignment="1">
      <alignment horizontal="center"/>
    </xf>
    <xf numFmtId="0" fontId="9" fillId="0" borderId="0" xfId="1" applyFont="1"/>
    <xf numFmtId="0" fontId="8" fillId="0" borderId="0" xfId="1" applyAlignment="1">
      <alignment horizontal="left"/>
    </xf>
    <xf numFmtId="0" fontId="19" fillId="7" borderId="23" xfId="2" applyFont="1" applyFill="1" applyBorder="1" applyAlignment="1">
      <alignment horizontal="center" vertical="center"/>
    </xf>
    <xf numFmtId="2" fontId="19" fillId="7" borderId="23" xfId="2" applyNumberFormat="1" applyFont="1" applyFill="1" applyBorder="1" applyAlignment="1">
      <alignment horizontal="center" vertical="center"/>
    </xf>
    <xf numFmtId="0" fontId="19" fillId="7" borderId="1" xfId="2" applyFont="1" applyFill="1" applyBorder="1" applyAlignment="1">
      <alignment horizontal="center"/>
    </xf>
    <xf numFmtId="0" fontId="14" fillId="6" borderId="23" xfId="2" applyFill="1" applyBorder="1" applyAlignment="1">
      <alignment horizontal="center" vertical="center"/>
    </xf>
    <xf numFmtId="2" fontId="14" fillId="6" borderId="23" xfId="2" applyNumberFormat="1" applyFill="1" applyBorder="1" applyAlignment="1">
      <alignment horizontal="center" vertical="center"/>
    </xf>
    <xf numFmtId="0" fontId="14" fillId="5" borderId="23" xfId="2" applyFill="1" applyBorder="1" applyAlignment="1">
      <alignment horizontal="center" vertical="center"/>
    </xf>
    <xf numFmtId="2" fontId="17" fillId="5" borderId="23" xfId="2" applyNumberFormat="1" applyFont="1" applyFill="1" applyBorder="1" applyAlignment="1">
      <alignment horizontal="center" vertical="center"/>
    </xf>
    <xf numFmtId="2" fontId="14" fillId="5" borderId="23" xfId="2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1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5" fillId="5" borderId="1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0" fontId="20" fillId="6" borderId="15" xfId="1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23" fillId="8" borderId="15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7" fillId="0" borderId="17" xfId="2" applyFont="1" applyBorder="1" applyAlignment="1">
      <alignment horizontal="center" vertical="center"/>
    </xf>
    <xf numFmtId="0" fontId="17" fillId="0" borderId="16" xfId="2" applyFont="1" applyBorder="1" applyAlignment="1">
      <alignment horizontal="center" vertical="center"/>
    </xf>
    <xf numFmtId="2" fontId="17" fillId="7" borderId="1" xfId="2" applyNumberFormat="1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/>
    </xf>
    <xf numFmtId="2" fontId="17" fillId="0" borderId="23" xfId="2" applyNumberFormat="1" applyFont="1" applyFill="1" applyBorder="1" applyAlignment="1">
      <alignment horizontal="center" vertical="center"/>
    </xf>
    <xf numFmtId="2" fontId="18" fillId="0" borderId="23" xfId="2" applyNumberFormat="1" applyFont="1" applyFill="1" applyBorder="1" applyAlignment="1">
      <alignment horizontal="center"/>
    </xf>
    <xf numFmtId="2" fontId="17" fillId="0" borderId="1" xfId="2" applyNumberFormat="1" applyFont="1" applyFill="1" applyBorder="1" applyAlignment="1">
      <alignment horizontal="center" vertical="center"/>
    </xf>
    <xf numFmtId="0" fontId="14" fillId="0" borderId="0" xfId="2" applyFill="1"/>
    <xf numFmtId="0" fontId="14" fillId="0" borderId="17" xfId="2" applyFont="1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14" fillId="0" borderId="0" xfId="2" applyAlignment="1"/>
    <xf numFmtId="0" fontId="14" fillId="0" borderId="0" xfId="2" applyFill="1" applyAlignment="1"/>
    <xf numFmtId="14" fontId="14" fillId="0" borderId="0" xfId="2" applyNumberFormat="1" applyAlignment="1"/>
    <xf numFmtId="0" fontId="17" fillId="0" borderId="17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center"/>
    </xf>
    <xf numFmtId="2" fontId="17" fillId="0" borderId="23" xfId="2" applyNumberFormat="1" applyFont="1" applyBorder="1" applyAlignment="1">
      <alignment horizontal="center"/>
    </xf>
    <xf numFmtId="2" fontId="16" fillId="7" borderId="0" xfId="2" applyNumberFormat="1" applyFont="1" applyFill="1" applyBorder="1" applyAlignment="1">
      <alignment horizontal="center" vertical="center" wrapText="1"/>
    </xf>
    <xf numFmtId="2" fontId="17" fillId="0" borderId="0" xfId="2" applyNumberFormat="1" applyFont="1" applyFill="1" applyBorder="1" applyAlignment="1">
      <alignment horizontal="center" vertical="center"/>
    </xf>
    <xf numFmtId="2" fontId="17" fillId="0" borderId="0" xfId="2" applyNumberFormat="1" applyFont="1" applyBorder="1" applyAlignment="1">
      <alignment horizontal="center" vertical="center"/>
    </xf>
    <xf numFmtId="2" fontId="17" fillId="7" borderId="0" xfId="2" applyNumberFormat="1" applyFont="1" applyFill="1" applyBorder="1" applyAlignment="1">
      <alignment horizontal="center" vertical="center"/>
    </xf>
    <xf numFmtId="0" fontId="17" fillId="0" borderId="17" xfId="2" applyFont="1" applyBorder="1" applyAlignment="1">
      <alignment horizontal="center" vertical="center"/>
    </xf>
    <xf numFmtId="0" fontId="17" fillId="0" borderId="18" xfId="2" applyFont="1" applyBorder="1" applyAlignment="1">
      <alignment horizontal="center" vertical="center"/>
    </xf>
    <xf numFmtId="0" fontId="17" fillId="0" borderId="16" xfId="2" applyFont="1" applyBorder="1" applyAlignment="1">
      <alignment horizontal="center" vertical="center"/>
    </xf>
    <xf numFmtId="0" fontId="17" fillId="7" borderId="1" xfId="2" applyFont="1" applyFill="1" applyBorder="1" applyAlignment="1">
      <alignment horizontal="center"/>
    </xf>
    <xf numFmtId="2" fontId="17" fillId="7" borderId="1" xfId="2" applyNumberFormat="1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2" fontId="17" fillId="0" borderId="1" xfId="2" applyNumberFormat="1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0" fontId="14" fillId="0" borderId="17" xfId="2" applyFont="1" applyFill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2" fontId="14" fillId="11" borderId="25" xfId="2" applyNumberFormat="1" applyFill="1" applyBorder="1" applyAlignment="1">
      <alignment horizontal="center" vertical="center" shrinkToFit="1"/>
    </xf>
    <xf numFmtId="2" fontId="14" fillId="11" borderId="26" xfId="2" applyNumberFormat="1" applyFill="1" applyBorder="1" applyAlignment="1">
      <alignment horizontal="center" vertical="center" shrinkToFit="1"/>
    </xf>
    <xf numFmtId="2" fontId="14" fillId="11" borderId="25" xfId="2" applyNumberFormat="1" applyFill="1" applyBorder="1" applyAlignment="1">
      <alignment horizontal="center" vertical="center"/>
    </xf>
    <xf numFmtId="2" fontId="14" fillId="11" borderId="26" xfId="2" applyNumberFormat="1" applyFill="1" applyBorder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8" fillId="0" borderId="24" xfId="1" applyBorder="1" applyAlignment="1">
      <alignment horizontal="center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2" xr:uid="{47B47F82-3F7F-0642-A83F-AF77FE310C31}"/>
    <cellStyle name="Normal 4" xfId="1" xr:uid="{D6DE81B8-94DA-2E48-B16E-CD064FA94478}"/>
  </cellStyles>
  <dxfs count="0"/>
  <tableStyles count="0" defaultTableStyle="TableStyleMedium2" defaultPivotStyle="PivotStyleLight16"/>
  <colors>
    <mruColors>
      <color rgb="FFC79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Sheet2!$D$1:$D$12</c:f>
              <c:numCache>
                <c:formatCode>General</c:formatCode>
                <c:ptCount val="12"/>
                <c:pt idx="0">
                  <c:v>5767.8738803514198</c:v>
                </c:pt>
                <c:pt idx="1">
                  <c:v>5661.7363220405005</c:v>
                </c:pt>
                <c:pt idx="2">
                  <c:v>5603.3726812837103</c:v>
                </c:pt>
                <c:pt idx="3">
                  <c:v>5518.2920235450101</c:v>
                </c:pt>
                <c:pt idx="4">
                  <c:v>5646.0756250000004</c:v>
                </c:pt>
                <c:pt idx="5">
                  <c:v>5513.3079659598197</c:v>
                </c:pt>
                <c:pt idx="6">
                  <c:v>5559.69286473592</c:v>
                </c:pt>
                <c:pt idx="7">
                  <c:v>5583.0770302547799</c:v>
                </c:pt>
                <c:pt idx="8">
                  <c:v>5406.7386313009201</c:v>
                </c:pt>
                <c:pt idx="9">
                  <c:v>5388.6613790687297</c:v>
                </c:pt>
                <c:pt idx="10">
                  <c:v>5417.8445296223999</c:v>
                </c:pt>
                <c:pt idx="11">
                  <c:v>5402.62239481289</c:v>
                </c:pt>
              </c:numCache>
            </c:numRef>
          </c:xVal>
          <c:yVal>
            <c:numRef>
              <c:f>Sheet2!$H$1:$H$12</c:f>
              <c:numCache>
                <c:formatCode>General</c:formatCode>
                <c:ptCount val="12"/>
                <c:pt idx="0">
                  <c:v>5277.8328923909003</c:v>
                </c:pt>
                <c:pt idx="1">
                  <c:v>5315.9218099379405</c:v>
                </c:pt>
                <c:pt idx="2">
                  <c:v>5346.1257935793501</c:v>
                </c:pt>
                <c:pt idx="3">
                  <c:v>5468.8227460868002</c:v>
                </c:pt>
                <c:pt idx="4">
                  <c:v>5383.6014107210103</c:v>
                </c:pt>
                <c:pt idx="5">
                  <c:v>5313.9955926529701</c:v>
                </c:pt>
                <c:pt idx="6">
                  <c:v>5323.4269119542396</c:v>
                </c:pt>
                <c:pt idx="7">
                  <c:v>5474.2606534090901</c:v>
                </c:pt>
                <c:pt idx="8">
                  <c:v>5375.3231740207702</c:v>
                </c:pt>
                <c:pt idx="9">
                  <c:v>5387.8905273437504</c:v>
                </c:pt>
                <c:pt idx="10">
                  <c:v>5385.7491383272099</c:v>
                </c:pt>
                <c:pt idx="11">
                  <c:v>5314.3570128790197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8-4F6D-8673-243D0505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527"/>
        <c:axId val="2821199"/>
      </c:scatterChart>
      <c:valAx>
        <c:axId val="2821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199"/>
        <c:crosses val="autoZero"/>
        <c:crossBetween val="midCat"/>
      </c:valAx>
      <c:valAx>
        <c:axId val="28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2</xdr:row>
      <xdr:rowOff>117475</xdr:rowOff>
    </xdr:from>
    <xdr:to>
      <xdr:col>16</xdr:col>
      <xdr:colOff>222250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9C2B-42E7-4A4F-B586-7A971AD20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711200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7056F-2635-0849-8357-A6FF4482E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42700" cy="6908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10</xdr:col>
      <xdr:colOff>774700</xdr:colOff>
      <xdr:row>50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D31B7D-7F64-D548-ACB1-69CD3D0E2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12000"/>
          <a:ext cx="9029700" cy="307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14</xdr:col>
      <xdr:colOff>431800</xdr:colOff>
      <xdr:row>70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BABDEF-DD88-DF42-B456-62206CF55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63200"/>
          <a:ext cx="11988800" cy="403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BE91-E989-EE4E-A5C8-A4BFD0A206F7}">
  <dimension ref="B2:J212"/>
  <sheetViews>
    <sheetView showGridLines="0" topLeftCell="A132" zoomScale="60" zoomScaleNormal="60" workbookViewId="0">
      <selection activeCell="E202" sqref="E202"/>
    </sheetView>
  </sheetViews>
  <sheetFormatPr defaultColWidth="10.83203125" defaultRowHeight="14.5"/>
  <cols>
    <col min="1" max="1" width="10.83203125" style="44"/>
    <col min="2" max="2" width="0" style="45" hidden="1" customWidth="1"/>
    <col min="3" max="3" width="27.83203125" style="45" customWidth="1"/>
    <col min="4" max="4" width="20.6640625" style="46" bestFit="1" customWidth="1"/>
    <col min="5" max="5" width="21.33203125" style="46" bestFit="1" customWidth="1"/>
    <col min="6" max="6" width="21.5" style="47" customWidth="1"/>
    <col min="7" max="7" width="25" style="47" customWidth="1"/>
    <col min="8" max="8" width="27.5" style="47" customWidth="1"/>
    <col min="9" max="9" width="20.1640625" style="48" customWidth="1"/>
    <col min="10" max="10" width="16" style="48" customWidth="1"/>
    <col min="11" max="16384" width="10.83203125" style="44"/>
  </cols>
  <sheetData>
    <row r="2" spans="2:10" ht="30" customHeight="1">
      <c r="B2" s="107" t="s">
        <v>35</v>
      </c>
      <c r="C2" s="107" t="s">
        <v>36</v>
      </c>
      <c r="D2" s="107" t="s">
        <v>94</v>
      </c>
      <c r="E2" s="107" t="s">
        <v>95</v>
      </c>
      <c r="F2" s="108" t="s">
        <v>96</v>
      </c>
      <c r="G2" s="108" t="s">
        <v>97</v>
      </c>
      <c r="H2" s="108" t="s">
        <v>98</v>
      </c>
      <c r="I2" s="109" t="s">
        <v>99</v>
      </c>
      <c r="J2" s="109" t="s">
        <v>100</v>
      </c>
    </row>
    <row r="3" spans="2:10">
      <c r="B3" s="131"/>
      <c r="C3" s="236">
        <v>11183</v>
      </c>
      <c r="D3" s="226"/>
      <c r="E3" s="110" t="s">
        <v>57</v>
      </c>
      <c r="F3" s="111">
        <v>118.11398925781259</v>
      </c>
      <c r="G3" s="111">
        <v>129.17633056640639</v>
      </c>
      <c r="H3" s="111">
        <v>107.0775985717772</v>
      </c>
      <c r="I3" s="227"/>
      <c r="J3" s="227"/>
    </row>
    <row r="4" spans="2:10">
      <c r="B4" s="131"/>
      <c r="C4" s="237"/>
      <c r="D4" s="226"/>
      <c r="E4" s="110" t="s">
        <v>39</v>
      </c>
      <c r="F4" s="111">
        <v>177.75473632812501</v>
      </c>
      <c r="G4" s="111">
        <v>191.36755371093761</v>
      </c>
      <c r="H4" s="111">
        <v>164.1811676025392</v>
      </c>
      <c r="I4" s="227"/>
      <c r="J4" s="227"/>
    </row>
    <row r="5" spans="2:10" s="208" customFormat="1" ht="15" customHeight="1">
      <c r="B5" s="202"/>
      <c r="C5" s="233">
        <v>11194</v>
      </c>
      <c r="D5" s="228" t="s">
        <v>101</v>
      </c>
      <c r="E5" s="204" t="s">
        <v>102</v>
      </c>
      <c r="F5" s="205">
        <v>0.29659235477447599</v>
      </c>
      <c r="G5" s="206">
        <v>1.416693687438964</v>
      </c>
      <c r="H5" s="206">
        <v>1.245650276541708E-2</v>
      </c>
      <c r="I5" s="229">
        <f>SUM(F5:F6)</f>
        <v>101.62477228641508</v>
      </c>
      <c r="J5" s="229">
        <f>F5/(F5+F6)</f>
        <v>2.9185044955237125E-3</v>
      </c>
    </row>
    <row r="6" spans="2:10" s="208" customFormat="1" ht="15" customHeight="1">
      <c r="B6" s="202"/>
      <c r="C6" s="234"/>
      <c r="D6" s="228"/>
      <c r="E6" s="204" t="s">
        <v>103</v>
      </c>
      <c r="F6" s="205">
        <v>101.32817993164061</v>
      </c>
      <c r="G6" s="206">
        <v>112.1433944702148</v>
      </c>
      <c r="H6" s="206">
        <v>90.537757873535199</v>
      </c>
      <c r="I6" s="229"/>
      <c r="J6" s="229"/>
    </row>
    <row r="7" spans="2:10" s="208" customFormat="1" ht="15" customHeight="1">
      <c r="B7" s="202"/>
      <c r="C7" s="234"/>
      <c r="D7" s="228" t="s">
        <v>25</v>
      </c>
      <c r="E7" s="204" t="s">
        <v>104</v>
      </c>
      <c r="F7" s="205">
        <v>0.255789232254028</v>
      </c>
      <c r="G7" s="206">
        <v>1.221774697303772</v>
      </c>
      <c r="H7" s="206">
        <v>1.074286829680204E-2</v>
      </c>
      <c r="I7" s="229">
        <f>SUM(F7:F8)</f>
        <v>108.14433903694162</v>
      </c>
      <c r="J7" s="229">
        <f>F7/(F7+F8)</f>
        <v>2.3652577151232258E-3</v>
      </c>
    </row>
    <row r="8" spans="2:10" s="208" customFormat="1" ht="15" customHeight="1">
      <c r="B8" s="202"/>
      <c r="C8" s="234"/>
      <c r="D8" s="228"/>
      <c r="E8" s="204" t="s">
        <v>105</v>
      </c>
      <c r="F8" s="205">
        <v>107.88854980468759</v>
      </c>
      <c r="G8" s="206">
        <v>118.25550842285161</v>
      </c>
      <c r="H8" s="206">
        <v>97.544387817382798</v>
      </c>
      <c r="I8" s="229"/>
      <c r="J8" s="229"/>
    </row>
    <row r="9" spans="2:10" ht="15" hidden="1" customHeight="1">
      <c r="B9" s="131"/>
      <c r="C9" s="234"/>
      <c r="D9" s="232" t="s">
        <v>106</v>
      </c>
      <c r="E9" s="132" t="s">
        <v>107</v>
      </c>
      <c r="F9" s="139"/>
      <c r="G9" s="139"/>
      <c r="H9" s="139"/>
      <c r="I9" s="227">
        <f>SUM(F9:F10)</f>
        <v>0</v>
      </c>
      <c r="J9" s="227" t="e">
        <f>F9/(F9+F10)</f>
        <v>#DIV/0!</v>
      </c>
    </row>
    <row r="10" spans="2:10" ht="15" hidden="1" customHeight="1">
      <c r="B10" s="131"/>
      <c r="C10" s="234"/>
      <c r="D10" s="232"/>
      <c r="E10" s="132" t="s">
        <v>108</v>
      </c>
      <c r="F10" s="139"/>
      <c r="G10" s="139"/>
      <c r="H10" s="139"/>
      <c r="I10" s="227"/>
      <c r="J10" s="227"/>
    </row>
    <row r="11" spans="2:10" ht="15" hidden="1" customHeight="1">
      <c r="B11" s="131"/>
      <c r="C11" s="234"/>
      <c r="D11" s="232" t="s">
        <v>28</v>
      </c>
      <c r="E11" s="132" t="s">
        <v>109</v>
      </c>
      <c r="F11" s="140"/>
      <c r="G11" s="140"/>
      <c r="H11" s="140"/>
      <c r="I11" s="227">
        <f>SUM(F11:F12)</f>
        <v>0</v>
      </c>
      <c r="J11" s="227" t="e">
        <f>F11/(F11+F12)</f>
        <v>#DIV/0!</v>
      </c>
    </row>
    <row r="12" spans="2:10" ht="15" hidden="1" customHeight="1">
      <c r="B12" s="131"/>
      <c r="C12" s="234"/>
      <c r="D12" s="232"/>
      <c r="E12" s="132" t="s">
        <v>110</v>
      </c>
      <c r="F12" s="140"/>
      <c r="G12" s="140"/>
      <c r="H12" s="140"/>
      <c r="I12" s="227"/>
      <c r="J12" s="227"/>
    </row>
    <row r="13" spans="2:10">
      <c r="B13" s="118"/>
      <c r="C13" s="234"/>
      <c r="D13" s="230" t="s">
        <v>32</v>
      </c>
      <c r="E13" s="110" t="s">
        <v>142</v>
      </c>
      <c r="F13" s="111">
        <v>0</v>
      </c>
      <c r="G13" s="111">
        <v>0.83378112316131603</v>
      </c>
      <c r="H13" s="111">
        <v>0</v>
      </c>
      <c r="I13" s="231">
        <f>SUM(F13:F14)</f>
        <v>108.6584106445312</v>
      </c>
      <c r="J13" s="231">
        <f>F13/(F13+F14)</f>
        <v>0</v>
      </c>
    </row>
    <row r="14" spans="2:10">
      <c r="B14" s="131"/>
      <c r="C14" s="234"/>
      <c r="D14" s="230"/>
      <c r="E14" s="110" t="s">
        <v>143</v>
      </c>
      <c r="F14" s="111">
        <v>108.6584106445312</v>
      </c>
      <c r="G14" s="111">
        <v>119.5110626220704</v>
      </c>
      <c r="H14" s="111">
        <v>97.830726623535199</v>
      </c>
      <c r="I14" s="231"/>
      <c r="J14" s="231"/>
    </row>
    <row r="15" spans="2:10">
      <c r="B15" s="131"/>
      <c r="C15" s="234"/>
      <c r="D15" s="223" t="s">
        <v>144</v>
      </c>
      <c r="E15" s="110" t="s">
        <v>147</v>
      </c>
      <c r="F15" s="111">
        <v>44.5326538085938</v>
      </c>
      <c r="G15" s="111">
        <v>51.1734390258788</v>
      </c>
      <c r="H15" s="111">
        <v>37.901226043701158</v>
      </c>
      <c r="I15" s="231">
        <f>SUM(F15:F16)</f>
        <v>44.788860821723986</v>
      </c>
      <c r="J15" s="231">
        <f>F15/(F15+F16)</f>
        <v>0.99427967114077798</v>
      </c>
    </row>
    <row r="16" spans="2:10">
      <c r="B16" s="131"/>
      <c r="C16" s="235"/>
      <c r="D16" s="225"/>
      <c r="E16" s="110" t="s">
        <v>148</v>
      </c>
      <c r="F16" s="111">
        <v>0.25620701313018801</v>
      </c>
      <c r="G16" s="111">
        <v>1.223770499229432</v>
      </c>
      <c r="H16" s="111">
        <v>1.0760413482785241E-2</v>
      </c>
      <c r="I16" s="231"/>
      <c r="J16" s="231"/>
    </row>
    <row r="17" spans="2:10">
      <c r="B17" s="131"/>
      <c r="C17" s="223" t="s">
        <v>183</v>
      </c>
      <c r="D17" s="226"/>
      <c r="E17" s="110" t="s">
        <v>57</v>
      </c>
      <c r="F17" s="111">
        <v>62.105798339843794</v>
      </c>
      <c r="G17" s="111">
        <v>70.192131042480398</v>
      </c>
      <c r="H17" s="111">
        <v>54.033336639404403</v>
      </c>
      <c r="I17" s="227"/>
      <c r="J17" s="227"/>
    </row>
    <row r="18" spans="2:10">
      <c r="B18" s="131"/>
      <c r="C18" s="225"/>
      <c r="D18" s="226"/>
      <c r="E18" s="110" t="s">
        <v>39</v>
      </c>
      <c r="F18" s="111">
        <v>106.6994506835938</v>
      </c>
      <c r="G18" s="111">
        <v>117.6140441894532</v>
      </c>
      <c r="H18" s="111">
        <v>95.810127258300795</v>
      </c>
      <c r="I18" s="227"/>
      <c r="J18" s="227"/>
    </row>
    <row r="19" spans="2:10" s="208" customFormat="1" ht="15" customHeight="1">
      <c r="B19" s="202"/>
      <c r="C19" s="233">
        <v>11245</v>
      </c>
      <c r="D19" s="228" t="s">
        <v>101</v>
      </c>
      <c r="E19" s="204" t="s">
        <v>102</v>
      </c>
      <c r="F19" s="205">
        <v>0</v>
      </c>
      <c r="G19" s="206">
        <v>0.83724707365036</v>
      </c>
      <c r="H19" s="206">
        <v>0</v>
      </c>
      <c r="I19" s="229">
        <f>SUM(F19:F20)</f>
        <v>70.664868164062597</v>
      </c>
      <c r="J19" s="229">
        <f>F19/(F19+F20)</f>
        <v>0</v>
      </c>
    </row>
    <row r="20" spans="2:10" s="208" customFormat="1" ht="15" customHeight="1">
      <c r="B20" s="202"/>
      <c r="C20" s="234"/>
      <c r="D20" s="228"/>
      <c r="E20" s="204" t="s">
        <v>103</v>
      </c>
      <c r="F20" s="205">
        <v>70.664868164062597</v>
      </c>
      <c r="G20" s="206">
        <v>79.415328979492003</v>
      </c>
      <c r="H20" s="206">
        <v>61.930660247802798</v>
      </c>
      <c r="I20" s="229"/>
      <c r="J20" s="229"/>
    </row>
    <row r="21" spans="2:10" s="208" customFormat="1" ht="15" customHeight="1">
      <c r="B21" s="202"/>
      <c r="C21" s="234"/>
      <c r="D21" s="228" t="s">
        <v>25</v>
      </c>
      <c r="E21" s="204" t="s">
        <v>104</v>
      </c>
      <c r="F21" s="205">
        <v>0</v>
      </c>
      <c r="G21" s="206">
        <v>0.81910365819931197</v>
      </c>
      <c r="H21" s="206">
        <v>0</v>
      </c>
      <c r="I21" s="229">
        <f>SUM(F21:F22)</f>
        <v>83.848681640625003</v>
      </c>
      <c r="J21" s="229">
        <f>F21/(F21+F22)</f>
        <v>0</v>
      </c>
    </row>
    <row r="22" spans="2:10" s="208" customFormat="1" ht="15" customHeight="1">
      <c r="B22" s="202"/>
      <c r="C22" s="234"/>
      <c r="D22" s="228"/>
      <c r="E22" s="204" t="s">
        <v>105</v>
      </c>
      <c r="F22" s="205">
        <v>83.848681640625003</v>
      </c>
      <c r="G22" s="206">
        <v>93.283996582031193</v>
      </c>
      <c r="H22" s="206">
        <v>74.432235717773594</v>
      </c>
      <c r="I22" s="229"/>
      <c r="J22" s="229"/>
    </row>
    <row r="23" spans="2:10" ht="15" hidden="1" customHeight="1">
      <c r="B23" s="131"/>
      <c r="C23" s="234"/>
      <c r="D23" s="232" t="s">
        <v>106</v>
      </c>
      <c r="E23" s="132" t="s">
        <v>107</v>
      </c>
      <c r="F23" s="139"/>
      <c r="G23" s="139"/>
      <c r="H23" s="139"/>
      <c r="I23" s="227">
        <f>SUM(F23:F24)</f>
        <v>0</v>
      </c>
      <c r="J23" s="227" t="e">
        <f>F23/(F23+F24)</f>
        <v>#DIV/0!</v>
      </c>
    </row>
    <row r="24" spans="2:10" ht="15" hidden="1" customHeight="1">
      <c r="B24" s="131"/>
      <c r="C24" s="234"/>
      <c r="D24" s="232"/>
      <c r="E24" s="132" t="s">
        <v>108</v>
      </c>
      <c r="F24" s="139"/>
      <c r="G24" s="139"/>
      <c r="H24" s="139"/>
      <c r="I24" s="227"/>
      <c r="J24" s="227"/>
    </row>
    <row r="25" spans="2:10" ht="15" hidden="1" customHeight="1">
      <c r="B25" s="131"/>
      <c r="C25" s="234"/>
      <c r="D25" s="232" t="s">
        <v>28</v>
      </c>
      <c r="E25" s="132" t="s">
        <v>109</v>
      </c>
      <c r="F25" s="140"/>
      <c r="G25" s="140"/>
      <c r="H25" s="140"/>
      <c r="I25" s="227">
        <f>SUM(F25:F26)</f>
        <v>0</v>
      </c>
      <c r="J25" s="227" t="e">
        <f>F25/(F25+F26)</f>
        <v>#DIV/0!</v>
      </c>
    </row>
    <row r="26" spans="2:10" ht="15" hidden="1" customHeight="1">
      <c r="B26" s="131"/>
      <c r="C26" s="234"/>
      <c r="D26" s="232"/>
      <c r="E26" s="132" t="s">
        <v>110</v>
      </c>
      <c r="F26" s="140"/>
      <c r="G26" s="140"/>
      <c r="H26" s="140"/>
      <c r="I26" s="227"/>
      <c r="J26" s="227"/>
    </row>
    <row r="27" spans="2:10" ht="15" customHeight="1">
      <c r="B27" s="131"/>
      <c r="C27" s="234"/>
      <c r="D27" s="230" t="s">
        <v>32</v>
      </c>
      <c r="E27" s="110" t="s">
        <v>142</v>
      </c>
      <c r="F27" s="111">
        <v>0</v>
      </c>
      <c r="G27" s="111">
        <v>0.77319490909576405</v>
      </c>
      <c r="H27" s="111">
        <v>0</v>
      </c>
      <c r="I27" s="231">
        <f>SUM(F27:F28)</f>
        <v>83.573236083984398</v>
      </c>
      <c r="J27" s="231">
        <f>F27/(F27+F28)</f>
        <v>0</v>
      </c>
    </row>
    <row r="28" spans="2:10" ht="15" customHeight="1">
      <c r="B28" s="131"/>
      <c r="C28" s="234"/>
      <c r="D28" s="230"/>
      <c r="E28" s="110" t="s">
        <v>143</v>
      </c>
      <c r="F28" s="111">
        <v>83.573236083984398</v>
      </c>
      <c r="G28" s="111">
        <v>92.724868774414006</v>
      </c>
      <c r="H28" s="111">
        <v>74.439353942871193</v>
      </c>
      <c r="I28" s="231"/>
      <c r="J28" s="231"/>
    </row>
    <row r="29" spans="2:10">
      <c r="B29" s="118"/>
      <c r="C29" s="234"/>
      <c r="D29" s="223" t="s">
        <v>144</v>
      </c>
      <c r="E29" s="110" t="s">
        <v>147</v>
      </c>
      <c r="F29" s="111">
        <v>39.298367309570395</v>
      </c>
      <c r="G29" s="111">
        <v>45.789520263672003</v>
      </c>
      <c r="H29" s="111">
        <v>32.81615829467772</v>
      </c>
      <c r="I29" s="231">
        <f>SUM(F29:F30)</f>
        <v>39.575926804542625</v>
      </c>
      <c r="J29" s="231">
        <f>F29/(F29+F30)</f>
        <v>0.99298665837080613</v>
      </c>
    </row>
    <row r="30" spans="2:10">
      <c r="B30" s="118"/>
      <c r="C30" s="235"/>
      <c r="D30" s="225"/>
      <c r="E30" s="110" t="s">
        <v>148</v>
      </c>
      <c r="F30" s="111">
        <v>0.27755949497222998</v>
      </c>
      <c r="G30" s="111">
        <v>1.325771808624268</v>
      </c>
      <c r="H30" s="111">
        <v>1.1657169088721281E-2</v>
      </c>
      <c r="I30" s="231"/>
      <c r="J30" s="231"/>
    </row>
    <row r="31" spans="2:10">
      <c r="B31" s="118"/>
      <c r="C31" s="223" t="s">
        <v>184</v>
      </c>
      <c r="D31" s="226"/>
      <c r="E31" s="110" t="s">
        <v>57</v>
      </c>
      <c r="F31" s="111">
        <v>88.085705566406205</v>
      </c>
      <c r="G31" s="111">
        <v>97.716987609863196</v>
      </c>
      <c r="H31" s="111">
        <v>78.474090576172003</v>
      </c>
      <c r="I31" s="227"/>
      <c r="J31" s="227"/>
    </row>
    <row r="32" spans="2:10">
      <c r="B32" s="118"/>
      <c r="C32" s="225"/>
      <c r="D32" s="226"/>
      <c r="E32" s="110" t="s">
        <v>39</v>
      </c>
      <c r="F32" s="111">
        <v>101.9747009277344</v>
      </c>
      <c r="G32" s="111">
        <v>112.1722869873048</v>
      </c>
      <c r="H32" s="111">
        <v>91.799171447754006</v>
      </c>
      <c r="I32" s="227"/>
      <c r="J32" s="227"/>
    </row>
    <row r="33" spans="2:10" s="208" customFormat="1" ht="15" customHeight="1">
      <c r="B33" s="202"/>
      <c r="C33" s="233">
        <v>11284</v>
      </c>
      <c r="D33" s="228" t="s">
        <v>101</v>
      </c>
      <c r="E33" s="204" t="s">
        <v>102</v>
      </c>
      <c r="F33" s="205">
        <v>0</v>
      </c>
      <c r="G33" s="206">
        <v>0.80571603775024403</v>
      </c>
      <c r="H33" s="206">
        <v>0</v>
      </c>
      <c r="I33" s="229">
        <f>SUM(F33:F34)</f>
        <v>72.897851562499994</v>
      </c>
      <c r="J33" s="229">
        <f>F33/(F33+F34)</f>
        <v>0</v>
      </c>
    </row>
    <row r="34" spans="2:10" s="208" customFormat="1" ht="15" customHeight="1">
      <c r="B34" s="202"/>
      <c r="C34" s="234"/>
      <c r="D34" s="228"/>
      <c r="E34" s="204" t="s">
        <v>103</v>
      </c>
      <c r="F34" s="205">
        <v>72.897851562499994</v>
      </c>
      <c r="G34" s="206">
        <v>81.617553710937599</v>
      </c>
      <c r="H34" s="206">
        <v>64.194282531738395</v>
      </c>
      <c r="I34" s="229"/>
      <c r="J34" s="229"/>
    </row>
    <row r="35" spans="2:10" s="208" customFormat="1" ht="15" customHeight="1">
      <c r="B35" s="202"/>
      <c r="C35" s="234"/>
      <c r="D35" s="228" t="s">
        <v>25</v>
      </c>
      <c r="E35" s="204" t="s">
        <v>104</v>
      </c>
      <c r="F35" s="205">
        <v>0</v>
      </c>
      <c r="G35" s="206">
        <v>0.82902550697326804</v>
      </c>
      <c r="H35" s="206">
        <v>0</v>
      </c>
      <c r="I35" s="229">
        <f>SUM(F35:F36)</f>
        <v>61.828778076171794</v>
      </c>
      <c r="J35" s="229">
        <f>F35/(F35+F36)</f>
        <v>0</v>
      </c>
    </row>
    <row r="36" spans="2:10" s="208" customFormat="1" ht="15" customHeight="1">
      <c r="B36" s="202"/>
      <c r="C36" s="234"/>
      <c r="D36" s="228"/>
      <c r="E36" s="204" t="s">
        <v>105</v>
      </c>
      <c r="F36" s="205">
        <v>61.828778076171794</v>
      </c>
      <c r="G36" s="206">
        <v>69.96923828125</v>
      </c>
      <c r="H36" s="206">
        <v>53.702377319336001</v>
      </c>
      <c r="I36" s="229"/>
      <c r="J36" s="229"/>
    </row>
    <row r="37" spans="2:10" ht="15" hidden="1" customHeight="1">
      <c r="B37" s="118"/>
      <c r="C37" s="234"/>
      <c r="D37" s="232" t="s">
        <v>106</v>
      </c>
      <c r="E37" s="132" t="s">
        <v>107</v>
      </c>
      <c r="F37" s="139"/>
      <c r="G37" s="139"/>
      <c r="H37" s="139"/>
      <c r="I37" s="227">
        <f>SUM(F37:F38)</f>
        <v>0</v>
      </c>
      <c r="J37" s="227" t="e">
        <f>F37/(F37+F38)</f>
        <v>#DIV/0!</v>
      </c>
    </row>
    <row r="38" spans="2:10" ht="15" hidden="1" customHeight="1">
      <c r="B38" s="118"/>
      <c r="C38" s="234"/>
      <c r="D38" s="232"/>
      <c r="E38" s="132" t="s">
        <v>108</v>
      </c>
      <c r="F38" s="139"/>
      <c r="G38" s="139"/>
      <c r="H38" s="139"/>
      <c r="I38" s="227"/>
      <c r="J38" s="227"/>
    </row>
    <row r="39" spans="2:10" ht="15" hidden="1" customHeight="1">
      <c r="B39" s="131"/>
      <c r="C39" s="234"/>
      <c r="D39" s="232" t="s">
        <v>28</v>
      </c>
      <c r="E39" s="132" t="s">
        <v>109</v>
      </c>
      <c r="F39" s="140"/>
      <c r="G39" s="140"/>
      <c r="H39" s="140"/>
      <c r="I39" s="227">
        <f>SUM(F39:F40)</f>
        <v>0</v>
      </c>
      <c r="J39" s="227" t="e">
        <f>F39/(F39+F40)</f>
        <v>#DIV/0!</v>
      </c>
    </row>
    <row r="40" spans="2:10" ht="15" hidden="1" customHeight="1">
      <c r="B40" s="131"/>
      <c r="C40" s="234"/>
      <c r="D40" s="232"/>
      <c r="E40" s="132" t="s">
        <v>110</v>
      </c>
      <c r="F40" s="140"/>
      <c r="G40" s="140"/>
      <c r="H40" s="140"/>
      <c r="I40" s="227"/>
      <c r="J40" s="227"/>
    </row>
    <row r="41" spans="2:10" ht="15" customHeight="1">
      <c r="B41" s="131"/>
      <c r="C41" s="234"/>
      <c r="D41" s="230" t="s">
        <v>32</v>
      </c>
      <c r="E41" s="110" t="s">
        <v>142</v>
      </c>
      <c r="F41" s="111">
        <v>0</v>
      </c>
      <c r="G41" s="111">
        <v>0.92339271306991599</v>
      </c>
      <c r="H41" s="111">
        <v>0</v>
      </c>
      <c r="I41" s="231">
        <f>SUM(F41:F42)</f>
        <v>83.638842773437602</v>
      </c>
      <c r="J41" s="231">
        <f>F41/(F41+F42)</f>
        <v>0</v>
      </c>
    </row>
    <row r="42" spans="2:10" ht="15" customHeight="1">
      <c r="B42" s="131"/>
      <c r="C42" s="234"/>
      <c r="D42" s="230"/>
      <c r="E42" s="110" t="s">
        <v>143</v>
      </c>
      <c r="F42" s="111">
        <v>83.638842773437602</v>
      </c>
      <c r="G42" s="111">
        <v>93.644714355468807</v>
      </c>
      <c r="H42" s="111">
        <v>73.654190063476406</v>
      </c>
      <c r="I42" s="231"/>
      <c r="J42" s="231"/>
    </row>
    <row r="43" spans="2:10">
      <c r="B43" s="131"/>
      <c r="C43" s="234"/>
      <c r="D43" s="223" t="s">
        <v>144</v>
      </c>
      <c r="E43" s="110" t="s">
        <v>147</v>
      </c>
      <c r="F43" s="111">
        <v>39.909912109375</v>
      </c>
      <c r="G43" s="111">
        <v>46.301181793212798</v>
      </c>
      <c r="H43" s="111">
        <v>33.527305603027358</v>
      </c>
      <c r="I43" s="231">
        <f>SUM(F43:F44)</f>
        <v>40.174860596656799</v>
      </c>
      <c r="J43" s="231">
        <f>F43/(F43+F44)</f>
        <v>0.99340511744541438</v>
      </c>
    </row>
    <row r="44" spans="2:10">
      <c r="B44" s="131"/>
      <c r="C44" s="235"/>
      <c r="D44" s="225"/>
      <c r="E44" s="110" t="s">
        <v>148</v>
      </c>
      <c r="F44" s="111">
        <v>0.26494848728179998</v>
      </c>
      <c r="G44" s="111">
        <v>1.2655284404754641</v>
      </c>
      <c r="H44" s="111">
        <v>1.112753618508576E-2</v>
      </c>
      <c r="I44" s="231"/>
      <c r="J44" s="231"/>
    </row>
    <row r="45" spans="2:10">
      <c r="B45" s="131"/>
      <c r="C45" s="223" t="s">
        <v>185</v>
      </c>
      <c r="D45" s="226"/>
      <c r="E45" s="110" t="s">
        <v>57</v>
      </c>
      <c r="F45" s="111">
        <v>95.939459228515602</v>
      </c>
      <c r="G45" s="111">
        <v>106.22466278076161</v>
      </c>
      <c r="H45" s="111">
        <v>85.676689147949205</v>
      </c>
      <c r="I45" s="227"/>
      <c r="J45" s="227"/>
    </row>
    <row r="46" spans="2:10">
      <c r="B46" s="131"/>
      <c r="C46" s="225"/>
      <c r="D46" s="226"/>
      <c r="E46" s="110" t="s">
        <v>39</v>
      </c>
      <c r="F46" s="111">
        <v>127.59909667968759</v>
      </c>
      <c r="G46" s="111">
        <v>139.17427062988281</v>
      </c>
      <c r="H46" s="111">
        <v>116.05229949951161</v>
      </c>
      <c r="I46" s="227"/>
      <c r="J46" s="227"/>
    </row>
    <row r="47" spans="2:10" s="208" customFormat="1" ht="15" customHeight="1">
      <c r="B47" s="202"/>
      <c r="C47" s="233">
        <v>12028</v>
      </c>
      <c r="D47" s="228" t="s">
        <v>101</v>
      </c>
      <c r="E47" s="204" t="s">
        <v>102</v>
      </c>
      <c r="F47" s="205">
        <v>0.55123372077941801</v>
      </c>
      <c r="G47" s="206">
        <v>1.76582944393158</v>
      </c>
      <c r="H47" s="206">
        <v>8.3507753908634005E-2</v>
      </c>
      <c r="I47" s="229">
        <f>SUM(F47:F48)</f>
        <v>162.6070320606232</v>
      </c>
      <c r="J47" s="229">
        <f>F47/(F47+F48)</f>
        <v>3.3899746757194787E-3</v>
      </c>
    </row>
    <row r="48" spans="2:10" s="208" customFormat="1" ht="15" customHeight="1">
      <c r="B48" s="202"/>
      <c r="C48" s="234"/>
      <c r="D48" s="228"/>
      <c r="E48" s="204" t="s">
        <v>103</v>
      </c>
      <c r="F48" s="205">
        <v>162.05579833984379</v>
      </c>
      <c r="G48" s="206">
        <v>175.28668212890639</v>
      </c>
      <c r="H48" s="206">
        <v>148.86201477050801</v>
      </c>
      <c r="I48" s="229"/>
      <c r="J48" s="229"/>
    </row>
    <row r="49" spans="2:10" s="208" customFormat="1" ht="15" customHeight="1">
      <c r="B49" s="202"/>
      <c r="C49" s="234"/>
      <c r="D49" s="228" t="s">
        <v>25</v>
      </c>
      <c r="E49" s="204" t="s">
        <v>104</v>
      </c>
      <c r="F49" s="205">
        <v>0</v>
      </c>
      <c r="G49" s="206">
        <v>0.80360352993011597</v>
      </c>
      <c r="H49" s="206">
        <v>0</v>
      </c>
      <c r="I49" s="229">
        <f>SUM(F49:F50)</f>
        <v>157.35461425781259</v>
      </c>
      <c r="J49" s="229">
        <f>F49/(F49+F50)</f>
        <v>0</v>
      </c>
    </row>
    <row r="50" spans="2:10" s="208" customFormat="1" ht="15" customHeight="1">
      <c r="B50" s="202"/>
      <c r="C50" s="234"/>
      <c r="D50" s="228"/>
      <c r="E50" s="204" t="s">
        <v>105</v>
      </c>
      <c r="F50" s="205">
        <v>157.35461425781259</v>
      </c>
      <c r="G50" s="206">
        <v>170.2122344970704</v>
      </c>
      <c r="H50" s="206">
        <v>144.53201293945321</v>
      </c>
      <c r="I50" s="229"/>
      <c r="J50" s="229"/>
    </row>
    <row r="51" spans="2:10" ht="15" hidden="1" customHeight="1">
      <c r="B51" s="131"/>
      <c r="C51" s="234"/>
      <c r="D51" s="232" t="s">
        <v>106</v>
      </c>
      <c r="E51" s="132" t="s">
        <v>107</v>
      </c>
      <c r="F51" s="139"/>
      <c r="G51" s="139"/>
      <c r="H51" s="139"/>
      <c r="I51" s="227">
        <f>SUM(F51:F52)</f>
        <v>0</v>
      </c>
      <c r="J51" s="227" t="e">
        <f>F51/(F51+F52)</f>
        <v>#DIV/0!</v>
      </c>
    </row>
    <row r="52" spans="2:10" ht="15" hidden="1" customHeight="1">
      <c r="B52" s="131"/>
      <c r="C52" s="234"/>
      <c r="D52" s="232"/>
      <c r="E52" s="132" t="s">
        <v>108</v>
      </c>
      <c r="F52" s="139"/>
      <c r="G52" s="139"/>
      <c r="H52" s="139"/>
      <c r="I52" s="227"/>
      <c r="J52" s="227"/>
    </row>
    <row r="53" spans="2:10" ht="15" hidden="1" customHeight="1">
      <c r="B53" s="131"/>
      <c r="C53" s="234"/>
      <c r="D53" s="232" t="s">
        <v>28</v>
      </c>
      <c r="E53" s="132" t="s">
        <v>109</v>
      </c>
      <c r="F53" s="140"/>
      <c r="G53" s="140"/>
      <c r="H53" s="140"/>
      <c r="I53" s="227">
        <f>SUM(F53:F54)</f>
        <v>0</v>
      </c>
      <c r="J53" s="227" t="e">
        <f>F53/(F53+F54)</f>
        <v>#DIV/0!</v>
      </c>
    </row>
    <row r="54" spans="2:10" ht="15" hidden="1" customHeight="1">
      <c r="B54" s="131"/>
      <c r="C54" s="234"/>
      <c r="D54" s="232"/>
      <c r="E54" s="132" t="s">
        <v>110</v>
      </c>
      <c r="F54" s="140"/>
      <c r="G54" s="140"/>
      <c r="H54" s="140"/>
      <c r="I54" s="227"/>
      <c r="J54" s="227"/>
    </row>
    <row r="55" spans="2:10" ht="15" customHeight="1">
      <c r="B55" s="131"/>
      <c r="C55" s="234"/>
      <c r="D55" s="230" t="s">
        <v>32</v>
      </c>
      <c r="E55" s="110" t="s">
        <v>142</v>
      </c>
      <c r="F55" s="111">
        <v>0.28176405429840001</v>
      </c>
      <c r="G55" s="111">
        <v>1.345857262611388</v>
      </c>
      <c r="H55" s="111">
        <v>1.1833751574158681E-2</v>
      </c>
      <c r="I55" s="231">
        <f>SUM(F55:F56)</f>
        <v>198.52920057773599</v>
      </c>
      <c r="J55" s="231">
        <f>F55/(F55+F56)</f>
        <v>1.419257486951259E-3</v>
      </c>
    </row>
    <row r="56" spans="2:10" ht="15" customHeight="1">
      <c r="B56" s="131"/>
      <c r="C56" s="234"/>
      <c r="D56" s="230"/>
      <c r="E56" s="110" t="s">
        <v>143</v>
      </c>
      <c r="F56" s="111">
        <v>198.24743652343759</v>
      </c>
      <c r="G56" s="111">
        <v>213.07501220703119</v>
      </c>
      <c r="H56" s="111">
        <v>183.46643066406239</v>
      </c>
      <c r="I56" s="231"/>
      <c r="J56" s="231"/>
    </row>
    <row r="57" spans="2:10">
      <c r="B57" s="131"/>
      <c r="C57" s="234"/>
      <c r="D57" s="223" t="s">
        <v>144</v>
      </c>
      <c r="E57" s="110" t="s">
        <v>147</v>
      </c>
      <c r="F57" s="111">
        <v>85.583929443359395</v>
      </c>
      <c r="G57" s="111">
        <v>95.120964050292798</v>
      </c>
      <c r="H57" s="111">
        <v>76.066184997558395</v>
      </c>
      <c r="I57" s="231">
        <f>SUM(F57:F58)</f>
        <v>85.857519292831441</v>
      </c>
      <c r="J57" s="231">
        <f>F57/(F57+F58)</f>
        <v>0.99681344334514344</v>
      </c>
    </row>
    <row r="58" spans="2:10">
      <c r="B58" s="131"/>
      <c r="C58" s="235"/>
      <c r="D58" s="225"/>
      <c r="E58" s="110" t="s">
        <v>148</v>
      </c>
      <c r="F58" s="111">
        <v>0.27358984947204601</v>
      </c>
      <c r="G58" s="111">
        <v>1.3068085908889759</v>
      </c>
      <c r="H58" s="111">
        <v>1.1490453965961919E-2</v>
      </c>
      <c r="I58" s="231"/>
      <c r="J58" s="231"/>
    </row>
    <row r="59" spans="2:10">
      <c r="B59" s="131"/>
      <c r="C59" s="223" t="s">
        <v>159</v>
      </c>
      <c r="D59" s="226"/>
      <c r="E59" s="110" t="s">
        <v>57</v>
      </c>
      <c r="F59" s="111">
        <v>104.46832275390621</v>
      </c>
      <c r="G59" s="111">
        <v>115.03998565673839</v>
      </c>
      <c r="H59" s="111">
        <v>93.920356750488395</v>
      </c>
      <c r="I59" s="227"/>
      <c r="J59" s="227"/>
    </row>
    <row r="60" spans="2:10">
      <c r="B60" s="131"/>
      <c r="C60" s="225"/>
      <c r="D60" s="226"/>
      <c r="E60" s="110" t="s">
        <v>39</v>
      </c>
      <c r="F60" s="111">
        <v>123.82183837890621</v>
      </c>
      <c r="G60" s="111">
        <v>135.04194641113281</v>
      </c>
      <c r="H60" s="111">
        <v>112.62841796875</v>
      </c>
      <c r="I60" s="227"/>
      <c r="J60" s="227"/>
    </row>
    <row r="61" spans="2:10" s="208" customFormat="1" ht="15" customHeight="1">
      <c r="B61" s="202"/>
      <c r="C61" s="233">
        <v>12045</v>
      </c>
      <c r="D61" s="228" t="s">
        <v>101</v>
      </c>
      <c r="E61" s="204" t="s">
        <v>102</v>
      </c>
      <c r="F61" s="205">
        <v>0.52638506889343195</v>
      </c>
      <c r="G61" s="206">
        <v>1.686219096183776</v>
      </c>
      <c r="H61" s="206">
        <v>7.9743556678295205E-2</v>
      </c>
      <c r="I61" s="229">
        <f>SUM(F61:F62)</f>
        <v>80.417223691940222</v>
      </c>
      <c r="J61" s="229">
        <f>F61/(F61+F62)</f>
        <v>6.5456757237714568E-3</v>
      </c>
    </row>
    <row r="62" spans="2:10" s="208" customFormat="1" ht="15" customHeight="1">
      <c r="B62" s="202"/>
      <c r="C62" s="234"/>
      <c r="D62" s="228"/>
      <c r="E62" s="204" t="s">
        <v>103</v>
      </c>
      <c r="F62" s="205">
        <v>79.89083862304679</v>
      </c>
      <c r="G62" s="206">
        <v>88.925086975097599</v>
      </c>
      <c r="H62" s="206">
        <v>70.873908996582003</v>
      </c>
      <c r="I62" s="229"/>
      <c r="J62" s="229"/>
    </row>
    <row r="63" spans="2:10" s="208" customFormat="1" ht="15" customHeight="1">
      <c r="B63" s="202"/>
      <c r="C63" s="234"/>
      <c r="D63" s="228" t="s">
        <v>25</v>
      </c>
      <c r="E63" s="204" t="s">
        <v>104</v>
      </c>
      <c r="F63" s="205">
        <v>0</v>
      </c>
      <c r="G63" s="206">
        <v>0.78744578361511197</v>
      </c>
      <c r="H63" s="206">
        <v>0</v>
      </c>
      <c r="I63" s="229">
        <f>SUM(F63:F64)</f>
        <v>82.98709106445321</v>
      </c>
      <c r="J63" s="229">
        <f>F63/(F63+F64)</f>
        <v>0</v>
      </c>
    </row>
    <row r="64" spans="2:10" s="208" customFormat="1" ht="15" customHeight="1">
      <c r="B64" s="202"/>
      <c r="C64" s="234"/>
      <c r="D64" s="228"/>
      <c r="E64" s="204" t="s">
        <v>105</v>
      </c>
      <c r="F64" s="205">
        <v>82.98709106445321</v>
      </c>
      <c r="G64" s="206">
        <v>92.189987182617202</v>
      </c>
      <c r="H64" s="206">
        <v>73.802154541015597</v>
      </c>
      <c r="I64" s="229"/>
      <c r="J64" s="229"/>
    </row>
    <row r="65" spans="2:10" ht="15" hidden="1" customHeight="1">
      <c r="B65" s="131"/>
      <c r="C65" s="234"/>
      <c r="D65" s="232" t="s">
        <v>106</v>
      </c>
      <c r="E65" s="132" t="s">
        <v>107</v>
      </c>
      <c r="F65" s="139"/>
      <c r="G65" s="139"/>
      <c r="H65" s="139"/>
      <c r="I65" s="227">
        <f>SUM(F65:F66)</f>
        <v>0</v>
      </c>
      <c r="J65" s="227" t="e">
        <f>F65/(F65+F66)</f>
        <v>#DIV/0!</v>
      </c>
    </row>
    <row r="66" spans="2:10" ht="15" hidden="1" customHeight="1">
      <c r="B66" s="131"/>
      <c r="C66" s="234"/>
      <c r="D66" s="232"/>
      <c r="E66" s="132" t="s">
        <v>108</v>
      </c>
      <c r="F66" s="139"/>
      <c r="G66" s="139"/>
      <c r="H66" s="139"/>
      <c r="I66" s="227"/>
      <c r="J66" s="227"/>
    </row>
    <row r="67" spans="2:10" ht="15" hidden="1" customHeight="1">
      <c r="B67" s="131"/>
      <c r="C67" s="234"/>
      <c r="D67" s="232" t="s">
        <v>28</v>
      </c>
      <c r="E67" s="132" t="s">
        <v>109</v>
      </c>
      <c r="F67" s="140"/>
      <c r="G67" s="140"/>
      <c r="H67" s="140"/>
      <c r="I67" s="227">
        <f>SUM(F67:F68)</f>
        <v>0</v>
      </c>
      <c r="J67" s="227" t="e">
        <f>F67/(F67+F68)</f>
        <v>#DIV/0!</v>
      </c>
    </row>
    <row r="68" spans="2:10" ht="15" hidden="1" customHeight="1">
      <c r="B68" s="131"/>
      <c r="C68" s="234"/>
      <c r="D68" s="232"/>
      <c r="E68" s="132" t="s">
        <v>110</v>
      </c>
      <c r="F68" s="140"/>
      <c r="G68" s="140"/>
      <c r="H68" s="140"/>
      <c r="I68" s="227"/>
      <c r="J68" s="227"/>
    </row>
    <row r="69" spans="2:10" ht="15" customHeight="1">
      <c r="B69" s="131"/>
      <c r="C69" s="234"/>
      <c r="D69" s="230" t="s">
        <v>32</v>
      </c>
      <c r="E69" s="110" t="s">
        <v>142</v>
      </c>
      <c r="F69" s="111">
        <v>0.57336368560790996</v>
      </c>
      <c r="G69" s="111">
        <v>1.836730360984804</v>
      </c>
      <c r="H69" s="111">
        <v>8.6860105395317203E-2</v>
      </c>
      <c r="I69" s="231">
        <f>SUM(F69:F70)</f>
        <v>94.381432533264118</v>
      </c>
      <c r="J69" s="231">
        <f>F69/(F69+F70)</f>
        <v>6.0749627359791523E-3</v>
      </c>
    </row>
    <row r="70" spans="2:10" ht="15" customHeight="1">
      <c r="B70" s="131"/>
      <c r="C70" s="234"/>
      <c r="D70" s="230"/>
      <c r="E70" s="110" t="s">
        <v>143</v>
      </c>
      <c r="F70" s="111">
        <v>93.808068847656202</v>
      </c>
      <c r="G70" s="111">
        <v>104.03399658203119</v>
      </c>
      <c r="H70" s="111">
        <v>83.604316711425597</v>
      </c>
      <c r="I70" s="231"/>
      <c r="J70" s="231"/>
    </row>
    <row r="71" spans="2:10">
      <c r="B71" s="131"/>
      <c r="C71" s="234"/>
      <c r="D71" s="223" t="s">
        <v>144</v>
      </c>
      <c r="E71" s="110" t="s">
        <v>147</v>
      </c>
      <c r="F71" s="111">
        <v>48.348529052734399</v>
      </c>
      <c r="G71" s="111">
        <v>55.941806793212798</v>
      </c>
      <c r="H71" s="111">
        <v>40.767486572265597</v>
      </c>
      <c r="I71" s="231">
        <f>SUM(F71:F72)</f>
        <v>48.348529052734399</v>
      </c>
      <c r="J71" s="231">
        <f>F71/(F71+F72)</f>
        <v>1</v>
      </c>
    </row>
    <row r="72" spans="2:10">
      <c r="B72" s="131"/>
      <c r="C72" s="235"/>
      <c r="D72" s="225"/>
      <c r="E72" s="110" t="s">
        <v>148</v>
      </c>
      <c r="F72" s="111">
        <v>0</v>
      </c>
      <c r="G72" s="111">
        <v>0.92387676239013605</v>
      </c>
      <c r="H72" s="111">
        <v>0</v>
      </c>
      <c r="I72" s="231"/>
      <c r="J72" s="231"/>
    </row>
    <row r="73" spans="2:10">
      <c r="B73" s="131"/>
      <c r="C73" s="223" t="s">
        <v>161</v>
      </c>
      <c r="D73" s="226"/>
      <c r="E73" s="110" t="s">
        <v>57</v>
      </c>
      <c r="F73" s="111">
        <v>88.774487304687597</v>
      </c>
      <c r="G73" s="111">
        <v>98.526748657226406</v>
      </c>
      <c r="H73" s="111">
        <v>79.04239654541</v>
      </c>
      <c r="I73" s="227"/>
      <c r="J73" s="227"/>
    </row>
    <row r="74" spans="2:10">
      <c r="B74" s="131"/>
      <c r="C74" s="225"/>
      <c r="D74" s="226"/>
      <c r="E74" s="110" t="s">
        <v>39</v>
      </c>
      <c r="F74" s="111">
        <v>107.9704711914062</v>
      </c>
      <c r="G74" s="111">
        <v>119.9860458374024</v>
      </c>
      <c r="H74" s="111">
        <v>95.985488891601605</v>
      </c>
      <c r="I74" s="227"/>
      <c r="J74" s="227"/>
    </row>
    <row r="75" spans="2:10" s="208" customFormat="1" ht="15" customHeight="1">
      <c r="B75" s="202"/>
      <c r="C75" s="233">
        <v>12074</v>
      </c>
      <c r="D75" s="228" t="s">
        <v>101</v>
      </c>
      <c r="E75" s="204" t="s">
        <v>102</v>
      </c>
      <c r="F75" s="205">
        <v>0.52712206840515197</v>
      </c>
      <c r="G75" s="206">
        <v>1.6885803937912001</v>
      </c>
      <c r="H75" s="206">
        <v>7.9855203628539997E-2</v>
      </c>
      <c r="I75" s="229">
        <f>SUM(F75:F76)</f>
        <v>115.77897753715514</v>
      </c>
      <c r="J75" s="229">
        <f>F75/(F75+F76)</f>
        <v>4.5528305709556889E-3</v>
      </c>
    </row>
    <row r="76" spans="2:10" s="208" customFormat="1" ht="15" customHeight="1">
      <c r="B76" s="202"/>
      <c r="C76" s="234"/>
      <c r="D76" s="228"/>
      <c r="E76" s="204" t="s">
        <v>103</v>
      </c>
      <c r="F76" s="205">
        <v>115.25185546874999</v>
      </c>
      <c r="G76" s="206">
        <v>126.1330184936524</v>
      </c>
      <c r="H76" s="206">
        <v>104.3958053588868</v>
      </c>
      <c r="I76" s="229"/>
      <c r="J76" s="229"/>
    </row>
    <row r="77" spans="2:10" s="208" customFormat="1" ht="15" customHeight="1">
      <c r="B77" s="202"/>
      <c r="C77" s="234"/>
      <c r="D77" s="228" t="s">
        <v>25</v>
      </c>
      <c r="E77" s="204" t="s">
        <v>104</v>
      </c>
      <c r="F77" s="205">
        <v>0</v>
      </c>
      <c r="G77" s="206">
        <v>0.83615469932555997</v>
      </c>
      <c r="H77" s="206">
        <v>0</v>
      </c>
      <c r="I77" s="229">
        <f>SUM(F77:F78)</f>
        <v>107.2580078125</v>
      </c>
      <c r="J77" s="229">
        <f>F77/(F77+F78)</f>
        <v>0</v>
      </c>
    </row>
    <row r="78" spans="2:10" s="208" customFormat="1" ht="15" customHeight="1">
      <c r="B78" s="202"/>
      <c r="C78" s="234"/>
      <c r="D78" s="228"/>
      <c r="E78" s="204" t="s">
        <v>105</v>
      </c>
      <c r="F78" s="205">
        <v>107.2580078125</v>
      </c>
      <c r="G78" s="206">
        <v>118.0549697875976</v>
      </c>
      <c r="H78" s="206">
        <v>96.485763549804801</v>
      </c>
      <c r="I78" s="229"/>
      <c r="J78" s="229"/>
    </row>
    <row r="79" spans="2:10" ht="15" hidden="1" customHeight="1">
      <c r="B79" s="131"/>
      <c r="C79" s="234"/>
      <c r="D79" s="232" t="s">
        <v>106</v>
      </c>
      <c r="E79" s="132" t="s">
        <v>107</v>
      </c>
      <c r="F79" s="139"/>
      <c r="G79" s="139"/>
      <c r="H79" s="139"/>
      <c r="I79" s="227">
        <f>SUM(F79:F80)</f>
        <v>0</v>
      </c>
      <c r="J79" s="227" t="e">
        <f>F79/(F79+F80)</f>
        <v>#DIV/0!</v>
      </c>
    </row>
    <row r="80" spans="2:10" ht="15" hidden="1" customHeight="1">
      <c r="B80" s="131"/>
      <c r="C80" s="234"/>
      <c r="D80" s="232"/>
      <c r="E80" s="132" t="s">
        <v>108</v>
      </c>
      <c r="F80" s="139"/>
      <c r="G80" s="139"/>
      <c r="H80" s="139"/>
      <c r="I80" s="227"/>
      <c r="J80" s="227"/>
    </row>
    <row r="81" spans="2:10" ht="15" hidden="1" customHeight="1">
      <c r="B81" s="131"/>
      <c r="C81" s="234"/>
      <c r="D81" s="232" t="s">
        <v>28</v>
      </c>
      <c r="E81" s="132" t="s">
        <v>109</v>
      </c>
      <c r="F81" s="140"/>
      <c r="G81" s="140"/>
      <c r="H81" s="140"/>
      <c r="I81" s="227">
        <f>SUM(F81:F82)</f>
        <v>0</v>
      </c>
      <c r="J81" s="227" t="e">
        <f>F81/(F81+F82)</f>
        <v>#DIV/0!</v>
      </c>
    </row>
    <row r="82" spans="2:10" ht="15" hidden="1" customHeight="1">
      <c r="B82" s="131"/>
      <c r="C82" s="234"/>
      <c r="D82" s="232"/>
      <c r="E82" s="132" t="s">
        <v>110</v>
      </c>
      <c r="F82" s="140"/>
      <c r="G82" s="140"/>
      <c r="H82" s="140"/>
      <c r="I82" s="227"/>
      <c r="J82" s="227"/>
    </row>
    <row r="83" spans="2:10" ht="15" customHeight="1">
      <c r="B83" s="131"/>
      <c r="C83" s="234"/>
      <c r="D83" s="230" t="s">
        <v>32</v>
      </c>
      <c r="E83" s="110" t="s">
        <v>142</v>
      </c>
      <c r="F83" s="111">
        <v>0.53224935531616202</v>
      </c>
      <c r="G83" s="111">
        <v>1.70500695705414</v>
      </c>
      <c r="H83" s="111">
        <v>8.0631904304027599E-2</v>
      </c>
      <c r="I83" s="231">
        <f>SUM(F83:F84)</f>
        <v>109.83228597640996</v>
      </c>
      <c r="J83" s="231">
        <f>F83/(F83+F84)</f>
        <v>4.8460190970665926E-3</v>
      </c>
    </row>
    <row r="84" spans="2:10" ht="15" customHeight="1">
      <c r="B84" s="131"/>
      <c r="C84" s="234"/>
      <c r="D84" s="230"/>
      <c r="E84" s="110" t="s">
        <v>143</v>
      </c>
      <c r="F84" s="111">
        <v>109.3000366210938</v>
      </c>
      <c r="G84" s="111">
        <v>119.94427490234359</v>
      </c>
      <c r="H84" s="111">
        <v>98.679840087890796</v>
      </c>
      <c r="I84" s="231"/>
      <c r="J84" s="231"/>
    </row>
    <row r="85" spans="2:10">
      <c r="B85" s="131"/>
      <c r="C85" s="234"/>
      <c r="D85" s="223" t="s">
        <v>144</v>
      </c>
      <c r="E85" s="110" t="s">
        <v>147</v>
      </c>
      <c r="F85" s="111">
        <v>51.713513183593797</v>
      </c>
      <c r="G85" s="111">
        <v>59.034156799316399</v>
      </c>
      <c r="H85" s="111">
        <v>44.404235839843601</v>
      </c>
      <c r="I85" s="231">
        <f>SUM(F85:F86)</f>
        <v>52.249277114868214</v>
      </c>
      <c r="J85" s="231">
        <f>F85/(F85+F86)</f>
        <v>0.98974600299069093</v>
      </c>
    </row>
    <row r="86" spans="2:10">
      <c r="B86" s="131"/>
      <c r="C86" s="235"/>
      <c r="D86" s="225"/>
      <c r="E86" s="110" t="s">
        <v>148</v>
      </c>
      <c r="F86" s="111">
        <v>0.53576393127441402</v>
      </c>
      <c r="G86" s="111">
        <v>1.7162671089172361</v>
      </c>
      <c r="H86" s="111">
        <v>8.1164315342903207E-2</v>
      </c>
      <c r="I86" s="231"/>
      <c r="J86" s="231"/>
    </row>
    <row r="87" spans="2:10">
      <c r="B87" s="131"/>
      <c r="C87" s="223" t="s">
        <v>186</v>
      </c>
      <c r="D87" s="226"/>
      <c r="E87" s="110" t="s">
        <v>57</v>
      </c>
      <c r="F87" s="111">
        <v>95.041406249999994</v>
      </c>
      <c r="G87" s="111">
        <v>104.5822067260744</v>
      </c>
      <c r="H87" s="111">
        <v>85.519912719726406</v>
      </c>
      <c r="I87" s="227"/>
      <c r="J87" s="227"/>
    </row>
    <row r="88" spans="2:10">
      <c r="B88" s="131"/>
      <c r="C88" s="225"/>
      <c r="D88" s="226"/>
      <c r="E88" s="110" t="s">
        <v>39</v>
      </c>
      <c r="F88" s="111">
        <v>107.85534667968759</v>
      </c>
      <c r="G88" s="111">
        <v>118.5722579956056</v>
      </c>
      <c r="H88" s="111">
        <v>97.162796020507997</v>
      </c>
      <c r="I88" s="227"/>
      <c r="J88" s="227"/>
    </row>
    <row r="89" spans="2:10" s="208" customFormat="1" ht="15" customHeight="1">
      <c r="B89" s="202"/>
      <c r="C89" s="233">
        <v>12126</v>
      </c>
      <c r="D89" s="228" t="s">
        <v>101</v>
      </c>
      <c r="E89" s="204" t="s">
        <v>102</v>
      </c>
      <c r="F89" s="205">
        <v>0</v>
      </c>
      <c r="G89" s="206">
        <v>0.83457082509994396</v>
      </c>
      <c r="H89" s="206">
        <v>0</v>
      </c>
      <c r="I89" s="229">
        <f>SUM(F89:F90)</f>
        <v>78.643853759765605</v>
      </c>
      <c r="J89" s="229">
        <f>F89/(F89+F90)</f>
        <v>0</v>
      </c>
    </row>
    <row r="90" spans="2:10" s="208" customFormat="1" ht="15" customHeight="1">
      <c r="B90" s="202"/>
      <c r="C90" s="234"/>
      <c r="D90" s="228"/>
      <c r="E90" s="204" t="s">
        <v>103</v>
      </c>
      <c r="F90" s="205">
        <v>78.643853759765605</v>
      </c>
      <c r="G90" s="206">
        <v>87.864730834960795</v>
      </c>
      <c r="H90" s="206">
        <v>69.441009521484403</v>
      </c>
      <c r="I90" s="229"/>
      <c r="J90" s="229"/>
    </row>
    <row r="91" spans="2:10" s="208" customFormat="1" ht="15" customHeight="1">
      <c r="B91" s="202"/>
      <c r="C91" s="234"/>
      <c r="D91" s="228" t="s">
        <v>25</v>
      </c>
      <c r="E91" s="204" t="s">
        <v>104</v>
      </c>
      <c r="F91" s="205">
        <v>0</v>
      </c>
      <c r="G91" s="206">
        <v>0.83481788635253995</v>
      </c>
      <c r="H91" s="206">
        <v>0</v>
      </c>
      <c r="I91" s="229">
        <f>SUM(F91:F92)</f>
        <v>87.742193603515602</v>
      </c>
      <c r="J91" s="229">
        <f>F91/(F91+F92)</f>
        <v>0</v>
      </c>
    </row>
    <row r="92" spans="2:10" s="208" customFormat="1" ht="15" customHeight="1">
      <c r="B92" s="202"/>
      <c r="C92" s="234"/>
      <c r="D92" s="228"/>
      <c r="E92" s="204" t="s">
        <v>105</v>
      </c>
      <c r="F92" s="205">
        <v>87.742193603515602</v>
      </c>
      <c r="G92" s="206">
        <v>97.488571166992003</v>
      </c>
      <c r="H92" s="206">
        <v>78.015960693359204</v>
      </c>
      <c r="I92" s="229"/>
      <c r="J92" s="229"/>
    </row>
    <row r="93" spans="2:10" ht="15" hidden="1" customHeight="1">
      <c r="B93" s="131"/>
      <c r="C93" s="234"/>
      <c r="D93" s="232" t="s">
        <v>106</v>
      </c>
      <c r="E93" s="132" t="s">
        <v>107</v>
      </c>
      <c r="F93" s="139"/>
      <c r="G93" s="139"/>
      <c r="H93" s="139"/>
      <c r="I93" s="227">
        <f>SUM(F93:F94)</f>
        <v>0</v>
      </c>
      <c r="J93" s="227" t="e">
        <f>F93/(F93+F94)</f>
        <v>#DIV/0!</v>
      </c>
    </row>
    <row r="94" spans="2:10" ht="15" hidden="1" customHeight="1">
      <c r="B94" s="131"/>
      <c r="C94" s="234"/>
      <c r="D94" s="232"/>
      <c r="E94" s="132" t="s">
        <v>108</v>
      </c>
      <c r="F94" s="139"/>
      <c r="G94" s="139"/>
      <c r="H94" s="139"/>
      <c r="I94" s="227"/>
      <c r="J94" s="227"/>
    </row>
    <row r="95" spans="2:10" ht="15" hidden="1" customHeight="1">
      <c r="B95" s="131"/>
      <c r="C95" s="234"/>
      <c r="D95" s="232" t="s">
        <v>28</v>
      </c>
      <c r="E95" s="132" t="s">
        <v>109</v>
      </c>
      <c r="F95" s="140"/>
      <c r="G95" s="140"/>
      <c r="H95" s="140"/>
      <c r="I95" s="227">
        <f>SUM(F95:F96)</f>
        <v>0</v>
      </c>
      <c r="J95" s="227" t="e">
        <f>F95/(F95+F96)</f>
        <v>#DIV/0!</v>
      </c>
    </row>
    <row r="96" spans="2:10" ht="15" hidden="1" customHeight="1">
      <c r="B96" s="131"/>
      <c r="C96" s="234"/>
      <c r="D96" s="232"/>
      <c r="E96" s="132" t="s">
        <v>110</v>
      </c>
      <c r="F96" s="140"/>
      <c r="G96" s="140"/>
      <c r="H96" s="140"/>
      <c r="I96" s="227"/>
      <c r="J96" s="227"/>
    </row>
    <row r="97" spans="2:10" ht="15" customHeight="1">
      <c r="B97" s="131"/>
      <c r="C97" s="234"/>
      <c r="D97" s="230" t="s">
        <v>32</v>
      </c>
      <c r="E97" s="110" t="s">
        <v>142</v>
      </c>
      <c r="F97" s="111">
        <v>0.53056907653808605</v>
      </c>
      <c r="G97" s="111">
        <v>1.699623823165892</v>
      </c>
      <c r="H97" s="111">
        <v>8.0377362668514404E-2</v>
      </c>
      <c r="I97" s="231">
        <f>SUM(F97:F98)</f>
        <v>74.589956283569293</v>
      </c>
      <c r="J97" s="231">
        <f>F97/(F97+F98)</f>
        <v>7.1131436854717667E-3</v>
      </c>
    </row>
    <row r="98" spans="2:10" ht="15" customHeight="1">
      <c r="B98" s="131"/>
      <c r="C98" s="234"/>
      <c r="D98" s="230"/>
      <c r="E98" s="110" t="s">
        <v>143</v>
      </c>
      <c r="F98" s="111">
        <v>74.059387207031207</v>
      </c>
      <c r="G98" s="111">
        <v>82.789169311523594</v>
      </c>
      <c r="H98" s="111">
        <v>65.345771789550795</v>
      </c>
      <c r="I98" s="231"/>
      <c r="J98" s="231"/>
    </row>
    <row r="99" spans="2:10">
      <c r="B99" s="131"/>
      <c r="C99" s="234"/>
      <c r="D99" s="223" t="s">
        <v>144</v>
      </c>
      <c r="E99" s="110" t="s">
        <v>147</v>
      </c>
      <c r="F99" s="111">
        <v>35.7941284179688</v>
      </c>
      <c r="G99" s="111">
        <v>41.727188110351598</v>
      </c>
      <c r="H99" s="111">
        <v>29.868539810180678</v>
      </c>
      <c r="I99" s="231">
        <f>SUM(F99:F100)</f>
        <v>36.558297729492239</v>
      </c>
      <c r="J99" s="231">
        <f>F99/(F99+F100)</f>
        <v>0.97909724032618262</v>
      </c>
    </row>
    <row r="100" spans="2:10">
      <c r="B100" s="131"/>
      <c r="C100" s="235"/>
      <c r="D100" s="225"/>
      <c r="E100" s="110" t="s">
        <v>148</v>
      </c>
      <c r="F100" s="111">
        <v>0.76416931152343803</v>
      </c>
      <c r="G100" s="111">
        <v>2.0255751609802242</v>
      </c>
      <c r="H100" s="111">
        <v>0.18135163187980641</v>
      </c>
      <c r="I100" s="231"/>
      <c r="J100" s="231"/>
    </row>
    <row r="101" spans="2:10">
      <c r="B101" s="131"/>
      <c r="C101" s="223" t="s">
        <v>187</v>
      </c>
      <c r="D101" s="226"/>
      <c r="E101" s="110" t="s">
        <v>57</v>
      </c>
      <c r="F101" s="111">
        <v>90.38082885742179</v>
      </c>
      <c r="G101" s="111">
        <v>100.0839996337892</v>
      </c>
      <c r="H101" s="111">
        <v>80.697631835937599</v>
      </c>
      <c r="I101" s="227"/>
      <c r="J101" s="227"/>
    </row>
    <row r="102" spans="2:10">
      <c r="B102" s="131"/>
      <c r="C102" s="225"/>
      <c r="D102" s="226"/>
      <c r="E102" s="110" t="s">
        <v>39</v>
      </c>
      <c r="F102" s="111">
        <v>125.5559936523438</v>
      </c>
      <c r="G102" s="111">
        <v>137.05686950683599</v>
      </c>
      <c r="H102" s="111">
        <v>114.0831680297852</v>
      </c>
      <c r="I102" s="227"/>
      <c r="J102" s="227"/>
    </row>
    <row r="103" spans="2:10" s="208" customFormat="1" ht="15" customHeight="1">
      <c r="B103" s="202"/>
      <c r="C103" s="233">
        <v>12151</v>
      </c>
      <c r="D103" s="228" t="s">
        <v>101</v>
      </c>
      <c r="E103" s="204" t="s">
        <v>102</v>
      </c>
      <c r="F103" s="205">
        <v>0.27114644050598197</v>
      </c>
      <c r="G103" s="206">
        <v>1.2951363325119001</v>
      </c>
      <c r="H103" s="206">
        <v>1.138783618807792E-2</v>
      </c>
      <c r="I103" s="229">
        <f>SUM(F103:F104)</f>
        <v>89.779355669021584</v>
      </c>
      <c r="J103" s="229">
        <f>F103/(F103+F104)</f>
        <v>3.0201424201080694E-3</v>
      </c>
    </row>
    <row r="104" spans="2:10" s="208" customFormat="1" ht="15" customHeight="1">
      <c r="B104" s="202"/>
      <c r="C104" s="234"/>
      <c r="D104" s="228"/>
      <c r="E104" s="204" t="s">
        <v>103</v>
      </c>
      <c r="F104" s="205">
        <v>89.508209228515597</v>
      </c>
      <c r="G104" s="206">
        <v>99.220008850097599</v>
      </c>
      <c r="H104" s="206">
        <v>79.816413879394403</v>
      </c>
      <c r="I104" s="229"/>
      <c r="J104" s="229"/>
    </row>
    <row r="105" spans="2:10" s="208" customFormat="1" ht="15" customHeight="1">
      <c r="B105" s="202"/>
      <c r="C105" s="234"/>
      <c r="D105" s="228" t="s">
        <v>25</v>
      </c>
      <c r="E105" s="204" t="s">
        <v>104</v>
      </c>
      <c r="F105" s="205">
        <v>0.29119658470153797</v>
      </c>
      <c r="G105" s="206">
        <v>1.3909174203872681</v>
      </c>
      <c r="H105" s="206">
        <v>1.2229894287884241E-2</v>
      </c>
      <c r="I105" s="229">
        <f>SUM(F105:F106)</f>
        <v>80.168308401107737</v>
      </c>
      <c r="J105" s="229">
        <f>F105/(F105+F106)</f>
        <v>3.6323154437111001E-3</v>
      </c>
    </row>
    <row r="106" spans="2:10" s="208" customFormat="1" ht="15" customHeight="1">
      <c r="B106" s="202"/>
      <c r="C106" s="234"/>
      <c r="D106" s="228"/>
      <c r="E106" s="204" t="s">
        <v>105</v>
      </c>
      <c r="F106" s="205">
        <v>79.877111816406199</v>
      </c>
      <c r="G106" s="206">
        <v>89.379608154296804</v>
      </c>
      <c r="H106" s="206">
        <v>70.393768310546804</v>
      </c>
      <c r="I106" s="229"/>
      <c r="J106" s="229"/>
    </row>
    <row r="107" spans="2:10" ht="15" hidden="1" customHeight="1">
      <c r="B107" s="131"/>
      <c r="C107" s="234"/>
      <c r="D107" s="232" t="s">
        <v>106</v>
      </c>
      <c r="E107" s="132" t="s">
        <v>107</v>
      </c>
      <c r="F107" s="139"/>
      <c r="G107" s="139"/>
      <c r="H107" s="139"/>
      <c r="I107" s="227">
        <f>SUM(F107:F108)</f>
        <v>0</v>
      </c>
      <c r="J107" s="227" t="e">
        <f>F107/(F107+F108)</f>
        <v>#DIV/0!</v>
      </c>
    </row>
    <row r="108" spans="2:10" ht="15" hidden="1" customHeight="1">
      <c r="B108" s="131"/>
      <c r="C108" s="234"/>
      <c r="D108" s="232"/>
      <c r="E108" s="132" t="s">
        <v>108</v>
      </c>
      <c r="F108" s="139"/>
      <c r="G108" s="139"/>
      <c r="H108" s="139"/>
      <c r="I108" s="227"/>
      <c r="J108" s="227"/>
    </row>
    <row r="109" spans="2:10" ht="15" hidden="1" customHeight="1">
      <c r="B109" s="118"/>
      <c r="C109" s="234"/>
      <c r="D109" s="232" t="s">
        <v>28</v>
      </c>
      <c r="E109" s="132" t="s">
        <v>109</v>
      </c>
      <c r="F109" s="140"/>
      <c r="G109" s="140"/>
      <c r="H109" s="140"/>
      <c r="I109" s="227">
        <f>SUM(F109:F110)</f>
        <v>0</v>
      </c>
      <c r="J109" s="227" t="e">
        <f>F109/(F109+F110)</f>
        <v>#DIV/0!</v>
      </c>
    </row>
    <row r="110" spans="2:10" ht="15" hidden="1" customHeight="1">
      <c r="B110" s="131"/>
      <c r="C110" s="234"/>
      <c r="D110" s="232"/>
      <c r="E110" s="132" t="s">
        <v>110</v>
      </c>
      <c r="F110" s="140"/>
      <c r="G110" s="140"/>
      <c r="H110" s="140"/>
      <c r="I110" s="227"/>
      <c r="J110" s="227"/>
    </row>
    <row r="111" spans="2:10" ht="15" customHeight="1">
      <c r="B111" s="131"/>
      <c r="C111" s="234"/>
      <c r="D111" s="230" t="s">
        <v>32</v>
      </c>
      <c r="E111" s="110" t="s">
        <v>142</v>
      </c>
      <c r="F111" s="111">
        <v>6.42242126464844</v>
      </c>
      <c r="G111" s="111">
        <v>9.5085916519165199</v>
      </c>
      <c r="H111" s="111">
        <v>4.0903606414794798</v>
      </c>
      <c r="I111" s="231">
        <f>SUM(F111:F112)</f>
        <v>88.23009338378904</v>
      </c>
      <c r="J111" s="231">
        <f>F111/(F111+F112)</f>
        <v>7.2791731464136297E-2</v>
      </c>
    </row>
    <row r="112" spans="2:10" ht="15" customHeight="1">
      <c r="B112" s="131"/>
      <c r="C112" s="234"/>
      <c r="D112" s="230"/>
      <c r="E112" s="110" t="s">
        <v>143</v>
      </c>
      <c r="F112" s="111">
        <v>81.807672119140605</v>
      </c>
      <c r="G112" s="111">
        <v>91.434364318847599</v>
      </c>
      <c r="H112" s="111">
        <v>72.200630187988395</v>
      </c>
      <c r="I112" s="231"/>
      <c r="J112" s="231"/>
    </row>
    <row r="113" spans="2:10">
      <c r="B113" s="131"/>
      <c r="C113" s="234"/>
      <c r="D113" s="223" t="s">
        <v>144</v>
      </c>
      <c r="E113" s="110" t="s">
        <v>147</v>
      </c>
      <c r="F113" s="111">
        <v>46.755856323242199</v>
      </c>
      <c r="G113" s="111">
        <v>53.831493377685597</v>
      </c>
      <c r="H113" s="111">
        <v>39.690837860107443</v>
      </c>
      <c r="I113" s="231">
        <f>SUM(F113:F114)</f>
        <v>50.911650466918957</v>
      </c>
      <c r="J113" s="231">
        <f>F113/(F113+F114)</f>
        <v>0.91837243331215357</v>
      </c>
    </row>
    <row r="114" spans="2:10">
      <c r="B114" s="131"/>
      <c r="C114" s="235"/>
      <c r="D114" s="225"/>
      <c r="E114" s="110" t="s">
        <v>148</v>
      </c>
      <c r="F114" s="111">
        <v>4.1557941436767596</v>
      </c>
      <c r="G114" s="111">
        <v>6.64548683166504</v>
      </c>
      <c r="H114" s="111">
        <v>2.3830375671386719</v>
      </c>
      <c r="I114" s="231"/>
      <c r="J114" s="231"/>
    </row>
    <row r="115" spans="2:10">
      <c r="B115" s="131"/>
      <c r="C115" s="223" t="s">
        <v>177</v>
      </c>
      <c r="D115" s="226"/>
      <c r="E115" s="110" t="s">
        <v>57</v>
      </c>
      <c r="F115" s="111">
        <v>149.15686035156259</v>
      </c>
      <c r="G115" s="111">
        <v>161.83743286132801</v>
      </c>
      <c r="H115" s="111">
        <v>136.5103454589844</v>
      </c>
      <c r="I115" s="227"/>
      <c r="J115" s="227"/>
    </row>
    <row r="116" spans="2:10">
      <c r="B116" s="131"/>
      <c r="C116" s="224"/>
      <c r="D116" s="226"/>
      <c r="E116" s="110" t="s">
        <v>39</v>
      </c>
      <c r="F116" s="111">
        <v>207.27770996093801</v>
      </c>
      <c r="G116" s="111">
        <v>222.14694213867199</v>
      </c>
      <c r="H116" s="111">
        <v>192.45529174804679</v>
      </c>
      <c r="I116" s="227"/>
      <c r="J116" s="227"/>
    </row>
    <row r="117" spans="2:10" s="208" customFormat="1" ht="15" customHeight="1">
      <c r="B117" s="202"/>
      <c r="C117" s="224"/>
      <c r="D117" s="228" t="s">
        <v>101</v>
      </c>
      <c r="E117" s="204" t="s">
        <v>102</v>
      </c>
      <c r="F117" s="205">
        <v>0</v>
      </c>
      <c r="G117" s="206">
        <v>0.78551530838012795</v>
      </c>
      <c r="H117" s="206">
        <v>0</v>
      </c>
      <c r="I117" s="229">
        <f>SUM(F117:F118)</f>
        <v>114.64089355468759</v>
      </c>
      <c r="J117" s="229">
        <f>F117/(F117+F118)</f>
        <v>0</v>
      </c>
    </row>
    <row r="118" spans="2:10" s="208" customFormat="1" ht="15" customHeight="1">
      <c r="B118" s="202"/>
      <c r="C118" s="224"/>
      <c r="D118" s="228"/>
      <c r="E118" s="204" t="s">
        <v>103</v>
      </c>
      <c r="F118" s="205">
        <v>114.64089355468759</v>
      </c>
      <c r="G118" s="206">
        <v>125.46430206298839</v>
      </c>
      <c r="H118" s="206">
        <v>103.84233856201161</v>
      </c>
      <c r="I118" s="229"/>
      <c r="J118" s="229"/>
    </row>
    <row r="119" spans="2:10" s="208" customFormat="1" ht="15" customHeight="1">
      <c r="B119" s="202"/>
      <c r="C119" s="224"/>
      <c r="D119" s="228" t="s">
        <v>25</v>
      </c>
      <c r="E119" s="204" t="s">
        <v>104</v>
      </c>
      <c r="F119" s="205">
        <v>0.27808432579040598</v>
      </c>
      <c r="G119" s="206">
        <v>1.328279137611388</v>
      </c>
      <c r="H119" s="206">
        <v>1.167921163141728E-2</v>
      </c>
      <c r="I119" s="229">
        <f>SUM(F119:F120)</f>
        <v>117.11822104454041</v>
      </c>
      <c r="J119" s="229">
        <f>F119/(F119+F120)</f>
        <v>2.3743899395863408E-3</v>
      </c>
    </row>
    <row r="120" spans="2:10" s="208" customFormat="1" ht="15" customHeight="1">
      <c r="B120" s="202"/>
      <c r="C120" s="224"/>
      <c r="D120" s="228"/>
      <c r="E120" s="204" t="s">
        <v>105</v>
      </c>
      <c r="F120" s="205">
        <v>116.84013671875</v>
      </c>
      <c r="G120" s="206">
        <v>128.0953826904296</v>
      </c>
      <c r="H120" s="206">
        <v>105.6117706298828</v>
      </c>
      <c r="I120" s="229"/>
      <c r="J120" s="229"/>
    </row>
    <row r="121" spans="2:10" ht="15" hidden="1" customHeight="1">
      <c r="B121" s="131"/>
      <c r="C121" s="224"/>
      <c r="D121" s="232" t="s">
        <v>106</v>
      </c>
      <c r="E121" s="132" t="s">
        <v>107</v>
      </c>
      <c r="F121" s="139"/>
      <c r="G121" s="139"/>
      <c r="H121" s="139"/>
      <c r="I121" s="227">
        <f>SUM(F121:F122)</f>
        <v>0</v>
      </c>
      <c r="J121" s="227" t="e">
        <f>F121/(F121+F122)</f>
        <v>#DIV/0!</v>
      </c>
    </row>
    <row r="122" spans="2:10" ht="15" hidden="1" customHeight="1">
      <c r="B122" s="131"/>
      <c r="C122" s="224"/>
      <c r="D122" s="232"/>
      <c r="E122" s="132" t="s">
        <v>108</v>
      </c>
      <c r="F122" s="139"/>
      <c r="G122" s="139"/>
      <c r="H122" s="139"/>
      <c r="I122" s="227"/>
      <c r="J122" s="227"/>
    </row>
    <row r="123" spans="2:10" ht="15" hidden="1" customHeight="1">
      <c r="B123" s="131"/>
      <c r="C123" s="224"/>
      <c r="D123" s="232" t="s">
        <v>28</v>
      </c>
      <c r="E123" s="132" t="s">
        <v>109</v>
      </c>
      <c r="F123" s="140"/>
      <c r="G123" s="140"/>
      <c r="H123" s="140"/>
      <c r="I123" s="227">
        <f>SUM(F123:F124)</f>
        <v>0</v>
      </c>
      <c r="J123" s="227" t="e">
        <f>F123/(F123+F124)</f>
        <v>#DIV/0!</v>
      </c>
    </row>
    <row r="124" spans="2:10" ht="15" hidden="1" customHeight="1">
      <c r="B124" s="131"/>
      <c r="C124" s="224"/>
      <c r="D124" s="232"/>
      <c r="E124" s="132" t="s">
        <v>110</v>
      </c>
      <c r="F124" s="140"/>
      <c r="G124" s="140"/>
      <c r="H124" s="140"/>
      <c r="I124" s="227"/>
      <c r="J124" s="227"/>
    </row>
    <row r="125" spans="2:10" ht="15" customHeight="1">
      <c r="B125" s="118"/>
      <c r="C125" s="224"/>
      <c r="D125" s="230" t="s">
        <v>32</v>
      </c>
      <c r="E125" s="110" t="s">
        <v>142</v>
      </c>
      <c r="F125" s="111">
        <v>14.444354248046881</v>
      </c>
      <c r="G125" s="111">
        <v>18.79597473144532</v>
      </c>
      <c r="H125" s="111">
        <v>10.824573516845719</v>
      </c>
      <c r="I125" s="231">
        <f>SUM(F125:F126)</f>
        <v>131.54989624023449</v>
      </c>
      <c r="J125" s="231">
        <f>F125/(F125+F126)</f>
        <v>0.10980133516539468</v>
      </c>
    </row>
    <row r="126" spans="2:10" ht="15" customHeight="1">
      <c r="B126" s="118"/>
      <c r="C126" s="224"/>
      <c r="D126" s="230"/>
      <c r="E126" s="110" t="s">
        <v>143</v>
      </c>
      <c r="F126" s="111">
        <v>117.1055419921876</v>
      </c>
      <c r="G126" s="111">
        <v>128.4689178466796</v>
      </c>
      <c r="H126" s="111">
        <v>105.7695388793944</v>
      </c>
      <c r="I126" s="231"/>
      <c r="J126" s="231"/>
    </row>
    <row r="127" spans="2:10">
      <c r="B127" s="118"/>
      <c r="C127" s="224"/>
      <c r="D127" s="223" t="s">
        <v>144</v>
      </c>
      <c r="E127" s="110" t="s">
        <v>147</v>
      </c>
      <c r="F127" s="111">
        <v>57.724829101562605</v>
      </c>
      <c r="G127" s="111">
        <v>65.520248413085994</v>
      </c>
      <c r="H127" s="111">
        <v>49.942295074462798</v>
      </c>
      <c r="I127" s="231">
        <f>SUM(F127:F128)</f>
        <v>69.431349182129011</v>
      </c>
      <c r="J127" s="231">
        <f>F127/(F127+F128)</f>
        <v>0.83139431656644869</v>
      </c>
    </row>
    <row r="128" spans="2:10">
      <c r="B128" s="118"/>
      <c r="C128" s="225"/>
      <c r="D128" s="225"/>
      <c r="E128" s="110" t="s">
        <v>148</v>
      </c>
      <c r="F128" s="111">
        <v>11.706520080566401</v>
      </c>
      <c r="G128" s="111">
        <v>15.57716178894044</v>
      </c>
      <c r="H128" s="111">
        <v>8.5388021469116406</v>
      </c>
      <c r="I128" s="231"/>
      <c r="J128" s="231"/>
    </row>
    <row r="129" spans="2:10">
      <c r="B129" s="118"/>
      <c r="C129" s="223" t="s">
        <v>178</v>
      </c>
      <c r="D129" s="226"/>
      <c r="E129" s="110" t="s">
        <v>57</v>
      </c>
      <c r="F129" s="111">
        <v>106.61074218749999</v>
      </c>
      <c r="G129" s="111">
        <v>117.21746826171881</v>
      </c>
      <c r="H129" s="111">
        <v>96.027885437011605</v>
      </c>
      <c r="I129" s="227"/>
      <c r="J129" s="227"/>
    </row>
    <row r="130" spans="2:10">
      <c r="B130" s="118"/>
      <c r="C130" s="224"/>
      <c r="D130" s="226"/>
      <c r="E130" s="110" t="s">
        <v>39</v>
      </c>
      <c r="F130" s="111">
        <v>146.46352539062499</v>
      </c>
      <c r="G130" s="111">
        <v>158.84524536132801</v>
      </c>
      <c r="H130" s="111">
        <v>134.1143493652344</v>
      </c>
      <c r="I130" s="227"/>
      <c r="J130" s="227"/>
    </row>
    <row r="131" spans="2:10" s="208" customFormat="1" ht="15" customHeight="1">
      <c r="B131" s="202"/>
      <c r="C131" s="224"/>
      <c r="D131" s="228" t="s">
        <v>101</v>
      </c>
      <c r="E131" s="204" t="s">
        <v>102</v>
      </c>
      <c r="F131" s="205">
        <v>0.28380317687988199</v>
      </c>
      <c r="G131" s="206">
        <v>1.3555983304977399</v>
      </c>
      <c r="H131" s="206">
        <v>1.191938947886228E-2</v>
      </c>
      <c r="I131" s="229">
        <f>SUM(F131:F132)</f>
        <v>96.618141555786096</v>
      </c>
      <c r="J131" s="229">
        <f>F131/(F131+F132)</f>
        <v>2.9373694454267432E-3</v>
      </c>
    </row>
    <row r="132" spans="2:10" s="208" customFormat="1" ht="15" customHeight="1">
      <c r="B132" s="202"/>
      <c r="C132" s="224"/>
      <c r="D132" s="228"/>
      <c r="E132" s="204" t="s">
        <v>103</v>
      </c>
      <c r="F132" s="205">
        <v>96.33433837890621</v>
      </c>
      <c r="G132" s="206">
        <v>106.646514892578</v>
      </c>
      <c r="H132" s="206">
        <v>86.044685363769602</v>
      </c>
      <c r="I132" s="229"/>
      <c r="J132" s="229"/>
    </row>
    <row r="133" spans="2:10" s="208" customFormat="1" ht="15" customHeight="1">
      <c r="B133" s="202"/>
      <c r="C133" s="224"/>
      <c r="D133" s="228" t="s">
        <v>25</v>
      </c>
      <c r="E133" s="204" t="s">
        <v>104</v>
      </c>
      <c r="F133" s="205">
        <v>0</v>
      </c>
      <c r="G133" s="206">
        <v>0.82331293821334794</v>
      </c>
      <c r="H133" s="206">
        <v>0</v>
      </c>
      <c r="I133" s="229">
        <f>SUM(F133:F134)</f>
        <v>92.403027343749997</v>
      </c>
      <c r="J133" s="229">
        <f>F133/(F133+F134)</f>
        <v>0</v>
      </c>
    </row>
    <row r="134" spans="2:10" s="208" customFormat="1" ht="15" customHeight="1">
      <c r="B134" s="202"/>
      <c r="C134" s="224"/>
      <c r="D134" s="228"/>
      <c r="E134" s="204" t="s">
        <v>105</v>
      </c>
      <c r="F134" s="205">
        <v>92.403027343749997</v>
      </c>
      <c r="G134" s="206">
        <v>102.33843231201161</v>
      </c>
      <c r="H134" s="206">
        <v>82.488555908203196</v>
      </c>
      <c r="I134" s="229"/>
      <c r="J134" s="229"/>
    </row>
    <row r="135" spans="2:10" ht="15" hidden="1" customHeight="1">
      <c r="B135" s="131"/>
      <c r="C135" s="224"/>
      <c r="D135" s="232" t="s">
        <v>106</v>
      </c>
      <c r="E135" s="132" t="s">
        <v>107</v>
      </c>
      <c r="F135" s="139"/>
      <c r="G135" s="139"/>
      <c r="H135" s="139"/>
      <c r="I135" s="227">
        <f>SUM(F135:F136)</f>
        <v>0</v>
      </c>
      <c r="J135" s="227" t="e">
        <f>F135/(F135+F136)</f>
        <v>#DIV/0!</v>
      </c>
    </row>
    <row r="136" spans="2:10" ht="15" hidden="1" customHeight="1">
      <c r="B136" s="131"/>
      <c r="C136" s="224"/>
      <c r="D136" s="232"/>
      <c r="E136" s="132" t="s">
        <v>108</v>
      </c>
      <c r="F136" s="139"/>
      <c r="G136" s="139"/>
      <c r="H136" s="139"/>
      <c r="I136" s="227"/>
      <c r="J136" s="227"/>
    </row>
    <row r="137" spans="2:10" ht="15" hidden="1" customHeight="1">
      <c r="B137" s="118"/>
      <c r="C137" s="224"/>
      <c r="D137" s="232" t="s">
        <v>28</v>
      </c>
      <c r="E137" s="132" t="s">
        <v>109</v>
      </c>
      <c r="F137" s="140"/>
      <c r="G137" s="140"/>
      <c r="H137" s="140"/>
      <c r="I137" s="227">
        <f>SUM(F137:F138)</f>
        <v>0</v>
      </c>
      <c r="J137" s="227" t="e">
        <f>F137/(F137+F138)</f>
        <v>#DIV/0!</v>
      </c>
    </row>
    <row r="138" spans="2:10" ht="15" hidden="1" customHeight="1">
      <c r="B138" s="118"/>
      <c r="C138" s="224"/>
      <c r="D138" s="232"/>
      <c r="E138" s="132" t="s">
        <v>110</v>
      </c>
      <c r="F138" s="140"/>
      <c r="G138" s="140"/>
      <c r="H138" s="140"/>
      <c r="I138" s="227"/>
      <c r="J138" s="227"/>
    </row>
    <row r="139" spans="2:10" ht="15" customHeight="1">
      <c r="B139" s="118"/>
      <c r="C139" s="224"/>
      <c r="D139" s="230" t="s">
        <v>32</v>
      </c>
      <c r="E139" s="110" t="s">
        <v>142</v>
      </c>
      <c r="F139" s="111">
        <v>18.943228149414061</v>
      </c>
      <c r="G139" s="111">
        <v>24.034202575683601</v>
      </c>
      <c r="H139" s="111">
        <v>14.63039970397948</v>
      </c>
      <c r="I139" s="231">
        <f>SUM(F139:F140)</f>
        <v>118.41396789550785</v>
      </c>
      <c r="J139" s="231">
        <f>F139/(F139+F140)</f>
        <v>0.15997460845269665</v>
      </c>
    </row>
    <row r="140" spans="2:10" ht="15" customHeight="1">
      <c r="B140" s="118"/>
      <c r="C140" s="224"/>
      <c r="D140" s="230"/>
      <c r="E140" s="110" t="s">
        <v>143</v>
      </c>
      <c r="F140" s="111">
        <v>99.470739746093798</v>
      </c>
      <c r="G140" s="111">
        <v>110.2482833862304</v>
      </c>
      <c r="H140" s="111">
        <v>88.717811584472798</v>
      </c>
      <c r="I140" s="231"/>
      <c r="J140" s="231"/>
    </row>
    <row r="141" spans="2:10">
      <c r="B141" s="118"/>
      <c r="C141" s="224"/>
      <c r="D141" s="223" t="s">
        <v>144</v>
      </c>
      <c r="E141" s="110" t="s">
        <v>147</v>
      </c>
      <c r="F141" s="111">
        <v>50.578945922851602</v>
      </c>
      <c r="G141" s="111">
        <v>57.701828002929602</v>
      </c>
      <c r="H141" s="111">
        <v>43.466827392577997</v>
      </c>
      <c r="I141" s="231">
        <f>SUM(F141:F142)</f>
        <v>62.002885437011763</v>
      </c>
      <c r="J141" s="231">
        <f>F141/(F141+F142)</f>
        <v>0.81575148586003066</v>
      </c>
    </row>
    <row r="142" spans="2:10">
      <c r="B142" s="118"/>
      <c r="C142" s="225"/>
      <c r="D142" s="225"/>
      <c r="E142" s="110" t="s">
        <v>148</v>
      </c>
      <c r="F142" s="111">
        <v>11.423939514160161</v>
      </c>
      <c r="G142" s="111">
        <v>15.153627395629879</v>
      </c>
      <c r="H142" s="111">
        <v>8.3645391464233203</v>
      </c>
      <c r="I142" s="231"/>
      <c r="J142" s="231"/>
    </row>
    <row r="143" spans="2:10">
      <c r="B143" s="118"/>
      <c r="C143" s="223" t="s">
        <v>179</v>
      </c>
      <c r="D143" s="226"/>
      <c r="E143" s="110" t="s">
        <v>57</v>
      </c>
      <c r="F143" s="111">
        <v>68.963415527343798</v>
      </c>
      <c r="G143" s="111">
        <v>77.678520202636804</v>
      </c>
      <c r="H143" s="111">
        <v>60.264430999756001</v>
      </c>
      <c r="I143" s="227"/>
      <c r="J143" s="227"/>
    </row>
    <row r="144" spans="2:10">
      <c r="B144" s="118"/>
      <c r="C144" s="224"/>
      <c r="D144" s="226"/>
      <c r="E144" s="110" t="s">
        <v>39</v>
      </c>
      <c r="F144" s="111">
        <v>93.101330566406205</v>
      </c>
      <c r="G144" s="111">
        <v>103.7378311157228</v>
      </c>
      <c r="H144" s="111">
        <v>82.488822937011605</v>
      </c>
      <c r="I144" s="227"/>
      <c r="J144" s="227"/>
    </row>
    <row r="145" spans="2:10" s="208" customFormat="1" ht="15" customHeight="1">
      <c r="B145" s="202"/>
      <c r="C145" s="224"/>
      <c r="D145" s="228" t="s">
        <v>101</v>
      </c>
      <c r="E145" s="204" t="s">
        <v>102</v>
      </c>
      <c r="F145" s="205" t="s">
        <v>265</v>
      </c>
      <c r="G145" s="205" t="s">
        <v>265</v>
      </c>
      <c r="H145" s="205" t="s">
        <v>265</v>
      </c>
      <c r="I145" s="229">
        <f>SUM(F145:F146)</f>
        <v>0</v>
      </c>
      <c r="J145" s="229" t="e">
        <f>F145/(F145+F146)</f>
        <v>#VALUE!</v>
      </c>
    </row>
    <row r="146" spans="2:10" s="208" customFormat="1" ht="15" customHeight="1">
      <c r="B146" s="202"/>
      <c r="C146" s="224"/>
      <c r="D146" s="228"/>
      <c r="E146" s="204" t="s">
        <v>103</v>
      </c>
      <c r="F146" s="205" t="s">
        <v>265</v>
      </c>
      <c r="G146" s="205" t="s">
        <v>265</v>
      </c>
      <c r="H146" s="205" t="s">
        <v>265</v>
      </c>
      <c r="I146" s="229"/>
      <c r="J146" s="229"/>
    </row>
    <row r="147" spans="2:10" s="208" customFormat="1" ht="15" customHeight="1">
      <c r="B147" s="202"/>
      <c r="C147" s="224"/>
      <c r="D147" s="228" t="s">
        <v>25</v>
      </c>
      <c r="E147" s="204" t="s">
        <v>104</v>
      </c>
      <c r="F147" s="205">
        <v>0</v>
      </c>
      <c r="G147" s="206">
        <v>0.81184017658233598</v>
      </c>
      <c r="H147" s="206">
        <v>0</v>
      </c>
      <c r="I147" s="229">
        <f>SUM(F147:F148)</f>
        <v>53.682440185546795</v>
      </c>
      <c r="J147" s="229">
        <f>F147/(F147+F148)</f>
        <v>0</v>
      </c>
    </row>
    <row r="148" spans="2:10" s="208" customFormat="1" ht="15" customHeight="1">
      <c r="B148" s="202"/>
      <c r="C148" s="224"/>
      <c r="D148" s="228"/>
      <c r="E148" s="204" t="s">
        <v>105</v>
      </c>
      <c r="F148" s="205">
        <v>53.682440185546795</v>
      </c>
      <c r="G148" s="206">
        <v>61.184898376464801</v>
      </c>
      <c r="H148" s="206">
        <v>46.191921234130803</v>
      </c>
      <c r="I148" s="229"/>
      <c r="J148" s="229"/>
    </row>
    <row r="149" spans="2:10" ht="15" hidden="1" customHeight="1">
      <c r="B149" s="131"/>
      <c r="C149" s="224"/>
      <c r="D149" s="232" t="s">
        <v>106</v>
      </c>
      <c r="E149" s="132" t="s">
        <v>107</v>
      </c>
      <c r="F149" s="139"/>
      <c r="G149" s="139"/>
      <c r="H149" s="139"/>
      <c r="I149" s="227">
        <f>SUM(F149:F150)</f>
        <v>0</v>
      </c>
      <c r="J149" s="227" t="e">
        <f>F149/(F149+F150)</f>
        <v>#DIV/0!</v>
      </c>
    </row>
    <row r="150" spans="2:10" ht="15" hidden="1" customHeight="1">
      <c r="B150" s="131"/>
      <c r="C150" s="224"/>
      <c r="D150" s="232"/>
      <c r="E150" s="132" t="s">
        <v>108</v>
      </c>
      <c r="F150" s="139"/>
      <c r="G150" s="139"/>
      <c r="H150" s="139"/>
      <c r="I150" s="227"/>
      <c r="J150" s="227"/>
    </row>
    <row r="151" spans="2:10" ht="15" hidden="1" customHeight="1">
      <c r="B151" s="131"/>
      <c r="C151" s="224"/>
      <c r="D151" s="232" t="s">
        <v>28</v>
      </c>
      <c r="E151" s="132" t="s">
        <v>109</v>
      </c>
      <c r="F151" s="140"/>
      <c r="G151" s="140"/>
      <c r="H151" s="140"/>
      <c r="I151" s="227">
        <f>SUM(F151:F152)</f>
        <v>0</v>
      </c>
      <c r="J151" s="227" t="e">
        <f>F151/(F151+F152)</f>
        <v>#DIV/0!</v>
      </c>
    </row>
    <row r="152" spans="2:10" ht="15" hidden="1" customHeight="1">
      <c r="B152" s="131"/>
      <c r="C152" s="224"/>
      <c r="D152" s="232"/>
      <c r="E152" s="132" t="s">
        <v>110</v>
      </c>
      <c r="F152" s="140"/>
      <c r="G152" s="140"/>
      <c r="H152" s="140"/>
      <c r="I152" s="227"/>
      <c r="J152" s="227"/>
    </row>
    <row r="153" spans="2:10" ht="15" customHeight="1">
      <c r="B153" s="131"/>
      <c r="C153" s="224"/>
      <c r="D153" s="230" t="s">
        <v>32</v>
      </c>
      <c r="E153" s="110" t="s">
        <v>142</v>
      </c>
      <c r="F153" s="111">
        <v>9.5869972229004006</v>
      </c>
      <c r="G153" s="111">
        <v>13.08285236358644</v>
      </c>
      <c r="H153" s="111">
        <v>6.7786474227905202</v>
      </c>
      <c r="I153" s="231">
        <f>SUM(F153:F154)</f>
        <v>63.904251861572199</v>
      </c>
      <c r="J153" s="231">
        <f>F153/(F153+F154)</f>
        <v>0.15002127313324184</v>
      </c>
    </row>
    <row r="154" spans="2:10" ht="15" customHeight="1">
      <c r="B154" s="131"/>
      <c r="C154" s="224"/>
      <c r="D154" s="230"/>
      <c r="E154" s="110" t="s">
        <v>143</v>
      </c>
      <c r="F154" s="111">
        <v>54.317254638671798</v>
      </c>
      <c r="G154" s="111">
        <v>61.795391082763601</v>
      </c>
      <c r="H154" s="111">
        <v>46.850986480712798</v>
      </c>
      <c r="I154" s="231"/>
      <c r="J154" s="231"/>
    </row>
    <row r="155" spans="2:10">
      <c r="B155" s="131"/>
      <c r="C155" s="224"/>
      <c r="D155" s="223" t="s">
        <v>144</v>
      </c>
      <c r="E155" s="110" t="s">
        <v>147</v>
      </c>
      <c r="F155" s="111">
        <v>26.639654541015602</v>
      </c>
      <c r="G155" s="111">
        <v>31.86393356323244</v>
      </c>
      <c r="H155" s="111">
        <v>21.421169281005842</v>
      </c>
      <c r="I155" s="231">
        <f>SUM(F155:F156)</f>
        <v>35.147947692871064</v>
      </c>
      <c r="J155" s="231">
        <f>F155/(F155+F156)</f>
        <v>0.75792916200392635</v>
      </c>
    </row>
    <row r="156" spans="2:10">
      <c r="B156" s="131"/>
      <c r="C156" s="225"/>
      <c r="D156" s="225"/>
      <c r="E156" s="110" t="s">
        <v>148</v>
      </c>
      <c r="F156" s="111">
        <v>8.5082931518554599</v>
      </c>
      <c r="G156" s="111">
        <v>11.81978130340576</v>
      </c>
      <c r="H156" s="111">
        <v>5.8829073905944798</v>
      </c>
      <c r="I156" s="231"/>
      <c r="J156" s="231"/>
    </row>
    <row r="157" spans="2:10">
      <c r="B157" s="131"/>
      <c r="C157" s="223" t="s">
        <v>180</v>
      </c>
      <c r="D157" s="226"/>
      <c r="E157" s="110" t="s">
        <v>57</v>
      </c>
      <c r="F157" s="111">
        <v>94.81472778320321</v>
      </c>
      <c r="G157" s="111">
        <v>104.6469345092772</v>
      </c>
      <c r="H157" s="111">
        <v>85.00301361084</v>
      </c>
      <c r="I157" s="227"/>
      <c r="J157" s="227"/>
    </row>
    <row r="158" spans="2:10">
      <c r="B158" s="131"/>
      <c r="C158" s="224"/>
      <c r="D158" s="226"/>
      <c r="E158" s="110" t="s">
        <v>39</v>
      </c>
      <c r="F158" s="111">
        <v>130.39501953125</v>
      </c>
      <c r="G158" s="111">
        <v>142.65113830566401</v>
      </c>
      <c r="H158" s="111">
        <v>118.1707305908204</v>
      </c>
      <c r="I158" s="227"/>
      <c r="J158" s="227"/>
    </row>
    <row r="159" spans="2:10" s="208" customFormat="1" ht="15" customHeight="1">
      <c r="B159" s="202"/>
      <c r="C159" s="224"/>
      <c r="D159" s="228" t="s">
        <v>101</v>
      </c>
      <c r="E159" s="204" t="s">
        <v>102</v>
      </c>
      <c r="F159" s="205" t="s">
        <v>265</v>
      </c>
      <c r="G159" s="205" t="s">
        <v>265</v>
      </c>
      <c r="H159" s="205" t="s">
        <v>265</v>
      </c>
      <c r="I159" s="229">
        <f>SUM(F159:F160)</f>
        <v>0</v>
      </c>
      <c r="J159" s="229" t="e">
        <f>F159/(F159+F160)</f>
        <v>#VALUE!</v>
      </c>
    </row>
    <row r="160" spans="2:10" s="208" customFormat="1" ht="15" customHeight="1">
      <c r="B160" s="202"/>
      <c r="C160" s="224"/>
      <c r="D160" s="228"/>
      <c r="E160" s="204" t="s">
        <v>103</v>
      </c>
      <c r="F160" s="205" t="s">
        <v>265</v>
      </c>
      <c r="G160" s="205" t="s">
        <v>265</v>
      </c>
      <c r="H160" s="205" t="s">
        <v>265</v>
      </c>
      <c r="I160" s="229"/>
      <c r="J160" s="229"/>
    </row>
    <row r="161" spans="2:10" s="208" customFormat="1" ht="15" customHeight="1">
      <c r="B161" s="202"/>
      <c r="C161" s="224"/>
      <c r="D161" s="228" t="s">
        <v>25</v>
      </c>
      <c r="E161" s="204" t="s">
        <v>104</v>
      </c>
      <c r="F161" s="205">
        <v>0</v>
      </c>
      <c r="G161" s="206">
        <v>6.5897698402404803</v>
      </c>
      <c r="H161" s="206">
        <v>0</v>
      </c>
      <c r="I161" s="229">
        <f>SUM(F161:F162)</f>
        <v>57.497399902343794</v>
      </c>
      <c r="J161" s="229">
        <f>F161/(F161+F162)</f>
        <v>0</v>
      </c>
    </row>
    <row r="162" spans="2:10" s="208" customFormat="1" ht="15" customHeight="1">
      <c r="B162" s="202"/>
      <c r="C162" s="224"/>
      <c r="D162" s="228"/>
      <c r="E162" s="204" t="s">
        <v>105</v>
      </c>
      <c r="F162" s="205">
        <v>57.497399902343794</v>
      </c>
      <c r="G162" s="206">
        <v>82.830375671386804</v>
      </c>
      <c r="H162" s="206">
        <v>38.000087738037116</v>
      </c>
      <c r="I162" s="229"/>
      <c r="J162" s="229"/>
    </row>
    <row r="163" spans="2:10" ht="15" hidden="1" customHeight="1">
      <c r="B163" s="131"/>
      <c r="C163" s="224"/>
      <c r="D163" s="232" t="s">
        <v>106</v>
      </c>
      <c r="E163" s="132" t="s">
        <v>107</v>
      </c>
      <c r="F163" s="139"/>
      <c r="G163" s="139"/>
      <c r="H163" s="139"/>
      <c r="I163" s="227">
        <f>SUM(F163:F164)</f>
        <v>0</v>
      </c>
      <c r="J163" s="227" t="e">
        <f>F163/(F163+F164)</f>
        <v>#DIV/0!</v>
      </c>
    </row>
    <row r="164" spans="2:10" ht="15" hidden="1" customHeight="1">
      <c r="B164" s="131"/>
      <c r="C164" s="224"/>
      <c r="D164" s="232"/>
      <c r="E164" s="132" t="s">
        <v>108</v>
      </c>
      <c r="F164" s="139"/>
      <c r="G164" s="139"/>
      <c r="H164" s="139"/>
      <c r="I164" s="227"/>
      <c r="J164" s="227"/>
    </row>
    <row r="165" spans="2:10" ht="15" hidden="1" customHeight="1">
      <c r="B165" s="131"/>
      <c r="C165" s="224"/>
      <c r="D165" s="232" t="s">
        <v>28</v>
      </c>
      <c r="E165" s="132" t="s">
        <v>109</v>
      </c>
      <c r="F165" s="140"/>
      <c r="G165" s="140"/>
      <c r="H165" s="140"/>
      <c r="I165" s="227">
        <f>SUM(F165:F166)</f>
        <v>0</v>
      </c>
      <c r="J165" s="227" t="e">
        <f>F165/(F165+F166)</f>
        <v>#DIV/0!</v>
      </c>
    </row>
    <row r="166" spans="2:10" ht="15" hidden="1" customHeight="1">
      <c r="B166" s="131"/>
      <c r="C166" s="224"/>
      <c r="D166" s="232"/>
      <c r="E166" s="132" t="s">
        <v>110</v>
      </c>
      <c r="F166" s="140"/>
      <c r="G166" s="140"/>
      <c r="H166" s="140"/>
      <c r="I166" s="227"/>
      <c r="J166" s="227"/>
    </row>
    <row r="167" spans="2:10" ht="15" customHeight="1">
      <c r="B167" s="131"/>
      <c r="C167" s="224"/>
      <c r="D167" s="230" t="s">
        <v>32</v>
      </c>
      <c r="E167" s="110" t="s">
        <v>142</v>
      </c>
      <c r="F167" s="111">
        <v>26.659213256836001</v>
      </c>
      <c r="G167" s="111">
        <v>32.315944671630838</v>
      </c>
      <c r="H167" s="111">
        <v>21.708229064941399</v>
      </c>
      <c r="I167" s="231">
        <f>SUM(F167:F168)</f>
        <v>102.4056060791016</v>
      </c>
      <c r="J167" s="231">
        <f>F167/(F167+F168)</f>
        <v>0.26032962723001229</v>
      </c>
    </row>
    <row r="168" spans="2:10" ht="15" customHeight="1">
      <c r="B168" s="131"/>
      <c r="C168" s="224"/>
      <c r="D168" s="230"/>
      <c r="E168" s="110" t="s">
        <v>143</v>
      </c>
      <c r="F168" s="111">
        <v>75.746392822265605</v>
      </c>
      <c r="G168" s="111">
        <v>84.675224304199205</v>
      </c>
      <c r="H168" s="111">
        <v>66.834465026855597</v>
      </c>
      <c r="I168" s="231"/>
      <c r="J168" s="231"/>
    </row>
    <row r="169" spans="2:10">
      <c r="B169" s="131"/>
      <c r="C169" s="224"/>
      <c r="D169" s="223" t="s">
        <v>144</v>
      </c>
      <c r="E169" s="110" t="s">
        <v>147</v>
      </c>
      <c r="F169" s="111">
        <v>40.554754638671803</v>
      </c>
      <c r="G169" s="111">
        <v>46.923160552978402</v>
      </c>
      <c r="H169" s="111">
        <v>34.194957733154283</v>
      </c>
      <c r="I169" s="231">
        <f>SUM(F169:F170)</f>
        <v>61.308403015136605</v>
      </c>
      <c r="J169" s="231">
        <f>F169/(F169+F170)</f>
        <v>0.66148770224302078</v>
      </c>
    </row>
    <row r="170" spans="2:10">
      <c r="B170" s="131"/>
      <c r="C170" s="225"/>
      <c r="D170" s="225"/>
      <c r="E170" s="110" t="s">
        <v>148</v>
      </c>
      <c r="F170" s="111">
        <v>20.753648376464803</v>
      </c>
      <c r="G170" s="111">
        <v>25.658641815185561</v>
      </c>
      <c r="H170" s="111">
        <v>16.52025985717772</v>
      </c>
      <c r="I170" s="231"/>
      <c r="J170" s="231"/>
    </row>
    <row r="171" spans="2:10">
      <c r="B171" s="131"/>
      <c r="C171" s="223" t="s">
        <v>181</v>
      </c>
      <c r="D171" s="226"/>
      <c r="E171" s="110" t="s">
        <v>57</v>
      </c>
      <c r="F171" s="111">
        <v>124.79733886718759</v>
      </c>
      <c r="G171" s="111">
        <v>136.44664001464841</v>
      </c>
      <c r="H171" s="111">
        <v>113.17678070068359</v>
      </c>
      <c r="I171" s="227"/>
      <c r="J171" s="227"/>
    </row>
    <row r="172" spans="2:10">
      <c r="B172" s="131"/>
      <c r="C172" s="224"/>
      <c r="D172" s="226"/>
      <c r="E172" s="110" t="s">
        <v>39</v>
      </c>
      <c r="F172" s="111">
        <v>188.99506835937501</v>
      </c>
      <c r="G172" s="111">
        <v>203.7424316406252</v>
      </c>
      <c r="H172" s="111">
        <v>174.2937927246092</v>
      </c>
      <c r="I172" s="227"/>
      <c r="J172" s="227"/>
    </row>
    <row r="173" spans="2:10" s="208" customFormat="1" ht="15" customHeight="1">
      <c r="B173" s="202"/>
      <c r="C173" s="224"/>
      <c r="D173" s="228" t="s">
        <v>101</v>
      </c>
      <c r="E173" s="204" t="s">
        <v>102</v>
      </c>
      <c r="F173" s="205">
        <v>0</v>
      </c>
      <c r="G173" s="206">
        <v>0.87210106849670399</v>
      </c>
      <c r="H173" s="206">
        <v>0</v>
      </c>
      <c r="I173" s="229">
        <f>SUM(F173:F174)</f>
        <v>84.877636718749997</v>
      </c>
      <c r="J173" s="229">
        <f>F173/(F173+F174)</f>
        <v>0</v>
      </c>
    </row>
    <row r="174" spans="2:10" s="208" customFormat="1" ht="15" customHeight="1">
      <c r="B174" s="202"/>
      <c r="C174" s="224"/>
      <c r="D174" s="228"/>
      <c r="E174" s="204" t="s">
        <v>103</v>
      </c>
      <c r="F174" s="205">
        <v>84.877636718749997</v>
      </c>
      <c r="G174" s="206">
        <v>94.673851013183594</v>
      </c>
      <c r="H174" s="206">
        <v>75.101776123046804</v>
      </c>
      <c r="I174" s="229"/>
      <c r="J174" s="229"/>
    </row>
    <row r="175" spans="2:10" s="208" customFormat="1" ht="15" customHeight="1">
      <c r="B175" s="202"/>
      <c r="C175" s="224"/>
      <c r="D175" s="228" t="s">
        <v>25</v>
      </c>
      <c r="E175" s="204" t="s">
        <v>104</v>
      </c>
      <c r="F175" s="205">
        <v>0</v>
      </c>
      <c r="G175" s="206">
        <v>0.73833221197128396</v>
      </c>
      <c r="H175" s="206">
        <v>0</v>
      </c>
      <c r="I175" s="229">
        <f>SUM(F175:F176)</f>
        <v>91.818939208984403</v>
      </c>
      <c r="J175" s="229">
        <f>F175/(F175+F176)</f>
        <v>0</v>
      </c>
    </row>
    <row r="176" spans="2:10" s="208" customFormat="1" ht="15" customHeight="1">
      <c r="B176" s="202"/>
      <c r="C176" s="224"/>
      <c r="D176" s="228"/>
      <c r="E176" s="204" t="s">
        <v>105</v>
      </c>
      <c r="F176" s="205">
        <v>91.818939208984403</v>
      </c>
      <c r="G176" s="206">
        <v>101.19703674316401</v>
      </c>
      <c r="H176" s="206">
        <v>82.459495544433594</v>
      </c>
      <c r="I176" s="229"/>
      <c r="J176" s="229"/>
    </row>
    <row r="177" spans="2:10" ht="15" hidden="1" customHeight="1">
      <c r="B177" s="131"/>
      <c r="C177" s="224"/>
      <c r="D177" s="232" t="s">
        <v>106</v>
      </c>
      <c r="E177" s="132" t="s">
        <v>107</v>
      </c>
      <c r="F177" s="139"/>
      <c r="G177" s="139"/>
      <c r="H177" s="139"/>
      <c r="I177" s="227">
        <f>SUM(F177:F178)</f>
        <v>0</v>
      </c>
      <c r="J177" s="227" t="e">
        <f>F177/(F177+F178)</f>
        <v>#DIV/0!</v>
      </c>
    </row>
    <row r="178" spans="2:10" ht="15" hidden="1" customHeight="1">
      <c r="B178" s="131"/>
      <c r="C178" s="224"/>
      <c r="D178" s="232"/>
      <c r="E178" s="132" t="s">
        <v>108</v>
      </c>
      <c r="F178" s="139"/>
      <c r="G178" s="139"/>
      <c r="H178" s="139"/>
      <c r="I178" s="227"/>
      <c r="J178" s="227"/>
    </row>
    <row r="179" spans="2:10" ht="15" hidden="1" customHeight="1">
      <c r="B179" s="131"/>
      <c r="C179" s="224"/>
      <c r="D179" s="232" t="s">
        <v>28</v>
      </c>
      <c r="E179" s="132" t="s">
        <v>109</v>
      </c>
      <c r="F179" s="140"/>
      <c r="G179" s="140"/>
      <c r="H179" s="140"/>
      <c r="I179" s="227">
        <f>SUM(F179:F180)</f>
        <v>0</v>
      </c>
      <c r="J179" s="227" t="e">
        <f>F179/(F179+F180)</f>
        <v>#DIV/0!</v>
      </c>
    </row>
    <row r="180" spans="2:10" ht="15" hidden="1" customHeight="1">
      <c r="B180" s="131"/>
      <c r="C180" s="224"/>
      <c r="D180" s="232"/>
      <c r="E180" s="132" t="s">
        <v>110</v>
      </c>
      <c r="F180" s="140"/>
      <c r="G180" s="140"/>
      <c r="H180" s="140"/>
      <c r="I180" s="227"/>
      <c r="J180" s="227"/>
    </row>
    <row r="181" spans="2:10" ht="15" customHeight="1">
      <c r="B181" s="131"/>
      <c r="C181" s="224"/>
      <c r="D181" s="230" t="s">
        <v>32</v>
      </c>
      <c r="E181" s="110" t="s">
        <v>142</v>
      </c>
      <c r="F181" s="111">
        <v>34.043734741210997</v>
      </c>
      <c r="G181" s="111">
        <v>40.16446685791</v>
      </c>
      <c r="H181" s="111">
        <v>27.930957794189439</v>
      </c>
      <c r="I181" s="231">
        <f>SUM(F181:F182)</f>
        <v>124.99261169433599</v>
      </c>
      <c r="J181" s="231">
        <f>F181/(F181+F182)</f>
        <v>0.27236597651438371</v>
      </c>
    </row>
    <row r="182" spans="2:10" ht="15" customHeight="1">
      <c r="B182" s="131"/>
      <c r="C182" s="224"/>
      <c r="D182" s="230"/>
      <c r="E182" s="110" t="s">
        <v>143</v>
      </c>
      <c r="F182" s="111">
        <v>90.948876953124994</v>
      </c>
      <c r="G182" s="111">
        <v>100.9876327514648</v>
      </c>
      <c r="H182" s="111">
        <v>80.931495666504006</v>
      </c>
      <c r="I182" s="231"/>
      <c r="J182" s="231"/>
    </row>
    <row r="183" spans="2:10">
      <c r="B183" s="131"/>
      <c r="C183" s="224"/>
      <c r="D183" s="223" t="s">
        <v>144</v>
      </c>
      <c r="E183" s="110" t="s">
        <v>147</v>
      </c>
      <c r="F183" s="111">
        <v>44.500399780273398</v>
      </c>
      <c r="G183" s="111">
        <v>51.400894165039198</v>
      </c>
      <c r="H183" s="111">
        <v>37.610012054443359</v>
      </c>
      <c r="I183" s="231">
        <f>SUM(F183:F184)</f>
        <v>74.213385009765602</v>
      </c>
      <c r="J183" s="231">
        <f>F183/(F183+F184)</f>
        <v>0.59962767867841726</v>
      </c>
    </row>
    <row r="184" spans="2:10">
      <c r="B184" s="131"/>
      <c r="C184" s="225"/>
      <c r="D184" s="225"/>
      <c r="E184" s="110" t="s">
        <v>148</v>
      </c>
      <c r="F184" s="111">
        <v>29.712985229492197</v>
      </c>
      <c r="G184" s="111">
        <v>35.346389770507798</v>
      </c>
      <c r="H184" s="111">
        <v>24.086313247680678</v>
      </c>
      <c r="I184" s="231"/>
      <c r="J184" s="231"/>
    </row>
    <row r="185" spans="2:10">
      <c r="B185" s="131"/>
      <c r="C185" s="223" t="s">
        <v>182</v>
      </c>
      <c r="D185" s="226"/>
      <c r="E185" s="110" t="s">
        <v>57</v>
      </c>
      <c r="F185" s="111">
        <v>83.578619384765602</v>
      </c>
      <c r="G185" s="111">
        <v>93.309379577636804</v>
      </c>
      <c r="H185" s="111">
        <v>73.867942810058395</v>
      </c>
      <c r="I185" s="227"/>
      <c r="J185" s="227"/>
    </row>
    <row r="186" spans="2:10">
      <c r="B186" s="131"/>
      <c r="C186" s="224"/>
      <c r="D186" s="226"/>
      <c r="E186" s="110" t="s">
        <v>39</v>
      </c>
      <c r="F186" s="111">
        <v>127.20571289062499</v>
      </c>
      <c r="G186" s="111">
        <v>139.23091125488281</v>
      </c>
      <c r="H186" s="111">
        <v>115.2111740112304</v>
      </c>
      <c r="I186" s="227"/>
      <c r="J186" s="227"/>
    </row>
    <row r="187" spans="2:10" s="208" customFormat="1" ht="15" customHeight="1">
      <c r="B187" s="202"/>
      <c r="C187" s="224"/>
      <c r="D187" s="228" t="s">
        <v>101</v>
      </c>
      <c r="E187" s="204" t="s">
        <v>102</v>
      </c>
      <c r="F187" s="205">
        <v>0.27627217769622797</v>
      </c>
      <c r="G187" s="206">
        <v>1.3196222782135001</v>
      </c>
      <c r="H187" s="206">
        <v>1.160310581326484E-2</v>
      </c>
      <c r="I187" s="229">
        <f>SUM(F187:F188)</f>
        <v>47.198052573204031</v>
      </c>
      <c r="J187" s="229">
        <f>F187/(F187+F188)</f>
        <v>5.8534656121188621E-3</v>
      </c>
    </row>
    <row r="188" spans="2:10" s="208" customFormat="1" ht="15" customHeight="1">
      <c r="B188" s="202"/>
      <c r="C188" s="224"/>
      <c r="D188" s="228"/>
      <c r="E188" s="204" t="s">
        <v>103</v>
      </c>
      <c r="F188" s="205">
        <v>46.921780395507803</v>
      </c>
      <c r="G188" s="206">
        <v>54.001491546630803</v>
      </c>
      <c r="H188" s="206">
        <v>39.852703094482443</v>
      </c>
      <c r="I188" s="229"/>
      <c r="J188" s="229"/>
    </row>
    <row r="189" spans="2:10" s="208" customFormat="1" ht="15" customHeight="1">
      <c r="B189" s="202"/>
      <c r="C189" s="224"/>
      <c r="D189" s="228" t="s">
        <v>25</v>
      </c>
      <c r="E189" s="204" t="s">
        <v>104</v>
      </c>
      <c r="F189" s="205">
        <v>0.26980948448181202</v>
      </c>
      <c r="G189" s="206">
        <v>1.2887496948242201</v>
      </c>
      <c r="H189" s="206">
        <v>1.133168768137692E-2</v>
      </c>
      <c r="I189" s="229">
        <f>SUM(F189:F190)</f>
        <v>60.003708410263016</v>
      </c>
      <c r="J189" s="229">
        <f>F189/(F189+F190)</f>
        <v>4.4965468240236945E-3</v>
      </c>
    </row>
    <row r="190" spans="2:10" s="208" customFormat="1" ht="15" customHeight="1">
      <c r="B190" s="202"/>
      <c r="C190" s="224"/>
      <c r="D190" s="228"/>
      <c r="E190" s="204" t="s">
        <v>105</v>
      </c>
      <c r="F190" s="205">
        <v>59.733898925781205</v>
      </c>
      <c r="G190" s="206">
        <v>67.634010314941605</v>
      </c>
      <c r="H190" s="206">
        <v>51.847034454345597</v>
      </c>
      <c r="I190" s="229"/>
      <c r="J190" s="229"/>
    </row>
    <row r="191" spans="2:10" ht="15" hidden="1" customHeight="1">
      <c r="B191" s="131"/>
      <c r="C191" s="224"/>
      <c r="D191" s="232" t="s">
        <v>106</v>
      </c>
      <c r="E191" s="132" t="s">
        <v>107</v>
      </c>
      <c r="F191" s="139"/>
      <c r="G191" s="139"/>
      <c r="H191" s="139"/>
      <c r="I191" s="227">
        <f>SUM(F191:F192)</f>
        <v>0</v>
      </c>
      <c r="J191" s="227" t="e">
        <f>F191/(F191+F192)</f>
        <v>#DIV/0!</v>
      </c>
    </row>
    <row r="192" spans="2:10" ht="15" hidden="1" customHeight="1">
      <c r="B192" s="131"/>
      <c r="C192" s="224"/>
      <c r="D192" s="232"/>
      <c r="E192" s="132" t="s">
        <v>108</v>
      </c>
      <c r="F192" s="139"/>
      <c r="G192" s="139"/>
      <c r="H192" s="139"/>
      <c r="I192" s="227"/>
      <c r="J192" s="227"/>
    </row>
    <row r="193" spans="2:10" ht="15" hidden="1" customHeight="1">
      <c r="B193" s="131"/>
      <c r="C193" s="224"/>
      <c r="D193" s="232" t="s">
        <v>28</v>
      </c>
      <c r="E193" s="132" t="s">
        <v>109</v>
      </c>
      <c r="F193" s="140"/>
      <c r="G193" s="140"/>
      <c r="H193" s="140"/>
      <c r="I193" s="227">
        <f>SUM(F193:F194)</f>
        <v>0</v>
      </c>
      <c r="J193" s="227" t="e">
        <f>F193/(F193+F194)</f>
        <v>#DIV/0!</v>
      </c>
    </row>
    <row r="194" spans="2:10" ht="15" hidden="1" customHeight="1">
      <c r="B194" s="131"/>
      <c r="C194" s="224"/>
      <c r="D194" s="232"/>
      <c r="E194" s="132" t="s">
        <v>110</v>
      </c>
      <c r="F194" s="140"/>
      <c r="G194" s="140"/>
      <c r="H194" s="140"/>
      <c r="I194" s="227"/>
      <c r="J194" s="227"/>
    </row>
    <row r="195" spans="2:10" ht="15" customHeight="1">
      <c r="B195" s="131"/>
      <c r="C195" s="224"/>
      <c r="D195" s="230" t="s">
        <v>32</v>
      </c>
      <c r="E195" s="110" t="s">
        <v>142</v>
      </c>
      <c r="F195" s="111">
        <v>29.392376708984397</v>
      </c>
      <c r="G195" s="111">
        <v>35.597709655761719</v>
      </c>
      <c r="H195" s="111">
        <v>23.9581813812256</v>
      </c>
      <c r="I195" s="231">
        <f>SUM(F195:F196)</f>
        <v>84.467382812500006</v>
      </c>
      <c r="J195" s="231">
        <f>F195/(F195+F196)</f>
        <v>0.34797309600830595</v>
      </c>
    </row>
    <row r="196" spans="2:10" ht="15" customHeight="1">
      <c r="B196" s="131"/>
      <c r="C196" s="224"/>
      <c r="D196" s="230"/>
      <c r="E196" s="110" t="s">
        <v>143</v>
      </c>
      <c r="F196" s="111">
        <v>55.075006103515605</v>
      </c>
      <c r="G196" s="111">
        <v>63.018177032470803</v>
      </c>
      <c r="H196" s="111">
        <v>47.145221710205199</v>
      </c>
      <c r="I196" s="231"/>
      <c r="J196" s="231"/>
    </row>
    <row r="197" spans="2:10">
      <c r="B197" s="131"/>
      <c r="C197" s="224"/>
      <c r="D197" s="223" t="s">
        <v>144</v>
      </c>
      <c r="E197" s="110" t="s">
        <v>147</v>
      </c>
      <c r="F197" s="111">
        <v>25.764468383789001</v>
      </c>
      <c r="G197" s="111">
        <v>31.385715484619158</v>
      </c>
      <c r="H197" s="111">
        <v>20.861684799194322</v>
      </c>
      <c r="I197" s="231">
        <f>SUM(F197:F198)</f>
        <v>49.029428100585804</v>
      </c>
      <c r="J197" s="231">
        <f>F197/(F197+F198)</f>
        <v>0.52548988193238111</v>
      </c>
    </row>
    <row r="198" spans="2:10">
      <c r="B198" s="131"/>
      <c r="C198" s="225"/>
      <c r="D198" s="225"/>
      <c r="E198" s="110" t="s">
        <v>148</v>
      </c>
      <c r="F198" s="111">
        <v>23.264959716796803</v>
      </c>
      <c r="G198" s="111">
        <v>28.6230354309082</v>
      </c>
      <c r="H198" s="111">
        <v>18.624391555786119</v>
      </c>
      <c r="I198" s="231"/>
      <c r="J198" s="231"/>
    </row>
    <row r="199" spans="2:10">
      <c r="B199" s="131"/>
      <c r="C199" s="223" t="s">
        <v>7</v>
      </c>
      <c r="D199" s="226"/>
      <c r="E199" s="110" t="s">
        <v>57</v>
      </c>
      <c r="F199" s="111">
        <v>0</v>
      </c>
      <c r="G199" s="111">
        <v>0.80631506443023604</v>
      </c>
      <c r="H199" s="111">
        <v>0</v>
      </c>
      <c r="I199" s="227"/>
      <c r="J199" s="227"/>
    </row>
    <row r="200" spans="2:10">
      <c r="B200" s="131"/>
      <c r="C200" s="224"/>
      <c r="D200" s="226"/>
      <c r="E200" s="110" t="s">
        <v>39</v>
      </c>
      <c r="F200" s="111">
        <v>0</v>
      </c>
      <c r="G200" s="111">
        <v>0.76763796806335605</v>
      </c>
      <c r="H200" s="111">
        <v>0</v>
      </c>
      <c r="I200" s="227"/>
      <c r="J200" s="227"/>
    </row>
    <row r="201" spans="2:10" s="208" customFormat="1" ht="15" customHeight="1">
      <c r="B201" s="202"/>
      <c r="C201" s="224"/>
      <c r="D201" s="228" t="s">
        <v>101</v>
      </c>
      <c r="E201" s="204" t="s">
        <v>102</v>
      </c>
      <c r="F201" s="205">
        <v>0</v>
      </c>
      <c r="G201" s="206">
        <v>0.80172991752624401</v>
      </c>
      <c r="H201" s="206">
        <v>0</v>
      </c>
      <c r="I201" s="229">
        <f>SUM(F201:F202)</f>
        <v>0</v>
      </c>
      <c r="J201" s="229" t="e">
        <f>F201/(F201+F202)</f>
        <v>#DIV/0!</v>
      </c>
    </row>
    <row r="202" spans="2:10" s="208" customFormat="1" ht="15" customHeight="1">
      <c r="B202" s="202"/>
      <c r="C202" s="224"/>
      <c r="D202" s="228"/>
      <c r="E202" s="204" t="s">
        <v>103</v>
      </c>
      <c r="F202" s="205">
        <v>0</v>
      </c>
      <c r="G202" s="206">
        <v>0.80172991752624401</v>
      </c>
      <c r="H202" s="206">
        <v>0</v>
      </c>
      <c r="I202" s="229"/>
      <c r="J202" s="229"/>
    </row>
    <row r="203" spans="2:10" s="208" customFormat="1" ht="15" customHeight="1">
      <c r="B203" s="202"/>
      <c r="C203" s="224"/>
      <c r="D203" s="228" t="s">
        <v>25</v>
      </c>
      <c r="E203" s="204" t="s">
        <v>104</v>
      </c>
      <c r="F203" s="205">
        <v>0</v>
      </c>
      <c r="G203" s="206">
        <v>0.81915128231048395</v>
      </c>
      <c r="H203" s="206">
        <v>0</v>
      </c>
      <c r="I203" s="229">
        <f>SUM(F203:F204)</f>
        <v>0</v>
      </c>
      <c r="J203" s="229" t="e">
        <f>F203/(F203+F204)</f>
        <v>#DIV/0!</v>
      </c>
    </row>
    <row r="204" spans="2:10" s="208" customFormat="1" ht="15" customHeight="1">
      <c r="B204" s="202"/>
      <c r="C204" s="224"/>
      <c r="D204" s="228"/>
      <c r="E204" s="204" t="s">
        <v>105</v>
      </c>
      <c r="F204" s="205">
        <v>0</v>
      </c>
      <c r="G204" s="206">
        <v>0.81915128231048395</v>
      </c>
      <c r="H204" s="206">
        <v>0</v>
      </c>
      <c r="I204" s="229"/>
      <c r="J204" s="229"/>
    </row>
    <row r="205" spans="2:10" ht="15" hidden="1" customHeight="1">
      <c r="B205" s="131"/>
      <c r="C205" s="224"/>
      <c r="D205" s="232" t="s">
        <v>106</v>
      </c>
      <c r="E205" s="132" t="s">
        <v>107</v>
      </c>
      <c r="F205" s="139"/>
      <c r="G205" s="139"/>
      <c r="H205" s="139"/>
      <c r="I205" s="227">
        <f>SUM(F205:F206)</f>
        <v>0</v>
      </c>
      <c r="J205" s="227" t="e">
        <f>F205/(F205+F206)</f>
        <v>#DIV/0!</v>
      </c>
    </row>
    <row r="206" spans="2:10" ht="15" hidden="1" customHeight="1">
      <c r="B206" s="131"/>
      <c r="C206" s="224"/>
      <c r="D206" s="232"/>
      <c r="E206" s="132" t="s">
        <v>108</v>
      </c>
      <c r="F206" s="139"/>
      <c r="G206" s="139"/>
      <c r="H206" s="139"/>
      <c r="I206" s="227"/>
      <c r="J206" s="227"/>
    </row>
    <row r="207" spans="2:10" ht="15" hidden="1" customHeight="1">
      <c r="B207" s="131"/>
      <c r="C207" s="224"/>
      <c r="D207" s="232" t="s">
        <v>28</v>
      </c>
      <c r="E207" s="132" t="s">
        <v>109</v>
      </c>
      <c r="F207" s="140"/>
      <c r="G207" s="140"/>
      <c r="H207" s="140"/>
      <c r="I207" s="227">
        <f>SUM(F207:F208)</f>
        <v>0</v>
      </c>
      <c r="J207" s="227" t="e">
        <f>F207/(F207+F208)</f>
        <v>#DIV/0!</v>
      </c>
    </row>
    <row r="208" spans="2:10" ht="15" hidden="1" customHeight="1">
      <c r="B208" s="131"/>
      <c r="C208" s="224"/>
      <c r="D208" s="232"/>
      <c r="E208" s="132" t="s">
        <v>110</v>
      </c>
      <c r="F208" s="140"/>
      <c r="G208" s="140"/>
      <c r="H208" s="140"/>
      <c r="I208" s="227"/>
      <c r="J208" s="227"/>
    </row>
    <row r="209" spans="2:10" ht="15" customHeight="1">
      <c r="B209" s="131"/>
      <c r="C209" s="224"/>
      <c r="D209" s="230" t="s">
        <v>32</v>
      </c>
      <c r="E209" s="110" t="s">
        <v>142</v>
      </c>
      <c r="F209" s="111">
        <v>0</v>
      </c>
      <c r="G209" s="111">
        <v>0.80186676979064797</v>
      </c>
      <c r="H209" s="111">
        <v>0</v>
      </c>
      <c r="I209" s="231">
        <f>SUM(F209:F210)</f>
        <v>0</v>
      </c>
      <c r="J209" s="231" t="e">
        <f>F209/(F209+F210)</f>
        <v>#DIV/0!</v>
      </c>
    </row>
    <row r="210" spans="2:10" ht="15" customHeight="1">
      <c r="B210" s="131"/>
      <c r="C210" s="224"/>
      <c r="D210" s="230"/>
      <c r="E210" s="110" t="s">
        <v>143</v>
      </c>
      <c r="F210" s="111">
        <v>0</v>
      </c>
      <c r="G210" s="111">
        <v>0.80186676979064797</v>
      </c>
      <c r="H210" s="111">
        <v>0</v>
      </c>
      <c r="I210" s="231"/>
      <c r="J210" s="231"/>
    </row>
    <row r="211" spans="2:10">
      <c r="B211" s="131"/>
      <c r="C211" s="224"/>
      <c r="D211" s="223" t="s">
        <v>144</v>
      </c>
      <c r="E211" s="110" t="s">
        <v>147</v>
      </c>
      <c r="F211" s="111">
        <v>0</v>
      </c>
      <c r="G211" s="111">
        <v>0.80186676979064797</v>
      </c>
      <c r="H211" s="111">
        <v>0</v>
      </c>
      <c r="I211" s="231">
        <f>SUM(F211:F212)</f>
        <v>0</v>
      </c>
      <c r="J211" s="231" t="e">
        <f>F211/(F211+F212)</f>
        <v>#DIV/0!</v>
      </c>
    </row>
    <row r="212" spans="2:10">
      <c r="B212" s="131"/>
      <c r="C212" s="225"/>
      <c r="D212" s="225"/>
      <c r="E212" s="110" t="s">
        <v>148</v>
      </c>
      <c r="F212" s="111">
        <v>0</v>
      </c>
      <c r="G212" s="111">
        <v>0.80186676979064797</v>
      </c>
      <c r="H212" s="111">
        <v>0</v>
      </c>
      <c r="I212" s="231"/>
      <c r="J212" s="231"/>
    </row>
  </sheetData>
  <autoFilter ref="B2:J2" xr:uid="{2B0F4A0C-69A6-DD46-83BD-6305AD8368D0}">
    <sortState xmlns:xlrd2="http://schemas.microsoft.com/office/spreadsheetml/2017/richdata2" ref="B3:J162">
      <sortCondition ref="C2:C162"/>
    </sortState>
  </autoFilter>
  <mergeCells count="338">
    <mergeCell ref="J11:J12"/>
    <mergeCell ref="D3:D4"/>
    <mergeCell ref="I3:I4"/>
    <mergeCell ref="J3:J4"/>
    <mergeCell ref="D5:D6"/>
    <mergeCell ref="I5:I6"/>
    <mergeCell ref="J5:J6"/>
    <mergeCell ref="D7:D8"/>
    <mergeCell ref="I7:I8"/>
    <mergeCell ref="J7:J8"/>
    <mergeCell ref="C3:C4"/>
    <mergeCell ref="C5:C16"/>
    <mergeCell ref="D17:D18"/>
    <mergeCell ref="I17:I18"/>
    <mergeCell ref="J17:J18"/>
    <mergeCell ref="D19:D20"/>
    <mergeCell ref="I19:I20"/>
    <mergeCell ref="J19:J20"/>
    <mergeCell ref="D21:D22"/>
    <mergeCell ref="I21:I22"/>
    <mergeCell ref="J21:J22"/>
    <mergeCell ref="C17:C18"/>
    <mergeCell ref="C19:C30"/>
    <mergeCell ref="D13:D14"/>
    <mergeCell ref="I13:I14"/>
    <mergeCell ref="J13:J14"/>
    <mergeCell ref="D15:D16"/>
    <mergeCell ref="I15:I16"/>
    <mergeCell ref="J15:J16"/>
    <mergeCell ref="D9:D10"/>
    <mergeCell ref="I9:I10"/>
    <mergeCell ref="J9:J10"/>
    <mergeCell ref="D11:D12"/>
    <mergeCell ref="I11:I12"/>
    <mergeCell ref="D27:D28"/>
    <mergeCell ref="I27:I28"/>
    <mergeCell ref="J27:J28"/>
    <mergeCell ref="D29:D30"/>
    <mergeCell ref="I29:I30"/>
    <mergeCell ref="J29:J30"/>
    <mergeCell ref="D23:D24"/>
    <mergeCell ref="I23:I24"/>
    <mergeCell ref="J23:J24"/>
    <mergeCell ref="D25:D26"/>
    <mergeCell ref="I25:I26"/>
    <mergeCell ref="J25:J26"/>
    <mergeCell ref="J39:J40"/>
    <mergeCell ref="D31:D32"/>
    <mergeCell ref="I31:I32"/>
    <mergeCell ref="J31:J32"/>
    <mergeCell ref="D33:D34"/>
    <mergeCell ref="I33:I34"/>
    <mergeCell ref="J33:J34"/>
    <mergeCell ref="D35:D36"/>
    <mergeCell ref="I35:I36"/>
    <mergeCell ref="J35:J36"/>
    <mergeCell ref="C31:C32"/>
    <mergeCell ref="C33:C44"/>
    <mergeCell ref="D45:D46"/>
    <mergeCell ref="I45:I46"/>
    <mergeCell ref="J45:J46"/>
    <mergeCell ref="D47:D48"/>
    <mergeCell ref="I47:I48"/>
    <mergeCell ref="J47:J48"/>
    <mergeCell ref="D49:D50"/>
    <mergeCell ref="I49:I50"/>
    <mergeCell ref="J49:J50"/>
    <mergeCell ref="C47:C58"/>
    <mergeCell ref="C45:C46"/>
    <mergeCell ref="D41:D42"/>
    <mergeCell ref="I41:I42"/>
    <mergeCell ref="J41:J42"/>
    <mergeCell ref="D43:D44"/>
    <mergeCell ref="I43:I44"/>
    <mergeCell ref="J43:J44"/>
    <mergeCell ref="D37:D38"/>
    <mergeCell ref="I37:I38"/>
    <mergeCell ref="J37:J38"/>
    <mergeCell ref="D39:D40"/>
    <mergeCell ref="I39:I40"/>
    <mergeCell ref="D55:D56"/>
    <mergeCell ref="I55:I56"/>
    <mergeCell ref="J55:J56"/>
    <mergeCell ref="D57:D58"/>
    <mergeCell ref="I57:I58"/>
    <mergeCell ref="J57:J58"/>
    <mergeCell ref="D51:D52"/>
    <mergeCell ref="I51:I52"/>
    <mergeCell ref="J51:J52"/>
    <mergeCell ref="D53:D54"/>
    <mergeCell ref="I53:I54"/>
    <mergeCell ref="J53:J54"/>
    <mergeCell ref="J67:J68"/>
    <mergeCell ref="D59:D60"/>
    <mergeCell ref="I59:I60"/>
    <mergeCell ref="J59:J60"/>
    <mergeCell ref="D61:D62"/>
    <mergeCell ref="I61:I62"/>
    <mergeCell ref="J61:J62"/>
    <mergeCell ref="D63:D64"/>
    <mergeCell ref="I63:I64"/>
    <mergeCell ref="J63:J64"/>
    <mergeCell ref="C59:C60"/>
    <mergeCell ref="C61:C72"/>
    <mergeCell ref="D73:D74"/>
    <mergeCell ref="I73:I74"/>
    <mergeCell ref="J73:J74"/>
    <mergeCell ref="D75:D76"/>
    <mergeCell ref="I75:I76"/>
    <mergeCell ref="J75:J76"/>
    <mergeCell ref="D77:D78"/>
    <mergeCell ref="I77:I78"/>
    <mergeCell ref="J77:J78"/>
    <mergeCell ref="C73:C74"/>
    <mergeCell ref="C75:C86"/>
    <mergeCell ref="D69:D70"/>
    <mergeCell ref="I69:I70"/>
    <mergeCell ref="J69:J70"/>
    <mergeCell ref="D71:D72"/>
    <mergeCell ref="I71:I72"/>
    <mergeCell ref="J71:J72"/>
    <mergeCell ref="D65:D66"/>
    <mergeCell ref="I65:I66"/>
    <mergeCell ref="J65:J66"/>
    <mergeCell ref="D67:D68"/>
    <mergeCell ref="I67:I68"/>
    <mergeCell ref="D83:D84"/>
    <mergeCell ref="I83:I84"/>
    <mergeCell ref="J83:J84"/>
    <mergeCell ref="D85:D86"/>
    <mergeCell ref="I85:I86"/>
    <mergeCell ref="J85:J86"/>
    <mergeCell ref="D79:D80"/>
    <mergeCell ref="I79:I80"/>
    <mergeCell ref="J79:J80"/>
    <mergeCell ref="D81:D82"/>
    <mergeCell ref="I81:I82"/>
    <mergeCell ref="J81:J82"/>
    <mergeCell ref="J95:J96"/>
    <mergeCell ref="D87:D88"/>
    <mergeCell ref="I87:I88"/>
    <mergeCell ref="J87:J88"/>
    <mergeCell ref="D89:D90"/>
    <mergeCell ref="I89:I90"/>
    <mergeCell ref="J89:J90"/>
    <mergeCell ref="D91:D92"/>
    <mergeCell ref="I91:I92"/>
    <mergeCell ref="J91:J92"/>
    <mergeCell ref="C87:C88"/>
    <mergeCell ref="C89:C100"/>
    <mergeCell ref="D101:D102"/>
    <mergeCell ref="I101:I102"/>
    <mergeCell ref="J101:J102"/>
    <mergeCell ref="D103:D104"/>
    <mergeCell ref="I103:I104"/>
    <mergeCell ref="J103:J104"/>
    <mergeCell ref="D105:D106"/>
    <mergeCell ref="I105:I106"/>
    <mergeCell ref="J105:J106"/>
    <mergeCell ref="C101:C102"/>
    <mergeCell ref="C103:C114"/>
    <mergeCell ref="D97:D98"/>
    <mergeCell ref="I97:I98"/>
    <mergeCell ref="J97:J98"/>
    <mergeCell ref="D99:D100"/>
    <mergeCell ref="I99:I100"/>
    <mergeCell ref="J99:J100"/>
    <mergeCell ref="D93:D94"/>
    <mergeCell ref="I93:I94"/>
    <mergeCell ref="J93:J94"/>
    <mergeCell ref="D95:D96"/>
    <mergeCell ref="I95:I96"/>
    <mergeCell ref="D111:D112"/>
    <mergeCell ref="I111:I112"/>
    <mergeCell ref="J111:J112"/>
    <mergeCell ref="D113:D114"/>
    <mergeCell ref="I113:I114"/>
    <mergeCell ref="J113:J114"/>
    <mergeCell ref="D107:D108"/>
    <mergeCell ref="I107:I108"/>
    <mergeCell ref="J107:J108"/>
    <mergeCell ref="D109:D110"/>
    <mergeCell ref="I109:I110"/>
    <mergeCell ref="J109:J110"/>
    <mergeCell ref="C115:C128"/>
    <mergeCell ref="D115:D116"/>
    <mergeCell ref="I115:I116"/>
    <mergeCell ref="J115:J116"/>
    <mergeCell ref="D117:D118"/>
    <mergeCell ref="I117:I118"/>
    <mergeCell ref="J117:J118"/>
    <mergeCell ref="D119:D120"/>
    <mergeCell ref="I119:I120"/>
    <mergeCell ref="J119:J120"/>
    <mergeCell ref="D125:D126"/>
    <mergeCell ref="I125:I126"/>
    <mergeCell ref="J125:J126"/>
    <mergeCell ref="D127:D128"/>
    <mergeCell ref="I127:I128"/>
    <mergeCell ref="J127:J128"/>
    <mergeCell ref="D121:D122"/>
    <mergeCell ref="I121:I122"/>
    <mergeCell ref="J121:J122"/>
    <mergeCell ref="D123:D124"/>
    <mergeCell ref="I123:I124"/>
    <mergeCell ref="J123:J124"/>
    <mergeCell ref="C129:C142"/>
    <mergeCell ref="D129:D130"/>
    <mergeCell ref="I129:I130"/>
    <mergeCell ref="J129:J130"/>
    <mergeCell ref="D131:D132"/>
    <mergeCell ref="I131:I132"/>
    <mergeCell ref="J131:J132"/>
    <mergeCell ref="D133:D134"/>
    <mergeCell ref="I133:I134"/>
    <mergeCell ref="J133:J134"/>
    <mergeCell ref="D139:D140"/>
    <mergeCell ref="I139:I140"/>
    <mergeCell ref="J139:J140"/>
    <mergeCell ref="D141:D142"/>
    <mergeCell ref="I141:I142"/>
    <mergeCell ref="J141:J142"/>
    <mergeCell ref="D135:D136"/>
    <mergeCell ref="I135:I136"/>
    <mergeCell ref="J135:J136"/>
    <mergeCell ref="D137:D138"/>
    <mergeCell ref="I137:I138"/>
    <mergeCell ref="J137:J138"/>
    <mergeCell ref="C143:C156"/>
    <mergeCell ref="D143:D144"/>
    <mergeCell ref="I143:I144"/>
    <mergeCell ref="J143:J144"/>
    <mergeCell ref="D145:D146"/>
    <mergeCell ref="I145:I146"/>
    <mergeCell ref="J145:J146"/>
    <mergeCell ref="D147:D148"/>
    <mergeCell ref="I147:I148"/>
    <mergeCell ref="J147:J148"/>
    <mergeCell ref="D153:D154"/>
    <mergeCell ref="I153:I154"/>
    <mergeCell ref="J153:J154"/>
    <mergeCell ref="D155:D156"/>
    <mergeCell ref="I155:I156"/>
    <mergeCell ref="J155:J156"/>
    <mergeCell ref="D149:D150"/>
    <mergeCell ref="I149:I150"/>
    <mergeCell ref="J149:J150"/>
    <mergeCell ref="D151:D152"/>
    <mergeCell ref="I151:I152"/>
    <mergeCell ref="J151:J152"/>
    <mergeCell ref="C157:C170"/>
    <mergeCell ref="D157:D158"/>
    <mergeCell ref="I157:I158"/>
    <mergeCell ref="J157:J158"/>
    <mergeCell ref="D159:D160"/>
    <mergeCell ref="I159:I160"/>
    <mergeCell ref="J159:J160"/>
    <mergeCell ref="D161:D162"/>
    <mergeCell ref="I161:I162"/>
    <mergeCell ref="J161:J162"/>
    <mergeCell ref="D167:D168"/>
    <mergeCell ref="I167:I168"/>
    <mergeCell ref="J167:J168"/>
    <mergeCell ref="D169:D170"/>
    <mergeCell ref="I169:I170"/>
    <mergeCell ref="J169:J170"/>
    <mergeCell ref="D163:D164"/>
    <mergeCell ref="I163:I164"/>
    <mergeCell ref="J163:J164"/>
    <mergeCell ref="D165:D166"/>
    <mergeCell ref="I165:I166"/>
    <mergeCell ref="J165:J166"/>
    <mergeCell ref="C171:C184"/>
    <mergeCell ref="D171:D172"/>
    <mergeCell ref="I171:I172"/>
    <mergeCell ref="J171:J172"/>
    <mergeCell ref="D173:D174"/>
    <mergeCell ref="I173:I174"/>
    <mergeCell ref="J173:J174"/>
    <mergeCell ref="D175:D176"/>
    <mergeCell ref="I175:I176"/>
    <mergeCell ref="J175:J176"/>
    <mergeCell ref="D181:D182"/>
    <mergeCell ref="I181:I182"/>
    <mergeCell ref="J181:J182"/>
    <mergeCell ref="D183:D184"/>
    <mergeCell ref="I183:I184"/>
    <mergeCell ref="J183:J184"/>
    <mergeCell ref="D177:D178"/>
    <mergeCell ref="I177:I178"/>
    <mergeCell ref="J177:J178"/>
    <mergeCell ref="D179:D180"/>
    <mergeCell ref="I179:I180"/>
    <mergeCell ref="J179:J180"/>
    <mergeCell ref="C185:C198"/>
    <mergeCell ref="D185:D186"/>
    <mergeCell ref="I185:I186"/>
    <mergeCell ref="J185:J186"/>
    <mergeCell ref="D187:D188"/>
    <mergeCell ref="I187:I188"/>
    <mergeCell ref="J187:J188"/>
    <mergeCell ref="D189:D190"/>
    <mergeCell ref="I189:I190"/>
    <mergeCell ref="J189:J190"/>
    <mergeCell ref="D195:D196"/>
    <mergeCell ref="I195:I196"/>
    <mergeCell ref="J195:J196"/>
    <mergeCell ref="D197:D198"/>
    <mergeCell ref="I197:I198"/>
    <mergeCell ref="J197:J198"/>
    <mergeCell ref="D191:D192"/>
    <mergeCell ref="I191:I192"/>
    <mergeCell ref="J191:J192"/>
    <mergeCell ref="D193:D194"/>
    <mergeCell ref="I193:I194"/>
    <mergeCell ref="J193:J194"/>
    <mergeCell ref="C199:C212"/>
    <mergeCell ref="D199:D200"/>
    <mergeCell ref="I199:I200"/>
    <mergeCell ref="J199:J200"/>
    <mergeCell ref="D201:D202"/>
    <mergeCell ref="I201:I202"/>
    <mergeCell ref="J201:J202"/>
    <mergeCell ref="D203:D204"/>
    <mergeCell ref="I203:I204"/>
    <mergeCell ref="J203:J204"/>
    <mergeCell ref="D209:D210"/>
    <mergeCell ref="I209:I210"/>
    <mergeCell ref="J209:J210"/>
    <mergeCell ref="D211:D212"/>
    <mergeCell ref="I211:I212"/>
    <mergeCell ref="J211:J212"/>
    <mergeCell ref="D205:D206"/>
    <mergeCell ref="I205:I206"/>
    <mergeCell ref="J205:J206"/>
    <mergeCell ref="D207:D208"/>
    <mergeCell ref="I207:I208"/>
    <mergeCell ref="J207:J20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810F-B153-7C4F-A257-0215F38B6FE6}">
  <sheetPr>
    <pageSetUpPr fitToPage="1"/>
  </sheetPr>
  <dimension ref="A1:T37"/>
  <sheetViews>
    <sheetView zoomScale="94" workbookViewId="0">
      <selection activeCell="D13" sqref="D13"/>
    </sheetView>
  </sheetViews>
  <sheetFormatPr defaultColWidth="10.83203125" defaultRowHeight="15.5"/>
  <cols>
    <col min="1" max="1" width="10.83203125" style="38"/>
    <col min="2" max="2" width="15.5" style="38" customWidth="1"/>
    <col min="3" max="3" width="17" style="38" customWidth="1"/>
    <col min="4" max="4" width="16.6640625" style="38" bestFit="1" customWidth="1"/>
    <col min="5" max="5" width="16.6640625" style="38" customWidth="1"/>
    <col min="6" max="6" width="16.6640625" style="38" bestFit="1" customWidth="1"/>
    <col min="7" max="7" width="15.83203125" style="38" customWidth="1"/>
    <col min="8" max="8" width="16.6640625" style="38" bestFit="1" customWidth="1"/>
    <col min="9" max="9" width="17.33203125" style="38" customWidth="1"/>
    <col min="10" max="10" width="16.6640625" style="38" bestFit="1" customWidth="1"/>
    <col min="11" max="11" width="17.1640625" style="38" customWidth="1"/>
    <col min="12" max="12" width="16.6640625" style="38" bestFit="1" customWidth="1"/>
    <col min="13" max="13" width="16.5" style="38" customWidth="1"/>
    <col min="14" max="14" width="16.6640625" style="38" bestFit="1" customWidth="1"/>
    <col min="15" max="16384" width="10.83203125" style="38"/>
  </cols>
  <sheetData>
    <row r="1" spans="1:14">
      <c r="A1" s="38" t="s">
        <v>117</v>
      </c>
    </row>
    <row r="3" spans="1:14">
      <c r="B3" s="38" t="s">
        <v>118</v>
      </c>
    </row>
    <row r="4" spans="1:14" ht="16" thickBot="1">
      <c r="C4" s="244" t="s">
        <v>145</v>
      </c>
      <c r="D4" s="244"/>
      <c r="E4" s="244"/>
      <c r="F4" s="244"/>
      <c r="I4" s="244" t="s">
        <v>146</v>
      </c>
      <c r="J4" s="244"/>
      <c r="K4" s="244"/>
      <c r="L4" s="244"/>
    </row>
    <row r="5" spans="1:14">
      <c r="B5" s="49" t="s">
        <v>0</v>
      </c>
      <c r="C5" s="50">
        <v>1</v>
      </c>
      <c r="D5" s="50">
        <v>2</v>
      </c>
      <c r="E5" s="50">
        <v>3</v>
      </c>
      <c r="F5" s="50">
        <v>4</v>
      </c>
      <c r="G5" s="50">
        <v>5</v>
      </c>
      <c r="H5" s="50">
        <v>6</v>
      </c>
      <c r="I5" s="50">
        <v>7</v>
      </c>
      <c r="J5" s="50">
        <v>8</v>
      </c>
      <c r="K5" s="50">
        <v>9</v>
      </c>
      <c r="L5" s="50">
        <v>10</v>
      </c>
      <c r="M5" s="50">
        <v>11</v>
      </c>
      <c r="N5" s="51">
        <v>12</v>
      </c>
    </row>
    <row r="6" spans="1:14" ht="16" thickBot="1">
      <c r="B6" s="52"/>
      <c r="C6" s="113" t="s">
        <v>39</v>
      </c>
      <c r="D6" s="113" t="s">
        <v>39</v>
      </c>
      <c r="E6" s="114" t="s">
        <v>57</v>
      </c>
      <c r="F6" s="114" t="s">
        <v>57</v>
      </c>
      <c r="G6" s="115"/>
      <c r="H6" s="115"/>
      <c r="I6" s="113" t="s">
        <v>39</v>
      </c>
      <c r="J6" s="113" t="s">
        <v>39</v>
      </c>
      <c r="K6" s="114" t="s">
        <v>57</v>
      </c>
      <c r="L6" s="114" t="s">
        <v>57</v>
      </c>
      <c r="M6" s="115"/>
      <c r="N6" s="115"/>
    </row>
    <row r="7" spans="1:14">
      <c r="B7" s="52" t="s">
        <v>1</v>
      </c>
      <c r="C7" s="53" t="s">
        <v>177</v>
      </c>
      <c r="D7" s="54" t="s">
        <v>7</v>
      </c>
      <c r="E7" s="55" t="s">
        <v>177</v>
      </c>
      <c r="F7" s="55" t="s">
        <v>7</v>
      </c>
      <c r="G7" s="57"/>
      <c r="H7" s="57"/>
      <c r="I7" s="54" t="s">
        <v>163</v>
      </c>
      <c r="J7" s="54" t="s">
        <v>7</v>
      </c>
      <c r="K7" s="55" t="s">
        <v>163</v>
      </c>
      <c r="L7" s="56" t="s">
        <v>7</v>
      </c>
      <c r="M7" s="57"/>
      <c r="N7" s="58"/>
    </row>
    <row r="8" spans="1:14">
      <c r="B8" s="52" t="s">
        <v>2</v>
      </c>
      <c r="C8" s="59" t="s">
        <v>178</v>
      </c>
      <c r="D8" s="187" t="s">
        <v>184</v>
      </c>
      <c r="E8" s="61" t="s">
        <v>178</v>
      </c>
      <c r="F8" s="174" t="s">
        <v>184</v>
      </c>
      <c r="G8" s="62"/>
      <c r="H8" s="62"/>
      <c r="I8" s="63" t="s">
        <v>164</v>
      </c>
      <c r="J8" s="60" t="s">
        <v>171</v>
      </c>
      <c r="K8" s="61" t="s">
        <v>164</v>
      </c>
      <c r="L8" s="61" t="s">
        <v>171</v>
      </c>
      <c r="M8" s="62"/>
      <c r="N8" s="64"/>
    </row>
    <row r="9" spans="1:14">
      <c r="B9" s="52" t="s">
        <v>3</v>
      </c>
      <c r="C9" s="59" t="s">
        <v>179</v>
      </c>
      <c r="D9" s="187" t="s">
        <v>185</v>
      </c>
      <c r="E9" s="61" t="s">
        <v>179</v>
      </c>
      <c r="F9" s="174" t="s">
        <v>185</v>
      </c>
      <c r="G9" s="62"/>
      <c r="H9" s="62"/>
      <c r="I9" s="63" t="s">
        <v>165</v>
      </c>
      <c r="J9" s="60" t="s">
        <v>172</v>
      </c>
      <c r="K9" s="61" t="s">
        <v>165</v>
      </c>
      <c r="L9" s="61" t="s">
        <v>172</v>
      </c>
      <c r="M9" s="62"/>
      <c r="N9" s="64"/>
    </row>
    <row r="10" spans="1:14">
      <c r="B10" s="52" t="s">
        <v>4</v>
      </c>
      <c r="C10" s="59" t="s">
        <v>180</v>
      </c>
      <c r="D10" s="187" t="s">
        <v>159</v>
      </c>
      <c r="E10" s="61" t="s">
        <v>180</v>
      </c>
      <c r="F10" s="174" t="s">
        <v>159</v>
      </c>
      <c r="G10" s="62"/>
      <c r="H10" s="62"/>
      <c r="I10" s="63" t="s">
        <v>166</v>
      </c>
      <c r="J10" s="60" t="s">
        <v>173</v>
      </c>
      <c r="K10" s="61" t="s">
        <v>166</v>
      </c>
      <c r="L10" s="61" t="s">
        <v>173</v>
      </c>
      <c r="M10" s="62"/>
      <c r="N10" s="64"/>
    </row>
    <row r="11" spans="1:14">
      <c r="B11" s="52" t="s">
        <v>5</v>
      </c>
      <c r="C11" s="59" t="s">
        <v>181</v>
      </c>
      <c r="D11" s="187" t="s">
        <v>161</v>
      </c>
      <c r="E11" s="61" t="s">
        <v>181</v>
      </c>
      <c r="F11" s="174" t="s">
        <v>161</v>
      </c>
      <c r="G11" s="62"/>
      <c r="H11" s="62"/>
      <c r="I11" s="63" t="s">
        <v>167</v>
      </c>
      <c r="J11" s="60" t="s">
        <v>174</v>
      </c>
      <c r="K11" s="61" t="s">
        <v>167</v>
      </c>
      <c r="L11" s="61" t="s">
        <v>174</v>
      </c>
      <c r="M11" s="62"/>
      <c r="N11" s="64"/>
    </row>
    <row r="12" spans="1:14">
      <c r="B12" s="52" t="s">
        <v>6</v>
      </c>
      <c r="C12" s="59" t="s">
        <v>182</v>
      </c>
      <c r="D12" s="187" t="s">
        <v>186</v>
      </c>
      <c r="E12" s="61" t="s">
        <v>182</v>
      </c>
      <c r="F12" s="174" t="s">
        <v>186</v>
      </c>
      <c r="G12" s="62"/>
      <c r="H12" s="62"/>
      <c r="I12" s="63" t="s">
        <v>168</v>
      </c>
      <c r="J12" s="60" t="s">
        <v>175</v>
      </c>
      <c r="K12" s="61" t="s">
        <v>168</v>
      </c>
      <c r="L12" s="61" t="s">
        <v>175</v>
      </c>
      <c r="M12" s="62"/>
      <c r="N12" s="64"/>
    </row>
    <row r="13" spans="1:14">
      <c r="B13" s="52" t="s">
        <v>8</v>
      </c>
      <c r="C13" s="172">
        <v>11183</v>
      </c>
      <c r="D13" s="187" t="s">
        <v>187</v>
      </c>
      <c r="E13" s="174">
        <v>11183</v>
      </c>
      <c r="F13" s="174" t="s">
        <v>187</v>
      </c>
      <c r="G13" s="62"/>
      <c r="H13" s="62"/>
      <c r="I13" s="63" t="s">
        <v>169</v>
      </c>
      <c r="J13" s="60" t="s">
        <v>176</v>
      </c>
      <c r="K13" s="61" t="s">
        <v>169</v>
      </c>
      <c r="L13" s="61" t="s">
        <v>176</v>
      </c>
      <c r="M13" s="62"/>
      <c r="N13" s="64"/>
    </row>
    <row r="14" spans="1:14" ht="16" thickBot="1">
      <c r="B14" s="65" t="s">
        <v>9</v>
      </c>
      <c r="C14" s="173" t="s">
        <v>183</v>
      </c>
      <c r="D14" s="67" t="s">
        <v>188</v>
      </c>
      <c r="E14" s="175" t="s">
        <v>183</v>
      </c>
      <c r="F14" s="68" t="s">
        <v>188</v>
      </c>
      <c r="G14" s="70"/>
      <c r="H14" s="70"/>
      <c r="I14" s="67" t="s">
        <v>170</v>
      </c>
      <c r="J14" s="67" t="s">
        <v>55</v>
      </c>
      <c r="K14" s="68" t="s">
        <v>170</v>
      </c>
      <c r="L14" s="69" t="s">
        <v>55</v>
      </c>
      <c r="M14" s="70"/>
      <c r="N14" s="71"/>
    </row>
    <row r="15" spans="1:14">
      <c r="C15" s="72"/>
      <c r="D15" s="72"/>
      <c r="E15" s="72"/>
      <c r="F15" s="72"/>
    </row>
    <row r="16" spans="1:14">
      <c r="B16" s="73" t="s">
        <v>119</v>
      </c>
      <c r="C16" s="72"/>
      <c r="D16" s="72"/>
      <c r="E16" s="72"/>
    </row>
    <row r="17" spans="2:20">
      <c r="C17" s="72"/>
      <c r="E17" s="72"/>
      <c r="F17" s="72"/>
    </row>
    <row r="18" spans="2:20" ht="16" hidden="1" thickBot="1">
      <c r="B18" s="49" t="s">
        <v>0</v>
      </c>
      <c r="C18" s="74">
        <v>1</v>
      </c>
      <c r="D18" s="74">
        <v>2</v>
      </c>
      <c r="E18" s="74">
        <v>3</v>
      </c>
      <c r="F18" s="74">
        <v>4</v>
      </c>
      <c r="G18" s="50">
        <v>5</v>
      </c>
      <c r="H18" s="50">
        <v>6</v>
      </c>
      <c r="I18" s="50">
        <v>7</v>
      </c>
      <c r="J18" s="50">
        <v>8</v>
      </c>
      <c r="K18" s="50">
        <v>9</v>
      </c>
      <c r="L18" s="50">
        <v>10</v>
      </c>
      <c r="M18" s="50">
        <v>11</v>
      </c>
      <c r="N18" s="51">
        <v>12</v>
      </c>
    </row>
    <row r="19" spans="2:20" hidden="1">
      <c r="B19" s="52"/>
      <c r="C19" s="75" t="s">
        <v>39</v>
      </c>
      <c r="D19" s="76" t="s">
        <v>39</v>
      </c>
      <c r="E19" s="76" t="s">
        <v>39</v>
      </c>
      <c r="F19" s="77" t="s">
        <v>39</v>
      </c>
      <c r="G19" s="76" t="s">
        <v>39</v>
      </c>
      <c r="H19" s="77" t="s">
        <v>39</v>
      </c>
      <c r="I19" s="78" t="s">
        <v>57</v>
      </c>
      <c r="J19" s="55" t="s">
        <v>57</v>
      </c>
      <c r="K19" s="55" t="s">
        <v>57</v>
      </c>
      <c r="L19" s="55" t="s">
        <v>57</v>
      </c>
      <c r="M19" s="55" t="s">
        <v>57</v>
      </c>
      <c r="N19" s="79" t="s">
        <v>57</v>
      </c>
      <c r="P19" s="38" t="str">
        <f>CONCATENATE(E20, "-5b")</f>
        <v>A08-8b-5b</v>
      </c>
      <c r="Q19" s="38" t="str">
        <f>CONCATENATE(F20, "-5b")</f>
        <v>NTC-8b-5b</v>
      </c>
      <c r="S19" s="78" t="s">
        <v>57</v>
      </c>
      <c r="T19" s="79" t="s">
        <v>57</v>
      </c>
    </row>
    <row r="20" spans="2:20" hidden="1">
      <c r="B20" s="52" t="s">
        <v>1</v>
      </c>
      <c r="C20" s="59" t="s">
        <v>120</v>
      </c>
      <c r="D20" s="63" t="s">
        <v>121</v>
      </c>
      <c r="E20" s="63" t="s">
        <v>122</v>
      </c>
      <c r="F20" s="80" t="s">
        <v>123</v>
      </c>
      <c r="G20" s="63" t="s">
        <v>124</v>
      </c>
      <c r="H20" s="80" t="s">
        <v>7</v>
      </c>
      <c r="I20" s="81" t="s">
        <v>120</v>
      </c>
      <c r="J20" s="82" t="s">
        <v>121</v>
      </c>
      <c r="K20" s="61" t="s">
        <v>122</v>
      </c>
      <c r="L20" s="82" t="s">
        <v>123</v>
      </c>
      <c r="M20" s="61" t="s">
        <v>124</v>
      </c>
      <c r="N20" s="83" t="s">
        <v>7</v>
      </c>
      <c r="P20" s="38" t="str">
        <f t="shared" ref="P20:Q27" si="0">CONCATENATE(E21, "-5b")</f>
        <v>B08-8b-5b</v>
      </c>
      <c r="Q20" s="38" t="str">
        <f t="shared" si="0"/>
        <v>A08-8b-5b</v>
      </c>
      <c r="S20" s="84" t="s">
        <v>38</v>
      </c>
      <c r="T20" s="83" t="s">
        <v>7</v>
      </c>
    </row>
    <row r="21" spans="2:20" hidden="1">
      <c r="B21" s="52" t="s">
        <v>2</v>
      </c>
      <c r="C21" s="59" t="s">
        <v>125</v>
      </c>
      <c r="D21" s="63" t="s">
        <v>120</v>
      </c>
      <c r="E21" s="63" t="s">
        <v>126</v>
      </c>
      <c r="F21" s="80" t="s">
        <v>122</v>
      </c>
      <c r="G21" s="63" t="s">
        <v>124</v>
      </c>
      <c r="H21" s="80" t="s">
        <v>124</v>
      </c>
      <c r="I21" s="81" t="s">
        <v>125</v>
      </c>
      <c r="J21" s="61" t="s">
        <v>120</v>
      </c>
      <c r="K21" s="61" t="s">
        <v>126</v>
      </c>
      <c r="L21" s="61" t="s">
        <v>122</v>
      </c>
      <c r="M21" s="61" t="s">
        <v>124</v>
      </c>
      <c r="N21" s="85" t="s">
        <v>124</v>
      </c>
      <c r="P21" s="38" t="str">
        <f t="shared" si="0"/>
        <v>C08-8b-5b</v>
      </c>
      <c r="Q21" s="38" t="str">
        <f t="shared" si="0"/>
        <v>B08-8b-5b</v>
      </c>
      <c r="S21" s="84" t="s">
        <v>40</v>
      </c>
      <c r="T21" s="83" t="s">
        <v>47</v>
      </c>
    </row>
    <row r="22" spans="2:20" hidden="1">
      <c r="B22" s="52" t="s">
        <v>3</v>
      </c>
      <c r="C22" s="59" t="s">
        <v>127</v>
      </c>
      <c r="D22" s="63" t="s">
        <v>125</v>
      </c>
      <c r="E22" s="63" t="s">
        <v>128</v>
      </c>
      <c r="F22" s="80" t="s">
        <v>126</v>
      </c>
      <c r="G22" s="63" t="s">
        <v>124</v>
      </c>
      <c r="H22" s="80" t="s">
        <v>124</v>
      </c>
      <c r="I22" s="81" t="s">
        <v>127</v>
      </c>
      <c r="J22" s="61" t="s">
        <v>125</v>
      </c>
      <c r="K22" s="61" t="s">
        <v>128</v>
      </c>
      <c r="L22" s="61" t="s">
        <v>126</v>
      </c>
      <c r="M22" s="61" t="s">
        <v>124</v>
      </c>
      <c r="N22" s="85" t="s">
        <v>124</v>
      </c>
      <c r="P22" s="38" t="str">
        <f t="shared" si="0"/>
        <v>D08-8b-5b</v>
      </c>
      <c r="Q22" s="38" t="str">
        <f t="shared" si="0"/>
        <v>C08-8b-5b</v>
      </c>
      <c r="S22" s="84" t="s">
        <v>41</v>
      </c>
      <c r="T22" s="83" t="s">
        <v>48</v>
      </c>
    </row>
    <row r="23" spans="2:20" hidden="1">
      <c r="B23" s="52" t="s">
        <v>4</v>
      </c>
      <c r="C23" s="59" t="s">
        <v>129</v>
      </c>
      <c r="D23" s="63" t="s">
        <v>127</v>
      </c>
      <c r="E23" s="63" t="s">
        <v>130</v>
      </c>
      <c r="F23" s="80" t="s">
        <v>128</v>
      </c>
      <c r="G23" s="63" t="s">
        <v>124</v>
      </c>
      <c r="H23" s="80" t="s">
        <v>124</v>
      </c>
      <c r="I23" s="81" t="s">
        <v>129</v>
      </c>
      <c r="J23" s="61" t="s">
        <v>127</v>
      </c>
      <c r="K23" s="61" t="s">
        <v>130</v>
      </c>
      <c r="L23" s="61" t="s">
        <v>128</v>
      </c>
      <c r="M23" s="61" t="s">
        <v>124</v>
      </c>
      <c r="N23" s="85" t="s">
        <v>124</v>
      </c>
      <c r="P23" s="38" t="str">
        <f t="shared" si="0"/>
        <v>E08-8b-5b</v>
      </c>
      <c r="Q23" s="38" t="str">
        <f t="shared" si="0"/>
        <v>D08-8b-5b</v>
      </c>
      <c r="S23" s="84" t="s">
        <v>42</v>
      </c>
      <c r="T23" s="83" t="s">
        <v>49</v>
      </c>
    </row>
    <row r="24" spans="2:20" hidden="1">
      <c r="B24" s="52" t="s">
        <v>5</v>
      </c>
      <c r="C24" s="59" t="s">
        <v>131</v>
      </c>
      <c r="D24" s="63" t="s">
        <v>129</v>
      </c>
      <c r="E24" s="63" t="s">
        <v>132</v>
      </c>
      <c r="F24" s="80" t="s">
        <v>130</v>
      </c>
      <c r="G24" s="63" t="s">
        <v>124</v>
      </c>
      <c r="H24" s="80" t="s">
        <v>124</v>
      </c>
      <c r="I24" s="81" t="s">
        <v>131</v>
      </c>
      <c r="J24" s="61" t="s">
        <v>129</v>
      </c>
      <c r="K24" s="61" t="s">
        <v>132</v>
      </c>
      <c r="L24" s="61" t="s">
        <v>130</v>
      </c>
      <c r="M24" s="61" t="s">
        <v>124</v>
      </c>
      <c r="N24" s="85" t="s">
        <v>124</v>
      </c>
      <c r="P24" s="38" t="str">
        <f t="shared" si="0"/>
        <v>F08-8b-5b</v>
      </c>
      <c r="Q24" s="38" t="str">
        <f t="shared" si="0"/>
        <v>E08-8b-5b</v>
      </c>
      <c r="S24" s="84" t="s">
        <v>43</v>
      </c>
      <c r="T24" s="83" t="s">
        <v>50</v>
      </c>
    </row>
    <row r="25" spans="2:20" hidden="1">
      <c r="B25" s="52" t="s">
        <v>6</v>
      </c>
      <c r="C25" s="59" t="s">
        <v>133</v>
      </c>
      <c r="D25" s="63" t="s">
        <v>131</v>
      </c>
      <c r="E25" s="63" t="s">
        <v>134</v>
      </c>
      <c r="F25" s="80" t="s">
        <v>132</v>
      </c>
      <c r="G25" s="63" t="s">
        <v>124</v>
      </c>
      <c r="H25" s="80" t="s">
        <v>124</v>
      </c>
      <c r="I25" s="81" t="s">
        <v>133</v>
      </c>
      <c r="J25" s="61" t="s">
        <v>131</v>
      </c>
      <c r="K25" s="61" t="s">
        <v>134</v>
      </c>
      <c r="L25" s="61" t="s">
        <v>132</v>
      </c>
      <c r="M25" s="61" t="s">
        <v>124</v>
      </c>
      <c r="N25" s="85" t="s">
        <v>124</v>
      </c>
      <c r="P25" s="38" t="str">
        <f t="shared" si="0"/>
        <v>G08-8b-5b</v>
      </c>
      <c r="Q25" s="38" t="str">
        <f t="shared" si="0"/>
        <v>F08-8b-5b</v>
      </c>
      <c r="S25" s="84" t="s">
        <v>44</v>
      </c>
      <c r="T25" s="83" t="s">
        <v>51</v>
      </c>
    </row>
    <row r="26" spans="2:20" hidden="1">
      <c r="B26" s="52" t="s">
        <v>8</v>
      </c>
      <c r="C26" s="59" t="s">
        <v>135</v>
      </c>
      <c r="D26" s="63" t="s">
        <v>133</v>
      </c>
      <c r="E26" s="63" t="s">
        <v>136</v>
      </c>
      <c r="F26" s="80" t="s">
        <v>134</v>
      </c>
      <c r="G26" s="63" t="s">
        <v>124</v>
      </c>
      <c r="H26" s="80" t="s">
        <v>124</v>
      </c>
      <c r="I26" s="81" t="s">
        <v>135</v>
      </c>
      <c r="J26" s="61" t="s">
        <v>133</v>
      </c>
      <c r="K26" s="61" t="s">
        <v>136</v>
      </c>
      <c r="L26" s="61" t="s">
        <v>134</v>
      </c>
      <c r="M26" s="61" t="s">
        <v>124</v>
      </c>
      <c r="N26" s="85" t="s">
        <v>124</v>
      </c>
      <c r="P26" s="38" t="str">
        <f t="shared" si="0"/>
        <v>H08-8b-5b</v>
      </c>
      <c r="Q26" s="38" t="str">
        <f t="shared" si="0"/>
        <v>Positive Control-8b-5b</v>
      </c>
      <c r="S26" s="84" t="s">
        <v>45</v>
      </c>
      <c r="T26" s="83" t="s">
        <v>52</v>
      </c>
    </row>
    <row r="27" spans="2:20" ht="16" hidden="1" thickBot="1">
      <c r="B27" s="65" t="s">
        <v>9</v>
      </c>
      <c r="C27" s="66" t="s">
        <v>137</v>
      </c>
      <c r="D27" s="67" t="s">
        <v>138</v>
      </c>
      <c r="E27" s="67" t="s">
        <v>139</v>
      </c>
      <c r="F27" s="86" t="s">
        <v>140</v>
      </c>
      <c r="G27" s="67" t="s">
        <v>124</v>
      </c>
      <c r="H27" s="86" t="s">
        <v>55</v>
      </c>
      <c r="I27" s="87" t="s">
        <v>137</v>
      </c>
      <c r="J27" s="69" t="s">
        <v>138</v>
      </c>
      <c r="K27" s="68" t="s">
        <v>139</v>
      </c>
      <c r="L27" s="69" t="s">
        <v>140</v>
      </c>
      <c r="M27" s="68" t="s">
        <v>124</v>
      </c>
      <c r="N27" s="88" t="s">
        <v>55</v>
      </c>
      <c r="P27" s="38" t="str">
        <f t="shared" si="0"/>
        <v>-5b</v>
      </c>
      <c r="Q27" s="38" t="str">
        <f t="shared" si="0"/>
        <v>-5b</v>
      </c>
      <c r="S27" s="89" t="s">
        <v>46</v>
      </c>
      <c r="T27" s="88" t="s">
        <v>55</v>
      </c>
    </row>
    <row r="28" spans="2:20" ht="16" thickBot="1"/>
    <row r="29" spans="2:20" ht="16" thickBot="1">
      <c r="B29" s="90"/>
      <c r="C29" s="91" t="s">
        <v>141</v>
      </c>
      <c r="D29" s="92"/>
      <c r="E29" s="93"/>
      <c r="F29" s="94"/>
      <c r="G29" s="94"/>
      <c r="H29" s="245"/>
      <c r="I29" s="245"/>
      <c r="J29" s="94"/>
      <c r="K29" s="94"/>
      <c r="L29" s="94"/>
      <c r="M29" s="94"/>
      <c r="N29" s="94"/>
    </row>
    <row r="30" spans="2:20">
      <c r="B30" s="49"/>
      <c r="C30" s="95" t="s">
        <v>10</v>
      </c>
      <c r="D30" s="96">
        <v>35</v>
      </c>
      <c r="E30" s="97"/>
      <c r="F30" s="98"/>
      <c r="G30" s="98"/>
      <c r="H30" s="243"/>
      <c r="I30" s="243"/>
      <c r="J30" s="98"/>
      <c r="K30" s="98"/>
      <c r="L30" s="98"/>
      <c r="M30" s="98"/>
      <c r="N30" s="98"/>
    </row>
    <row r="31" spans="2:20">
      <c r="B31" s="99" t="s">
        <v>11</v>
      </c>
      <c r="C31" s="100">
        <v>5</v>
      </c>
      <c r="D31" s="96">
        <f>(C31*$D$30) * 1.1</f>
        <v>192.50000000000003</v>
      </c>
      <c r="E31" s="97"/>
      <c r="F31" s="98"/>
      <c r="G31" s="98"/>
      <c r="H31" s="243"/>
      <c r="I31" s="243"/>
      <c r="J31" s="98"/>
      <c r="K31" s="98"/>
      <c r="L31" s="98"/>
      <c r="M31" s="98"/>
      <c r="N31" s="98"/>
    </row>
    <row r="32" spans="2:20">
      <c r="B32" s="99" t="s">
        <v>12</v>
      </c>
      <c r="C32" s="100">
        <v>2</v>
      </c>
      <c r="D32" s="96">
        <f>(C32*$D$30) * 1.1</f>
        <v>77</v>
      </c>
      <c r="E32" s="97"/>
      <c r="F32" s="98"/>
      <c r="G32" s="98"/>
      <c r="H32" s="242"/>
      <c r="I32" s="242"/>
      <c r="J32" s="98"/>
      <c r="K32" s="98"/>
      <c r="L32" s="98"/>
      <c r="M32" s="98"/>
      <c r="N32" s="98"/>
    </row>
    <row r="33" spans="2:14">
      <c r="B33" s="99" t="s">
        <v>13</v>
      </c>
      <c r="C33" s="100">
        <v>1</v>
      </c>
      <c r="D33" s="96">
        <f>(C33*$D$30) * 1.1</f>
        <v>38.5</v>
      </c>
      <c r="E33" s="97"/>
      <c r="F33" s="98"/>
      <c r="G33" s="98"/>
      <c r="H33" s="243"/>
      <c r="I33" s="243"/>
      <c r="J33" s="98"/>
      <c r="K33" s="98"/>
      <c r="L33" s="94"/>
      <c r="M33" s="94"/>
      <c r="N33" s="94"/>
    </row>
    <row r="34" spans="2:14">
      <c r="B34" s="99" t="s">
        <v>14</v>
      </c>
      <c r="C34" s="100">
        <v>2</v>
      </c>
      <c r="D34" s="96">
        <f>(C34*$D$30) * 1.1</f>
        <v>77</v>
      </c>
      <c r="E34" s="97"/>
      <c r="F34" s="98"/>
      <c r="G34" s="98"/>
      <c r="H34" s="98"/>
      <c r="I34" s="98"/>
      <c r="J34" s="98"/>
      <c r="K34" s="98"/>
      <c r="L34" s="94"/>
      <c r="M34" s="94"/>
      <c r="N34" s="94"/>
    </row>
    <row r="35" spans="2:14">
      <c r="B35" s="99" t="s">
        <v>15</v>
      </c>
      <c r="C35" s="100">
        <v>5</v>
      </c>
      <c r="D35" s="96">
        <f>(C35*$D$30) * 1.1</f>
        <v>192.50000000000003</v>
      </c>
      <c r="E35" s="97"/>
      <c r="F35" s="98"/>
      <c r="G35" s="98"/>
      <c r="H35" s="98"/>
      <c r="I35" s="98"/>
      <c r="J35" s="98"/>
      <c r="K35" s="98"/>
      <c r="L35" s="94"/>
      <c r="M35" s="94"/>
      <c r="N35" s="94"/>
    </row>
    <row r="36" spans="2:14">
      <c r="B36" s="99" t="s">
        <v>17</v>
      </c>
      <c r="C36" s="100">
        <v>5</v>
      </c>
      <c r="D36" s="101"/>
      <c r="E36" s="97"/>
      <c r="F36" s="98"/>
      <c r="G36" s="98"/>
      <c r="H36" s="98"/>
      <c r="I36" s="98"/>
      <c r="J36" s="98"/>
      <c r="K36" s="98"/>
      <c r="L36" s="94"/>
      <c r="M36" s="94"/>
      <c r="N36" s="94"/>
    </row>
    <row r="37" spans="2:14" ht="16" thickBot="1">
      <c r="B37" s="102" t="s">
        <v>16</v>
      </c>
      <c r="C37" s="103">
        <v>20</v>
      </c>
      <c r="D37" s="104">
        <f>SUM(D31:D35)</f>
        <v>577.5</v>
      </c>
      <c r="E37" s="105">
        <f>(D37/8) * 0.95</f>
        <v>68.578125</v>
      </c>
      <c r="F37" s="98"/>
      <c r="G37" s="98"/>
      <c r="H37" s="98"/>
      <c r="I37" s="98"/>
      <c r="J37" s="98"/>
      <c r="K37" s="98"/>
      <c r="L37" s="94"/>
      <c r="M37" s="94"/>
      <c r="N37" s="94"/>
    </row>
  </sheetData>
  <mergeCells count="7">
    <mergeCell ref="H32:I32"/>
    <mergeCell ref="H33:I33"/>
    <mergeCell ref="C4:F4"/>
    <mergeCell ref="I4:L4"/>
    <mergeCell ref="H29:I29"/>
    <mergeCell ref="H30:I30"/>
    <mergeCell ref="H31:I31"/>
  </mergeCells>
  <pageMargins left="0.7" right="0.7" top="0.75" bottom="0.75" header="0.3" footer="0.3"/>
  <pageSetup scale="50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F1C0-DDDC-9D4C-8B77-EC4FD4CF98DF}">
  <dimension ref="A1"/>
  <sheetViews>
    <sheetView topLeftCell="A35" workbookViewId="0">
      <selection activeCell="A52" sqref="A52"/>
    </sheetView>
  </sheetViews>
  <sheetFormatPr defaultColWidth="10.6640625" defaultRowHeight="15.5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BF31-14C8-4DB4-8042-1349E2912CEC}">
  <dimension ref="A1:V93"/>
  <sheetViews>
    <sheetView showGridLines="0" topLeftCell="E1" zoomScale="60" zoomScaleNormal="60" workbookViewId="0">
      <selection activeCell="Q2" sqref="Q2:V16"/>
    </sheetView>
  </sheetViews>
  <sheetFormatPr defaultColWidth="10.83203125" defaultRowHeight="14.5"/>
  <cols>
    <col min="1" max="1" width="10.83203125" style="213"/>
    <col min="2" max="2" width="0" style="45" hidden="1" customWidth="1"/>
    <col min="3" max="3" width="27.83203125" style="45" customWidth="1"/>
    <col min="4" max="4" width="20.6640625" style="46" bestFit="1" customWidth="1"/>
    <col min="5" max="5" width="21.5" style="47" customWidth="1"/>
    <col min="6" max="6" width="16" style="48" customWidth="1"/>
    <col min="7" max="9" width="10.83203125" style="213"/>
    <col min="10" max="10" width="16" style="48" customWidth="1"/>
    <col min="11" max="16384" width="10.83203125" style="213"/>
  </cols>
  <sheetData>
    <row r="1" spans="1:22">
      <c r="E1" s="203" t="s">
        <v>101</v>
      </c>
      <c r="F1" s="203" t="s">
        <v>101</v>
      </c>
      <c r="H1" s="197" t="s">
        <v>144</v>
      </c>
      <c r="I1" s="197" t="s">
        <v>144</v>
      </c>
      <c r="J1" s="203"/>
      <c r="K1" s="197" t="s">
        <v>32</v>
      </c>
      <c r="L1" s="197" t="s">
        <v>32</v>
      </c>
      <c r="N1" s="110" t="s">
        <v>57</v>
      </c>
      <c r="O1" s="110" t="s">
        <v>39</v>
      </c>
    </row>
    <row r="2" spans="1:22" ht="30" customHeight="1">
      <c r="B2" s="107" t="s">
        <v>35</v>
      </c>
      <c r="C2" s="107" t="s">
        <v>36</v>
      </c>
      <c r="D2" s="107" t="s">
        <v>94</v>
      </c>
      <c r="E2" s="108" t="s">
        <v>96</v>
      </c>
      <c r="F2" s="109" t="s">
        <v>100</v>
      </c>
      <c r="J2" s="219"/>
      <c r="Q2" s="197" t="s">
        <v>144</v>
      </c>
      <c r="R2" s="197" t="s">
        <v>144</v>
      </c>
      <c r="S2" s="197" t="s">
        <v>144</v>
      </c>
      <c r="T2" s="197" t="s">
        <v>32</v>
      </c>
      <c r="U2" s="197" t="s">
        <v>32</v>
      </c>
      <c r="V2" s="197" t="s">
        <v>32</v>
      </c>
    </row>
    <row r="3" spans="1:22" ht="17" customHeight="1">
      <c r="A3" s="215">
        <v>44519</v>
      </c>
      <c r="B3" s="203"/>
      <c r="C3" s="209">
        <v>11194</v>
      </c>
      <c r="D3" s="203" t="s">
        <v>101</v>
      </c>
      <c r="E3" s="207">
        <v>0.29659235477447599</v>
      </c>
      <c r="F3" s="207">
        <v>2.9185044955237125E-3</v>
      </c>
      <c r="G3" s="215">
        <v>44519</v>
      </c>
      <c r="H3" s="111">
        <v>44.5326538085938</v>
      </c>
      <c r="I3" s="198">
        <v>0.99427967114077798</v>
      </c>
      <c r="J3" s="215">
        <v>44519</v>
      </c>
      <c r="K3" s="111">
        <v>0</v>
      </c>
      <c r="L3" s="198">
        <v>0</v>
      </c>
      <c r="M3" s="215">
        <v>44518</v>
      </c>
      <c r="N3" s="111">
        <v>118.11398925781259</v>
      </c>
      <c r="O3" s="218">
        <v>177.75473632812501</v>
      </c>
      <c r="Q3" s="215">
        <v>44519</v>
      </c>
      <c r="R3" s="209">
        <v>11194</v>
      </c>
      <c r="S3" s="198">
        <v>0.99427967114077798</v>
      </c>
      <c r="T3" s="215">
        <v>44519</v>
      </c>
      <c r="U3" s="209">
        <v>11194</v>
      </c>
      <c r="V3" s="198">
        <v>0</v>
      </c>
    </row>
    <row r="4" spans="1:22" s="214" customFormat="1" ht="17" customHeight="1">
      <c r="A4" s="215">
        <v>44524</v>
      </c>
      <c r="B4" s="203"/>
      <c r="C4" s="209">
        <v>11245</v>
      </c>
      <c r="D4" s="203" t="s">
        <v>101</v>
      </c>
      <c r="E4" s="205">
        <v>0</v>
      </c>
      <c r="F4" s="207">
        <v>0</v>
      </c>
      <c r="G4" s="215">
        <v>44524</v>
      </c>
      <c r="H4" s="218">
        <v>39.298367309570395</v>
      </c>
      <c r="I4" s="198">
        <v>0.99298665837080613</v>
      </c>
      <c r="J4" s="215">
        <v>44524</v>
      </c>
      <c r="K4" s="218">
        <v>0</v>
      </c>
      <c r="L4" s="198">
        <v>0</v>
      </c>
      <c r="M4" s="215">
        <v>44523</v>
      </c>
      <c r="N4" s="111">
        <v>62.105798339843794</v>
      </c>
      <c r="O4" s="111">
        <v>106.6994506835938</v>
      </c>
      <c r="Q4" s="215">
        <v>44524</v>
      </c>
      <c r="R4" s="209">
        <v>11245</v>
      </c>
      <c r="S4" s="198">
        <v>0.99298665837080613</v>
      </c>
      <c r="T4" s="215">
        <v>44524</v>
      </c>
      <c r="U4" s="209">
        <v>11245</v>
      </c>
      <c r="V4" s="198">
        <v>0</v>
      </c>
    </row>
    <row r="5" spans="1:22" s="214" customFormat="1" ht="17" customHeight="1">
      <c r="A5" s="215">
        <v>44528</v>
      </c>
      <c r="B5" s="203"/>
      <c r="C5" s="210">
        <v>11284</v>
      </c>
      <c r="D5" s="203" t="s">
        <v>101</v>
      </c>
      <c r="E5" s="205">
        <v>0</v>
      </c>
      <c r="F5" s="207">
        <v>0</v>
      </c>
      <c r="G5" s="215">
        <v>44528</v>
      </c>
      <c r="H5" s="218">
        <v>39.909912109375</v>
      </c>
      <c r="I5" s="198">
        <v>0.99340511744541438</v>
      </c>
      <c r="J5" s="215">
        <v>44528</v>
      </c>
      <c r="K5" s="218">
        <v>0</v>
      </c>
      <c r="L5" s="198">
        <v>0</v>
      </c>
      <c r="M5" s="215">
        <v>44525</v>
      </c>
      <c r="N5" s="218">
        <v>88.085705566406205</v>
      </c>
      <c r="O5" s="111">
        <v>101.9747009277344</v>
      </c>
      <c r="Q5" s="215">
        <v>44528</v>
      </c>
      <c r="R5" s="210">
        <v>11284</v>
      </c>
      <c r="S5" s="198">
        <v>0.99340511744541438</v>
      </c>
      <c r="T5" s="215">
        <v>44528</v>
      </c>
      <c r="U5" s="210">
        <v>11284</v>
      </c>
      <c r="V5" s="198">
        <v>0</v>
      </c>
    </row>
    <row r="6" spans="1:22" ht="17" customHeight="1">
      <c r="A6" s="215">
        <v>44532</v>
      </c>
      <c r="B6" s="203"/>
      <c r="C6" s="210">
        <v>12028</v>
      </c>
      <c r="D6" s="203" t="s">
        <v>101</v>
      </c>
      <c r="E6" s="207">
        <v>0.55123372077941801</v>
      </c>
      <c r="F6" s="207">
        <v>3.3899746757194787E-3</v>
      </c>
      <c r="G6" s="215">
        <v>44532</v>
      </c>
      <c r="H6" s="111">
        <v>85.583929443359395</v>
      </c>
      <c r="I6" s="198">
        <v>0.99681344334514344</v>
      </c>
      <c r="J6" s="215">
        <v>44532</v>
      </c>
      <c r="K6" s="111">
        <v>0.28176405429840001</v>
      </c>
      <c r="L6" s="198">
        <v>1.419257486951259E-3</v>
      </c>
      <c r="M6" s="215">
        <v>44531</v>
      </c>
      <c r="N6" s="218">
        <v>95.939459228515602</v>
      </c>
      <c r="O6" s="111">
        <v>127.59909667968759</v>
      </c>
      <c r="Q6" s="215">
        <v>44532</v>
      </c>
      <c r="R6" s="210">
        <v>12028</v>
      </c>
      <c r="S6" s="198">
        <v>0.99681344334514344</v>
      </c>
      <c r="T6" s="215">
        <v>44532</v>
      </c>
      <c r="U6" s="210">
        <v>12028</v>
      </c>
      <c r="V6" s="198">
        <v>1.419257486951259E-3</v>
      </c>
    </row>
    <row r="7" spans="1:22" ht="17" customHeight="1">
      <c r="A7" s="215">
        <v>44534</v>
      </c>
      <c r="B7" s="203"/>
      <c r="C7" s="210">
        <v>12045</v>
      </c>
      <c r="D7" s="216" t="s">
        <v>101</v>
      </c>
      <c r="E7" s="207">
        <v>0.52638506889343195</v>
      </c>
      <c r="F7" s="207">
        <v>6.5456757237714568E-3</v>
      </c>
      <c r="G7" s="215">
        <v>44534</v>
      </c>
      <c r="H7" s="111">
        <v>48.348529052734399</v>
      </c>
      <c r="I7" s="198">
        <v>1</v>
      </c>
      <c r="J7" s="215">
        <v>44534</v>
      </c>
      <c r="K7" s="111">
        <v>0.57336368560790996</v>
      </c>
      <c r="L7" s="198">
        <v>6.0749627359791523E-3</v>
      </c>
      <c r="M7" s="215">
        <v>44536</v>
      </c>
      <c r="N7" s="218">
        <v>104.46832275390621</v>
      </c>
      <c r="O7" s="111">
        <v>123.82183837890621</v>
      </c>
      <c r="Q7" s="215">
        <v>44534</v>
      </c>
      <c r="R7" s="210">
        <v>12045</v>
      </c>
      <c r="S7" s="198">
        <v>1</v>
      </c>
      <c r="T7" s="215">
        <v>44534</v>
      </c>
      <c r="U7" s="210">
        <v>12045</v>
      </c>
      <c r="V7" s="198">
        <v>6.0749627359791523E-3</v>
      </c>
    </row>
    <row r="8" spans="1:22" ht="17" customHeight="1">
      <c r="A8" s="215">
        <v>44537</v>
      </c>
      <c r="B8" s="203"/>
      <c r="C8" s="209">
        <v>12074</v>
      </c>
      <c r="D8" s="203" t="s">
        <v>101</v>
      </c>
      <c r="E8" s="207">
        <v>0.52712206840515197</v>
      </c>
      <c r="F8" s="207">
        <v>4.5528305709556889E-3</v>
      </c>
      <c r="G8" s="215">
        <v>44537</v>
      </c>
      <c r="H8" s="111">
        <v>51.713513183593797</v>
      </c>
      <c r="I8" s="198">
        <v>0.98974600299069093</v>
      </c>
      <c r="J8" s="215">
        <v>44537</v>
      </c>
      <c r="K8" s="111">
        <v>0.53224935531616202</v>
      </c>
      <c r="L8" s="198">
        <v>4.8460190970665926E-3</v>
      </c>
      <c r="M8" s="215">
        <v>44538</v>
      </c>
      <c r="N8" s="218">
        <v>88.774487304687597</v>
      </c>
      <c r="O8" s="111">
        <v>107.9704711914062</v>
      </c>
      <c r="Q8" s="215">
        <v>44537</v>
      </c>
      <c r="R8" s="209">
        <v>12074</v>
      </c>
      <c r="S8" s="198">
        <v>0.98974600299069093</v>
      </c>
      <c r="T8" s="215">
        <v>44537</v>
      </c>
      <c r="U8" s="209">
        <v>12074</v>
      </c>
      <c r="V8" s="198">
        <v>4.8460190970665926E-3</v>
      </c>
    </row>
    <row r="9" spans="1:22" s="214" customFormat="1" ht="17" customHeight="1">
      <c r="A9" s="215">
        <v>44542</v>
      </c>
      <c r="B9" s="203"/>
      <c r="C9" s="209">
        <v>12126</v>
      </c>
      <c r="D9" s="203" t="s">
        <v>101</v>
      </c>
      <c r="E9" s="205">
        <v>0</v>
      </c>
      <c r="F9" s="207">
        <v>0</v>
      </c>
      <c r="G9" s="215">
        <v>44542</v>
      </c>
      <c r="H9" s="218">
        <v>35.7941284179688</v>
      </c>
      <c r="I9" s="198">
        <v>0.97909724032618262</v>
      </c>
      <c r="J9" s="215">
        <v>44542</v>
      </c>
      <c r="K9" s="218">
        <v>0.53056907653808605</v>
      </c>
      <c r="L9" s="198">
        <v>7.1131436854717667E-3</v>
      </c>
      <c r="M9" s="215">
        <v>44541</v>
      </c>
      <c r="N9" s="111">
        <v>95.041406249999994</v>
      </c>
      <c r="O9" s="111">
        <v>107.85534667968759</v>
      </c>
      <c r="Q9" s="215">
        <v>44542</v>
      </c>
      <c r="R9" s="209">
        <v>12126</v>
      </c>
      <c r="S9" s="198">
        <v>0.97909724032618262</v>
      </c>
      <c r="T9" s="215">
        <v>44542</v>
      </c>
      <c r="U9" s="209">
        <v>12126</v>
      </c>
      <c r="V9" s="198">
        <v>7.1131436854717667E-3</v>
      </c>
    </row>
    <row r="10" spans="1:22" s="214" customFormat="1" ht="17" customHeight="1">
      <c r="A10" s="215">
        <v>44545</v>
      </c>
      <c r="B10" s="203"/>
      <c r="C10" s="210">
        <v>12151</v>
      </c>
      <c r="D10" s="203" t="s">
        <v>101</v>
      </c>
      <c r="E10" s="205">
        <v>0.27114644050598197</v>
      </c>
      <c r="F10" s="207">
        <v>3.0201424201080694E-3</v>
      </c>
      <c r="G10" s="215">
        <v>44545</v>
      </c>
      <c r="H10" s="218">
        <v>46.755856323242199</v>
      </c>
      <c r="I10" s="198">
        <v>0.91837243331215357</v>
      </c>
      <c r="J10" s="215">
        <v>44545</v>
      </c>
      <c r="K10" s="218">
        <v>6.42242126464844</v>
      </c>
      <c r="L10" s="198">
        <v>7.2791731464136297E-2</v>
      </c>
      <c r="M10" s="215">
        <v>44544</v>
      </c>
      <c r="N10" s="111">
        <v>90.38082885742179</v>
      </c>
      <c r="O10" s="218">
        <v>125.5559936523438</v>
      </c>
      <c r="Q10" s="215">
        <v>44545</v>
      </c>
      <c r="R10" s="210">
        <v>12151</v>
      </c>
      <c r="S10" s="198">
        <v>0.91837243331215357</v>
      </c>
      <c r="T10" s="215">
        <v>44545</v>
      </c>
      <c r="U10" s="210">
        <v>12151</v>
      </c>
      <c r="V10" s="198">
        <v>7.2791731464136297E-2</v>
      </c>
    </row>
    <row r="11" spans="1:22" ht="17" customHeight="1">
      <c r="A11" s="215">
        <v>44546</v>
      </c>
      <c r="B11" s="203"/>
      <c r="C11" s="200" t="s">
        <v>177</v>
      </c>
      <c r="D11" s="203" t="s">
        <v>101</v>
      </c>
      <c r="E11" s="207">
        <v>0</v>
      </c>
      <c r="F11" s="207">
        <v>0</v>
      </c>
      <c r="G11" s="215">
        <v>44546</v>
      </c>
      <c r="H11" s="111">
        <v>57.724829101562605</v>
      </c>
      <c r="I11" s="198">
        <v>0.83139431656644869</v>
      </c>
      <c r="J11" s="215">
        <v>44546</v>
      </c>
      <c r="K11" s="111">
        <v>14.444354248046881</v>
      </c>
      <c r="L11" s="198">
        <v>0.10980133516539468</v>
      </c>
      <c r="M11" s="215">
        <v>44546</v>
      </c>
      <c r="N11" s="111">
        <v>149.15686035156259</v>
      </c>
      <c r="O11" s="218">
        <v>207.27770996093801</v>
      </c>
      <c r="Q11" s="215">
        <v>44546</v>
      </c>
      <c r="R11" s="200" t="s">
        <v>177</v>
      </c>
      <c r="S11" s="198">
        <v>0.83139431656644869</v>
      </c>
      <c r="T11" s="215">
        <v>44546</v>
      </c>
      <c r="U11" s="200" t="s">
        <v>177</v>
      </c>
      <c r="V11" s="198">
        <v>0.10980133516539468</v>
      </c>
    </row>
    <row r="12" spans="1:22" ht="17" customHeight="1">
      <c r="A12" s="215">
        <v>44547</v>
      </c>
      <c r="B12" s="203"/>
      <c r="C12" s="200" t="s">
        <v>178</v>
      </c>
      <c r="D12" s="216" t="s">
        <v>101</v>
      </c>
      <c r="E12" s="207">
        <v>0.28380317687988199</v>
      </c>
      <c r="F12" s="207">
        <v>2.9373694454267432E-3</v>
      </c>
      <c r="G12" s="215">
        <v>44547</v>
      </c>
      <c r="H12" s="111">
        <v>50.578945922851602</v>
      </c>
      <c r="I12" s="198">
        <v>0.81575148586003066</v>
      </c>
      <c r="J12" s="215">
        <v>44547</v>
      </c>
      <c r="K12" s="111">
        <v>18.943228149414061</v>
      </c>
      <c r="L12" s="198">
        <v>0.15997460845269665</v>
      </c>
      <c r="M12" s="215">
        <v>44547</v>
      </c>
      <c r="N12" s="111">
        <v>106.61074218749999</v>
      </c>
      <c r="O12" s="218">
        <v>146.46352539062499</v>
      </c>
      <c r="Q12" s="215">
        <v>44547</v>
      </c>
      <c r="R12" s="200" t="s">
        <v>178</v>
      </c>
      <c r="S12" s="198">
        <v>0.81575148586003066</v>
      </c>
      <c r="T12" s="215">
        <v>44547</v>
      </c>
      <c r="U12" s="200" t="s">
        <v>178</v>
      </c>
      <c r="V12" s="198">
        <v>0.15997460845269665</v>
      </c>
    </row>
    <row r="13" spans="1:22" ht="17" customHeight="1">
      <c r="A13" s="215">
        <v>44548</v>
      </c>
      <c r="B13" s="203"/>
      <c r="C13" s="199" t="s">
        <v>179</v>
      </c>
      <c r="D13" s="203" t="s">
        <v>101</v>
      </c>
      <c r="E13" s="207" t="s">
        <v>265</v>
      </c>
      <c r="F13" s="207" t="e">
        <v>#VALUE!</v>
      </c>
      <c r="G13" s="215">
        <v>44548</v>
      </c>
      <c r="H13" s="111">
        <v>26.639654541015602</v>
      </c>
      <c r="I13" s="198">
        <v>0.75792916200392635</v>
      </c>
      <c r="J13" s="215">
        <v>44548</v>
      </c>
      <c r="K13" s="111">
        <v>9.5869972229004006</v>
      </c>
      <c r="L13" s="198">
        <v>0.15002127313324184</v>
      </c>
      <c r="M13" s="215">
        <v>44548</v>
      </c>
      <c r="N13" s="111">
        <v>68.963415527343798</v>
      </c>
      <c r="O13" s="218">
        <v>93.101330566406205</v>
      </c>
      <c r="Q13" s="215">
        <v>44548</v>
      </c>
      <c r="R13" s="199" t="s">
        <v>179</v>
      </c>
      <c r="S13" s="198">
        <v>0.75792916200392635</v>
      </c>
      <c r="T13" s="215">
        <v>44548</v>
      </c>
      <c r="U13" s="199" t="s">
        <v>179</v>
      </c>
      <c r="V13" s="198">
        <v>0.15002127313324184</v>
      </c>
    </row>
    <row r="14" spans="1:22" s="214" customFormat="1" ht="17" customHeight="1">
      <c r="A14" s="215">
        <v>44549</v>
      </c>
      <c r="B14" s="203"/>
      <c r="C14" s="199" t="s">
        <v>180</v>
      </c>
      <c r="D14" s="203" t="s">
        <v>101</v>
      </c>
      <c r="E14" s="205" t="s">
        <v>265</v>
      </c>
      <c r="F14" s="207" t="e">
        <v>#VALUE!</v>
      </c>
      <c r="G14" s="215">
        <v>44549</v>
      </c>
      <c r="H14" s="218">
        <v>40.554754638671803</v>
      </c>
      <c r="I14" s="198">
        <v>0.66148770224302078</v>
      </c>
      <c r="J14" s="215">
        <v>44549</v>
      </c>
      <c r="K14" s="218">
        <v>26.659213256836001</v>
      </c>
      <c r="L14" s="198">
        <v>0.26032962723001229</v>
      </c>
      <c r="M14" s="215">
        <v>44549</v>
      </c>
      <c r="N14" s="111">
        <v>94.81472778320321</v>
      </c>
      <c r="O14" s="111">
        <v>130.39501953125</v>
      </c>
      <c r="Q14" s="215">
        <v>44549</v>
      </c>
      <c r="R14" s="199" t="s">
        <v>180</v>
      </c>
      <c r="S14" s="198">
        <v>0.66148770224302078</v>
      </c>
      <c r="T14" s="215">
        <v>44549</v>
      </c>
      <c r="U14" s="199" t="s">
        <v>180</v>
      </c>
      <c r="V14" s="198">
        <v>0.26032962723001229</v>
      </c>
    </row>
    <row r="15" spans="1:22" s="214" customFormat="1" ht="17" customHeight="1">
      <c r="A15" s="215">
        <v>44550</v>
      </c>
      <c r="B15" s="203"/>
      <c r="C15" s="200" t="s">
        <v>181</v>
      </c>
      <c r="D15" s="203" t="s">
        <v>101</v>
      </c>
      <c r="E15" s="205">
        <v>0</v>
      </c>
      <c r="F15" s="207">
        <v>0</v>
      </c>
      <c r="G15" s="215">
        <v>44550</v>
      </c>
      <c r="H15" s="218">
        <v>44.500399780273398</v>
      </c>
      <c r="I15" s="198">
        <v>0.59962767867841726</v>
      </c>
      <c r="J15" s="215">
        <v>44550</v>
      </c>
      <c r="K15" s="218">
        <v>34.043734741210997</v>
      </c>
      <c r="L15" s="198">
        <v>0.27236597651438371</v>
      </c>
      <c r="M15" s="215">
        <v>44550</v>
      </c>
      <c r="N15" s="218">
        <v>124.79733886718759</v>
      </c>
      <c r="O15" s="111">
        <v>188.99506835937501</v>
      </c>
      <c r="Q15" s="215">
        <v>44550</v>
      </c>
      <c r="R15" s="200" t="s">
        <v>181</v>
      </c>
      <c r="S15" s="198">
        <v>0.59962767867841726</v>
      </c>
      <c r="T15" s="215">
        <v>44550</v>
      </c>
      <c r="U15" s="200" t="s">
        <v>181</v>
      </c>
      <c r="V15" s="198">
        <v>0.27236597651438371</v>
      </c>
    </row>
    <row r="16" spans="1:22" ht="17" customHeight="1">
      <c r="A16" s="215">
        <v>44551</v>
      </c>
      <c r="B16" s="203"/>
      <c r="C16" s="200" t="s">
        <v>182</v>
      </c>
      <c r="D16" s="203" t="s">
        <v>101</v>
      </c>
      <c r="E16" s="207">
        <v>0.27627217769622797</v>
      </c>
      <c r="F16" s="207">
        <v>5.8534656121188621E-3</v>
      </c>
      <c r="G16" s="215">
        <v>44551</v>
      </c>
      <c r="H16" s="111">
        <v>25.764468383789001</v>
      </c>
      <c r="I16" s="198">
        <v>0.52548988193238111</v>
      </c>
      <c r="J16" s="215">
        <v>44551</v>
      </c>
      <c r="K16" s="111">
        <v>29.392376708984397</v>
      </c>
      <c r="L16" s="198">
        <v>0.34797309600830595</v>
      </c>
      <c r="M16" s="215">
        <v>44551</v>
      </c>
      <c r="N16" s="218">
        <v>83.578619384765602</v>
      </c>
      <c r="O16" s="111">
        <v>127.20571289062499</v>
      </c>
      <c r="Q16" s="215">
        <v>44551</v>
      </c>
      <c r="R16" s="200" t="s">
        <v>182</v>
      </c>
      <c r="S16" s="198">
        <v>0.52548988193238111</v>
      </c>
      <c r="T16" s="215">
        <v>44551</v>
      </c>
      <c r="U16" s="200" t="s">
        <v>182</v>
      </c>
      <c r="V16" s="198">
        <v>0.34797309600830595</v>
      </c>
    </row>
    <row r="17" spans="1:22" ht="17" customHeight="1">
      <c r="A17" s="214"/>
      <c r="B17" s="203"/>
      <c r="C17" s="200" t="s">
        <v>7</v>
      </c>
      <c r="D17" s="216" t="s">
        <v>101</v>
      </c>
      <c r="E17" s="207">
        <v>0</v>
      </c>
      <c r="F17" s="207" t="e">
        <v>#DIV/0!</v>
      </c>
      <c r="H17" s="111">
        <v>0</v>
      </c>
      <c r="I17" s="198" t="e">
        <v>#DIV/0!</v>
      </c>
      <c r="J17" s="207"/>
      <c r="K17" s="111">
        <v>0</v>
      </c>
      <c r="L17" s="198" t="e">
        <v>#DIV/0!</v>
      </c>
      <c r="M17" s="214"/>
      <c r="N17" s="218">
        <v>0</v>
      </c>
      <c r="O17" s="111">
        <v>0</v>
      </c>
      <c r="R17" s="111"/>
      <c r="S17" s="198"/>
      <c r="T17" s="207"/>
      <c r="U17" s="111"/>
      <c r="V17" s="198"/>
    </row>
    <row r="18" spans="1:22" ht="17" customHeight="1">
      <c r="A18" s="215">
        <v>44519</v>
      </c>
      <c r="B18" s="118"/>
      <c r="C18" s="199">
        <v>11194</v>
      </c>
      <c r="D18" s="197" t="s">
        <v>32</v>
      </c>
      <c r="E18" s="213"/>
      <c r="F18" s="213"/>
      <c r="J18" s="213"/>
    </row>
    <row r="19" spans="1:22" s="214" customFormat="1" ht="17" customHeight="1">
      <c r="A19" s="215">
        <v>44524</v>
      </c>
      <c r="B19" s="197"/>
      <c r="C19" s="199">
        <v>11245</v>
      </c>
      <c r="D19" s="197" t="s">
        <v>32</v>
      </c>
    </row>
    <row r="20" spans="1:22" s="214" customFormat="1" ht="17" customHeight="1">
      <c r="A20" s="215">
        <v>44528</v>
      </c>
      <c r="B20" s="197"/>
      <c r="C20" s="200">
        <v>11284</v>
      </c>
      <c r="D20" s="197" t="s">
        <v>32</v>
      </c>
    </row>
    <row r="21" spans="1:22" ht="17" customHeight="1">
      <c r="A21" s="215">
        <v>44532</v>
      </c>
      <c r="B21" s="197"/>
      <c r="C21" s="200">
        <v>12028</v>
      </c>
      <c r="D21" s="197" t="s">
        <v>32</v>
      </c>
      <c r="E21" s="213"/>
      <c r="F21" s="213"/>
      <c r="J21" s="213"/>
    </row>
    <row r="22" spans="1:22" ht="17" customHeight="1">
      <c r="A22" s="215">
        <v>44534</v>
      </c>
      <c r="B22" s="197"/>
      <c r="C22" s="200">
        <v>12045</v>
      </c>
      <c r="D22" s="194" t="s">
        <v>32</v>
      </c>
      <c r="E22" s="213"/>
      <c r="F22" s="213"/>
      <c r="J22" s="213"/>
    </row>
    <row r="23" spans="1:22" ht="17" customHeight="1">
      <c r="A23" s="215">
        <v>44537</v>
      </c>
      <c r="B23" s="197"/>
      <c r="C23" s="199">
        <v>12074</v>
      </c>
      <c r="D23" s="197" t="s">
        <v>32</v>
      </c>
      <c r="E23" s="213"/>
      <c r="F23" s="213"/>
      <c r="J23" s="213"/>
    </row>
    <row r="24" spans="1:22" s="214" customFormat="1" ht="17" customHeight="1">
      <c r="A24" s="215">
        <v>44542</v>
      </c>
      <c r="B24" s="197"/>
      <c r="C24" s="199">
        <v>12126</v>
      </c>
      <c r="D24" s="197" t="s">
        <v>32</v>
      </c>
    </row>
    <row r="25" spans="1:22" s="214" customFormat="1" ht="17" customHeight="1">
      <c r="A25" s="215">
        <v>44545</v>
      </c>
      <c r="B25" s="197"/>
      <c r="C25" s="200">
        <v>12151</v>
      </c>
      <c r="D25" s="197" t="s">
        <v>32</v>
      </c>
    </row>
    <row r="26" spans="1:22" ht="17" customHeight="1">
      <c r="A26" s="215">
        <v>44546</v>
      </c>
      <c r="B26" s="118"/>
      <c r="C26" s="200" t="s">
        <v>177</v>
      </c>
      <c r="D26" s="197" t="s">
        <v>32</v>
      </c>
      <c r="E26" s="213"/>
      <c r="F26" s="213"/>
      <c r="J26" s="213"/>
    </row>
    <row r="27" spans="1:22" ht="17" customHeight="1">
      <c r="A27" s="215">
        <v>44547</v>
      </c>
      <c r="B27" s="118"/>
      <c r="C27" s="200" t="s">
        <v>178</v>
      </c>
      <c r="D27" s="194" t="s">
        <v>32</v>
      </c>
      <c r="E27" s="213"/>
      <c r="F27" s="213"/>
      <c r="J27" s="213"/>
    </row>
    <row r="28" spans="1:22" ht="17" customHeight="1">
      <c r="A28" s="215">
        <v>44548</v>
      </c>
      <c r="B28" s="197"/>
      <c r="C28" s="199" t="s">
        <v>179</v>
      </c>
      <c r="D28" s="197" t="s">
        <v>32</v>
      </c>
      <c r="E28" s="213"/>
      <c r="F28" s="213"/>
      <c r="J28" s="213"/>
    </row>
    <row r="29" spans="1:22" s="214" customFormat="1" ht="17" customHeight="1">
      <c r="A29" s="215">
        <v>44549</v>
      </c>
      <c r="B29" s="197"/>
      <c r="C29" s="199" t="s">
        <v>180</v>
      </c>
      <c r="D29" s="197" t="s">
        <v>32</v>
      </c>
    </row>
    <row r="30" spans="1:22" s="214" customFormat="1" ht="17" customHeight="1">
      <c r="A30" s="215">
        <v>44550</v>
      </c>
      <c r="B30" s="197"/>
      <c r="C30" s="200" t="s">
        <v>181</v>
      </c>
      <c r="D30" s="197" t="s">
        <v>32</v>
      </c>
    </row>
    <row r="31" spans="1:22" ht="17" customHeight="1">
      <c r="A31" s="215">
        <v>44551</v>
      </c>
      <c r="B31" s="197"/>
      <c r="C31" s="200" t="s">
        <v>182</v>
      </c>
      <c r="D31" s="197" t="s">
        <v>32</v>
      </c>
      <c r="E31" s="213"/>
      <c r="F31" s="213"/>
      <c r="J31" s="213"/>
    </row>
    <row r="32" spans="1:22" ht="17" customHeight="1">
      <c r="B32" s="197"/>
      <c r="C32" s="200" t="s">
        <v>7</v>
      </c>
      <c r="D32" s="194" t="s">
        <v>32</v>
      </c>
      <c r="E32" s="213"/>
      <c r="F32" s="213"/>
      <c r="J32" s="213"/>
    </row>
    <row r="33" spans="1:10" ht="17" customHeight="1">
      <c r="A33" s="215">
        <v>44519</v>
      </c>
      <c r="B33" s="197"/>
      <c r="C33" s="199">
        <v>11194</v>
      </c>
      <c r="D33" s="197" t="s">
        <v>144</v>
      </c>
      <c r="E33" s="213"/>
      <c r="F33" s="213"/>
      <c r="J33" s="221"/>
    </row>
    <row r="34" spans="1:10" s="214" customFormat="1" ht="17" customHeight="1">
      <c r="A34" s="215">
        <v>44524</v>
      </c>
      <c r="B34" s="118"/>
      <c r="C34" s="199">
        <v>11245</v>
      </c>
      <c r="D34" s="197" t="s">
        <v>144</v>
      </c>
      <c r="J34" s="221"/>
    </row>
    <row r="35" spans="1:10" s="214" customFormat="1" ht="17" customHeight="1">
      <c r="A35" s="215">
        <v>44528</v>
      </c>
      <c r="B35" s="197"/>
      <c r="C35" s="200">
        <v>11284</v>
      </c>
      <c r="D35" s="197" t="s">
        <v>144</v>
      </c>
      <c r="J35" s="221"/>
    </row>
    <row r="36" spans="1:10" ht="17" customHeight="1">
      <c r="A36" s="215">
        <v>44532</v>
      </c>
      <c r="B36" s="197"/>
      <c r="C36" s="200">
        <v>12028</v>
      </c>
      <c r="D36" s="197" t="s">
        <v>144</v>
      </c>
      <c r="E36" s="213"/>
      <c r="F36" s="213"/>
      <c r="J36" s="221"/>
    </row>
    <row r="37" spans="1:10" ht="17" customHeight="1">
      <c r="A37" s="215">
        <v>44534</v>
      </c>
      <c r="B37" s="197"/>
      <c r="C37" s="200">
        <v>12045</v>
      </c>
      <c r="D37" s="194" t="s">
        <v>144</v>
      </c>
      <c r="E37" s="213"/>
      <c r="F37" s="213"/>
      <c r="J37" s="221"/>
    </row>
    <row r="38" spans="1:10" ht="17" customHeight="1">
      <c r="A38" s="215">
        <v>44537</v>
      </c>
      <c r="B38" s="197"/>
      <c r="C38" s="199">
        <v>12074</v>
      </c>
      <c r="D38" s="197" t="s">
        <v>144</v>
      </c>
      <c r="E38" s="213"/>
      <c r="F38" s="213"/>
      <c r="J38" s="221"/>
    </row>
    <row r="39" spans="1:10" s="214" customFormat="1" ht="17" customHeight="1">
      <c r="A39" s="215">
        <v>44542</v>
      </c>
      <c r="B39" s="197"/>
      <c r="C39" s="199">
        <v>12126</v>
      </c>
      <c r="D39" s="197" t="s">
        <v>144</v>
      </c>
      <c r="J39" s="221"/>
    </row>
    <row r="40" spans="1:10" s="214" customFormat="1" ht="17" customHeight="1">
      <c r="A40" s="215">
        <v>44545</v>
      </c>
      <c r="B40" s="197"/>
      <c r="C40" s="200">
        <v>12151</v>
      </c>
      <c r="D40" s="197" t="s">
        <v>144</v>
      </c>
      <c r="J40" s="221"/>
    </row>
    <row r="41" spans="1:10" ht="17" customHeight="1">
      <c r="A41" s="215">
        <v>44546</v>
      </c>
      <c r="B41" s="118"/>
      <c r="C41" s="200" t="s">
        <v>177</v>
      </c>
      <c r="D41" s="197" t="s">
        <v>144</v>
      </c>
      <c r="E41" s="213"/>
      <c r="F41" s="213"/>
      <c r="J41" s="221"/>
    </row>
    <row r="42" spans="1:10" ht="17" customHeight="1">
      <c r="A42" s="215">
        <v>44547</v>
      </c>
      <c r="B42" s="118"/>
      <c r="C42" s="200" t="s">
        <v>178</v>
      </c>
      <c r="D42" s="194" t="s">
        <v>144</v>
      </c>
      <c r="E42" s="213"/>
      <c r="F42" s="213"/>
      <c r="J42" s="221"/>
    </row>
    <row r="43" spans="1:10" ht="17" customHeight="1">
      <c r="A43" s="215">
        <v>44548</v>
      </c>
      <c r="B43" s="197"/>
      <c r="C43" s="199" t="s">
        <v>179</v>
      </c>
      <c r="D43" s="197" t="s">
        <v>144</v>
      </c>
      <c r="E43" s="213"/>
      <c r="F43" s="213"/>
      <c r="J43" s="221"/>
    </row>
    <row r="44" spans="1:10" s="214" customFormat="1" ht="17" customHeight="1">
      <c r="A44" s="215">
        <v>44549</v>
      </c>
      <c r="B44" s="197"/>
      <c r="C44" s="200" t="s">
        <v>180</v>
      </c>
      <c r="D44" s="197" t="s">
        <v>144</v>
      </c>
      <c r="J44" s="221"/>
    </row>
    <row r="45" spans="1:10" s="214" customFormat="1" ht="17" customHeight="1">
      <c r="A45" s="215">
        <v>44550</v>
      </c>
      <c r="B45" s="197"/>
      <c r="C45" s="200" t="s">
        <v>181</v>
      </c>
      <c r="D45" s="197" t="s">
        <v>144</v>
      </c>
      <c r="J45" s="221"/>
    </row>
    <row r="46" spans="1:10" ht="17" customHeight="1">
      <c r="A46" s="215">
        <v>44551</v>
      </c>
      <c r="B46" s="197"/>
      <c r="C46" s="200" t="s">
        <v>182</v>
      </c>
      <c r="D46" s="197" t="s">
        <v>144</v>
      </c>
      <c r="E46" s="213"/>
      <c r="F46" s="213"/>
      <c r="J46" s="221"/>
    </row>
    <row r="47" spans="1:10" ht="17" customHeight="1">
      <c r="B47" s="197"/>
      <c r="C47" s="200" t="s">
        <v>7</v>
      </c>
      <c r="D47" s="194" t="s">
        <v>144</v>
      </c>
      <c r="E47" s="213"/>
      <c r="F47" s="213"/>
      <c r="J47" s="213"/>
    </row>
    <row r="48" spans="1:10" ht="17" customHeight="1">
      <c r="A48" s="215">
        <v>44518</v>
      </c>
      <c r="B48" s="197"/>
      <c r="C48" s="199">
        <v>11183</v>
      </c>
      <c r="D48" s="213"/>
      <c r="E48" s="213"/>
      <c r="F48" s="213"/>
      <c r="J48" s="213"/>
    </row>
    <row r="49" spans="1:10" ht="17" customHeight="1">
      <c r="A49" s="215">
        <v>44523</v>
      </c>
      <c r="B49" s="197"/>
      <c r="C49" s="195" t="s">
        <v>183</v>
      </c>
      <c r="D49" s="110" t="s">
        <v>57</v>
      </c>
      <c r="E49" s="213"/>
      <c r="F49" s="213"/>
      <c r="J49" s="213"/>
    </row>
    <row r="50" spans="1:10" s="214" customFormat="1" ht="17" customHeight="1">
      <c r="A50" s="215">
        <v>44525</v>
      </c>
      <c r="B50" s="118"/>
      <c r="C50" s="195" t="s">
        <v>184</v>
      </c>
      <c r="D50" s="110" t="s">
        <v>57</v>
      </c>
    </row>
    <row r="51" spans="1:10" s="214" customFormat="1" ht="17" customHeight="1">
      <c r="A51" s="215">
        <v>44531</v>
      </c>
      <c r="B51" s="197"/>
      <c r="C51" s="195" t="s">
        <v>185</v>
      </c>
      <c r="D51" s="110" t="s">
        <v>57</v>
      </c>
    </row>
    <row r="52" spans="1:10" s="214" customFormat="1" ht="17" customHeight="1">
      <c r="A52" s="215">
        <v>44536</v>
      </c>
      <c r="B52" s="197"/>
      <c r="C52" s="195" t="s">
        <v>159</v>
      </c>
      <c r="D52" s="110" t="s">
        <v>57</v>
      </c>
    </row>
    <row r="53" spans="1:10" s="214" customFormat="1" ht="17" customHeight="1">
      <c r="A53" s="215">
        <v>44538</v>
      </c>
      <c r="B53" s="197"/>
      <c r="C53" s="195" t="s">
        <v>161</v>
      </c>
      <c r="D53" s="110" t="s">
        <v>57</v>
      </c>
    </row>
    <row r="54" spans="1:10" ht="17" customHeight="1">
      <c r="A54" s="215">
        <v>44541</v>
      </c>
      <c r="B54" s="197"/>
      <c r="C54" s="195" t="s">
        <v>186</v>
      </c>
      <c r="D54" s="110" t="s">
        <v>57</v>
      </c>
      <c r="E54" s="213"/>
      <c r="F54" s="213"/>
      <c r="J54" s="213"/>
    </row>
    <row r="55" spans="1:10" ht="17" customHeight="1">
      <c r="A55" s="215">
        <v>44544</v>
      </c>
      <c r="B55" s="197"/>
      <c r="C55" s="195" t="s">
        <v>187</v>
      </c>
      <c r="D55" s="110" t="s">
        <v>57</v>
      </c>
      <c r="E55" s="213"/>
      <c r="F55" s="213"/>
      <c r="J55" s="213"/>
    </row>
    <row r="56" spans="1:10" ht="17" customHeight="1">
      <c r="A56" s="215">
        <v>44546</v>
      </c>
      <c r="B56" s="197"/>
      <c r="C56" s="195" t="s">
        <v>177</v>
      </c>
      <c r="D56" s="217" t="s">
        <v>57</v>
      </c>
      <c r="E56" s="213"/>
      <c r="F56" s="213"/>
      <c r="J56" s="213"/>
    </row>
    <row r="57" spans="1:10" ht="17" customHeight="1">
      <c r="A57" s="215">
        <v>44547</v>
      </c>
      <c r="B57" s="118"/>
      <c r="C57" s="195" t="s">
        <v>178</v>
      </c>
      <c r="D57" s="217" t="s">
        <v>57</v>
      </c>
      <c r="E57" s="213"/>
      <c r="F57" s="213"/>
      <c r="J57" s="213"/>
    </row>
    <row r="58" spans="1:10" ht="17" customHeight="1">
      <c r="A58" s="215">
        <v>44548</v>
      </c>
      <c r="B58" s="118"/>
      <c r="C58" s="194" t="s">
        <v>179</v>
      </c>
      <c r="D58" s="110" t="s">
        <v>57</v>
      </c>
      <c r="E58" s="213"/>
      <c r="F58" s="213"/>
      <c r="J58" s="213"/>
    </row>
    <row r="59" spans="1:10" ht="17" customHeight="1">
      <c r="A59" s="215">
        <v>44549</v>
      </c>
      <c r="B59" s="197"/>
      <c r="C59" s="195" t="s">
        <v>180</v>
      </c>
      <c r="D59" s="110" t="s">
        <v>57</v>
      </c>
      <c r="E59" s="213"/>
      <c r="F59" s="213"/>
      <c r="J59" s="213"/>
    </row>
    <row r="60" spans="1:10" s="214" customFormat="1" ht="17" customHeight="1">
      <c r="A60" s="215">
        <v>44550</v>
      </c>
      <c r="B60" s="197"/>
      <c r="C60" s="195" t="s">
        <v>181</v>
      </c>
      <c r="D60" s="110" t="s">
        <v>57</v>
      </c>
    </row>
    <row r="61" spans="1:10" s="214" customFormat="1" ht="17" customHeight="1">
      <c r="A61" s="215">
        <v>44551</v>
      </c>
      <c r="B61" s="197"/>
      <c r="C61" s="195" t="s">
        <v>182</v>
      </c>
      <c r="D61" s="110" t="s">
        <v>57</v>
      </c>
    </row>
    <row r="62" spans="1:10" s="214" customFormat="1" ht="17" customHeight="1">
      <c r="A62" s="213"/>
      <c r="B62" s="197"/>
      <c r="C62" s="195" t="s">
        <v>7</v>
      </c>
      <c r="D62" s="110" t="s">
        <v>57</v>
      </c>
    </row>
    <row r="63" spans="1:10" s="214" customFormat="1" ht="17" customHeight="1">
      <c r="A63" s="213"/>
      <c r="B63" s="197"/>
      <c r="C63" s="195"/>
      <c r="D63" s="110"/>
      <c r="F63" s="196"/>
      <c r="J63" s="222"/>
    </row>
    <row r="64" spans="1:10" s="214" customFormat="1" ht="17" customHeight="1">
      <c r="A64" s="215">
        <v>44518</v>
      </c>
      <c r="B64" s="197"/>
      <c r="C64" s="200">
        <v>11183</v>
      </c>
      <c r="F64" s="196"/>
      <c r="J64" s="222"/>
    </row>
    <row r="65" spans="1:10" ht="17" customHeight="1">
      <c r="A65" s="215">
        <v>44523</v>
      </c>
      <c r="B65" s="197"/>
      <c r="C65" s="195" t="s">
        <v>183</v>
      </c>
      <c r="D65" s="110" t="s">
        <v>39</v>
      </c>
      <c r="E65" s="213"/>
      <c r="F65" s="196"/>
      <c r="J65" s="222"/>
    </row>
    <row r="66" spans="1:10" ht="17" customHeight="1">
      <c r="A66" s="215">
        <v>44525</v>
      </c>
      <c r="B66" s="118"/>
      <c r="C66" s="200" t="s">
        <v>184</v>
      </c>
      <c r="D66" s="110" t="s">
        <v>39</v>
      </c>
      <c r="E66" s="213"/>
      <c r="F66" s="196"/>
      <c r="J66" s="222"/>
    </row>
    <row r="67" spans="1:10" ht="17" customHeight="1">
      <c r="A67" s="215">
        <v>44531</v>
      </c>
      <c r="B67" s="197"/>
      <c r="C67" s="200" t="s">
        <v>185</v>
      </c>
      <c r="D67" s="217" t="s">
        <v>39</v>
      </c>
      <c r="E67" s="213"/>
      <c r="F67" s="196"/>
      <c r="J67" s="222"/>
    </row>
    <row r="68" spans="1:10" ht="17" customHeight="1">
      <c r="A68" s="215">
        <v>44536</v>
      </c>
      <c r="B68" s="197"/>
      <c r="C68" s="200" t="s">
        <v>159</v>
      </c>
      <c r="D68" s="217" t="s">
        <v>39</v>
      </c>
      <c r="E68" s="213"/>
      <c r="F68" s="196"/>
      <c r="J68" s="222"/>
    </row>
    <row r="69" spans="1:10" ht="17" customHeight="1">
      <c r="A69" s="215">
        <v>44538</v>
      </c>
      <c r="B69" s="197"/>
      <c r="C69" s="199" t="s">
        <v>161</v>
      </c>
      <c r="D69" s="110" t="s">
        <v>39</v>
      </c>
      <c r="E69" s="213"/>
      <c r="F69" s="196"/>
      <c r="J69" s="222"/>
    </row>
    <row r="70" spans="1:10" ht="17" customHeight="1">
      <c r="A70" s="215">
        <v>44541</v>
      </c>
      <c r="B70" s="197"/>
      <c r="C70" s="200" t="s">
        <v>186</v>
      </c>
      <c r="D70" s="110" t="s">
        <v>39</v>
      </c>
      <c r="E70" s="213"/>
      <c r="F70" s="196"/>
      <c r="J70" s="222"/>
    </row>
    <row r="71" spans="1:10" s="214" customFormat="1" ht="17" customHeight="1">
      <c r="A71" s="215">
        <v>44544</v>
      </c>
      <c r="B71" s="197"/>
      <c r="C71" s="200" t="s">
        <v>187</v>
      </c>
      <c r="D71" s="110" t="s">
        <v>39</v>
      </c>
      <c r="F71" s="196"/>
      <c r="J71" s="222"/>
    </row>
    <row r="72" spans="1:10" s="214" customFormat="1" ht="17" customHeight="1">
      <c r="A72" s="215">
        <v>44546</v>
      </c>
      <c r="B72" s="197"/>
      <c r="C72" s="200" t="s">
        <v>177</v>
      </c>
      <c r="D72" s="110" t="s">
        <v>39</v>
      </c>
      <c r="F72" s="196"/>
      <c r="J72" s="222"/>
    </row>
    <row r="73" spans="1:10" s="214" customFormat="1" ht="17" customHeight="1">
      <c r="A73" s="215">
        <v>44547</v>
      </c>
      <c r="B73" s="118"/>
      <c r="C73" s="200" t="s">
        <v>178</v>
      </c>
      <c r="D73" s="110" t="s">
        <v>39</v>
      </c>
      <c r="F73" s="196"/>
      <c r="J73" s="222"/>
    </row>
    <row r="74" spans="1:10" s="214" customFormat="1" ht="17" customHeight="1">
      <c r="A74" s="215">
        <v>44548</v>
      </c>
      <c r="B74" s="118"/>
      <c r="C74" s="200" t="s">
        <v>179</v>
      </c>
      <c r="D74" s="110" t="s">
        <v>39</v>
      </c>
      <c r="F74" s="196"/>
      <c r="J74" s="222"/>
    </row>
    <row r="75" spans="1:10" ht="17" customHeight="1">
      <c r="A75" s="215">
        <v>44549</v>
      </c>
      <c r="B75" s="197"/>
      <c r="C75" s="200" t="s">
        <v>180</v>
      </c>
      <c r="D75" s="110" t="s">
        <v>39</v>
      </c>
      <c r="E75" s="213"/>
      <c r="F75" s="196"/>
      <c r="J75" s="222"/>
    </row>
    <row r="76" spans="1:10" ht="17" customHeight="1">
      <c r="A76" s="215">
        <v>44550</v>
      </c>
      <c r="B76" s="197"/>
      <c r="C76" s="200" t="s">
        <v>181</v>
      </c>
      <c r="D76" s="110" t="s">
        <v>39</v>
      </c>
      <c r="E76" s="213"/>
      <c r="F76" s="196"/>
      <c r="J76" s="222"/>
    </row>
    <row r="77" spans="1:10" ht="17" customHeight="1">
      <c r="A77" s="215">
        <v>44551</v>
      </c>
      <c r="B77" s="197"/>
      <c r="C77" s="200" t="s">
        <v>182</v>
      </c>
      <c r="D77" s="217" t="s">
        <v>39</v>
      </c>
      <c r="E77" s="213"/>
      <c r="F77" s="196"/>
      <c r="J77" s="222"/>
    </row>
    <row r="78" spans="1:10" ht="17" customHeight="1">
      <c r="B78" s="197"/>
      <c r="C78" s="200" t="s">
        <v>7</v>
      </c>
      <c r="D78" s="217" t="s">
        <v>39</v>
      </c>
      <c r="E78" s="213"/>
      <c r="F78" s="196"/>
      <c r="J78" s="222"/>
    </row>
    <row r="79" spans="1:10" ht="17" customHeight="1">
      <c r="A79" s="215">
        <v>44519</v>
      </c>
      <c r="B79" s="203"/>
      <c r="C79" s="199">
        <v>11194</v>
      </c>
      <c r="D79" s="203" t="s">
        <v>25</v>
      </c>
      <c r="E79" s="207">
        <v>0.255789232254028</v>
      </c>
      <c r="F79" s="207">
        <v>2.3652577151232258E-3</v>
      </c>
      <c r="J79" s="220"/>
    </row>
    <row r="80" spans="1:10" s="214" customFormat="1" ht="17" customHeight="1">
      <c r="A80" s="215">
        <v>44524</v>
      </c>
      <c r="B80" s="203"/>
      <c r="C80" s="200">
        <v>11245</v>
      </c>
      <c r="D80" s="203" t="s">
        <v>25</v>
      </c>
      <c r="E80" s="205">
        <v>0</v>
      </c>
      <c r="F80" s="207">
        <v>0</v>
      </c>
      <c r="J80" s="220"/>
    </row>
    <row r="81" spans="1:10" s="214" customFormat="1" ht="17" customHeight="1">
      <c r="A81" s="215">
        <v>44528</v>
      </c>
      <c r="B81" s="203"/>
      <c r="C81" s="200">
        <v>11284</v>
      </c>
      <c r="D81" s="203" t="s">
        <v>25</v>
      </c>
      <c r="E81" s="205">
        <v>0</v>
      </c>
      <c r="F81" s="207">
        <v>0</v>
      </c>
      <c r="J81" s="220"/>
    </row>
    <row r="82" spans="1:10" ht="17" customHeight="1">
      <c r="A82" s="215">
        <v>44532</v>
      </c>
      <c r="B82" s="203"/>
      <c r="C82" s="200">
        <v>12028</v>
      </c>
      <c r="D82" s="203" t="s">
        <v>25</v>
      </c>
      <c r="E82" s="207">
        <v>0</v>
      </c>
      <c r="F82" s="207">
        <v>0</v>
      </c>
      <c r="J82" s="220"/>
    </row>
    <row r="83" spans="1:10" ht="17" customHeight="1">
      <c r="A83" s="215">
        <v>44534</v>
      </c>
      <c r="B83" s="203"/>
      <c r="C83" s="200">
        <v>12045</v>
      </c>
      <c r="D83" s="216" t="s">
        <v>25</v>
      </c>
      <c r="E83" s="207">
        <v>0</v>
      </c>
      <c r="F83" s="207">
        <v>0</v>
      </c>
      <c r="J83" s="220"/>
    </row>
    <row r="84" spans="1:10" ht="17" customHeight="1">
      <c r="A84" s="215">
        <v>44537</v>
      </c>
      <c r="B84" s="203"/>
      <c r="C84" s="199">
        <v>12074</v>
      </c>
      <c r="D84" s="203" t="s">
        <v>25</v>
      </c>
      <c r="E84" s="207">
        <v>0</v>
      </c>
      <c r="F84" s="207">
        <v>0</v>
      </c>
      <c r="J84" s="220"/>
    </row>
    <row r="85" spans="1:10" s="214" customFormat="1" ht="17" customHeight="1">
      <c r="A85" s="215">
        <v>44542</v>
      </c>
      <c r="B85" s="203"/>
      <c r="C85" s="200">
        <v>12126</v>
      </c>
      <c r="D85" s="203" t="s">
        <v>25</v>
      </c>
      <c r="E85" s="205">
        <v>0</v>
      </c>
      <c r="F85" s="207">
        <v>0</v>
      </c>
      <c r="J85" s="220"/>
    </row>
    <row r="86" spans="1:10" s="214" customFormat="1" ht="17" customHeight="1">
      <c r="A86" s="215">
        <v>44545</v>
      </c>
      <c r="B86" s="203"/>
      <c r="C86" s="200">
        <v>12151</v>
      </c>
      <c r="D86" s="203" t="s">
        <v>25</v>
      </c>
      <c r="E86" s="205">
        <v>0.29119658470153797</v>
      </c>
      <c r="F86" s="207">
        <v>3.6323154437111001E-3</v>
      </c>
      <c r="J86" s="220"/>
    </row>
    <row r="87" spans="1:10" ht="17" customHeight="1">
      <c r="A87" s="215">
        <v>44546</v>
      </c>
      <c r="B87" s="203"/>
      <c r="C87" s="200" t="s">
        <v>177</v>
      </c>
      <c r="D87" s="203" t="s">
        <v>25</v>
      </c>
      <c r="E87" s="207">
        <v>0.27808432579040598</v>
      </c>
      <c r="F87" s="207">
        <v>2.3743899395863408E-3</v>
      </c>
      <c r="J87" s="220"/>
    </row>
    <row r="88" spans="1:10" ht="17" customHeight="1">
      <c r="A88" s="215">
        <v>44547</v>
      </c>
      <c r="B88" s="203"/>
      <c r="C88" s="200" t="s">
        <v>178</v>
      </c>
      <c r="D88" s="216" t="s">
        <v>25</v>
      </c>
      <c r="E88" s="207">
        <v>0</v>
      </c>
      <c r="F88" s="207">
        <v>0</v>
      </c>
      <c r="J88" s="220"/>
    </row>
    <row r="89" spans="1:10" ht="17" customHeight="1">
      <c r="A89" s="215">
        <v>44548</v>
      </c>
      <c r="B89" s="203"/>
      <c r="C89" s="199" t="s">
        <v>179</v>
      </c>
      <c r="D89" s="203" t="s">
        <v>25</v>
      </c>
      <c r="E89" s="207">
        <v>0</v>
      </c>
      <c r="F89" s="207">
        <v>0</v>
      </c>
      <c r="J89" s="220"/>
    </row>
    <row r="90" spans="1:10" s="214" customFormat="1" ht="17" customHeight="1">
      <c r="A90" s="215">
        <v>44549</v>
      </c>
      <c r="B90" s="203"/>
      <c r="C90" s="200" t="s">
        <v>180</v>
      </c>
      <c r="D90" s="203" t="s">
        <v>25</v>
      </c>
      <c r="E90" s="205">
        <v>0</v>
      </c>
      <c r="F90" s="207">
        <v>0</v>
      </c>
      <c r="J90" s="220"/>
    </row>
    <row r="91" spans="1:10" s="214" customFormat="1" ht="17" customHeight="1">
      <c r="A91" s="215">
        <v>44550</v>
      </c>
      <c r="B91" s="203"/>
      <c r="C91" s="200" t="s">
        <v>181</v>
      </c>
      <c r="D91" s="203" t="s">
        <v>25</v>
      </c>
      <c r="E91" s="205">
        <v>0</v>
      </c>
      <c r="F91" s="207">
        <v>0</v>
      </c>
      <c r="J91" s="220"/>
    </row>
    <row r="92" spans="1:10" ht="17" customHeight="1">
      <c r="A92" s="215">
        <v>44551</v>
      </c>
      <c r="B92" s="203"/>
      <c r="C92" s="200" t="s">
        <v>182</v>
      </c>
      <c r="D92" s="203" t="s">
        <v>25</v>
      </c>
      <c r="E92" s="207">
        <v>0.26980948448181202</v>
      </c>
      <c r="F92" s="207">
        <v>4.4965468240236945E-3</v>
      </c>
      <c r="J92" s="220"/>
    </row>
    <row r="93" spans="1:10" ht="17" customHeight="1">
      <c r="A93" s="214"/>
      <c r="B93" s="203"/>
      <c r="C93" s="200" t="s">
        <v>7</v>
      </c>
      <c r="D93" s="216" t="s">
        <v>25</v>
      </c>
      <c r="E93" s="207">
        <v>0</v>
      </c>
      <c r="F93" s="207" t="e">
        <v>#DIV/0!</v>
      </c>
      <c r="J93" s="220"/>
    </row>
  </sheetData>
  <autoFilter ref="B2:F2" xr:uid="{2B0F4A0C-69A6-DD46-83BD-6305AD8368D0}">
    <sortState xmlns:xlrd2="http://schemas.microsoft.com/office/spreadsheetml/2017/richdata2" ref="B3:F162">
      <sortCondition ref="C2:C162"/>
    </sortState>
  </autoFilter>
  <sortState xmlns:xlrd2="http://schemas.microsoft.com/office/spreadsheetml/2017/richdata2" ref="A3:F93">
    <sortCondition ref="D3:D93"/>
    <sortCondition ref="A3:A9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F1FE-0CD4-CE41-AFE3-E2A6FCF6209A}">
  <dimension ref="B2:F34"/>
  <sheetViews>
    <sheetView showGridLines="0" zoomScale="130" zoomScaleNormal="130" workbookViewId="0">
      <selection activeCell="G8" sqref="G8"/>
    </sheetView>
  </sheetViews>
  <sheetFormatPr defaultColWidth="10.83203125" defaultRowHeight="14.5"/>
  <cols>
    <col min="1" max="1" width="10.83203125" style="44"/>
    <col min="2" max="2" width="10.83203125" style="45"/>
    <col min="3" max="3" width="13.33203125" style="45" bestFit="1" customWidth="1"/>
    <col min="4" max="4" width="10.83203125" style="45"/>
    <col min="5" max="5" width="30.83203125" style="48" bestFit="1" customWidth="1"/>
    <col min="6" max="6" width="13.5" style="44" hidden="1" customWidth="1"/>
    <col min="7" max="16384" width="10.83203125" style="44"/>
  </cols>
  <sheetData>
    <row r="2" spans="2:6">
      <c r="B2" s="143" t="s">
        <v>35</v>
      </c>
      <c r="C2" s="143" t="s">
        <v>36</v>
      </c>
      <c r="D2" s="143" t="s">
        <v>37</v>
      </c>
      <c r="E2" s="144" t="s">
        <v>151</v>
      </c>
      <c r="F2" s="145" t="s">
        <v>152</v>
      </c>
    </row>
    <row r="3" spans="2:6">
      <c r="B3" s="146" t="s">
        <v>86</v>
      </c>
      <c r="C3" s="146" t="s">
        <v>163</v>
      </c>
      <c r="D3" s="146" t="s">
        <v>57</v>
      </c>
      <c r="E3" s="147">
        <v>139.1303833007812</v>
      </c>
      <c r="F3" s="240" t="e">
        <f>#REF!</f>
        <v>#REF!</v>
      </c>
    </row>
    <row r="4" spans="2:6">
      <c r="B4" s="148" t="s">
        <v>72</v>
      </c>
      <c r="C4" s="148" t="s">
        <v>163</v>
      </c>
      <c r="D4" s="148" t="s">
        <v>39</v>
      </c>
      <c r="E4" s="149">
        <v>227.52048339843799</v>
      </c>
      <c r="F4" s="241"/>
    </row>
    <row r="5" spans="2:6">
      <c r="B5" s="146" t="s">
        <v>87</v>
      </c>
      <c r="C5" s="146" t="s">
        <v>164</v>
      </c>
      <c r="D5" s="146" t="s">
        <v>57</v>
      </c>
      <c r="E5" s="147">
        <v>162.97080078125001</v>
      </c>
      <c r="F5" s="240" t="e">
        <f>#REF!</f>
        <v>#REF!</v>
      </c>
    </row>
    <row r="6" spans="2:6">
      <c r="B6" s="148" t="s">
        <v>73</v>
      </c>
      <c r="C6" s="148" t="s">
        <v>164</v>
      </c>
      <c r="D6" s="148" t="s">
        <v>39</v>
      </c>
      <c r="E6" s="150">
        <v>196.6316040039062</v>
      </c>
      <c r="F6" s="241"/>
    </row>
    <row r="7" spans="2:6">
      <c r="B7" s="146" t="s">
        <v>88</v>
      </c>
      <c r="C7" s="146" t="s">
        <v>165</v>
      </c>
      <c r="D7" s="146" t="s">
        <v>57</v>
      </c>
      <c r="E7" s="147">
        <v>106.3125122070312</v>
      </c>
      <c r="F7" s="240" t="e">
        <f>#REF!</f>
        <v>#REF!</v>
      </c>
    </row>
    <row r="8" spans="2:6">
      <c r="B8" s="148" t="s">
        <v>74</v>
      </c>
      <c r="C8" s="148" t="s">
        <v>165</v>
      </c>
      <c r="D8" s="148" t="s">
        <v>39</v>
      </c>
      <c r="E8" s="150">
        <v>144.7810180664062</v>
      </c>
      <c r="F8" s="241"/>
    </row>
    <row r="9" spans="2:6">
      <c r="B9" s="146" t="s">
        <v>89</v>
      </c>
      <c r="C9" s="146" t="s">
        <v>166</v>
      </c>
      <c r="D9" s="146" t="s">
        <v>57</v>
      </c>
      <c r="E9" s="147" t="s">
        <v>264</v>
      </c>
      <c r="F9" s="240" t="e">
        <f>#REF!</f>
        <v>#REF!</v>
      </c>
    </row>
    <row r="10" spans="2:6">
      <c r="B10" s="148" t="s">
        <v>75</v>
      </c>
      <c r="C10" s="148" t="s">
        <v>166</v>
      </c>
      <c r="D10" s="148" t="s">
        <v>39</v>
      </c>
      <c r="E10" s="150">
        <v>166.92857666015621</v>
      </c>
      <c r="F10" s="241"/>
    </row>
    <row r="11" spans="2:6">
      <c r="B11" s="146" t="s">
        <v>90</v>
      </c>
      <c r="C11" s="146" t="s">
        <v>167</v>
      </c>
      <c r="D11" s="146" t="s">
        <v>57</v>
      </c>
      <c r="E11" s="147">
        <v>81.913629150390605</v>
      </c>
      <c r="F11" s="240" t="e">
        <f>#REF!</f>
        <v>#REF!</v>
      </c>
    </row>
    <row r="12" spans="2:6">
      <c r="B12" s="148" t="s">
        <v>76</v>
      </c>
      <c r="C12" s="148" t="s">
        <v>167</v>
      </c>
      <c r="D12" s="148" t="s">
        <v>39</v>
      </c>
      <c r="E12" s="150">
        <v>106.56833496093759</v>
      </c>
      <c r="F12" s="241"/>
    </row>
    <row r="13" spans="2:6">
      <c r="B13" s="146" t="s">
        <v>91</v>
      </c>
      <c r="C13" s="146" t="s">
        <v>168</v>
      </c>
      <c r="D13" s="146" t="s">
        <v>57</v>
      </c>
      <c r="E13" s="147">
        <v>84.00621337890621</v>
      </c>
      <c r="F13" s="240" t="e">
        <f>#REF!</f>
        <v>#REF!</v>
      </c>
    </row>
    <row r="14" spans="2:6">
      <c r="B14" s="148" t="s">
        <v>77</v>
      </c>
      <c r="C14" s="148" t="s">
        <v>168</v>
      </c>
      <c r="D14" s="148" t="s">
        <v>39</v>
      </c>
      <c r="E14" s="150">
        <v>107.8670288085938</v>
      </c>
      <c r="F14" s="241"/>
    </row>
    <row r="15" spans="2:6">
      <c r="B15" s="146" t="s">
        <v>92</v>
      </c>
      <c r="C15" s="146" t="s">
        <v>169</v>
      </c>
      <c r="D15" s="146" t="s">
        <v>57</v>
      </c>
      <c r="E15" s="147">
        <v>106.0152099609376</v>
      </c>
      <c r="F15" s="238" t="e">
        <f>#REF!</f>
        <v>#REF!</v>
      </c>
    </row>
    <row r="16" spans="2:6">
      <c r="B16" s="148" t="s">
        <v>78</v>
      </c>
      <c r="C16" s="148" t="s">
        <v>169</v>
      </c>
      <c r="D16" s="148" t="s">
        <v>39</v>
      </c>
      <c r="E16" s="150">
        <v>134.24807128906258</v>
      </c>
      <c r="F16" s="239"/>
    </row>
    <row r="17" spans="2:6">
      <c r="B17" s="146" t="s">
        <v>93</v>
      </c>
      <c r="C17" s="146" t="s">
        <v>170</v>
      </c>
      <c r="D17" s="146" t="s">
        <v>57</v>
      </c>
      <c r="E17" s="147">
        <v>90.092193603515597</v>
      </c>
      <c r="F17" s="238" t="e">
        <f>#REF!</f>
        <v>#REF!</v>
      </c>
    </row>
    <row r="18" spans="2:6">
      <c r="B18" s="148" t="s">
        <v>79</v>
      </c>
      <c r="C18" s="148" t="s">
        <v>170</v>
      </c>
      <c r="D18" s="148" t="s">
        <v>39</v>
      </c>
      <c r="E18" s="150">
        <v>137.76916503906259</v>
      </c>
      <c r="F18" s="239"/>
    </row>
    <row r="19" spans="2:6">
      <c r="B19" s="146" t="s">
        <v>111</v>
      </c>
      <c r="C19" s="146" t="s">
        <v>171</v>
      </c>
      <c r="D19" s="146" t="s">
        <v>57</v>
      </c>
      <c r="E19" s="147">
        <v>125.3886596679688</v>
      </c>
      <c r="F19" s="238" t="e">
        <f>#REF!</f>
        <v>#REF!</v>
      </c>
    </row>
    <row r="20" spans="2:6">
      <c r="B20" s="148" t="s">
        <v>80</v>
      </c>
      <c r="C20" s="148" t="s">
        <v>171</v>
      </c>
      <c r="D20" s="148" t="s">
        <v>39</v>
      </c>
      <c r="E20" s="150">
        <v>182.7837646484376</v>
      </c>
      <c r="F20" s="239"/>
    </row>
    <row r="21" spans="2:6">
      <c r="B21" s="146" t="s">
        <v>112</v>
      </c>
      <c r="C21" s="146" t="s">
        <v>172</v>
      </c>
      <c r="D21" s="146" t="s">
        <v>57</v>
      </c>
      <c r="E21" s="147">
        <v>139.0883666992188</v>
      </c>
      <c r="F21" s="238" t="e">
        <f>#REF!</f>
        <v>#REF!</v>
      </c>
    </row>
    <row r="22" spans="2:6">
      <c r="B22" s="148" t="s">
        <v>81</v>
      </c>
      <c r="C22" s="148" t="s">
        <v>172</v>
      </c>
      <c r="D22" s="148" t="s">
        <v>39</v>
      </c>
      <c r="E22" s="150">
        <v>173.96643066406259</v>
      </c>
      <c r="F22" s="239"/>
    </row>
    <row r="23" spans="2:6">
      <c r="B23" s="146" t="s">
        <v>113</v>
      </c>
      <c r="C23" s="146" t="s">
        <v>173</v>
      </c>
      <c r="D23" s="146" t="s">
        <v>57</v>
      </c>
      <c r="E23" s="147">
        <v>78.800939941406199</v>
      </c>
      <c r="F23" s="238" t="e">
        <f>#REF!</f>
        <v>#REF!</v>
      </c>
    </row>
    <row r="24" spans="2:6">
      <c r="B24" s="148" t="s">
        <v>82</v>
      </c>
      <c r="C24" s="148" t="s">
        <v>173</v>
      </c>
      <c r="D24" s="148" t="s">
        <v>39</v>
      </c>
      <c r="E24" s="150">
        <v>125.39171142578121</v>
      </c>
      <c r="F24" s="239"/>
    </row>
    <row r="25" spans="2:6">
      <c r="B25" s="146" t="s">
        <v>114</v>
      </c>
      <c r="C25" s="146" t="s">
        <v>174</v>
      </c>
      <c r="D25" s="146" t="s">
        <v>57</v>
      </c>
      <c r="E25" s="147">
        <v>87.201611328124997</v>
      </c>
      <c r="F25" s="238" t="e">
        <f>#REF!</f>
        <v>#REF!</v>
      </c>
    </row>
    <row r="26" spans="2:6">
      <c r="B26" s="148" t="s">
        <v>83</v>
      </c>
      <c r="C26" s="148" t="s">
        <v>174</v>
      </c>
      <c r="D26" s="148" t="s">
        <v>39</v>
      </c>
      <c r="E26" s="150">
        <v>134.0192993164062</v>
      </c>
      <c r="F26" s="239"/>
    </row>
    <row r="27" spans="2:6">
      <c r="B27" s="146" t="s">
        <v>115</v>
      </c>
      <c r="C27" s="146" t="s">
        <v>175</v>
      </c>
      <c r="D27" s="146" t="s">
        <v>57</v>
      </c>
      <c r="E27" s="147">
        <v>150.69592285156259</v>
      </c>
      <c r="F27" s="238" t="e">
        <f>#REF!</f>
        <v>#REF!</v>
      </c>
    </row>
    <row r="28" spans="2:6">
      <c r="B28" s="148" t="s">
        <v>84</v>
      </c>
      <c r="C28" s="148" t="s">
        <v>175</v>
      </c>
      <c r="D28" s="148" t="s">
        <v>39</v>
      </c>
      <c r="E28" s="150">
        <v>141.77272949218758</v>
      </c>
      <c r="F28" s="239"/>
    </row>
    <row r="29" spans="2:6">
      <c r="B29" s="146" t="s">
        <v>116</v>
      </c>
      <c r="C29" s="146" t="s">
        <v>176</v>
      </c>
      <c r="D29" s="146" t="s">
        <v>57</v>
      </c>
      <c r="E29" s="147">
        <v>128.3574096679688</v>
      </c>
      <c r="F29" s="238" t="e">
        <f>#REF!</f>
        <v>#REF!</v>
      </c>
    </row>
    <row r="30" spans="2:6">
      <c r="B30" s="148" t="s">
        <v>85</v>
      </c>
      <c r="C30" s="148" t="s">
        <v>176</v>
      </c>
      <c r="D30" s="148" t="s">
        <v>39</v>
      </c>
      <c r="E30" s="150">
        <v>142.28594970703119</v>
      </c>
      <c r="F30" s="239"/>
    </row>
    <row r="31" spans="2:6">
      <c r="B31" s="146" t="s">
        <v>262</v>
      </c>
      <c r="C31" s="146" t="s">
        <v>7</v>
      </c>
      <c r="D31" s="146" t="s">
        <v>57</v>
      </c>
      <c r="E31" s="147">
        <v>0</v>
      </c>
      <c r="F31" s="240" t="e">
        <f>#REF!</f>
        <v>#REF!</v>
      </c>
    </row>
    <row r="32" spans="2:6">
      <c r="B32" s="148" t="s">
        <v>261</v>
      </c>
      <c r="C32" s="148" t="s">
        <v>7</v>
      </c>
      <c r="D32" s="148" t="s">
        <v>39</v>
      </c>
      <c r="E32" s="150">
        <v>0</v>
      </c>
      <c r="F32" s="241"/>
    </row>
    <row r="33" spans="2:6">
      <c r="B33" s="146" t="s">
        <v>150</v>
      </c>
      <c r="C33" s="146" t="s">
        <v>55</v>
      </c>
      <c r="D33" s="146" t="s">
        <v>57</v>
      </c>
      <c r="E33" s="147">
        <v>19.362478637695322</v>
      </c>
      <c r="F33" s="240" t="e">
        <f>#REF!</f>
        <v>#REF!</v>
      </c>
    </row>
    <row r="34" spans="2:6">
      <c r="B34" s="148" t="s">
        <v>149</v>
      </c>
      <c r="C34" s="148" t="s">
        <v>55</v>
      </c>
      <c r="D34" s="148" t="s">
        <v>39</v>
      </c>
      <c r="E34" s="150">
        <v>23.8805633544922</v>
      </c>
      <c r="F34" s="241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13:F14"/>
    <mergeCell ref="F3:F4"/>
    <mergeCell ref="F5:F6"/>
    <mergeCell ref="F7:F8"/>
    <mergeCell ref="F9:F10"/>
    <mergeCell ref="F11:F12"/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8737-CE82-4E4F-A658-442783B2C220}">
  <dimension ref="A1:BF145"/>
  <sheetViews>
    <sheetView topLeftCell="A128" zoomScale="158" workbookViewId="0">
      <selection activeCell="D140" sqref="D140:F141"/>
    </sheetView>
  </sheetViews>
  <sheetFormatPr defaultColWidth="10.83203125" defaultRowHeight="15.5"/>
  <cols>
    <col min="1" max="1" width="10.83203125" style="152"/>
    <col min="2" max="2" width="10.83203125" style="153"/>
    <col min="3" max="3" width="14.1640625" style="152" customWidth="1"/>
    <col min="4" max="4" width="14.1640625" style="106" customWidth="1"/>
    <col min="5" max="6" width="10.83203125" style="106"/>
    <col min="7" max="16384" width="10.83203125" style="152"/>
  </cols>
  <sheetData>
    <row r="1" spans="1:58">
      <c r="A1" t="s">
        <v>35</v>
      </c>
      <c r="B1" t="s">
        <v>36</v>
      </c>
      <c r="C1" t="s">
        <v>37</v>
      </c>
      <c r="D1" s="106" t="s">
        <v>263</v>
      </c>
      <c r="E1" s="106" t="s">
        <v>201</v>
      </c>
      <c r="F1" s="106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V1" t="s">
        <v>244</v>
      </c>
      <c r="AW1" t="s">
        <v>245</v>
      </c>
      <c r="AX1" t="s">
        <v>246</v>
      </c>
      <c r="AY1" t="s">
        <v>247</v>
      </c>
      <c r="AZ1" t="s">
        <v>248</v>
      </c>
      <c r="BA1" t="s">
        <v>249</v>
      </c>
      <c r="BB1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>
      <c r="A2" t="s">
        <v>56</v>
      </c>
      <c r="B2" s="212" t="s">
        <v>177</v>
      </c>
      <c r="C2" t="s">
        <v>266</v>
      </c>
      <c r="D2" s="106">
        <v>0</v>
      </c>
      <c r="E2" s="106">
        <f>G2*4</f>
        <v>0.78551530838012795</v>
      </c>
      <c r="F2" s="106">
        <f>H2*4</f>
        <v>0</v>
      </c>
      <c r="G2">
        <v>0.19637882709503199</v>
      </c>
      <c r="H2">
        <v>0</v>
      </c>
      <c r="I2">
        <v>17950</v>
      </c>
      <c r="J2">
        <v>0</v>
      </c>
      <c r="K2">
        <v>17950</v>
      </c>
      <c r="L2">
        <v>0</v>
      </c>
      <c r="M2">
        <v>0</v>
      </c>
      <c r="N2">
        <v>432</v>
      </c>
      <c r="O2">
        <v>17518</v>
      </c>
      <c r="P2">
        <v>0</v>
      </c>
      <c r="Q2"/>
      <c r="R2"/>
      <c r="S2"/>
      <c r="T2"/>
      <c r="U2"/>
      <c r="V2"/>
      <c r="W2"/>
      <c r="X2">
        <v>7092.86572265625</v>
      </c>
      <c r="Y2"/>
      <c r="Z2"/>
      <c r="AA2" t="s">
        <v>267</v>
      </c>
      <c r="AB2"/>
      <c r="AC2"/>
      <c r="AD2"/>
      <c r="AE2"/>
      <c r="AF2"/>
      <c r="AG2"/>
      <c r="AH2"/>
      <c r="AI2"/>
      <c r="AJ2"/>
      <c r="AK2"/>
      <c r="AL2">
        <v>0</v>
      </c>
      <c r="AM2">
        <v>3589.9441168161902</v>
      </c>
      <c r="AN2">
        <v>3589.9441168161802</v>
      </c>
      <c r="AO2"/>
      <c r="AP2"/>
      <c r="AQ2"/>
      <c r="AR2"/>
      <c r="AS2">
        <v>8.9729778468608898E-2</v>
      </c>
      <c r="AT2">
        <v>0</v>
      </c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t="s">
        <v>56</v>
      </c>
      <c r="B3" s="212" t="s">
        <v>177</v>
      </c>
      <c r="C3" t="s">
        <v>267</v>
      </c>
      <c r="D3" s="106">
        <v>114.64089355468759</v>
      </c>
      <c r="E3" s="106">
        <f t="shared" ref="E3:E66" si="0">G3*4</f>
        <v>125.46430206298839</v>
      </c>
      <c r="F3" s="106">
        <f t="shared" ref="F3:F66" si="1">H3*4</f>
        <v>103.84233856201161</v>
      </c>
      <c r="G3">
        <v>31.366075515747099</v>
      </c>
      <c r="H3">
        <v>25.960584640502901</v>
      </c>
      <c r="I3">
        <v>17950</v>
      </c>
      <c r="J3">
        <v>432</v>
      </c>
      <c r="K3">
        <v>17518</v>
      </c>
      <c r="L3">
        <v>0</v>
      </c>
      <c r="M3">
        <v>0</v>
      </c>
      <c r="N3">
        <v>432</v>
      </c>
      <c r="O3">
        <v>17518</v>
      </c>
      <c r="P3">
        <v>0</v>
      </c>
      <c r="Q3"/>
      <c r="R3"/>
      <c r="S3"/>
      <c r="T3"/>
      <c r="U3"/>
      <c r="V3"/>
      <c r="W3"/>
      <c r="X3">
        <v>5069.6494140625</v>
      </c>
      <c r="Y3"/>
      <c r="Z3"/>
      <c r="AA3"/>
      <c r="AB3"/>
      <c r="AC3"/>
      <c r="AD3"/>
      <c r="AE3"/>
      <c r="AF3"/>
      <c r="AG3"/>
      <c r="AH3"/>
      <c r="AI3"/>
      <c r="AJ3"/>
      <c r="AK3"/>
      <c r="AL3">
        <v>6197.5347097891299</v>
      </c>
      <c r="AM3">
        <v>3098.1893933650399</v>
      </c>
      <c r="AN3">
        <v>3172.7808795319002</v>
      </c>
      <c r="AO3"/>
      <c r="AP3"/>
      <c r="AQ3"/>
      <c r="AR3"/>
      <c r="AS3">
        <v>30.039981842041001</v>
      </c>
      <c r="AT3">
        <v>27.282081604003899</v>
      </c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t="s">
        <v>58</v>
      </c>
      <c r="B4" s="212" t="s">
        <v>178</v>
      </c>
      <c r="C4" t="s">
        <v>266</v>
      </c>
      <c r="D4" s="106">
        <v>0.28380317687988199</v>
      </c>
      <c r="E4" s="106">
        <f t="shared" si="0"/>
        <v>1.3555983304977399</v>
      </c>
      <c r="F4" s="106">
        <f t="shared" si="1"/>
        <v>1.191938947886228E-2</v>
      </c>
      <c r="G4">
        <v>0.33889958262443498</v>
      </c>
      <c r="H4">
        <v>2.9798473697155701E-3</v>
      </c>
      <c r="I4">
        <v>16582</v>
      </c>
      <c r="J4">
        <v>1</v>
      </c>
      <c r="K4">
        <v>16581</v>
      </c>
      <c r="L4">
        <v>1</v>
      </c>
      <c r="M4">
        <v>0</v>
      </c>
      <c r="N4">
        <v>335</v>
      </c>
      <c r="O4">
        <v>16246</v>
      </c>
      <c r="P4">
        <v>7.0950792488707504E-2</v>
      </c>
      <c r="Q4"/>
      <c r="R4"/>
      <c r="S4"/>
      <c r="T4"/>
      <c r="U4"/>
      <c r="V4"/>
      <c r="W4"/>
      <c r="X4">
        <v>7092.86572265625</v>
      </c>
      <c r="Y4"/>
      <c r="Z4"/>
      <c r="AA4" t="s">
        <v>267</v>
      </c>
      <c r="AB4">
        <v>2.94602297296355E-3</v>
      </c>
      <c r="AC4"/>
      <c r="AD4"/>
      <c r="AE4">
        <v>9.9271735057381103E-3</v>
      </c>
      <c r="AF4">
        <v>0</v>
      </c>
      <c r="AG4">
        <v>0.293736941518634</v>
      </c>
      <c r="AH4"/>
      <c r="AI4"/>
      <c r="AJ4">
        <v>0.98775677461830702</v>
      </c>
      <c r="AK4">
        <v>0</v>
      </c>
      <c r="AL4">
        <v>7567.59716796875</v>
      </c>
      <c r="AM4">
        <v>3980.6327953611199</v>
      </c>
      <c r="AN4">
        <v>3980.8491121125799</v>
      </c>
      <c r="AO4"/>
      <c r="AP4"/>
      <c r="AQ4"/>
      <c r="AR4"/>
      <c r="AS4">
        <v>0.176604449748993</v>
      </c>
      <c r="AT4">
        <v>1.9227242097258599E-2</v>
      </c>
      <c r="AU4"/>
      <c r="AV4"/>
      <c r="AW4"/>
      <c r="AX4"/>
      <c r="AY4"/>
      <c r="AZ4"/>
      <c r="BA4">
        <v>6.2172864849621302E-3</v>
      </c>
      <c r="BB4">
        <v>0</v>
      </c>
      <c r="BC4"/>
      <c r="BD4"/>
      <c r="BE4">
        <v>0.61894433333231502</v>
      </c>
      <c r="BF4">
        <v>0</v>
      </c>
    </row>
    <row r="5" spans="1:58">
      <c r="A5" t="s">
        <v>58</v>
      </c>
      <c r="B5" s="212" t="s">
        <v>178</v>
      </c>
      <c r="C5" t="s">
        <v>267</v>
      </c>
      <c r="D5" s="106">
        <v>96.33433837890621</v>
      </c>
      <c r="E5" s="106">
        <f t="shared" si="0"/>
        <v>106.646514892578</v>
      </c>
      <c r="F5" s="106">
        <f t="shared" si="1"/>
        <v>86.044685363769602</v>
      </c>
      <c r="G5">
        <v>26.661628723144499</v>
      </c>
      <c r="H5">
        <v>21.511171340942401</v>
      </c>
      <c r="I5">
        <v>16582</v>
      </c>
      <c r="J5">
        <v>336</v>
      </c>
      <c r="K5">
        <v>16246</v>
      </c>
      <c r="L5">
        <v>1</v>
      </c>
      <c r="M5">
        <v>0</v>
      </c>
      <c r="N5">
        <v>335</v>
      </c>
      <c r="O5">
        <v>16246</v>
      </c>
      <c r="P5">
        <v>7.0950792488707504E-2</v>
      </c>
      <c r="Q5"/>
      <c r="R5"/>
      <c r="S5"/>
      <c r="T5"/>
      <c r="U5"/>
      <c r="V5"/>
      <c r="W5"/>
      <c r="X5">
        <v>5069.6494140625</v>
      </c>
      <c r="Y5"/>
      <c r="Z5"/>
      <c r="AA5"/>
      <c r="AB5"/>
      <c r="AC5"/>
      <c r="AD5"/>
      <c r="AE5"/>
      <c r="AF5"/>
      <c r="AG5"/>
      <c r="AH5"/>
      <c r="AI5"/>
      <c r="AJ5"/>
      <c r="AK5"/>
      <c r="AL5">
        <v>6492.5784098307304</v>
      </c>
      <c r="AM5">
        <v>3404.8433881696501</v>
      </c>
      <c r="AN5">
        <v>3467.40996441366</v>
      </c>
      <c r="AO5"/>
      <c r="AP5"/>
      <c r="AQ5"/>
      <c r="AR5"/>
      <c r="AS5">
        <v>25.398206710815401</v>
      </c>
      <c r="AT5">
        <v>22.770423889160199</v>
      </c>
      <c r="AU5"/>
      <c r="AV5"/>
      <c r="AW5"/>
      <c r="AX5"/>
      <c r="AY5"/>
      <c r="AZ5"/>
      <c r="BA5"/>
      <c r="BB5"/>
      <c r="BC5"/>
      <c r="BD5"/>
      <c r="BE5"/>
      <c r="BF5"/>
    </row>
    <row r="6" spans="1:58">
      <c r="A6" t="s">
        <v>59</v>
      </c>
      <c r="B6" s="212" t="s">
        <v>179</v>
      </c>
      <c r="C6" t="s">
        <v>266</v>
      </c>
      <c r="D6" s="106">
        <v>0</v>
      </c>
      <c r="E6" s="106">
        <f t="shared" si="0"/>
        <v>1.1603490114212041</v>
      </c>
      <c r="F6" s="106">
        <f t="shared" si="1"/>
        <v>0</v>
      </c>
      <c r="G6">
        <v>0.29008725285530101</v>
      </c>
      <c r="H6">
        <v>0</v>
      </c>
      <c r="I6">
        <v>12152</v>
      </c>
      <c r="J6">
        <v>0</v>
      </c>
      <c r="K6">
        <v>12152</v>
      </c>
      <c r="L6">
        <v>0</v>
      </c>
      <c r="M6">
        <v>0</v>
      </c>
      <c r="N6">
        <v>0</v>
      </c>
      <c r="O6">
        <v>12152</v>
      </c>
      <c r="P6">
        <v>0</v>
      </c>
      <c r="Q6"/>
      <c r="R6"/>
      <c r="S6"/>
      <c r="T6"/>
      <c r="U6"/>
      <c r="V6"/>
      <c r="W6"/>
      <c r="X6">
        <v>7092.86572265625</v>
      </c>
      <c r="Y6"/>
      <c r="Z6"/>
      <c r="AA6" t="s">
        <v>267</v>
      </c>
      <c r="AB6"/>
      <c r="AC6"/>
      <c r="AD6"/>
      <c r="AE6"/>
      <c r="AF6"/>
      <c r="AG6"/>
      <c r="AH6"/>
      <c r="AI6"/>
      <c r="AJ6"/>
      <c r="AK6"/>
      <c r="AL6">
        <v>0</v>
      </c>
      <c r="AM6">
        <v>4593.9689810013897</v>
      </c>
      <c r="AN6">
        <v>4593.9689810014097</v>
      </c>
      <c r="AO6"/>
      <c r="AP6"/>
      <c r="AQ6"/>
      <c r="AR6"/>
      <c r="AS6">
        <v>0.13254435360431699</v>
      </c>
      <c r="AT6">
        <v>0</v>
      </c>
      <c r="AU6"/>
      <c r="AV6"/>
      <c r="AW6"/>
      <c r="AX6"/>
      <c r="AY6"/>
      <c r="AZ6"/>
      <c r="BA6"/>
      <c r="BB6"/>
      <c r="BC6"/>
      <c r="BD6"/>
      <c r="BE6"/>
      <c r="BF6"/>
    </row>
    <row r="7" spans="1:58">
      <c r="A7" t="s">
        <v>59</v>
      </c>
      <c r="B7" s="212" t="s">
        <v>179</v>
      </c>
      <c r="C7" t="s">
        <v>267</v>
      </c>
      <c r="D7" s="106">
        <v>0</v>
      </c>
      <c r="E7" s="106">
        <f t="shared" si="0"/>
        <v>1.1603490114212041</v>
      </c>
      <c r="F7" s="106">
        <f t="shared" si="1"/>
        <v>0</v>
      </c>
      <c r="G7">
        <v>0.29008725285530101</v>
      </c>
      <c r="H7">
        <v>0</v>
      </c>
      <c r="I7">
        <v>12152</v>
      </c>
      <c r="J7">
        <v>0</v>
      </c>
      <c r="K7">
        <v>12152</v>
      </c>
      <c r="L7">
        <v>0</v>
      </c>
      <c r="M7">
        <v>0</v>
      </c>
      <c r="N7">
        <v>0</v>
      </c>
      <c r="O7">
        <v>12152</v>
      </c>
      <c r="P7">
        <v>0</v>
      </c>
      <c r="Q7"/>
      <c r="R7"/>
      <c r="S7"/>
      <c r="T7"/>
      <c r="U7"/>
      <c r="V7"/>
      <c r="W7"/>
      <c r="X7">
        <v>5069.6494140625</v>
      </c>
      <c r="Y7"/>
      <c r="Z7"/>
      <c r="AA7"/>
      <c r="AB7"/>
      <c r="AC7"/>
      <c r="AD7"/>
      <c r="AE7"/>
      <c r="AF7"/>
      <c r="AG7"/>
      <c r="AH7"/>
      <c r="AI7"/>
      <c r="AJ7"/>
      <c r="AK7"/>
      <c r="AL7">
        <v>0</v>
      </c>
      <c r="AM7">
        <v>4279.7416381233197</v>
      </c>
      <c r="AN7">
        <v>4279.7416381232897</v>
      </c>
      <c r="AO7"/>
      <c r="AP7"/>
      <c r="AQ7"/>
      <c r="AR7"/>
      <c r="AS7">
        <v>0.13254435360431699</v>
      </c>
      <c r="AT7">
        <v>0</v>
      </c>
      <c r="AU7"/>
      <c r="AV7"/>
      <c r="AW7"/>
      <c r="AX7"/>
      <c r="AY7"/>
      <c r="AZ7"/>
      <c r="BA7"/>
      <c r="BB7"/>
      <c r="BC7"/>
      <c r="BD7"/>
      <c r="BE7"/>
      <c r="BF7"/>
    </row>
    <row r="8" spans="1:58">
      <c r="A8" t="s">
        <v>60</v>
      </c>
      <c r="B8" s="212" t="s">
        <v>180</v>
      </c>
      <c r="C8" t="s">
        <v>266</v>
      </c>
      <c r="D8" s="106">
        <v>0.34323201179504398</v>
      </c>
      <c r="E8" s="106">
        <f t="shared" si="0"/>
        <v>1.6395018100738521</v>
      </c>
      <c r="F8" s="106">
        <f t="shared" si="1"/>
        <v>1.441524084657432E-2</v>
      </c>
      <c r="G8">
        <v>0.40987545251846302</v>
      </c>
      <c r="H8">
        <v>3.6038102116435801E-3</v>
      </c>
      <c r="I8">
        <v>13711</v>
      </c>
      <c r="J8">
        <v>1</v>
      </c>
      <c r="K8">
        <v>13710</v>
      </c>
      <c r="L8">
        <v>1</v>
      </c>
      <c r="M8">
        <v>0</v>
      </c>
      <c r="N8">
        <v>0</v>
      </c>
      <c r="O8">
        <v>13710</v>
      </c>
      <c r="P8">
        <v>8.5808002201856901E-2</v>
      </c>
      <c r="Q8"/>
      <c r="R8"/>
      <c r="S8"/>
      <c r="T8"/>
      <c r="U8"/>
      <c r="V8"/>
      <c r="W8"/>
      <c r="X8">
        <v>7092.86572265625</v>
      </c>
      <c r="Y8"/>
      <c r="Z8"/>
      <c r="AA8" t="s">
        <v>267</v>
      </c>
      <c r="AB8">
        <v>1</v>
      </c>
      <c r="AC8"/>
      <c r="AD8"/>
      <c r="AE8">
        <v>4.3479096167669304</v>
      </c>
      <c r="AF8">
        <v>0</v>
      </c>
      <c r="AG8">
        <v>50</v>
      </c>
      <c r="AH8"/>
      <c r="AI8"/>
      <c r="AJ8">
        <v>133.69774041917299</v>
      </c>
      <c r="AK8">
        <v>0</v>
      </c>
      <c r="AL8">
        <v>7123.89306640625</v>
      </c>
      <c r="AM8">
        <v>4606.7171727843397</v>
      </c>
      <c r="AN8">
        <v>4606.90076084458</v>
      </c>
      <c r="AO8"/>
      <c r="AP8"/>
      <c r="AQ8"/>
      <c r="AR8"/>
      <c r="AS8">
        <v>0.213587716221809</v>
      </c>
      <c r="AT8">
        <v>2.3253349587321299E-2</v>
      </c>
      <c r="AU8"/>
      <c r="AV8"/>
      <c r="AW8"/>
      <c r="AX8"/>
      <c r="AY8"/>
      <c r="AZ8"/>
      <c r="BA8">
        <v>2.5684635354776</v>
      </c>
      <c r="BB8">
        <v>0</v>
      </c>
      <c r="BC8"/>
      <c r="BD8"/>
      <c r="BE8">
        <v>89.211588386939994</v>
      </c>
      <c r="BF8">
        <v>10.788411613059999</v>
      </c>
    </row>
    <row r="9" spans="1:58">
      <c r="A9" t="s">
        <v>60</v>
      </c>
      <c r="B9" s="212" t="s">
        <v>180</v>
      </c>
      <c r="C9" t="s">
        <v>267</v>
      </c>
      <c r="D9" s="106">
        <v>0.34323201179504398</v>
      </c>
      <c r="E9" s="106">
        <f t="shared" si="0"/>
        <v>1.6395018100738521</v>
      </c>
      <c r="F9" s="106">
        <f t="shared" si="1"/>
        <v>1.441524084657432E-2</v>
      </c>
      <c r="G9">
        <v>0.40987545251846302</v>
      </c>
      <c r="H9">
        <v>3.6038102116435801E-3</v>
      </c>
      <c r="I9">
        <v>13711</v>
      </c>
      <c r="J9">
        <v>1</v>
      </c>
      <c r="K9">
        <v>13710</v>
      </c>
      <c r="L9">
        <v>1</v>
      </c>
      <c r="M9">
        <v>0</v>
      </c>
      <c r="N9">
        <v>0</v>
      </c>
      <c r="O9">
        <v>13710</v>
      </c>
      <c r="P9">
        <v>8.5808002201856901E-2</v>
      </c>
      <c r="Q9"/>
      <c r="R9"/>
      <c r="S9"/>
      <c r="T9"/>
      <c r="U9"/>
      <c r="V9"/>
      <c r="W9"/>
      <c r="X9">
        <v>5069.6494140625</v>
      </c>
      <c r="Y9"/>
      <c r="Z9"/>
      <c r="AA9"/>
      <c r="AB9"/>
      <c r="AC9"/>
      <c r="AD9"/>
      <c r="AE9"/>
      <c r="AF9"/>
      <c r="AG9"/>
      <c r="AH9"/>
      <c r="AI9"/>
      <c r="AJ9"/>
      <c r="AK9"/>
      <c r="AL9">
        <v>6032.8935546875</v>
      </c>
      <c r="AM9">
        <v>4293.0075170760401</v>
      </c>
      <c r="AN9">
        <v>4293.1344141687496</v>
      </c>
      <c r="AO9"/>
      <c r="AP9"/>
      <c r="AQ9"/>
      <c r="AR9"/>
      <c r="AS9">
        <v>0.213587716221809</v>
      </c>
      <c r="AT9">
        <v>2.3253349587321299E-2</v>
      </c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t="s">
        <v>61</v>
      </c>
      <c r="B10" s="212" t="s">
        <v>181</v>
      </c>
      <c r="C10" t="s">
        <v>266</v>
      </c>
      <c r="D10" s="106">
        <v>0</v>
      </c>
      <c r="E10" s="106">
        <f t="shared" si="0"/>
        <v>0.87210106849670399</v>
      </c>
      <c r="F10" s="106">
        <f t="shared" si="1"/>
        <v>0</v>
      </c>
      <c r="G10">
        <v>0.218025267124176</v>
      </c>
      <c r="H10">
        <v>0</v>
      </c>
      <c r="I10">
        <v>16168</v>
      </c>
      <c r="J10">
        <v>0</v>
      </c>
      <c r="K10">
        <v>16168</v>
      </c>
      <c r="L10">
        <v>0</v>
      </c>
      <c r="M10">
        <v>0</v>
      </c>
      <c r="N10">
        <v>289</v>
      </c>
      <c r="O10">
        <v>15879</v>
      </c>
      <c r="P10">
        <v>0</v>
      </c>
      <c r="Q10"/>
      <c r="R10"/>
      <c r="S10"/>
      <c r="T10"/>
      <c r="U10"/>
      <c r="V10"/>
      <c r="W10"/>
      <c r="X10">
        <v>7092.86572265625</v>
      </c>
      <c r="Y10"/>
      <c r="Z10"/>
      <c r="AA10" t="s">
        <v>267</v>
      </c>
      <c r="AB10"/>
      <c r="AC10"/>
      <c r="AD10"/>
      <c r="AE10"/>
      <c r="AF10"/>
      <c r="AG10"/>
      <c r="AH10"/>
      <c r="AI10"/>
      <c r="AJ10"/>
      <c r="AK10"/>
      <c r="AL10">
        <v>0</v>
      </c>
      <c r="AM10">
        <v>3529.1867684539402</v>
      </c>
      <c r="AN10">
        <v>3529.1867684539402</v>
      </c>
      <c r="AO10"/>
      <c r="AP10"/>
      <c r="AQ10"/>
      <c r="AR10"/>
      <c r="AS10">
        <v>9.9620014429092393E-2</v>
      </c>
      <c r="AT10">
        <v>0</v>
      </c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>
      <c r="A11" t="s">
        <v>61</v>
      </c>
      <c r="B11" s="212" t="s">
        <v>181</v>
      </c>
      <c r="C11" t="s">
        <v>267</v>
      </c>
      <c r="D11" s="106">
        <v>84.877636718749997</v>
      </c>
      <c r="E11" s="106">
        <f t="shared" si="0"/>
        <v>94.673851013183594</v>
      </c>
      <c r="F11" s="106">
        <f t="shared" si="1"/>
        <v>75.101776123046804</v>
      </c>
      <c r="G11">
        <v>23.668462753295898</v>
      </c>
      <c r="H11">
        <v>18.775444030761701</v>
      </c>
      <c r="I11">
        <v>16168</v>
      </c>
      <c r="J11">
        <v>289</v>
      </c>
      <c r="K11">
        <v>15879</v>
      </c>
      <c r="L11">
        <v>0</v>
      </c>
      <c r="M11">
        <v>0</v>
      </c>
      <c r="N11">
        <v>289</v>
      </c>
      <c r="O11">
        <v>15879</v>
      </c>
      <c r="P11">
        <v>0</v>
      </c>
      <c r="Q11"/>
      <c r="R11"/>
      <c r="S11"/>
      <c r="T11"/>
      <c r="U11"/>
      <c r="V11"/>
      <c r="W11"/>
      <c r="X11">
        <v>5069.6494140625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>
        <v>6344.59382771951</v>
      </c>
      <c r="AM11">
        <v>3069.5831736940499</v>
      </c>
      <c r="AN11">
        <v>3128.1233814509301</v>
      </c>
      <c r="AO11"/>
      <c r="AP11"/>
      <c r="AQ11"/>
      <c r="AR11"/>
      <c r="AS11">
        <v>22.468290328979499</v>
      </c>
      <c r="AT11">
        <v>19.9718532562256</v>
      </c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>
      <c r="A12" t="s">
        <v>62</v>
      </c>
      <c r="B12" s="212" t="s">
        <v>182</v>
      </c>
      <c r="C12" t="s">
        <v>266</v>
      </c>
      <c r="D12" s="106">
        <v>0.27627217769622797</v>
      </c>
      <c r="E12" s="106">
        <f t="shared" si="0"/>
        <v>1.3196222782135001</v>
      </c>
      <c r="F12" s="106">
        <f t="shared" si="1"/>
        <v>1.160310581326484E-2</v>
      </c>
      <c r="G12">
        <v>0.32990556955337502</v>
      </c>
      <c r="H12">
        <v>2.90077645331621E-3</v>
      </c>
      <c r="I12">
        <v>17034</v>
      </c>
      <c r="J12">
        <v>1</v>
      </c>
      <c r="K12">
        <v>17033</v>
      </c>
      <c r="L12">
        <v>0</v>
      </c>
      <c r="M12">
        <v>1</v>
      </c>
      <c r="N12">
        <v>169</v>
      </c>
      <c r="O12">
        <v>16864</v>
      </c>
      <c r="P12">
        <v>0</v>
      </c>
      <c r="Q12"/>
      <c r="R12"/>
      <c r="S12"/>
      <c r="T12"/>
      <c r="U12"/>
      <c r="V12"/>
      <c r="W12"/>
      <c r="X12">
        <v>7092.86572265625</v>
      </c>
      <c r="Y12"/>
      <c r="Z12"/>
      <c r="AA12" t="s">
        <v>267</v>
      </c>
      <c r="AB12">
        <v>5.8879305060387703E-3</v>
      </c>
      <c r="AC12"/>
      <c r="AD12"/>
      <c r="AE12">
        <v>1.9854465779745499E-2</v>
      </c>
      <c r="AF12">
        <v>0</v>
      </c>
      <c r="AG12">
        <v>0.58534657067380202</v>
      </c>
      <c r="AH12"/>
      <c r="AI12"/>
      <c r="AJ12">
        <v>1.9656974246158501</v>
      </c>
      <c r="AK12">
        <v>0</v>
      </c>
      <c r="AL12">
        <v>9513.2099609375</v>
      </c>
      <c r="AM12">
        <v>3585.9258826014002</v>
      </c>
      <c r="AN12">
        <v>3586.27385043504</v>
      </c>
      <c r="AO12"/>
      <c r="AP12"/>
      <c r="AQ12"/>
      <c r="AR12"/>
      <c r="AS12">
        <v>0.171917885541916</v>
      </c>
      <c r="AT12">
        <v>1.87170393764973E-2</v>
      </c>
      <c r="AU12"/>
      <c r="AV12"/>
      <c r="AW12"/>
      <c r="AX12"/>
      <c r="AY12"/>
      <c r="AZ12"/>
      <c r="BA12">
        <v>1.2433671430563901E-2</v>
      </c>
      <c r="BB12">
        <v>0</v>
      </c>
      <c r="BC12"/>
      <c r="BD12"/>
      <c r="BE12">
        <v>1.2322800368328499</v>
      </c>
      <c r="BF12">
        <v>0</v>
      </c>
    </row>
    <row r="13" spans="1:58">
      <c r="A13" t="s">
        <v>62</v>
      </c>
      <c r="B13" s="212" t="s">
        <v>182</v>
      </c>
      <c r="C13" t="s">
        <v>267</v>
      </c>
      <c r="D13" s="106">
        <v>46.921780395507803</v>
      </c>
      <c r="E13" s="106">
        <f t="shared" si="0"/>
        <v>54.001491546630803</v>
      </c>
      <c r="F13" s="106">
        <f t="shared" si="1"/>
        <v>39.852703094482443</v>
      </c>
      <c r="G13">
        <v>13.500372886657701</v>
      </c>
      <c r="H13">
        <v>9.9631757736206108</v>
      </c>
      <c r="I13">
        <v>17034</v>
      </c>
      <c r="J13">
        <v>169</v>
      </c>
      <c r="K13">
        <v>16865</v>
      </c>
      <c r="L13">
        <v>0</v>
      </c>
      <c r="M13">
        <v>1</v>
      </c>
      <c r="N13">
        <v>169</v>
      </c>
      <c r="O13">
        <v>16864</v>
      </c>
      <c r="P13">
        <v>0</v>
      </c>
      <c r="Q13"/>
      <c r="R13"/>
      <c r="S13"/>
      <c r="T13"/>
      <c r="U13"/>
      <c r="V13"/>
      <c r="W13"/>
      <c r="X13">
        <v>5069.6494140625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>
        <v>6363.53319734652</v>
      </c>
      <c r="AM13">
        <v>3137.3912849541598</v>
      </c>
      <c r="AN13">
        <v>3169.3989157627998</v>
      </c>
      <c r="AO13"/>
      <c r="AP13"/>
      <c r="AQ13"/>
      <c r="AR13"/>
      <c r="AS13">
        <v>12.633136749267599</v>
      </c>
      <c r="AT13">
        <v>10.828444480896</v>
      </c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>
      <c r="A14" t="s">
        <v>63</v>
      </c>
      <c r="B14" s="212">
        <v>11194</v>
      </c>
      <c r="C14" t="s">
        <v>266</v>
      </c>
      <c r="D14" s="106">
        <v>0.29659235477447599</v>
      </c>
      <c r="E14" s="106">
        <f t="shared" si="0"/>
        <v>1.416693687438964</v>
      </c>
      <c r="F14" s="106">
        <f t="shared" si="1"/>
        <v>1.245650276541708E-2</v>
      </c>
      <c r="G14">
        <v>0.35417342185974099</v>
      </c>
      <c r="H14">
        <v>3.11412569135427E-3</v>
      </c>
      <c r="I14">
        <v>15867</v>
      </c>
      <c r="J14">
        <v>1</v>
      </c>
      <c r="K14">
        <v>15866</v>
      </c>
      <c r="L14">
        <v>0</v>
      </c>
      <c r="M14">
        <v>1</v>
      </c>
      <c r="N14">
        <v>338</v>
      </c>
      <c r="O14">
        <v>15528</v>
      </c>
      <c r="P14">
        <v>0</v>
      </c>
      <c r="Q14"/>
      <c r="R14"/>
      <c r="S14"/>
      <c r="T14"/>
      <c r="U14"/>
      <c r="V14"/>
      <c r="W14"/>
      <c r="X14">
        <v>7092.86572265625</v>
      </c>
      <c r="Y14"/>
      <c r="Z14"/>
      <c r="AA14" t="s">
        <v>267</v>
      </c>
      <c r="AB14">
        <v>2.9270471397086699E-3</v>
      </c>
      <c r="AC14"/>
      <c r="AD14"/>
      <c r="AE14">
        <v>9.8632248567807907E-3</v>
      </c>
      <c r="AF14">
        <v>0</v>
      </c>
      <c r="AG14">
        <v>0.29185045393445602</v>
      </c>
      <c r="AH14"/>
      <c r="AI14"/>
      <c r="AJ14">
        <v>0.98142548041748801</v>
      </c>
      <c r="AK14">
        <v>0</v>
      </c>
      <c r="AL14">
        <v>9502.78515625</v>
      </c>
      <c r="AM14">
        <v>3888.5472692010899</v>
      </c>
      <c r="AN14">
        <v>3888.9011002899601</v>
      </c>
      <c r="AO14"/>
      <c r="AP14"/>
      <c r="AQ14"/>
      <c r="AR14"/>
      <c r="AS14">
        <v>0.18456323444843301</v>
      </c>
      <c r="AT14">
        <v>2.0093670114874802E-2</v>
      </c>
      <c r="AU14"/>
      <c r="AV14"/>
      <c r="AW14"/>
      <c r="AX14"/>
      <c r="AY14"/>
      <c r="AZ14"/>
      <c r="BA14">
        <v>6.1772240650596697E-3</v>
      </c>
      <c r="BB14">
        <v>0</v>
      </c>
      <c r="BC14"/>
      <c r="BD14"/>
      <c r="BE14">
        <v>0.61497378364053501</v>
      </c>
      <c r="BF14">
        <v>0</v>
      </c>
    </row>
    <row r="15" spans="1:58">
      <c r="A15" t="s">
        <v>63</v>
      </c>
      <c r="B15" s="212">
        <v>11194</v>
      </c>
      <c r="C15" t="s">
        <v>267</v>
      </c>
      <c r="D15" s="106">
        <v>101.32817993164061</v>
      </c>
      <c r="E15" s="106">
        <f t="shared" si="0"/>
        <v>112.1433944702148</v>
      </c>
      <c r="F15" s="106">
        <f t="shared" si="1"/>
        <v>90.537757873535199</v>
      </c>
      <c r="G15">
        <v>28.0358486175537</v>
      </c>
      <c r="H15">
        <v>22.6344394683838</v>
      </c>
      <c r="I15">
        <v>15867</v>
      </c>
      <c r="J15">
        <v>338</v>
      </c>
      <c r="K15">
        <v>15529</v>
      </c>
      <c r="L15">
        <v>0</v>
      </c>
      <c r="M15">
        <v>1</v>
      </c>
      <c r="N15">
        <v>338</v>
      </c>
      <c r="O15">
        <v>15528</v>
      </c>
      <c r="P15">
        <v>0</v>
      </c>
      <c r="Q15"/>
      <c r="R15"/>
      <c r="S15"/>
      <c r="T15"/>
      <c r="U15"/>
      <c r="V15"/>
      <c r="W15"/>
      <c r="X15">
        <v>5069.6494140625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>
        <v>6323.1790171967496</v>
      </c>
      <c r="AM15">
        <v>3232.2378096415</v>
      </c>
      <c r="AN15">
        <v>3298.0812663852898</v>
      </c>
      <c r="AO15"/>
      <c r="AP15"/>
      <c r="AQ15"/>
      <c r="AR15"/>
      <c r="AS15">
        <v>26.710758209228501</v>
      </c>
      <c r="AT15">
        <v>23.954942703247099</v>
      </c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t="s">
        <v>64</v>
      </c>
      <c r="B16" s="212">
        <v>11245</v>
      </c>
      <c r="C16" t="s">
        <v>266</v>
      </c>
      <c r="D16" s="106">
        <v>0</v>
      </c>
      <c r="E16" s="106">
        <f t="shared" si="0"/>
        <v>0.83724707365036</v>
      </c>
      <c r="F16" s="106">
        <f t="shared" si="1"/>
        <v>0</v>
      </c>
      <c r="G16">
        <v>0.20931176841259</v>
      </c>
      <c r="H16">
        <v>0</v>
      </c>
      <c r="I16">
        <v>16841</v>
      </c>
      <c r="J16">
        <v>0</v>
      </c>
      <c r="K16">
        <v>16841</v>
      </c>
      <c r="L16">
        <v>0</v>
      </c>
      <c r="M16">
        <v>0</v>
      </c>
      <c r="N16">
        <v>251</v>
      </c>
      <c r="O16">
        <v>16590</v>
      </c>
      <c r="P16">
        <v>0</v>
      </c>
      <c r="Q16"/>
      <c r="R16"/>
      <c r="S16"/>
      <c r="T16"/>
      <c r="U16"/>
      <c r="V16"/>
      <c r="W16"/>
      <c r="X16">
        <v>7092.86572265625</v>
      </c>
      <c r="Y16"/>
      <c r="Z16"/>
      <c r="AA16" t="s">
        <v>267</v>
      </c>
      <c r="AB16"/>
      <c r="AC16"/>
      <c r="AD16"/>
      <c r="AE16"/>
      <c r="AF16"/>
      <c r="AG16"/>
      <c r="AH16"/>
      <c r="AI16"/>
      <c r="AJ16"/>
      <c r="AK16"/>
      <c r="AL16">
        <v>0</v>
      </c>
      <c r="AM16">
        <v>3505.2049861717901</v>
      </c>
      <c r="AN16">
        <v>3505.2049861718001</v>
      </c>
      <c r="AO16"/>
      <c r="AP16"/>
      <c r="AQ16"/>
      <c r="AR16"/>
      <c r="AS16">
        <v>9.5638833940029103E-2</v>
      </c>
      <c r="AT16">
        <v>0</v>
      </c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t="s">
        <v>64</v>
      </c>
      <c r="B17" s="212">
        <v>11245</v>
      </c>
      <c r="C17" t="s">
        <v>267</v>
      </c>
      <c r="D17" s="106">
        <v>70.664868164062597</v>
      </c>
      <c r="E17" s="106">
        <f t="shared" si="0"/>
        <v>79.415328979492003</v>
      </c>
      <c r="F17" s="106">
        <f t="shared" si="1"/>
        <v>61.930660247802798</v>
      </c>
      <c r="G17">
        <v>19.853832244873001</v>
      </c>
      <c r="H17">
        <v>15.4826650619507</v>
      </c>
      <c r="I17">
        <v>16841</v>
      </c>
      <c r="J17">
        <v>251</v>
      </c>
      <c r="K17">
        <v>16590</v>
      </c>
      <c r="L17">
        <v>0</v>
      </c>
      <c r="M17">
        <v>0</v>
      </c>
      <c r="N17">
        <v>251</v>
      </c>
      <c r="O17">
        <v>16590</v>
      </c>
      <c r="P17">
        <v>0</v>
      </c>
      <c r="Q17"/>
      <c r="R17"/>
      <c r="S17"/>
      <c r="T17"/>
      <c r="U17"/>
      <c r="V17"/>
      <c r="W17"/>
      <c r="X17">
        <v>5069.6494140625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>
        <v>6284.4526814616502</v>
      </c>
      <c r="AM17">
        <v>3077.8915745436798</v>
      </c>
      <c r="AN17">
        <v>3125.6824918191601</v>
      </c>
      <c r="AO17"/>
      <c r="AP17"/>
      <c r="AQ17"/>
      <c r="AR17"/>
      <c r="AS17">
        <v>18.7818393707275</v>
      </c>
      <c r="AT17">
        <v>16.5516548156738</v>
      </c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t="s">
        <v>260</v>
      </c>
      <c r="B18" s="212" t="s">
        <v>7</v>
      </c>
      <c r="C18" t="s">
        <v>266</v>
      </c>
      <c r="D18" s="106">
        <v>0</v>
      </c>
      <c r="E18" s="106">
        <f t="shared" si="0"/>
        <v>0.76265507936477595</v>
      </c>
      <c r="F18" s="106">
        <f t="shared" si="1"/>
        <v>0</v>
      </c>
      <c r="G18">
        <v>0.19066376984119399</v>
      </c>
      <c r="H18">
        <v>0</v>
      </c>
      <c r="I18">
        <v>18488</v>
      </c>
      <c r="J18">
        <v>0</v>
      </c>
      <c r="K18">
        <v>18488</v>
      </c>
      <c r="L18">
        <v>0</v>
      </c>
      <c r="M18">
        <v>0</v>
      </c>
      <c r="N18">
        <v>0</v>
      </c>
      <c r="O18">
        <v>18488</v>
      </c>
      <c r="P18">
        <v>0</v>
      </c>
      <c r="Q18"/>
      <c r="R18"/>
      <c r="S18"/>
      <c r="T18"/>
      <c r="U18"/>
      <c r="V18"/>
      <c r="W18"/>
      <c r="X18">
        <v>7092.86572265625</v>
      </c>
      <c r="Y18"/>
      <c r="Z18"/>
      <c r="AA18" t="s">
        <v>267</v>
      </c>
      <c r="AB18"/>
      <c r="AC18"/>
      <c r="AD18"/>
      <c r="AE18"/>
      <c r="AF18"/>
      <c r="AG18"/>
      <c r="AH18"/>
      <c r="AI18"/>
      <c r="AJ18"/>
      <c r="AK18"/>
      <c r="AL18">
        <v>0</v>
      </c>
      <c r="AM18">
        <v>3071.6642262530199</v>
      </c>
      <c r="AN18">
        <v>3071.6642262530199</v>
      </c>
      <c r="AO18"/>
      <c r="AP18"/>
      <c r="AQ18"/>
      <c r="AR18"/>
      <c r="AS18">
        <v>8.7118551135063199E-2</v>
      </c>
      <c r="AT18">
        <v>0</v>
      </c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t="s">
        <v>260</v>
      </c>
      <c r="B19" s="212" t="s">
        <v>7</v>
      </c>
      <c r="C19" t="s">
        <v>267</v>
      </c>
      <c r="D19" s="106">
        <v>0</v>
      </c>
      <c r="E19" s="106">
        <f t="shared" si="0"/>
        <v>0.76265507936477595</v>
      </c>
      <c r="F19" s="106">
        <f t="shared" si="1"/>
        <v>0</v>
      </c>
      <c r="G19">
        <v>0.19066376984119399</v>
      </c>
      <c r="H19">
        <v>0</v>
      </c>
      <c r="I19">
        <v>18488</v>
      </c>
      <c r="J19">
        <v>0</v>
      </c>
      <c r="K19">
        <v>18488</v>
      </c>
      <c r="L19">
        <v>0</v>
      </c>
      <c r="M19">
        <v>0</v>
      </c>
      <c r="N19">
        <v>0</v>
      </c>
      <c r="O19">
        <v>18488</v>
      </c>
      <c r="P19">
        <v>0</v>
      </c>
      <c r="Q19"/>
      <c r="R19"/>
      <c r="S19"/>
      <c r="T19"/>
      <c r="U19"/>
      <c r="V19"/>
      <c r="W19"/>
      <c r="X19">
        <v>5069.6494140625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>
        <v>0</v>
      </c>
      <c r="AM19">
        <v>2856.6551550448798</v>
      </c>
      <c r="AN19">
        <v>2856.6551550448798</v>
      </c>
      <c r="AO19"/>
      <c r="AP19"/>
      <c r="AQ19"/>
      <c r="AR19"/>
      <c r="AS19">
        <v>8.7118551135063199E-2</v>
      </c>
      <c r="AT19">
        <v>0</v>
      </c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t="s">
        <v>65</v>
      </c>
      <c r="B20" s="212">
        <v>11284</v>
      </c>
      <c r="C20" t="s">
        <v>266</v>
      </c>
      <c r="D20" s="106">
        <v>0</v>
      </c>
      <c r="E20" s="106">
        <f t="shared" si="0"/>
        <v>0.80571603775024403</v>
      </c>
      <c r="F20" s="106">
        <f t="shared" si="1"/>
        <v>0</v>
      </c>
      <c r="G20">
        <v>0.20142900943756101</v>
      </c>
      <c r="H20">
        <v>0</v>
      </c>
      <c r="I20">
        <v>17500</v>
      </c>
      <c r="J20">
        <v>0</v>
      </c>
      <c r="K20">
        <v>17500</v>
      </c>
      <c r="L20">
        <v>0</v>
      </c>
      <c r="M20">
        <v>0</v>
      </c>
      <c r="N20">
        <v>269</v>
      </c>
      <c r="O20">
        <v>17231</v>
      </c>
      <c r="P20">
        <v>0</v>
      </c>
      <c r="Q20"/>
      <c r="R20"/>
      <c r="S20"/>
      <c r="T20"/>
      <c r="U20"/>
      <c r="V20"/>
      <c r="W20"/>
      <c r="X20">
        <v>7092.86572265625</v>
      </c>
      <c r="Y20"/>
      <c r="Z20"/>
      <c r="AA20" t="s">
        <v>267</v>
      </c>
      <c r="AB20"/>
      <c r="AC20"/>
      <c r="AD20"/>
      <c r="AE20"/>
      <c r="AF20"/>
      <c r="AG20"/>
      <c r="AH20"/>
      <c r="AI20"/>
      <c r="AJ20"/>
      <c r="AK20"/>
      <c r="AL20">
        <v>0</v>
      </c>
      <c r="AM20">
        <v>3269.9343551478801</v>
      </c>
      <c r="AN20">
        <v>3269.9343551478801</v>
      </c>
      <c r="AO20"/>
      <c r="AP20"/>
      <c r="AQ20"/>
      <c r="AR20"/>
      <c r="AS20">
        <v>9.2037208378315E-2</v>
      </c>
      <c r="AT20">
        <v>0</v>
      </c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>
      <c r="A21" t="s">
        <v>65</v>
      </c>
      <c r="B21" s="212">
        <v>11284</v>
      </c>
      <c r="C21" t="s">
        <v>267</v>
      </c>
      <c r="D21" s="106">
        <v>72.897851562499994</v>
      </c>
      <c r="E21" s="106">
        <f t="shared" si="0"/>
        <v>81.617553710937599</v>
      </c>
      <c r="F21" s="106">
        <f t="shared" si="1"/>
        <v>64.194282531738395</v>
      </c>
      <c r="G21">
        <v>20.4043884277344</v>
      </c>
      <c r="H21">
        <v>16.048570632934599</v>
      </c>
      <c r="I21">
        <v>17500</v>
      </c>
      <c r="J21">
        <v>269</v>
      </c>
      <c r="K21">
        <v>17231</v>
      </c>
      <c r="L21">
        <v>0</v>
      </c>
      <c r="M21">
        <v>0</v>
      </c>
      <c r="N21">
        <v>269</v>
      </c>
      <c r="O21">
        <v>17231</v>
      </c>
      <c r="P21">
        <v>0</v>
      </c>
      <c r="Q21"/>
      <c r="R21"/>
      <c r="S21"/>
      <c r="T21"/>
      <c r="U21"/>
      <c r="V21"/>
      <c r="W21"/>
      <c r="X21">
        <v>5069.6494140625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>
        <v>6179.3485729118302</v>
      </c>
      <c r="AM21">
        <v>2945.2969359253502</v>
      </c>
      <c r="AN21">
        <v>2995.0089296596002</v>
      </c>
      <c r="AO21"/>
      <c r="AP21"/>
      <c r="AQ21"/>
      <c r="AR21"/>
      <c r="AS21">
        <v>19.336164474487301</v>
      </c>
      <c r="AT21">
        <v>17.113811492919901</v>
      </c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>
      <c r="A22" t="s">
        <v>66</v>
      </c>
      <c r="B22" s="212">
        <v>12028</v>
      </c>
      <c r="C22" t="s">
        <v>266</v>
      </c>
      <c r="D22" s="106">
        <v>0.55123372077941801</v>
      </c>
      <c r="E22" s="106">
        <f t="shared" si="0"/>
        <v>1.76582944393158</v>
      </c>
      <c r="F22" s="106">
        <f t="shared" si="1"/>
        <v>8.3507753908634005E-2</v>
      </c>
      <c r="G22">
        <v>0.44145736098289501</v>
      </c>
      <c r="H22">
        <v>2.0876938477158501E-2</v>
      </c>
      <c r="I22">
        <v>17075</v>
      </c>
      <c r="J22">
        <v>2</v>
      </c>
      <c r="K22">
        <v>17073</v>
      </c>
      <c r="L22">
        <v>0</v>
      </c>
      <c r="M22">
        <v>2</v>
      </c>
      <c r="N22">
        <v>578</v>
      </c>
      <c r="O22">
        <v>16495</v>
      </c>
      <c r="P22">
        <v>0</v>
      </c>
      <c r="Q22"/>
      <c r="R22"/>
      <c r="S22"/>
      <c r="T22"/>
      <c r="U22"/>
      <c r="V22"/>
      <c r="W22"/>
      <c r="X22">
        <v>7092.86572265625</v>
      </c>
      <c r="Y22"/>
      <c r="Z22"/>
      <c r="AA22" t="s">
        <v>267</v>
      </c>
      <c r="AB22">
        <v>3.4015055562648801E-3</v>
      </c>
      <c r="AC22"/>
      <c r="AD22"/>
      <c r="AE22">
        <v>8.5994717244925398E-3</v>
      </c>
      <c r="AF22">
        <v>0</v>
      </c>
      <c r="AG22">
        <v>0.33899745390347502</v>
      </c>
      <c r="AH22"/>
      <c r="AI22"/>
      <c r="AJ22">
        <v>0.85527584959820102</v>
      </c>
      <c r="AK22">
        <v>0</v>
      </c>
      <c r="AL22">
        <v>9225.71142578125</v>
      </c>
      <c r="AM22">
        <v>3529.9947857894499</v>
      </c>
      <c r="AN22">
        <v>3530.66192683073</v>
      </c>
      <c r="AO22"/>
      <c r="AP22"/>
      <c r="AQ22"/>
      <c r="AR22"/>
      <c r="AS22">
        <v>0.26495102047920199</v>
      </c>
      <c r="AT22">
        <v>5.9806872159242602E-2</v>
      </c>
      <c r="AU22"/>
      <c r="AV22"/>
      <c r="AW22"/>
      <c r="AX22"/>
      <c r="AY22"/>
      <c r="AZ22"/>
      <c r="BA22">
        <v>5.93722790672671E-3</v>
      </c>
      <c r="BB22">
        <v>8.6578320580303798E-4</v>
      </c>
      <c r="BC22"/>
      <c r="BD22"/>
      <c r="BE22">
        <v>0.59085339614214305</v>
      </c>
      <c r="BF22">
        <v>8.7141511664807395E-2</v>
      </c>
    </row>
    <row r="23" spans="1:58">
      <c r="A23" t="s">
        <v>66</v>
      </c>
      <c r="B23" s="212">
        <v>12028</v>
      </c>
      <c r="C23" t="s">
        <v>267</v>
      </c>
      <c r="D23" s="106">
        <v>162.05579833984379</v>
      </c>
      <c r="E23" s="106">
        <f t="shared" si="0"/>
        <v>175.28668212890639</v>
      </c>
      <c r="F23" s="106">
        <f t="shared" si="1"/>
        <v>148.86201477050801</v>
      </c>
      <c r="G23">
        <v>43.821670532226598</v>
      </c>
      <c r="H23">
        <v>37.215503692627003</v>
      </c>
      <c r="I23">
        <v>17075</v>
      </c>
      <c r="J23">
        <v>578</v>
      </c>
      <c r="K23">
        <v>16497</v>
      </c>
      <c r="L23">
        <v>0</v>
      </c>
      <c r="M23">
        <v>2</v>
      </c>
      <c r="N23">
        <v>578</v>
      </c>
      <c r="O23">
        <v>16495</v>
      </c>
      <c r="P23">
        <v>0</v>
      </c>
      <c r="Q23"/>
      <c r="R23"/>
      <c r="S23"/>
      <c r="T23"/>
      <c r="U23"/>
      <c r="V23"/>
      <c r="W23"/>
      <c r="X23">
        <v>5069.6494140625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>
        <v>6256.6131570677398</v>
      </c>
      <c r="AM23">
        <v>3094.8180182041301</v>
      </c>
      <c r="AN23">
        <v>3201.84686682862</v>
      </c>
      <c r="AO23"/>
      <c r="AP23"/>
      <c r="AQ23"/>
      <c r="AR23"/>
      <c r="AS23">
        <v>42.200401306152301</v>
      </c>
      <c r="AT23">
        <v>38.829914093017599</v>
      </c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t="s">
        <v>67</v>
      </c>
      <c r="B24" s="212">
        <v>12045</v>
      </c>
      <c r="C24" t="s">
        <v>266</v>
      </c>
      <c r="D24" s="106">
        <v>0.52638506889343195</v>
      </c>
      <c r="E24" s="106">
        <f t="shared" si="0"/>
        <v>1.686219096183776</v>
      </c>
      <c r="F24" s="106">
        <f t="shared" si="1"/>
        <v>7.9743556678295205E-2</v>
      </c>
      <c r="G24">
        <v>0.42155477404594399</v>
      </c>
      <c r="H24">
        <v>1.9935889169573801E-2</v>
      </c>
      <c r="I24">
        <v>17881</v>
      </c>
      <c r="J24">
        <v>2</v>
      </c>
      <c r="K24">
        <v>17879</v>
      </c>
      <c r="L24">
        <v>0</v>
      </c>
      <c r="M24">
        <v>2</v>
      </c>
      <c r="N24">
        <v>301</v>
      </c>
      <c r="O24">
        <v>17578</v>
      </c>
      <c r="P24">
        <v>0</v>
      </c>
      <c r="Q24"/>
      <c r="R24"/>
      <c r="S24"/>
      <c r="T24"/>
      <c r="U24"/>
      <c r="V24"/>
      <c r="W24"/>
      <c r="X24">
        <v>7092.86572265625</v>
      </c>
      <c r="Y24"/>
      <c r="Z24"/>
      <c r="AA24" t="s">
        <v>267</v>
      </c>
      <c r="AB24">
        <v>6.5888038974919599E-3</v>
      </c>
      <c r="AC24"/>
      <c r="AD24"/>
      <c r="AE24">
        <v>1.66705120219027E-2</v>
      </c>
      <c r="AF24">
        <v>0</v>
      </c>
      <c r="AG24">
        <v>0.65456757237714602</v>
      </c>
      <c r="AH24"/>
      <c r="AI24"/>
      <c r="AJ24">
        <v>1.64958326234965</v>
      </c>
      <c r="AK24">
        <v>0</v>
      </c>
      <c r="AL24">
        <v>9496.3818359375</v>
      </c>
      <c r="AM24">
        <v>3462.3805315009299</v>
      </c>
      <c r="AN24">
        <v>3463.0554379719802</v>
      </c>
      <c r="AO24"/>
      <c r="AP24"/>
      <c r="AQ24"/>
      <c r="AR24"/>
      <c r="AS24">
        <v>0.25300687551498402</v>
      </c>
      <c r="AT24">
        <v>5.7110968977212899E-2</v>
      </c>
      <c r="AU24"/>
      <c r="AV24"/>
      <c r="AW24"/>
      <c r="AX24"/>
      <c r="AY24"/>
      <c r="AZ24"/>
      <c r="BA24">
        <v>1.1507576433601801E-2</v>
      </c>
      <c r="BB24">
        <v>1.6700313613821701E-3</v>
      </c>
      <c r="BC24"/>
      <c r="BD24"/>
      <c r="BE24">
        <v>1.14002656290125</v>
      </c>
      <c r="BF24">
        <v>0.16910858185304101</v>
      </c>
    </row>
    <row r="25" spans="1:58">
      <c r="A25" t="s">
        <v>67</v>
      </c>
      <c r="B25" s="212">
        <v>12045</v>
      </c>
      <c r="C25" t="s">
        <v>267</v>
      </c>
      <c r="D25" s="106">
        <v>79.89083862304679</v>
      </c>
      <c r="E25" s="106">
        <f t="shared" si="0"/>
        <v>88.925086975097599</v>
      </c>
      <c r="F25" s="106">
        <f t="shared" si="1"/>
        <v>70.873908996582003</v>
      </c>
      <c r="G25">
        <v>22.2312717437744</v>
      </c>
      <c r="H25">
        <v>17.718477249145501</v>
      </c>
      <c r="I25">
        <v>17881</v>
      </c>
      <c r="J25">
        <v>301</v>
      </c>
      <c r="K25">
        <v>17580</v>
      </c>
      <c r="L25">
        <v>0</v>
      </c>
      <c r="M25">
        <v>2</v>
      </c>
      <c r="N25">
        <v>301</v>
      </c>
      <c r="O25">
        <v>17578</v>
      </c>
      <c r="P25">
        <v>0</v>
      </c>
      <c r="Q25"/>
      <c r="R25"/>
      <c r="S25"/>
      <c r="T25"/>
      <c r="U25"/>
      <c r="V25"/>
      <c r="W25"/>
      <c r="X25">
        <v>5069.6494140625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>
        <v>6213.3551037557099</v>
      </c>
      <c r="AM25">
        <v>3043.8645880550498</v>
      </c>
      <c r="AN25">
        <v>3097.2182397091001</v>
      </c>
      <c r="AO25"/>
      <c r="AP25"/>
      <c r="AQ25"/>
      <c r="AR25"/>
      <c r="AS25">
        <v>21.124494552612301</v>
      </c>
      <c r="AT25">
        <v>18.822050094604499</v>
      </c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t="s">
        <v>68</v>
      </c>
      <c r="B26" s="212" t="s">
        <v>160</v>
      </c>
      <c r="C26" t="s">
        <v>266</v>
      </c>
      <c r="D26" s="106">
        <v>0.52712206840515197</v>
      </c>
      <c r="E26" s="106">
        <f t="shared" si="0"/>
        <v>1.6885803937912001</v>
      </c>
      <c r="F26" s="106">
        <f t="shared" si="1"/>
        <v>7.9855203628539997E-2</v>
      </c>
      <c r="G26">
        <v>0.42214509844780002</v>
      </c>
      <c r="H26">
        <v>1.9963800907134999E-2</v>
      </c>
      <c r="I26">
        <v>17856</v>
      </c>
      <c r="J26">
        <v>2</v>
      </c>
      <c r="K26">
        <v>17854</v>
      </c>
      <c r="L26">
        <v>0</v>
      </c>
      <c r="M26">
        <v>2</v>
      </c>
      <c r="N26">
        <v>432</v>
      </c>
      <c r="O26">
        <v>17422</v>
      </c>
      <c r="P26">
        <v>0</v>
      </c>
      <c r="Q26"/>
      <c r="R26"/>
      <c r="S26"/>
      <c r="T26"/>
      <c r="U26"/>
      <c r="V26"/>
      <c r="W26"/>
      <c r="X26">
        <v>7092.86572265625</v>
      </c>
      <c r="Y26"/>
      <c r="Z26"/>
      <c r="AA26" t="s">
        <v>267</v>
      </c>
      <c r="AB26">
        <v>4.5736538050604198E-3</v>
      </c>
      <c r="AC26"/>
      <c r="AD26"/>
      <c r="AE26">
        <v>1.15661411976789E-2</v>
      </c>
      <c r="AF26">
        <v>0</v>
      </c>
      <c r="AG26">
        <v>0.45528307334525697</v>
      </c>
      <c r="AH26"/>
      <c r="AI26"/>
      <c r="AJ26">
        <v>1.1481791845212701</v>
      </c>
      <c r="AK26">
        <v>0</v>
      </c>
      <c r="AL26">
        <v>9222.576171875</v>
      </c>
      <c r="AM26">
        <v>3268.18929792874</v>
      </c>
      <c r="AN26">
        <v>3268.8562319424</v>
      </c>
      <c r="AO26"/>
      <c r="AP26"/>
      <c r="AQ26"/>
      <c r="AR26"/>
      <c r="AS26">
        <v>0.253361135721207</v>
      </c>
      <c r="AT26">
        <v>5.7190932333469398E-2</v>
      </c>
      <c r="AU26"/>
      <c r="AV26"/>
      <c r="AW26"/>
      <c r="AX26"/>
      <c r="AY26"/>
      <c r="AZ26"/>
      <c r="BA26">
        <v>7.9849592405929898E-3</v>
      </c>
      <c r="BB26">
        <v>1.1623483695278501E-3</v>
      </c>
      <c r="BC26"/>
      <c r="BD26"/>
      <c r="BE26">
        <v>0.79331446869811995</v>
      </c>
      <c r="BF26">
        <v>0.117251677992394</v>
      </c>
    </row>
    <row r="27" spans="1:58">
      <c r="A27" t="s">
        <v>68</v>
      </c>
      <c r="B27" s="212" t="s">
        <v>160</v>
      </c>
      <c r="C27" t="s">
        <v>267</v>
      </c>
      <c r="D27" s="106">
        <v>115.25185546874999</v>
      </c>
      <c r="E27" s="106">
        <f t="shared" si="0"/>
        <v>126.1330184936524</v>
      </c>
      <c r="F27" s="106">
        <f t="shared" si="1"/>
        <v>104.3958053588868</v>
      </c>
      <c r="G27">
        <v>31.5332546234131</v>
      </c>
      <c r="H27">
        <v>26.098951339721701</v>
      </c>
      <c r="I27">
        <v>17856</v>
      </c>
      <c r="J27">
        <v>432</v>
      </c>
      <c r="K27">
        <v>17424</v>
      </c>
      <c r="L27">
        <v>0</v>
      </c>
      <c r="M27">
        <v>2</v>
      </c>
      <c r="N27">
        <v>432</v>
      </c>
      <c r="O27">
        <v>17422</v>
      </c>
      <c r="P27">
        <v>0</v>
      </c>
      <c r="Q27"/>
      <c r="R27"/>
      <c r="S27"/>
      <c r="T27"/>
      <c r="U27"/>
      <c r="V27"/>
      <c r="W27"/>
      <c r="X27">
        <v>5069.6494140625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>
        <v>6101.93114443179</v>
      </c>
      <c r="AM27">
        <v>2911.4238172028499</v>
      </c>
      <c r="AN27">
        <v>2988.6135106035499</v>
      </c>
      <c r="AO27"/>
      <c r="AP27"/>
      <c r="AQ27"/>
      <c r="AR27"/>
      <c r="AS27">
        <v>30.200080871581999</v>
      </c>
      <c r="AT27">
        <v>27.427482604980501</v>
      </c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>
      <c r="A28" t="s">
        <v>69</v>
      </c>
      <c r="B28" s="212" t="s">
        <v>192</v>
      </c>
      <c r="C28" t="s">
        <v>266</v>
      </c>
      <c r="D28" s="106">
        <v>0</v>
      </c>
      <c r="E28" s="106">
        <f t="shared" si="0"/>
        <v>0.83457082509994396</v>
      </c>
      <c r="F28" s="106">
        <f t="shared" si="1"/>
        <v>0</v>
      </c>
      <c r="G28">
        <v>0.20864270627498599</v>
      </c>
      <c r="H28">
        <v>0</v>
      </c>
      <c r="I28">
        <v>16895</v>
      </c>
      <c r="J28">
        <v>0</v>
      </c>
      <c r="K28">
        <v>16895</v>
      </c>
      <c r="L28">
        <v>0</v>
      </c>
      <c r="M28">
        <v>0</v>
      </c>
      <c r="N28">
        <v>280</v>
      </c>
      <c r="O28">
        <v>16615</v>
      </c>
      <c r="P28">
        <v>0</v>
      </c>
      <c r="Q28"/>
      <c r="R28"/>
      <c r="S28"/>
      <c r="T28"/>
      <c r="U28"/>
      <c r="V28"/>
      <c r="W28"/>
      <c r="X28">
        <v>7092.86572265625</v>
      </c>
      <c r="Y28"/>
      <c r="Z28"/>
      <c r="AA28" t="s">
        <v>267</v>
      </c>
      <c r="AB28"/>
      <c r="AC28"/>
      <c r="AD28"/>
      <c r="AE28"/>
      <c r="AF28"/>
      <c r="AG28"/>
      <c r="AH28"/>
      <c r="AI28"/>
      <c r="AJ28"/>
      <c r="AK28"/>
      <c r="AL28">
        <v>0</v>
      </c>
      <c r="AM28">
        <v>3484.8588371247502</v>
      </c>
      <c r="AN28">
        <v>3484.8588371247502</v>
      </c>
      <c r="AO28"/>
      <c r="AP28"/>
      <c r="AQ28"/>
      <c r="AR28"/>
      <c r="AS28">
        <v>9.5333136618137401E-2</v>
      </c>
      <c r="AT28">
        <v>0</v>
      </c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>
      <c r="A29" t="s">
        <v>69</v>
      </c>
      <c r="B29" s="212" t="s">
        <v>192</v>
      </c>
      <c r="C29" t="s">
        <v>267</v>
      </c>
      <c r="D29" s="106">
        <v>78.643853759765605</v>
      </c>
      <c r="E29" s="106">
        <f t="shared" si="0"/>
        <v>87.864730834960795</v>
      </c>
      <c r="F29" s="106">
        <f t="shared" si="1"/>
        <v>69.441009521484403</v>
      </c>
      <c r="G29">
        <v>21.966182708740199</v>
      </c>
      <c r="H29">
        <v>17.360252380371101</v>
      </c>
      <c r="I29">
        <v>16895</v>
      </c>
      <c r="J29">
        <v>280</v>
      </c>
      <c r="K29">
        <v>16615</v>
      </c>
      <c r="L29">
        <v>0</v>
      </c>
      <c r="M29">
        <v>0</v>
      </c>
      <c r="N29">
        <v>280</v>
      </c>
      <c r="O29">
        <v>16615</v>
      </c>
      <c r="P29">
        <v>0</v>
      </c>
      <c r="Q29"/>
      <c r="R29"/>
      <c r="S29"/>
      <c r="T29"/>
      <c r="U29"/>
      <c r="V29"/>
      <c r="W29"/>
      <c r="X29">
        <v>5069.6494140625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>
        <v>6232.0496076311401</v>
      </c>
      <c r="AM29">
        <v>3077.44366553895</v>
      </c>
      <c r="AN29">
        <v>3129.72479390745</v>
      </c>
      <c r="AO29"/>
      <c r="AP29"/>
      <c r="AQ29"/>
      <c r="AR29"/>
      <c r="AS29">
        <v>20.836530685424801</v>
      </c>
      <c r="AT29">
        <v>18.486568450927699</v>
      </c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>
      <c r="A30" t="s">
        <v>70</v>
      </c>
      <c r="B30" s="212" t="s">
        <v>193</v>
      </c>
      <c r="C30" t="s">
        <v>266</v>
      </c>
      <c r="D30" s="106">
        <v>0.27114644050598197</v>
      </c>
      <c r="E30" s="106">
        <f t="shared" si="0"/>
        <v>1.2951363325119001</v>
      </c>
      <c r="F30" s="106">
        <f t="shared" si="1"/>
        <v>1.138783618807792E-2</v>
      </c>
      <c r="G30">
        <v>0.32378408312797502</v>
      </c>
      <c r="H30">
        <v>2.8469590470194799E-3</v>
      </c>
      <c r="I30">
        <v>17356</v>
      </c>
      <c r="J30">
        <v>1</v>
      </c>
      <c r="K30">
        <v>17355</v>
      </c>
      <c r="L30">
        <v>0</v>
      </c>
      <c r="M30">
        <v>1</v>
      </c>
      <c r="N30">
        <v>327</v>
      </c>
      <c r="O30">
        <v>17028</v>
      </c>
      <c r="P30">
        <v>0</v>
      </c>
      <c r="Q30"/>
      <c r="R30"/>
      <c r="S30"/>
      <c r="T30"/>
      <c r="U30"/>
      <c r="V30"/>
      <c r="W30"/>
      <c r="X30">
        <v>7092.86572265625</v>
      </c>
      <c r="Y30"/>
      <c r="Z30"/>
      <c r="AA30" t="s">
        <v>267</v>
      </c>
      <c r="AB30">
        <v>3.0292913778914498E-3</v>
      </c>
      <c r="AC30"/>
      <c r="AD30"/>
      <c r="AE30">
        <v>1.02079259780664E-2</v>
      </c>
      <c r="AF30">
        <v>0</v>
      </c>
      <c r="AG30">
        <v>0.30201424862977</v>
      </c>
      <c r="AH30"/>
      <c r="AI30"/>
      <c r="AJ30">
        <v>1.0155481565970701</v>
      </c>
      <c r="AK30">
        <v>0</v>
      </c>
      <c r="AL30">
        <v>9160.6650390625</v>
      </c>
      <c r="AM30">
        <v>3625.2579856703301</v>
      </c>
      <c r="AN30">
        <v>3625.5769190105798</v>
      </c>
      <c r="AO30"/>
      <c r="AP30"/>
      <c r="AQ30"/>
      <c r="AR30"/>
      <c r="AS30">
        <v>0.1687281280756</v>
      </c>
      <c r="AT30">
        <v>1.83697864413261E-2</v>
      </c>
      <c r="AU30"/>
      <c r="AV30"/>
      <c r="AW30"/>
      <c r="AX30"/>
      <c r="AY30"/>
      <c r="AZ30"/>
      <c r="BA30">
        <v>6.3931201612508499E-3</v>
      </c>
      <c r="BB30">
        <v>0</v>
      </c>
      <c r="BC30"/>
      <c r="BD30"/>
      <c r="BE30">
        <v>0.63636834675656695</v>
      </c>
      <c r="BF30">
        <v>0</v>
      </c>
    </row>
    <row r="31" spans="1:58">
      <c r="A31" t="s">
        <v>70</v>
      </c>
      <c r="B31" s="212" t="s">
        <v>193</v>
      </c>
      <c r="C31" t="s">
        <v>267</v>
      </c>
      <c r="D31" s="106">
        <v>89.508209228515597</v>
      </c>
      <c r="E31" s="106">
        <f t="shared" si="0"/>
        <v>99.220008850097599</v>
      </c>
      <c r="F31" s="106">
        <f t="shared" si="1"/>
        <v>79.816413879394403</v>
      </c>
      <c r="G31">
        <v>24.8050022125244</v>
      </c>
      <c r="H31">
        <v>19.954103469848601</v>
      </c>
      <c r="I31">
        <v>17356</v>
      </c>
      <c r="J31">
        <v>327</v>
      </c>
      <c r="K31">
        <v>17029</v>
      </c>
      <c r="L31">
        <v>0</v>
      </c>
      <c r="M31">
        <v>1</v>
      </c>
      <c r="N31">
        <v>327</v>
      </c>
      <c r="O31">
        <v>17028</v>
      </c>
      <c r="P31">
        <v>0</v>
      </c>
      <c r="Q31"/>
      <c r="R31"/>
      <c r="S31"/>
      <c r="T31"/>
      <c r="U31"/>
      <c r="V31"/>
      <c r="W31"/>
      <c r="X31">
        <v>5069.6494140625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>
        <v>6194.3779700042996</v>
      </c>
      <c r="AM31">
        <v>3139.8686836122201</v>
      </c>
      <c r="AN31">
        <v>3197.4179194182898</v>
      </c>
      <c r="AO31"/>
      <c r="AP31"/>
      <c r="AQ31"/>
      <c r="AR31"/>
      <c r="AS31">
        <v>23.615175247192401</v>
      </c>
      <c r="AT31">
        <v>21.140232086181602</v>
      </c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t="s">
        <v>71</v>
      </c>
      <c r="B32" s="212" t="s">
        <v>7</v>
      </c>
      <c r="C32" t="s">
        <v>266</v>
      </c>
      <c r="D32" s="106">
        <v>0</v>
      </c>
      <c r="E32" s="106">
        <f t="shared" si="0"/>
        <v>0.80172991752624401</v>
      </c>
      <c r="F32" s="106">
        <f t="shared" si="1"/>
        <v>0</v>
      </c>
      <c r="G32">
        <v>0.200432479381561</v>
      </c>
      <c r="H32">
        <v>0</v>
      </c>
      <c r="I32">
        <v>17587</v>
      </c>
      <c r="J32">
        <v>0</v>
      </c>
      <c r="K32">
        <v>17587</v>
      </c>
      <c r="L32">
        <v>0</v>
      </c>
      <c r="M32">
        <v>0</v>
      </c>
      <c r="N32">
        <v>0</v>
      </c>
      <c r="O32">
        <v>17587</v>
      </c>
      <c r="P32">
        <v>0</v>
      </c>
      <c r="Q32"/>
      <c r="R32"/>
      <c r="S32"/>
      <c r="T32"/>
      <c r="U32"/>
      <c r="V32"/>
      <c r="W32"/>
      <c r="X32">
        <v>7092.86572265625</v>
      </c>
      <c r="Y32"/>
      <c r="Z32"/>
      <c r="AA32" t="s">
        <v>267</v>
      </c>
      <c r="AB32"/>
      <c r="AC32"/>
      <c r="AD32"/>
      <c r="AE32"/>
      <c r="AF32"/>
      <c r="AG32"/>
      <c r="AH32"/>
      <c r="AI32"/>
      <c r="AJ32"/>
      <c r="AK32"/>
      <c r="AL32">
        <v>0</v>
      </c>
      <c r="AM32">
        <v>3094.1417947843902</v>
      </c>
      <c r="AN32">
        <v>3094.1417947843902</v>
      </c>
      <c r="AO32"/>
      <c r="AP32"/>
      <c r="AQ32"/>
      <c r="AR32"/>
      <c r="AS32">
        <v>9.1581895947456401E-2</v>
      </c>
      <c r="AT32">
        <v>0</v>
      </c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 t="s">
        <v>71</v>
      </c>
      <c r="B33" s="212" t="s">
        <v>7</v>
      </c>
      <c r="C33" t="s">
        <v>267</v>
      </c>
      <c r="D33" s="106">
        <v>0</v>
      </c>
      <c r="E33" s="106">
        <f t="shared" si="0"/>
        <v>0.80172991752624401</v>
      </c>
      <c r="F33" s="106">
        <f t="shared" si="1"/>
        <v>0</v>
      </c>
      <c r="G33">
        <v>0.200432479381561</v>
      </c>
      <c r="H33">
        <v>0</v>
      </c>
      <c r="I33">
        <v>17587</v>
      </c>
      <c r="J33">
        <v>0</v>
      </c>
      <c r="K33">
        <v>17587</v>
      </c>
      <c r="L33">
        <v>0</v>
      </c>
      <c r="M33">
        <v>0</v>
      </c>
      <c r="N33">
        <v>0</v>
      </c>
      <c r="O33">
        <v>17587</v>
      </c>
      <c r="P33">
        <v>0</v>
      </c>
      <c r="Q33"/>
      <c r="R33"/>
      <c r="S33"/>
      <c r="T33"/>
      <c r="U33"/>
      <c r="V33"/>
      <c r="W33"/>
      <c r="X33">
        <v>5069.6494140625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>
        <v>0</v>
      </c>
      <c r="AM33">
        <v>2878.44664420958</v>
      </c>
      <c r="AN33">
        <v>2878.44664420958</v>
      </c>
      <c r="AO33"/>
      <c r="AP33"/>
      <c r="AQ33"/>
      <c r="AR33"/>
      <c r="AS33">
        <v>9.1581895947456401E-2</v>
      </c>
      <c r="AT33">
        <v>0</v>
      </c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 t="s">
        <v>268</v>
      </c>
      <c r="B34"/>
      <c r="C34" t="s">
        <v>266</v>
      </c>
      <c r="D34" s="106">
        <v>4000000</v>
      </c>
      <c r="E34" s="106">
        <f t="shared" si="0"/>
        <v>4000000</v>
      </c>
      <c r="F34" s="106">
        <f t="shared" si="1"/>
        <v>40248.7734375</v>
      </c>
      <c r="G34">
        <v>1000000</v>
      </c>
      <c r="H34">
        <v>10062.193359375</v>
      </c>
      <c r="I34">
        <v>15524</v>
      </c>
      <c r="J34">
        <v>15524</v>
      </c>
      <c r="K34">
        <v>0</v>
      </c>
      <c r="L34">
        <v>0</v>
      </c>
      <c r="M34">
        <v>15524</v>
      </c>
      <c r="N34">
        <v>0</v>
      </c>
      <c r="O34">
        <v>0</v>
      </c>
      <c r="P34">
        <v>0</v>
      </c>
      <c r="Q34"/>
      <c r="R34"/>
      <c r="S34"/>
      <c r="T34"/>
      <c r="U34"/>
      <c r="V34"/>
      <c r="W34"/>
      <c r="X34">
        <v>7092.86572265625</v>
      </c>
      <c r="Y34"/>
      <c r="Z34"/>
      <c r="AA34" t="s">
        <v>267</v>
      </c>
      <c r="AB34"/>
      <c r="AC34"/>
      <c r="AD34"/>
      <c r="AE34"/>
      <c r="AF34"/>
      <c r="AG34">
        <v>100</v>
      </c>
      <c r="AH34"/>
      <c r="AI34"/>
      <c r="AJ34">
        <v>100.000011353537</v>
      </c>
      <c r="AK34">
        <v>99.999988646463294</v>
      </c>
      <c r="AL34">
        <v>8813.3756153840895</v>
      </c>
      <c r="AM34">
        <v>0</v>
      </c>
      <c r="AN34">
        <v>8813.3756153840895</v>
      </c>
      <c r="AO34"/>
      <c r="AP34"/>
      <c r="AQ34"/>
      <c r="AR34"/>
      <c r="AS34">
        <v>1000000</v>
      </c>
      <c r="AT34">
        <v>10983.6025390625</v>
      </c>
      <c r="AU34"/>
      <c r="AV34"/>
      <c r="AW34"/>
      <c r="AX34"/>
      <c r="AY34"/>
      <c r="AZ34"/>
      <c r="BA34"/>
      <c r="BB34"/>
      <c r="BC34"/>
      <c r="BD34"/>
      <c r="BE34">
        <v>100.000005187642</v>
      </c>
      <c r="BF34">
        <v>99.999994812357798</v>
      </c>
    </row>
    <row r="35" spans="1:58">
      <c r="A35" t="s">
        <v>268</v>
      </c>
      <c r="B35"/>
      <c r="C35" t="s">
        <v>267</v>
      </c>
      <c r="D35" s="106">
        <v>0</v>
      </c>
      <c r="E35" s="106">
        <f t="shared" si="0"/>
        <v>0.90828293561935602</v>
      </c>
      <c r="F35" s="106">
        <f t="shared" si="1"/>
        <v>0</v>
      </c>
      <c r="G35">
        <v>0.22707073390483901</v>
      </c>
      <c r="H35">
        <v>0</v>
      </c>
      <c r="I35">
        <v>15524</v>
      </c>
      <c r="J35">
        <v>0</v>
      </c>
      <c r="K35">
        <v>15524</v>
      </c>
      <c r="L35">
        <v>0</v>
      </c>
      <c r="M35">
        <v>15524</v>
      </c>
      <c r="N35">
        <v>0</v>
      </c>
      <c r="O35">
        <v>0</v>
      </c>
      <c r="P35">
        <v>0</v>
      </c>
      <c r="Q35"/>
      <c r="R35"/>
      <c r="S35"/>
      <c r="T35"/>
      <c r="U35"/>
      <c r="V35"/>
      <c r="W35"/>
      <c r="X35">
        <v>5069.6494140625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>
        <v>0</v>
      </c>
      <c r="AM35">
        <v>3162.3695036906101</v>
      </c>
      <c r="AN35">
        <v>3162.3695036906001</v>
      </c>
      <c r="AO35"/>
      <c r="AP35"/>
      <c r="AQ35"/>
      <c r="AR35"/>
      <c r="AS35">
        <v>0.103752844035625</v>
      </c>
      <c r="AT35">
        <v>0</v>
      </c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>
      <c r="A36" t="s">
        <v>269</v>
      </c>
      <c r="B36"/>
      <c r="C36" t="s">
        <v>266</v>
      </c>
      <c r="D36" s="106">
        <v>0</v>
      </c>
      <c r="E36" s="106">
        <f t="shared" si="0"/>
        <v>0.81592768430710005</v>
      </c>
      <c r="F36" s="106">
        <f t="shared" si="1"/>
        <v>0</v>
      </c>
      <c r="G36">
        <v>0.20398192107677501</v>
      </c>
      <c r="H36">
        <v>0</v>
      </c>
      <c r="I36">
        <v>17281</v>
      </c>
      <c r="J36">
        <v>0</v>
      </c>
      <c r="K36">
        <v>17281</v>
      </c>
      <c r="L36">
        <v>0</v>
      </c>
      <c r="M36">
        <v>0</v>
      </c>
      <c r="N36">
        <v>17278</v>
      </c>
      <c r="O36">
        <v>3</v>
      </c>
      <c r="P36">
        <v>0</v>
      </c>
      <c r="Q36"/>
      <c r="R36"/>
      <c r="S36"/>
      <c r="T36"/>
      <c r="U36"/>
      <c r="V36"/>
      <c r="W36"/>
      <c r="X36">
        <v>7092.86572265625</v>
      </c>
      <c r="Y36"/>
      <c r="Z36"/>
      <c r="AA36" t="s">
        <v>267</v>
      </c>
      <c r="AB36"/>
      <c r="AC36"/>
      <c r="AD36"/>
      <c r="AE36"/>
      <c r="AF36"/>
      <c r="AG36"/>
      <c r="AH36"/>
      <c r="AI36"/>
      <c r="AJ36"/>
      <c r="AK36"/>
      <c r="AL36">
        <v>0</v>
      </c>
      <c r="AM36">
        <v>3058.8973451186898</v>
      </c>
      <c r="AN36">
        <v>3058.8973451186898</v>
      </c>
      <c r="AO36"/>
      <c r="AP36"/>
      <c r="AQ36"/>
      <c r="AR36"/>
      <c r="AS36">
        <v>9.3203626573085799E-2</v>
      </c>
      <c r="AT36">
        <v>0</v>
      </c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>
      <c r="A37" t="s">
        <v>269</v>
      </c>
      <c r="B37"/>
      <c r="C37" t="s">
        <v>267</v>
      </c>
      <c r="D37" s="106">
        <v>40747.0625</v>
      </c>
      <c r="E37" s="106">
        <f t="shared" si="0"/>
        <v>47515.484375</v>
      </c>
      <c r="F37" s="106">
        <f t="shared" si="1"/>
        <v>36160.30859375</v>
      </c>
      <c r="G37">
        <v>11878.87109375</v>
      </c>
      <c r="H37">
        <v>9040.0771484375</v>
      </c>
      <c r="I37">
        <v>17281</v>
      </c>
      <c r="J37">
        <v>17278</v>
      </c>
      <c r="K37">
        <v>3</v>
      </c>
      <c r="L37">
        <v>0</v>
      </c>
      <c r="M37">
        <v>0</v>
      </c>
      <c r="N37">
        <v>17278</v>
      </c>
      <c r="O37">
        <v>3</v>
      </c>
      <c r="P37">
        <v>0</v>
      </c>
      <c r="Q37"/>
      <c r="R37"/>
      <c r="S37"/>
      <c r="T37"/>
      <c r="U37"/>
      <c r="V37"/>
      <c r="W37"/>
      <c r="X37">
        <v>5069.6494140625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>
        <v>6008.32437666849</v>
      </c>
      <c r="AM37">
        <v>4302.4969889322902</v>
      </c>
      <c r="AN37">
        <v>6008.02824321771</v>
      </c>
      <c r="AO37"/>
      <c r="AP37"/>
      <c r="AQ37"/>
      <c r="AR37"/>
      <c r="AS37">
        <v>10956.8447265625</v>
      </c>
      <c r="AT37">
        <v>9554.220703125</v>
      </c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t="s">
        <v>270</v>
      </c>
      <c r="B38" s="212" t="s">
        <v>177</v>
      </c>
      <c r="C38" t="s">
        <v>25</v>
      </c>
      <c r="D38" s="106">
        <v>0.27808432579040598</v>
      </c>
      <c r="E38" s="106">
        <f t="shared" si="0"/>
        <v>1.328279137611388</v>
      </c>
      <c r="F38" s="106">
        <f t="shared" si="1"/>
        <v>1.167921163141728E-2</v>
      </c>
      <c r="G38">
        <v>0.33206978440284701</v>
      </c>
      <c r="H38">
        <v>2.9198029078543199E-3</v>
      </c>
      <c r="I38">
        <v>16923</v>
      </c>
      <c r="J38">
        <v>1</v>
      </c>
      <c r="K38">
        <v>16922</v>
      </c>
      <c r="L38">
        <v>0</v>
      </c>
      <c r="M38">
        <v>1</v>
      </c>
      <c r="N38">
        <v>415</v>
      </c>
      <c r="O38">
        <v>16507</v>
      </c>
      <c r="P38">
        <v>0</v>
      </c>
      <c r="Q38"/>
      <c r="R38"/>
      <c r="S38"/>
      <c r="T38"/>
      <c r="U38"/>
      <c r="V38"/>
      <c r="W38"/>
      <c r="X38">
        <v>6196.87109375</v>
      </c>
      <c r="Y38"/>
      <c r="Z38"/>
      <c r="AA38" t="s">
        <v>271</v>
      </c>
      <c r="AB38">
        <v>2.3800410939757602E-3</v>
      </c>
      <c r="AC38"/>
      <c r="AD38"/>
      <c r="AE38">
        <v>8.0188863253727993E-3</v>
      </c>
      <c r="AF38">
        <v>0</v>
      </c>
      <c r="AG38">
        <v>0.23743899483256201</v>
      </c>
      <c r="AH38"/>
      <c r="AI38"/>
      <c r="AJ38">
        <v>0.79864893351210098</v>
      </c>
      <c r="AK38">
        <v>0</v>
      </c>
      <c r="AL38">
        <v>6317.45654296875</v>
      </c>
      <c r="AM38">
        <v>4901.4422514653597</v>
      </c>
      <c r="AN38">
        <v>4901.5259254174398</v>
      </c>
      <c r="AO38"/>
      <c r="AP38"/>
      <c r="AQ38"/>
      <c r="AR38"/>
      <c r="AS38">
        <v>0.17304560542106601</v>
      </c>
      <c r="AT38">
        <v>1.8839808180928199E-2</v>
      </c>
      <c r="AU38"/>
      <c r="AV38"/>
      <c r="AW38"/>
      <c r="AX38"/>
      <c r="AY38"/>
      <c r="AZ38"/>
      <c r="BA38">
        <v>5.0222285696190196E-3</v>
      </c>
      <c r="BB38">
        <v>0</v>
      </c>
      <c r="BC38"/>
      <c r="BD38"/>
      <c r="BE38">
        <v>0.50040451531346897</v>
      </c>
      <c r="BF38">
        <v>0</v>
      </c>
    </row>
    <row r="39" spans="1:58">
      <c r="A39" t="s">
        <v>270</v>
      </c>
      <c r="B39" s="212" t="s">
        <v>177</v>
      </c>
      <c r="C39" t="s">
        <v>271</v>
      </c>
      <c r="D39" s="106">
        <v>116.84013671875</v>
      </c>
      <c r="E39" s="106">
        <f t="shared" si="0"/>
        <v>128.0953826904296</v>
      </c>
      <c r="F39" s="106">
        <f t="shared" si="1"/>
        <v>105.6117706298828</v>
      </c>
      <c r="G39">
        <v>32.023845672607401</v>
      </c>
      <c r="H39">
        <v>26.4029426574707</v>
      </c>
      <c r="I39">
        <v>16923</v>
      </c>
      <c r="J39">
        <v>415</v>
      </c>
      <c r="K39">
        <v>16508</v>
      </c>
      <c r="L39">
        <v>0</v>
      </c>
      <c r="M39">
        <v>1</v>
      </c>
      <c r="N39">
        <v>415</v>
      </c>
      <c r="O39">
        <v>16507</v>
      </c>
      <c r="P39">
        <v>0</v>
      </c>
      <c r="Q39"/>
      <c r="R39"/>
      <c r="S39"/>
      <c r="T39"/>
      <c r="U39"/>
      <c r="V39"/>
      <c r="W39"/>
      <c r="X39">
        <v>3999.56201171875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>
        <v>5960.7193841773296</v>
      </c>
      <c r="AM39">
        <v>2638.1523138831499</v>
      </c>
      <c r="AN39">
        <v>2719.63109035139</v>
      </c>
      <c r="AO39"/>
      <c r="AP39"/>
      <c r="AQ39"/>
      <c r="AR39"/>
      <c r="AS39">
        <v>30.644811630248999</v>
      </c>
      <c r="AT39">
        <v>27.7770080566406</v>
      </c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 t="s">
        <v>272</v>
      </c>
      <c r="B40" s="212" t="s">
        <v>178</v>
      </c>
      <c r="C40" t="s">
        <v>25</v>
      </c>
      <c r="D40" s="106">
        <v>0</v>
      </c>
      <c r="E40" s="106">
        <f t="shared" si="0"/>
        <v>0.82331293821334794</v>
      </c>
      <c r="F40" s="106">
        <f t="shared" si="1"/>
        <v>0</v>
      </c>
      <c r="G40">
        <v>0.20582823455333699</v>
      </c>
      <c r="H40">
        <v>0</v>
      </c>
      <c r="I40">
        <v>17126</v>
      </c>
      <c r="J40">
        <v>0</v>
      </c>
      <c r="K40">
        <v>17126</v>
      </c>
      <c r="L40">
        <v>0</v>
      </c>
      <c r="M40">
        <v>0</v>
      </c>
      <c r="N40">
        <v>333</v>
      </c>
      <c r="O40">
        <v>16793</v>
      </c>
      <c r="P40">
        <v>0</v>
      </c>
      <c r="Q40"/>
      <c r="R40"/>
      <c r="S40"/>
      <c r="T40"/>
      <c r="U40"/>
      <c r="V40"/>
      <c r="W40"/>
      <c r="X40">
        <v>6196.87109375</v>
      </c>
      <c r="Y40"/>
      <c r="Z40"/>
      <c r="AA40" t="s">
        <v>271</v>
      </c>
      <c r="AB40"/>
      <c r="AC40"/>
      <c r="AD40"/>
      <c r="AE40"/>
      <c r="AF40"/>
      <c r="AG40"/>
      <c r="AH40"/>
      <c r="AI40"/>
      <c r="AJ40"/>
      <c r="AK40"/>
      <c r="AL40">
        <v>0</v>
      </c>
      <c r="AM40">
        <v>5280.8959561496904</v>
      </c>
      <c r="AN40">
        <v>5280.8959561496804</v>
      </c>
      <c r="AO40"/>
      <c r="AP40"/>
      <c r="AQ40"/>
      <c r="AR40"/>
      <c r="AS40">
        <v>9.4047211110591902E-2</v>
      </c>
      <c r="AT40">
        <v>0</v>
      </c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 t="s">
        <v>272</v>
      </c>
      <c r="B41" s="212" t="s">
        <v>178</v>
      </c>
      <c r="C41" t="s">
        <v>271</v>
      </c>
      <c r="D41" s="106">
        <v>92.403027343749997</v>
      </c>
      <c r="E41" s="106">
        <f t="shared" si="0"/>
        <v>102.33843231201161</v>
      </c>
      <c r="F41" s="106">
        <f t="shared" si="1"/>
        <v>82.488555908203196</v>
      </c>
      <c r="G41">
        <v>25.584608078002901</v>
      </c>
      <c r="H41">
        <v>20.622138977050799</v>
      </c>
      <c r="I41">
        <v>17126</v>
      </c>
      <c r="J41">
        <v>333</v>
      </c>
      <c r="K41">
        <v>16793</v>
      </c>
      <c r="L41">
        <v>0</v>
      </c>
      <c r="M41">
        <v>0</v>
      </c>
      <c r="N41">
        <v>333</v>
      </c>
      <c r="O41">
        <v>16793</v>
      </c>
      <c r="P41">
        <v>0</v>
      </c>
      <c r="Q41"/>
      <c r="R41"/>
      <c r="S41"/>
      <c r="T41"/>
      <c r="U41"/>
      <c r="V41"/>
      <c r="W41"/>
      <c r="X41">
        <v>3999.56201171875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>
        <v>6131.1909106372004</v>
      </c>
      <c r="AM41">
        <v>2854.64916694881</v>
      </c>
      <c r="AN41">
        <v>2918.3586379664598</v>
      </c>
      <c r="AO41"/>
      <c r="AP41"/>
      <c r="AQ41"/>
      <c r="AR41"/>
      <c r="AS41">
        <v>24.367374420166001</v>
      </c>
      <c r="AT41">
        <v>21.835504531860401</v>
      </c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>
      <c r="A42" t="s">
        <v>273</v>
      </c>
      <c r="B42" s="212" t="s">
        <v>179</v>
      </c>
      <c r="C42" t="s">
        <v>25</v>
      </c>
      <c r="D42" s="106">
        <v>0</v>
      </c>
      <c r="E42" s="106">
        <f t="shared" si="0"/>
        <v>0.81184017658233598</v>
      </c>
      <c r="F42" s="106">
        <f t="shared" si="1"/>
        <v>0</v>
      </c>
      <c r="G42">
        <v>0.202960044145584</v>
      </c>
      <c r="H42">
        <v>0</v>
      </c>
      <c r="I42">
        <v>17368</v>
      </c>
      <c r="J42">
        <v>0</v>
      </c>
      <c r="K42">
        <v>17368</v>
      </c>
      <c r="L42">
        <v>0</v>
      </c>
      <c r="M42">
        <v>0</v>
      </c>
      <c r="N42">
        <v>197</v>
      </c>
      <c r="O42">
        <v>17171</v>
      </c>
      <c r="P42">
        <v>0</v>
      </c>
      <c r="Q42"/>
      <c r="R42"/>
      <c r="S42"/>
      <c r="T42"/>
      <c r="U42"/>
      <c r="V42"/>
      <c r="W42"/>
      <c r="X42">
        <v>6196.87109375</v>
      </c>
      <c r="Y42"/>
      <c r="Z42"/>
      <c r="AA42" t="s">
        <v>271</v>
      </c>
      <c r="AB42"/>
      <c r="AC42"/>
      <c r="AD42"/>
      <c r="AE42"/>
      <c r="AF42"/>
      <c r="AG42"/>
      <c r="AH42"/>
      <c r="AI42"/>
      <c r="AJ42"/>
      <c r="AK42"/>
      <c r="AL42">
        <v>0</v>
      </c>
      <c r="AM42">
        <v>4746.9323010561002</v>
      </c>
      <c r="AN42">
        <v>4746.9323010561002</v>
      </c>
      <c r="AO42"/>
      <c r="AP42"/>
      <c r="AQ42"/>
      <c r="AR42"/>
      <c r="AS42">
        <v>9.2736735939979595E-2</v>
      </c>
      <c r="AT42">
        <v>0</v>
      </c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>
      <c r="A43" t="s">
        <v>273</v>
      </c>
      <c r="B43" s="212" t="s">
        <v>179</v>
      </c>
      <c r="C43" t="s">
        <v>271</v>
      </c>
      <c r="D43" s="106">
        <v>53.682440185546795</v>
      </c>
      <c r="E43" s="106">
        <f t="shared" si="0"/>
        <v>61.184898376464801</v>
      </c>
      <c r="F43" s="106">
        <f t="shared" si="1"/>
        <v>46.191921234130803</v>
      </c>
      <c r="G43">
        <v>15.2962245941162</v>
      </c>
      <c r="H43">
        <v>11.547980308532701</v>
      </c>
      <c r="I43">
        <v>17368</v>
      </c>
      <c r="J43">
        <v>197</v>
      </c>
      <c r="K43">
        <v>17171</v>
      </c>
      <c r="L43">
        <v>0</v>
      </c>
      <c r="M43">
        <v>0</v>
      </c>
      <c r="N43">
        <v>197</v>
      </c>
      <c r="O43">
        <v>17171</v>
      </c>
      <c r="P43">
        <v>0</v>
      </c>
      <c r="Q43"/>
      <c r="R43"/>
      <c r="S43"/>
      <c r="T43"/>
      <c r="U43"/>
      <c r="V43"/>
      <c r="W43"/>
      <c r="X43">
        <v>3999.56201171875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>
        <v>6034.6520091410202</v>
      </c>
      <c r="AM43">
        <v>2556.9990544207199</v>
      </c>
      <c r="AN43">
        <v>2596.4450258670599</v>
      </c>
      <c r="AO43"/>
      <c r="AP43"/>
      <c r="AQ43"/>
      <c r="AR43"/>
      <c r="AS43">
        <v>14.3771829605103</v>
      </c>
      <c r="AT43">
        <v>12.4648132324219</v>
      </c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>
      <c r="A44" t="s">
        <v>274</v>
      </c>
      <c r="B44" s="212" t="s">
        <v>180</v>
      </c>
      <c r="C44" t="s">
        <v>25</v>
      </c>
      <c r="D44" s="106">
        <v>0</v>
      </c>
      <c r="E44" s="106">
        <f t="shared" si="0"/>
        <v>6.5897698402404803</v>
      </c>
      <c r="F44" s="106">
        <f t="shared" si="1"/>
        <v>0</v>
      </c>
      <c r="G44">
        <v>1.6474424600601201</v>
      </c>
      <c r="H44">
        <v>0</v>
      </c>
      <c r="I44">
        <v>2141</v>
      </c>
      <c r="J44">
        <v>0</v>
      </c>
      <c r="K44">
        <v>2141</v>
      </c>
      <c r="L44">
        <v>0</v>
      </c>
      <c r="M44">
        <v>0</v>
      </c>
      <c r="N44">
        <v>26</v>
      </c>
      <c r="O44">
        <v>2115</v>
      </c>
      <c r="P44">
        <v>0</v>
      </c>
      <c r="Q44"/>
      <c r="R44"/>
      <c r="S44"/>
      <c r="T44"/>
      <c r="U44"/>
      <c r="V44"/>
      <c r="W44"/>
      <c r="X44">
        <v>6196.87109375</v>
      </c>
      <c r="Y44"/>
      <c r="Z44"/>
      <c r="AA44" t="s">
        <v>271</v>
      </c>
      <c r="AB44"/>
      <c r="AC44"/>
      <c r="AD44"/>
      <c r="AE44"/>
      <c r="AF44"/>
      <c r="AG44"/>
      <c r="AH44"/>
      <c r="AI44"/>
      <c r="AJ44"/>
      <c r="AK44"/>
      <c r="AL44">
        <v>0</v>
      </c>
      <c r="AM44">
        <v>4652.4837358555797</v>
      </c>
      <c r="AN44">
        <v>4652.4837358555696</v>
      </c>
      <c r="AO44"/>
      <c r="AP44"/>
      <c r="AQ44"/>
      <c r="AR44"/>
      <c r="AS44">
        <v>0.75250035524368297</v>
      </c>
      <c r="AT44">
        <v>0</v>
      </c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t="s">
        <v>274</v>
      </c>
      <c r="B45" s="212" t="s">
        <v>180</v>
      </c>
      <c r="C45" t="s">
        <v>271</v>
      </c>
      <c r="D45" s="106">
        <v>57.497399902343794</v>
      </c>
      <c r="E45" s="106">
        <f t="shared" si="0"/>
        <v>82.830375671386804</v>
      </c>
      <c r="F45" s="106">
        <f t="shared" si="1"/>
        <v>38.000087738037116</v>
      </c>
      <c r="G45">
        <v>20.707593917846701</v>
      </c>
      <c r="H45">
        <v>9.5000219345092791</v>
      </c>
      <c r="I45">
        <v>2141</v>
      </c>
      <c r="J45">
        <v>26</v>
      </c>
      <c r="K45">
        <v>2115</v>
      </c>
      <c r="L45">
        <v>0</v>
      </c>
      <c r="M45">
        <v>0</v>
      </c>
      <c r="N45">
        <v>26</v>
      </c>
      <c r="O45">
        <v>2115</v>
      </c>
      <c r="P45">
        <v>0</v>
      </c>
      <c r="Q45"/>
      <c r="R45"/>
      <c r="S45"/>
      <c r="T45"/>
      <c r="U45"/>
      <c r="V45"/>
      <c r="W45"/>
      <c r="X45">
        <v>3999.56201171875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>
        <v>5518.2110314002402</v>
      </c>
      <c r="AM45">
        <v>2765.3040389978601</v>
      </c>
      <c r="AN45">
        <v>2798.7349506290898</v>
      </c>
      <c r="AO45"/>
      <c r="AP45"/>
      <c r="AQ45"/>
      <c r="AR45"/>
      <c r="AS45">
        <v>17.395887374877901</v>
      </c>
      <c r="AT45">
        <v>11.7290153503418</v>
      </c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t="s">
        <v>275</v>
      </c>
      <c r="B46" s="212" t="s">
        <v>181</v>
      </c>
      <c r="C46" t="s">
        <v>25</v>
      </c>
      <c r="D46" s="106">
        <v>0</v>
      </c>
      <c r="E46" s="106">
        <f t="shared" si="0"/>
        <v>0.73833221197128396</v>
      </c>
      <c r="F46" s="106">
        <f t="shared" si="1"/>
        <v>0</v>
      </c>
      <c r="G46">
        <v>0.18458305299282099</v>
      </c>
      <c r="H46">
        <v>0</v>
      </c>
      <c r="I46">
        <v>19097</v>
      </c>
      <c r="J46">
        <v>0</v>
      </c>
      <c r="K46">
        <v>19097</v>
      </c>
      <c r="L46">
        <v>0</v>
      </c>
      <c r="M46">
        <v>0</v>
      </c>
      <c r="N46">
        <v>369</v>
      </c>
      <c r="O46">
        <v>18728</v>
      </c>
      <c r="P46">
        <v>0</v>
      </c>
      <c r="Q46"/>
      <c r="R46"/>
      <c r="S46"/>
      <c r="T46"/>
      <c r="U46"/>
      <c r="V46"/>
      <c r="W46"/>
      <c r="X46">
        <v>6196.87109375</v>
      </c>
      <c r="Y46"/>
      <c r="Z46"/>
      <c r="AA46" t="s">
        <v>271</v>
      </c>
      <c r="AB46"/>
      <c r="AC46"/>
      <c r="AD46"/>
      <c r="AE46"/>
      <c r="AF46"/>
      <c r="AG46"/>
      <c r="AH46"/>
      <c r="AI46"/>
      <c r="AJ46"/>
      <c r="AK46"/>
      <c r="AL46">
        <v>0</v>
      </c>
      <c r="AM46">
        <v>4623.8064445275504</v>
      </c>
      <c r="AN46">
        <v>4623.8064445275504</v>
      </c>
      <c r="AO46"/>
      <c r="AP46"/>
      <c r="AQ46"/>
      <c r="AR46"/>
      <c r="AS46">
        <v>8.4340251982212094E-2</v>
      </c>
      <c r="AT46">
        <v>0</v>
      </c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 t="s">
        <v>275</v>
      </c>
      <c r="B47" s="212" t="s">
        <v>181</v>
      </c>
      <c r="C47" t="s">
        <v>271</v>
      </c>
      <c r="D47" s="106">
        <v>91.818939208984403</v>
      </c>
      <c r="E47" s="106">
        <f t="shared" si="0"/>
        <v>101.19703674316401</v>
      </c>
      <c r="F47" s="106">
        <f t="shared" si="1"/>
        <v>82.459495544433594</v>
      </c>
      <c r="G47">
        <v>25.299259185791001</v>
      </c>
      <c r="H47">
        <v>20.614873886108398</v>
      </c>
      <c r="I47">
        <v>19097</v>
      </c>
      <c r="J47">
        <v>369</v>
      </c>
      <c r="K47">
        <v>18728</v>
      </c>
      <c r="L47">
        <v>0</v>
      </c>
      <c r="M47">
        <v>0</v>
      </c>
      <c r="N47">
        <v>369</v>
      </c>
      <c r="O47">
        <v>18728</v>
      </c>
      <c r="P47">
        <v>0</v>
      </c>
      <c r="Q47"/>
      <c r="R47"/>
      <c r="S47"/>
      <c r="T47"/>
      <c r="U47"/>
      <c r="V47"/>
      <c r="W47"/>
      <c r="X47">
        <v>3999.56201171875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>
        <v>6003.7299592966601</v>
      </c>
      <c r="AM47">
        <v>2457.6320097156199</v>
      </c>
      <c r="AN47">
        <v>2526.1511563562099</v>
      </c>
      <c r="AO47"/>
      <c r="AP47"/>
      <c r="AQ47"/>
      <c r="AR47"/>
      <c r="AS47">
        <v>24.150335311889599</v>
      </c>
      <c r="AT47">
        <v>21.7603454589844</v>
      </c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 t="s">
        <v>276</v>
      </c>
      <c r="B48" s="212" t="s">
        <v>182</v>
      </c>
      <c r="C48" t="s">
        <v>25</v>
      </c>
      <c r="D48" s="106">
        <v>0.26980948448181202</v>
      </c>
      <c r="E48" s="106">
        <f t="shared" si="0"/>
        <v>1.2887496948242201</v>
      </c>
      <c r="F48" s="106">
        <f t="shared" si="1"/>
        <v>1.133168768137692E-2</v>
      </c>
      <c r="G48">
        <v>0.32218742370605502</v>
      </c>
      <c r="H48">
        <v>2.83292192034423E-3</v>
      </c>
      <c r="I48">
        <v>17442</v>
      </c>
      <c r="J48">
        <v>1</v>
      </c>
      <c r="K48">
        <v>17441</v>
      </c>
      <c r="L48">
        <v>1</v>
      </c>
      <c r="M48">
        <v>0</v>
      </c>
      <c r="N48">
        <v>219</v>
      </c>
      <c r="O48">
        <v>17222</v>
      </c>
      <c r="P48">
        <v>6.7452370926758903E-2</v>
      </c>
      <c r="Q48"/>
      <c r="R48"/>
      <c r="S48"/>
      <c r="T48"/>
      <c r="U48"/>
      <c r="V48"/>
      <c r="W48"/>
      <c r="X48">
        <v>6196.87109375</v>
      </c>
      <c r="Y48"/>
      <c r="Z48"/>
      <c r="AA48" t="s">
        <v>271</v>
      </c>
      <c r="AB48">
        <v>4.5168568526339397E-3</v>
      </c>
      <c r="AC48"/>
      <c r="AD48"/>
      <c r="AE48">
        <v>1.52260744512505E-2</v>
      </c>
      <c r="AF48">
        <v>0</v>
      </c>
      <c r="AG48">
        <v>0.44965465953316303</v>
      </c>
      <c r="AH48"/>
      <c r="AI48"/>
      <c r="AJ48">
        <v>1.5109671731019401</v>
      </c>
      <c r="AK48">
        <v>0</v>
      </c>
      <c r="AL48">
        <v>6216.9228515625</v>
      </c>
      <c r="AM48">
        <v>4882.59895437654</v>
      </c>
      <c r="AN48">
        <v>4882.6754550013202</v>
      </c>
      <c r="AO48"/>
      <c r="AP48"/>
      <c r="AQ48"/>
      <c r="AR48"/>
      <c r="AS48">
        <v>0.16789612174034099</v>
      </c>
      <c r="AT48">
        <v>1.82792097330093E-2</v>
      </c>
      <c r="AU48"/>
      <c r="AV48"/>
      <c r="AW48"/>
      <c r="AX48"/>
      <c r="AY48"/>
      <c r="AZ48"/>
      <c r="BA48">
        <v>9.5355517227679407E-3</v>
      </c>
      <c r="BB48">
        <v>0</v>
      </c>
      <c r="BC48"/>
      <c r="BD48"/>
      <c r="BE48">
        <v>0.94702093474497295</v>
      </c>
      <c r="BF48">
        <v>0</v>
      </c>
    </row>
    <row r="49" spans="1:58">
      <c r="A49" t="s">
        <v>276</v>
      </c>
      <c r="B49" s="212" t="s">
        <v>182</v>
      </c>
      <c r="C49" t="s">
        <v>271</v>
      </c>
      <c r="D49" s="106">
        <v>59.733898925781205</v>
      </c>
      <c r="E49" s="106">
        <f t="shared" si="0"/>
        <v>67.634010314941605</v>
      </c>
      <c r="F49" s="106">
        <f t="shared" si="1"/>
        <v>51.847034454345597</v>
      </c>
      <c r="G49">
        <v>16.908502578735401</v>
      </c>
      <c r="H49">
        <v>12.961758613586399</v>
      </c>
      <c r="I49">
        <v>17442</v>
      </c>
      <c r="J49">
        <v>220</v>
      </c>
      <c r="K49">
        <v>17222</v>
      </c>
      <c r="L49">
        <v>1</v>
      </c>
      <c r="M49">
        <v>0</v>
      </c>
      <c r="N49">
        <v>219</v>
      </c>
      <c r="O49">
        <v>17222</v>
      </c>
      <c r="P49">
        <v>6.7452370926758903E-2</v>
      </c>
      <c r="Q49"/>
      <c r="R49"/>
      <c r="S49"/>
      <c r="T49"/>
      <c r="U49"/>
      <c r="V49"/>
      <c r="W49"/>
      <c r="X49">
        <v>3999.56201171875</v>
      </c>
      <c r="Y49"/>
      <c r="Z49"/>
      <c r="AA49"/>
      <c r="AB49"/>
      <c r="AC49"/>
      <c r="AD49"/>
      <c r="AE49"/>
      <c r="AF49"/>
      <c r="AG49"/>
      <c r="AH49"/>
      <c r="AI49"/>
      <c r="AJ49"/>
      <c r="AK49"/>
      <c r="AL49">
        <v>6005.1679243607996</v>
      </c>
      <c r="AM49">
        <v>2619.0687379900201</v>
      </c>
      <c r="AN49">
        <v>2661.7783940501899</v>
      </c>
      <c r="AO49"/>
      <c r="AP49"/>
      <c r="AQ49"/>
      <c r="AR49"/>
      <c r="AS49">
        <v>15.940728187561</v>
      </c>
      <c r="AT49">
        <v>13.927084922790501</v>
      </c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>
      <c r="A50" t="s">
        <v>277</v>
      </c>
      <c r="B50" s="212">
        <v>11194</v>
      </c>
      <c r="C50" t="s">
        <v>25</v>
      </c>
      <c r="D50" s="106">
        <v>0.255789232254028</v>
      </c>
      <c r="E50" s="106">
        <f t="shared" si="0"/>
        <v>1.221774697303772</v>
      </c>
      <c r="F50" s="106">
        <f t="shared" si="1"/>
        <v>1.074286829680204E-2</v>
      </c>
      <c r="G50">
        <v>0.30544367432594299</v>
      </c>
      <c r="H50">
        <v>2.6857170742005101E-3</v>
      </c>
      <c r="I50">
        <v>18398</v>
      </c>
      <c r="J50">
        <v>1</v>
      </c>
      <c r="K50">
        <v>18397</v>
      </c>
      <c r="L50">
        <v>0</v>
      </c>
      <c r="M50">
        <v>1</v>
      </c>
      <c r="N50">
        <v>417</v>
      </c>
      <c r="O50">
        <v>17980</v>
      </c>
      <c r="P50">
        <v>0</v>
      </c>
      <c r="Q50"/>
      <c r="R50"/>
      <c r="S50"/>
      <c r="T50"/>
      <c r="U50"/>
      <c r="V50"/>
      <c r="W50"/>
      <c r="X50">
        <v>6196.87109375</v>
      </c>
      <c r="Y50"/>
      <c r="Z50"/>
      <c r="AA50" t="s">
        <v>271</v>
      </c>
      <c r="AB50">
        <v>2.3708653123631698E-3</v>
      </c>
      <c r="AC50"/>
      <c r="AD50"/>
      <c r="AE50">
        <v>7.9878974671140496E-3</v>
      </c>
      <c r="AF50">
        <v>0</v>
      </c>
      <c r="AG50">
        <v>0.236525760515231</v>
      </c>
      <c r="AH50"/>
      <c r="AI50"/>
      <c r="AJ50">
        <v>0.79557497280276201</v>
      </c>
      <c r="AK50">
        <v>0</v>
      </c>
      <c r="AL50">
        <v>12393.720703125</v>
      </c>
      <c r="AM50">
        <v>4765.8393427687097</v>
      </c>
      <c r="AN50">
        <v>4766.2539466039098</v>
      </c>
      <c r="AO50"/>
      <c r="AP50"/>
      <c r="AQ50"/>
      <c r="AR50"/>
      <c r="AS50">
        <v>0.159171298146248</v>
      </c>
      <c r="AT50">
        <v>1.7329378053546E-2</v>
      </c>
      <c r="AU50"/>
      <c r="AV50"/>
      <c r="AW50"/>
      <c r="AX50"/>
      <c r="AY50"/>
      <c r="AZ50"/>
      <c r="BA50">
        <v>5.0028430538692796E-3</v>
      </c>
      <c r="BB50">
        <v>0</v>
      </c>
      <c r="BC50"/>
      <c r="BD50"/>
      <c r="BE50">
        <v>0.49847994603699097</v>
      </c>
      <c r="BF50">
        <v>0</v>
      </c>
    </row>
    <row r="51" spans="1:58">
      <c r="A51" t="s">
        <v>277</v>
      </c>
      <c r="B51" s="212">
        <v>11194</v>
      </c>
      <c r="C51" t="s">
        <v>271</v>
      </c>
      <c r="D51" s="106">
        <v>107.88854980468759</v>
      </c>
      <c r="E51" s="106">
        <f t="shared" si="0"/>
        <v>118.25550842285161</v>
      </c>
      <c r="F51" s="106">
        <f t="shared" si="1"/>
        <v>97.544387817382798</v>
      </c>
      <c r="G51">
        <v>29.563877105712901</v>
      </c>
      <c r="H51">
        <v>24.3860969543457</v>
      </c>
      <c r="I51">
        <v>18398</v>
      </c>
      <c r="J51">
        <v>417</v>
      </c>
      <c r="K51">
        <v>17981</v>
      </c>
      <c r="L51">
        <v>0</v>
      </c>
      <c r="M51">
        <v>1</v>
      </c>
      <c r="N51">
        <v>417</v>
      </c>
      <c r="O51">
        <v>17980</v>
      </c>
      <c r="P51">
        <v>0</v>
      </c>
      <c r="Q51"/>
      <c r="R51"/>
      <c r="S51"/>
      <c r="T51"/>
      <c r="U51"/>
      <c r="V51"/>
      <c r="W51"/>
      <c r="X51">
        <v>3999.56201171875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>
        <v>5947.1366285877502</v>
      </c>
      <c r="AM51">
        <v>2562.5072575522399</v>
      </c>
      <c r="AN51">
        <v>2639.22159866116</v>
      </c>
      <c r="AO51"/>
      <c r="AP51"/>
      <c r="AQ51"/>
      <c r="AR51"/>
      <c r="AS51">
        <v>28.2937412261963</v>
      </c>
      <c r="AT51">
        <v>25.652019500732401</v>
      </c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 t="s">
        <v>278</v>
      </c>
      <c r="B52" s="212">
        <v>11245</v>
      </c>
      <c r="C52" t="s">
        <v>25</v>
      </c>
      <c r="D52" s="106">
        <v>0</v>
      </c>
      <c r="E52" s="106">
        <f t="shared" si="0"/>
        <v>0.81910365819931197</v>
      </c>
      <c r="F52" s="106">
        <f t="shared" si="1"/>
        <v>0</v>
      </c>
      <c r="G52">
        <v>0.20477591454982799</v>
      </c>
      <c r="H52">
        <v>0</v>
      </c>
      <c r="I52">
        <v>17214</v>
      </c>
      <c r="J52">
        <v>0</v>
      </c>
      <c r="K52">
        <v>17214</v>
      </c>
      <c r="L52">
        <v>0</v>
      </c>
      <c r="M52">
        <v>0</v>
      </c>
      <c r="N52">
        <v>304</v>
      </c>
      <c r="O52">
        <v>16910</v>
      </c>
      <c r="P52">
        <v>0</v>
      </c>
      <c r="Q52"/>
      <c r="R52"/>
      <c r="S52"/>
      <c r="T52"/>
      <c r="U52"/>
      <c r="V52"/>
      <c r="W52"/>
      <c r="X52">
        <v>6196.87109375</v>
      </c>
      <c r="Y52"/>
      <c r="Z52"/>
      <c r="AA52" t="s">
        <v>271</v>
      </c>
      <c r="AB52"/>
      <c r="AC52"/>
      <c r="AD52"/>
      <c r="AE52"/>
      <c r="AF52"/>
      <c r="AG52"/>
      <c r="AH52"/>
      <c r="AI52"/>
      <c r="AJ52"/>
      <c r="AK52"/>
      <c r="AL52">
        <v>0</v>
      </c>
      <c r="AM52">
        <v>4775.4905020446904</v>
      </c>
      <c r="AN52">
        <v>4775.4905020446804</v>
      </c>
      <c r="AO52"/>
      <c r="AP52"/>
      <c r="AQ52"/>
      <c r="AR52"/>
      <c r="AS52">
        <v>9.35664102435112E-2</v>
      </c>
      <c r="AT52">
        <v>0</v>
      </c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 t="s">
        <v>278</v>
      </c>
      <c r="B53" s="212">
        <v>11245</v>
      </c>
      <c r="C53" t="s">
        <v>271</v>
      </c>
      <c r="D53" s="106">
        <v>83.848681640625003</v>
      </c>
      <c r="E53" s="106">
        <f t="shared" si="0"/>
        <v>93.283996582031193</v>
      </c>
      <c r="F53" s="106">
        <f t="shared" si="1"/>
        <v>74.432235717773594</v>
      </c>
      <c r="G53">
        <v>23.320999145507798</v>
      </c>
      <c r="H53">
        <v>18.608058929443398</v>
      </c>
      <c r="I53">
        <v>17214</v>
      </c>
      <c r="J53">
        <v>304</v>
      </c>
      <c r="K53">
        <v>16910</v>
      </c>
      <c r="L53">
        <v>0</v>
      </c>
      <c r="M53">
        <v>0</v>
      </c>
      <c r="N53">
        <v>304</v>
      </c>
      <c r="O53">
        <v>16910</v>
      </c>
      <c r="P53">
        <v>0</v>
      </c>
      <c r="Q53"/>
      <c r="R53"/>
      <c r="S53"/>
      <c r="T53"/>
      <c r="U53"/>
      <c r="V53"/>
      <c r="W53"/>
      <c r="X53">
        <v>3999.56201171875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>
        <v>5959.7108186420601</v>
      </c>
      <c r="AM53">
        <v>2560.3013654838601</v>
      </c>
      <c r="AN53">
        <v>2620.3350865109501</v>
      </c>
      <c r="AO53"/>
      <c r="AP53"/>
      <c r="AQ53"/>
      <c r="AR53"/>
      <c r="AS53">
        <v>22.165063858032202</v>
      </c>
      <c r="AT53">
        <v>19.760503768920898</v>
      </c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 t="s">
        <v>279</v>
      </c>
      <c r="B54" s="212" t="s">
        <v>7</v>
      </c>
      <c r="C54" t="s">
        <v>25</v>
      </c>
      <c r="D54" s="106">
        <v>0</v>
      </c>
      <c r="E54" s="106">
        <f t="shared" si="0"/>
        <v>0.78120636940002397</v>
      </c>
      <c r="F54" s="106">
        <f t="shared" si="1"/>
        <v>0</v>
      </c>
      <c r="G54">
        <v>0.19530159235000599</v>
      </c>
      <c r="H54">
        <v>0</v>
      </c>
      <c r="I54">
        <v>18049</v>
      </c>
      <c r="J54">
        <v>0</v>
      </c>
      <c r="K54">
        <v>18049</v>
      </c>
      <c r="L54">
        <v>0</v>
      </c>
      <c r="M54">
        <v>0</v>
      </c>
      <c r="N54">
        <v>0</v>
      </c>
      <c r="O54">
        <v>18049</v>
      </c>
      <c r="P54">
        <v>0</v>
      </c>
      <c r="Q54"/>
      <c r="R54"/>
      <c r="S54"/>
      <c r="T54"/>
      <c r="U54"/>
      <c r="V54"/>
      <c r="W54"/>
      <c r="X54">
        <v>6196.87109375</v>
      </c>
      <c r="Y54"/>
      <c r="Z54"/>
      <c r="AA54" t="s">
        <v>271</v>
      </c>
      <c r="AB54"/>
      <c r="AC54"/>
      <c r="AD54"/>
      <c r="AE54"/>
      <c r="AF54"/>
      <c r="AG54"/>
      <c r="AH54"/>
      <c r="AI54"/>
      <c r="AJ54"/>
      <c r="AK54"/>
      <c r="AL54">
        <v>0</v>
      </c>
      <c r="AM54">
        <v>4140.55779426351</v>
      </c>
      <c r="AN54">
        <v>4140.5577942635</v>
      </c>
      <c r="AO54"/>
      <c r="AP54"/>
      <c r="AQ54"/>
      <c r="AR54"/>
      <c r="AS54">
        <v>8.9237593114376096E-2</v>
      </c>
      <c r="AT54">
        <v>0</v>
      </c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 t="s">
        <v>279</v>
      </c>
      <c r="B55" s="212" t="s">
        <v>7</v>
      </c>
      <c r="C55" t="s">
        <v>271</v>
      </c>
      <c r="D55" s="106">
        <v>0</v>
      </c>
      <c r="E55" s="106">
        <f t="shared" si="0"/>
        <v>0.78120636940002397</v>
      </c>
      <c r="F55" s="106">
        <f t="shared" si="1"/>
        <v>0</v>
      </c>
      <c r="G55">
        <v>0.19530159235000599</v>
      </c>
      <c r="H55">
        <v>0</v>
      </c>
      <c r="I55">
        <v>18049</v>
      </c>
      <c r="J55">
        <v>0</v>
      </c>
      <c r="K55">
        <v>18049</v>
      </c>
      <c r="L55">
        <v>0</v>
      </c>
      <c r="M55">
        <v>0</v>
      </c>
      <c r="N55">
        <v>0</v>
      </c>
      <c r="O55">
        <v>18049</v>
      </c>
      <c r="P55">
        <v>0</v>
      </c>
      <c r="Q55"/>
      <c r="R55"/>
      <c r="S55"/>
      <c r="T55"/>
      <c r="U55"/>
      <c r="V55"/>
      <c r="W55"/>
      <c r="X55">
        <v>3999.56201171875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>
        <v>0</v>
      </c>
      <c r="AM55">
        <v>2255.6001572609698</v>
      </c>
      <c r="AN55">
        <v>2255.6001572609898</v>
      </c>
      <c r="AO55"/>
      <c r="AP55"/>
      <c r="AQ55"/>
      <c r="AR55"/>
      <c r="AS55">
        <v>8.9237593114376096E-2</v>
      </c>
      <c r="AT55">
        <v>0</v>
      </c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>
      <c r="A56" t="s">
        <v>280</v>
      </c>
      <c r="B56" s="212">
        <v>11284</v>
      </c>
      <c r="C56" t="s">
        <v>25</v>
      </c>
      <c r="D56" s="106">
        <v>0</v>
      </c>
      <c r="E56" s="106">
        <f t="shared" si="0"/>
        <v>0.82902550697326804</v>
      </c>
      <c r="F56" s="106">
        <f t="shared" si="1"/>
        <v>0</v>
      </c>
      <c r="G56">
        <v>0.20725637674331701</v>
      </c>
      <c r="H56">
        <v>0</v>
      </c>
      <c r="I56">
        <v>17008</v>
      </c>
      <c r="J56">
        <v>0</v>
      </c>
      <c r="K56">
        <v>17008</v>
      </c>
      <c r="L56">
        <v>0</v>
      </c>
      <c r="M56">
        <v>0</v>
      </c>
      <c r="N56">
        <v>222</v>
      </c>
      <c r="O56">
        <v>16786</v>
      </c>
      <c r="P56">
        <v>0</v>
      </c>
      <c r="Q56"/>
      <c r="R56"/>
      <c r="S56"/>
      <c r="T56"/>
      <c r="U56"/>
      <c r="V56"/>
      <c r="W56"/>
      <c r="X56">
        <v>6196.87109375</v>
      </c>
      <c r="Y56"/>
      <c r="Z56"/>
      <c r="AA56" t="s">
        <v>271</v>
      </c>
      <c r="AB56"/>
      <c r="AC56"/>
      <c r="AD56"/>
      <c r="AE56"/>
      <c r="AF56"/>
      <c r="AG56"/>
      <c r="AH56"/>
      <c r="AI56"/>
      <c r="AJ56"/>
      <c r="AK56"/>
      <c r="AL56">
        <v>0</v>
      </c>
      <c r="AM56">
        <v>4309.7170244075196</v>
      </c>
      <c r="AN56">
        <v>4309.7170244075496</v>
      </c>
      <c r="AO56"/>
      <c r="AP56"/>
      <c r="AQ56"/>
      <c r="AR56"/>
      <c r="AS56">
        <v>9.4699732959270505E-2</v>
      </c>
      <c r="AT56">
        <v>0</v>
      </c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>
      <c r="A57" t="s">
        <v>280</v>
      </c>
      <c r="B57" s="212">
        <v>11284</v>
      </c>
      <c r="C57" t="s">
        <v>271</v>
      </c>
      <c r="D57" s="106">
        <v>61.828778076171794</v>
      </c>
      <c r="E57" s="106">
        <f t="shared" si="0"/>
        <v>69.96923828125</v>
      </c>
      <c r="F57" s="106">
        <f t="shared" si="1"/>
        <v>53.702377319336001</v>
      </c>
      <c r="G57">
        <v>17.4923095703125</v>
      </c>
      <c r="H57">
        <v>13.425594329834</v>
      </c>
      <c r="I57">
        <v>17008</v>
      </c>
      <c r="J57">
        <v>222</v>
      </c>
      <c r="K57">
        <v>16786</v>
      </c>
      <c r="L57">
        <v>0</v>
      </c>
      <c r="M57">
        <v>0</v>
      </c>
      <c r="N57">
        <v>222</v>
      </c>
      <c r="O57">
        <v>16786</v>
      </c>
      <c r="P57">
        <v>0</v>
      </c>
      <c r="Q57"/>
      <c r="R57"/>
      <c r="S57"/>
      <c r="T57"/>
      <c r="U57"/>
      <c r="V57"/>
      <c r="W57"/>
      <c r="X57">
        <v>3999.56201171875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>
        <v>5528.5290934244804</v>
      </c>
      <c r="AM57">
        <v>2327.8709667019002</v>
      </c>
      <c r="AN57">
        <v>2369.6481365121199</v>
      </c>
      <c r="AO57"/>
      <c r="AP57"/>
      <c r="AQ57"/>
      <c r="AR57"/>
      <c r="AS57">
        <v>16.495079040527301</v>
      </c>
      <c r="AT57">
        <v>14.4202260971069</v>
      </c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>
      <c r="A58" t="s">
        <v>281</v>
      </c>
      <c r="B58" s="212">
        <v>12028</v>
      </c>
      <c r="C58" t="s">
        <v>25</v>
      </c>
      <c r="D58" s="106">
        <v>0</v>
      </c>
      <c r="E58" s="106">
        <f t="shared" si="0"/>
        <v>0.80360352993011597</v>
      </c>
      <c r="F58" s="106">
        <f t="shared" si="1"/>
        <v>0</v>
      </c>
      <c r="G58">
        <v>0.20090088248252899</v>
      </c>
      <c r="H58">
        <v>0</v>
      </c>
      <c r="I58">
        <v>17546</v>
      </c>
      <c r="J58">
        <v>0</v>
      </c>
      <c r="K58">
        <v>17546</v>
      </c>
      <c r="L58">
        <v>0</v>
      </c>
      <c r="M58">
        <v>0</v>
      </c>
      <c r="N58">
        <v>577</v>
      </c>
      <c r="O58">
        <v>16969</v>
      </c>
      <c r="P58">
        <v>0</v>
      </c>
      <c r="Q58"/>
      <c r="R58"/>
      <c r="S58"/>
      <c r="T58"/>
      <c r="U58"/>
      <c r="V58"/>
      <c r="W58"/>
      <c r="X58">
        <v>6196.87109375</v>
      </c>
      <c r="Y58"/>
      <c r="Z58"/>
      <c r="AA58" t="s">
        <v>271</v>
      </c>
      <c r="AB58"/>
      <c r="AC58"/>
      <c r="AD58"/>
      <c r="AE58"/>
      <c r="AF58"/>
      <c r="AG58"/>
      <c r="AH58"/>
      <c r="AI58"/>
      <c r="AJ58"/>
      <c r="AK58"/>
      <c r="AL58">
        <v>0</v>
      </c>
      <c r="AM58">
        <v>4545.1856907490501</v>
      </c>
      <c r="AN58">
        <v>4545.1856907490101</v>
      </c>
      <c r="AO58"/>
      <c r="AP58"/>
      <c r="AQ58"/>
      <c r="AR58"/>
      <c r="AS58">
        <v>9.1795913875102997E-2</v>
      </c>
      <c r="AT58">
        <v>0</v>
      </c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t="s">
        <v>281</v>
      </c>
      <c r="B59" s="212">
        <v>12028</v>
      </c>
      <c r="C59" t="s">
        <v>271</v>
      </c>
      <c r="D59" s="106">
        <v>157.35461425781259</v>
      </c>
      <c r="E59" s="106">
        <f t="shared" si="0"/>
        <v>170.2122344970704</v>
      </c>
      <c r="F59" s="106">
        <f t="shared" si="1"/>
        <v>144.53201293945321</v>
      </c>
      <c r="G59">
        <v>42.553058624267599</v>
      </c>
      <c r="H59">
        <v>36.133003234863303</v>
      </c>
      <c r="I59">
        <v>17546</v>
      </c>
      <c r="J59">
        <v>577</v>
      </c>
      <c r="K59">
        <v>16969</v>
      </c>
      <c r="L59">
        <v>0</v>
      </c>
      <c r="M59">
        <v>0</v>
      </c>
      <c r="N59">
        <v>577</v>
      </c>
      <c r="O59">
        <v>16969</v>
      </c>
      <c r="P59">
        <v>0</v>
      </c>
      <c r="Q59"/>
      <c r="R59"/>
      <c r="S59"/>
      <c r="T59"/>
      <c r="U59"/>
      <c r="V59"/>
      <c r="W59"/>
      <c r="X59">
        <v>3999.56201171875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>
        <v>5604.4132518008</v>
      </c>
      <c r="AM59">
        <v>2447.5531053050199</v>
      </c>
      <c r="AN59">
        <v>2551.3664134395299</v>
      </c>
      <c r="AO59"/>
      <c r="AP59"/>
      <c r="AQ59"/>
      <c r="AR59"/>
      <c r="AS59">
        <v>40.9775581359863</v>
      </c>
      <c r="AT59">
        <v>37.702022552490199</v>
      </c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t="s">
        <v>282</v>
      </c>
      <c r="B60" s="212">
        <v>12045</v>
      </c>
      <c r="C60" t="s">
        <v>25</v>
      </c>
      <c r="D60" s="106">
        <v>0</v>
      </c>
      <c r="E60" s="106">
        <f t="shared" si="0"/>
        <v>0.78744578361511197</v>
      </c>
      <c r="F60" s="106">
        <f t="shared" si="1"/>
        <v>0</v>
      </c>
      <c r="G60">
        <v>0.19686144590377799</v>
      </c>
      <c r="H60">
        <v>0</v>
      </c>
      <c r="I60">
        <v>17906</v>
      </c>
      <c r="J60">
        <v>0</v>
      </c>
      <c r="K60">
        <v>17906</v>
      </c>
      <c r="L60">
        <v>0</v>
      </c>
      <c r="M60">
        <v>0</v>
      </c>
      <c r="N60">
        <v>313</v>
      </c>
      <c r="O60">
        <v>17593</v>
      </c>
      <c r="P60">
        <v>0</v>
      </c>
      <c r="Q60"/>
      <c r="R60"/>
      <c r="S60"/>
      <c r="T60"/>
      <c r="U60"/>
      <c r="V60"/>
      <c r="W60"/>
      <c r="X60">
        <v>6196.87109375</v>
      </c>
      <c r="Y60"/>
      <c r="Z60"/>
      <c r="AA60" t="s">
        <v>271</v>
      </c>
      <c r="AB60"/>
      <c r="AC60"/>
      <c r="AD60"/>
      <c r="AE60"/>
      <c r="AF60"/>
      <c r="AG60"/>
      <c r="AH60"/>
      <c r="AI60"/>
      <c r="AJ60"/>
      <c r="AK60"/>
      <c r="AL60">
        <v>0</v>
      </c>
      <c r="AM60">
        <v>4545.2795555228104</v>
      </c>
      <c r="AN60">
        <v>4545.2795555228004</v>
      </c>
      <c r="AO60"/>
      <c r="AP60"/>
      <c r="AQ60"/>
      <c r="AR60"/>
      <c r="AS60">
        <v>8.99502858519554E-2</v>
      </c>
      <c r="AT60">
        <v>0</v>
      </c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 t="s">
        <v>282</v>
      </c>
      <c r="B61" s="212">
        <v>12045</v>
      </c>
      <c r="C61" t="s">
        <v>271</v>
      </c>
      <c r="D61" s="106">
        <v>82.98709106445321</v>
      </c>
      <c r="E61" s="106">
        <f t="shared" si="0"/>
        <v>92.189987182617202</v>
      </c>
      <c r="F61" s="106">
        <f t="shared" si="1"/>
        <v>73.802154541015597</v>
      </c>
      <c r="G61">
        <v>23.0474967956543</v>
      </c>
      <c r="H61">
        <v>18.450538635253899</v>
      </c>
      <c r="I61">
        <v>17906</v>
      </c>
      <c r="J61">
        <v>313</v>
      </c>
      <c r="K61">
        <v>17593</v>
      </c>
      <c r="L61">
        <v>0</v>
      </c>
      <c r="M61">
        <v>0</v>
      </c>
      <c r="N61">
        <v>313</v>
      </c>
      <c r="O61">
        <v>17593</v>
      </c>
      <c r="P61">
        <v>0</v>
      </c>
      <c r="Q61"/>
      <c r="R61"/>
      <c r="S61"/>
      <c r="T61"/>
      <c r="U61"/>
      <c r="V61"/>
      <c r="W61"/>
      <c r="X61">
        <v>3999.56201171875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>
        <v>5684.0961508461496</v>
      </c>
      <c r="AM61">
        <v>2441.7759220329499</v>
      </c>
      <c r="AN61">
        <v>2498.4522445850898</v>
      </c>
      <c r="AO61"/>
      <c r="AP61"/>
      <c r="AQ61"/>
      <c r="AR61"/>
      <c r="AS61">
        <v>21.920047760009801</v>
      </c>
      <c r="AT61">
        <v>19.574665069580099</v>
      </c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 t="s">
        <v>283</v>
      </c>
      <c r="B62" s="212" t="s">
        <v>160</v>
      </c>
      <c r="C62" t="s">
        <v>25</v>
      </c>
      <c r="D62" s="106">
        <v>0</v>
      </c>
      <c r="E62" s="106">
        <f t="shared" si="0"/>
        <v>0.83615469932555997</v>
      </c>
      <c r="F62" s="106">
        <f t="shared" si="1"/>
        <v>0</v>
      </c>
      <c r="G62">
        <v>0.20903867483138999</v>
      </c>
      <c r="H62">
        <v>0</v>
      </c>
      <c r="I62">
        <v>16863</v>
      </c>
      <c r="J62">
        <v>0</v>
      </c>
      <c r="K62">
        <v>16863</v>
      </c>
      <c r="L62">
        <v>0</v>
      </c>
      <c r="M62">
        <v>0</v>
      </c>
      <c r="N62">
        <v>380</v>
      </c>
      <c r="O62">
        <v>16483</v>
      </c>
      <c r="P62">
        <v>0</v>
      </c>
      <c r="Q62"/>
      <c r="R62"/>
      <c r="S62"/>
      <c r="T62"/>
      <c r="U62"/>
      <c r="V62"/>
      <c r="W62"/>
      <c r="X62">
        <v>6196.87109375</v>
      </c>
      <c r="Y62"/>
      <c r="Z62"/>
      <c r="AA62" t="s">
        <v>271</v>
      </c>
      <c r="AB62"/>
      <c r="AC62"/>
      <c r="AD62"/>
      <c r="AE62"/>
      <c r="AF62"/>
      <c r="AG62"/>
      <c r="AH62"/>
      <c r="AI62"/>
      <c r="AJ62"/>
      <c r="AK62"/>
      <c r="AL62">
        <v>0</v>
      </c>
      <c r="AM62">
        <v>4391.7237085463303</v>
      </c>
      <c r="AN62">
        <v>4391.7237085463303</v>
      </c>
      <c r="AO62"/>
      <c r="AP62"/>
      <c r="AQ62"/>
      <c r="AR62"/>
      <c r="AS62">
        <v>9.5514051616191906E-2</v>
      </c>
      <c r="AT62">
        <v>0</v>
      </c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>
      <c r="A63" t="s">
        <v>283</v>
      </c>
      <c r="B63" s="212" t="s">
        <v>160</v>
      </c>
      <c r="C63" t="s">
        <v>271</v>
      </c>
      <c r="D63" s="106">
        <v>107.2580078125</v>
      </c>
      <c r="E63" s="106">
        <f t="shared" si="0"/>
        <v>118.0549697875976</v>
      </c>
      <c r="F63" s="106">
        <f t="shared" si="1"/>
        <v>96.485763549804801</v>
      </c>
      <c r="G63">
        <v>29.5137424468994</v>
      </c>
      <c r="H63">
        <v>24.1214408874512</v>
      </c>
      <c r="I63">
        <v>16863</v>
      </c>
      <c r="J63">
        <v>380</v>
      </c>
      <c r="K63">
        <v>16483</v>
      </c>
      <c r="L63">
        <v>0</v>
      </c>
      <c r="M63">
        <v>0</v>
      </c>
      <c r="N63">
        <v>380</v>
      </c>
      <c r="O63">
        <v>16483</v>
      </c>
      <c r="P63">
        <v>0</v>
      </c>
      <c r="Q63"/>
      <c r="R63"/>
      <c r="S63"/>
      <c r="T63"/>
      <c r="U63"/>
      <c r="V63"/>
      <c r="W63"/>
      <c r="X63">
        <v>3999.56201171875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>
        <v>5650.6765445106903</v>
      </c>
      <c r="AM63">
        <v>2363.1238240429102</v>
      </c>
      <c r="AN63">
        <v>2437.20732245825</v>
      </c>
      <c r="AO63"/>
      <c r="AP63"/>
      <c r="AQ63"/>
      <c r="AR63"/>
      <c r="AS63">
        <v>28.190891265869102</v>
      </c>
      <c r="AT63">
        <v>25.439720153808601</v>
      </c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>
      <c r="A64" t="s">
        <v>284</v>
      </c>
      <c r="B64" s="212" t="s">
        <v>192</v>
      </c>
      <c r="C64" t="s">
        <v>25</v>
      </c>
      <c r="D64" s="106">
        <v>0</v>
      </c>
      <c r="E64" s="106">
        <f t="shared" si="0"/>
        <v>0.83481788635253995</v>
      </c>
      <c r="F64" s="106">
        <f t="shared" si="1"/>
        <v>0</v>
      </c>
      <c r="G64">
        <v>0.20870447158813499</v>
      </c>
      <c r="H64">
        <v>0</v>
      </c>
      <c r="I64">
        <v>16890</v>
      </c>
      <c r="J64">
        <v>0</v>
      </c>
      <c r="K64">
        <v>16890</v>
      </c>
      <c r="L64">
        <v>0</v>
      </c>
      <c r="M64">
        <v>0</v>
      </c>
      <c r="N64">
        <v>312</v>
      </c>
      <c r="O64">
        <v>16578</v>
      </c>
      <c r="P64">
        <v>0</v>
      </c>
      <c r="Q64"/>
      <c r="R64"/>
      <c r="S64"/>
      <c r="T64"/>
      <c r="U64"/>
      <c r="V64"/>
      <c r="W64"/>
      <c r="X64">
        <v>6196.87109375</v>
      </c>
      <c r="Y64"/>
      <c r="Z64"/>
      <c r="AA64" t="s">
        <v>271</v>
      </c>
      <c r="AB64"/>
      <c r="AC64"/>
      <c r="AD64"/>
      <c r="AE64"/>
      <c r="AF64"/>
      <c r="AG64"/>
      <c r="AH64"/>
      <c r="AI64"/>
      <c r="AJ64"/>
      <c r="AK64"/>
      <c r="AL64">
        <v>0</v>
      </c>
      <c r="AM64">
        <v>4700.6102668576996</v>
      </c>
      <c r="AN64">
        <v>4700.6102668577196</v>
      </c>
      <c r="AO64"/>
      <c r="AP64"/>
      <c r="AQ64"/>
      <c r="AR64"/>
      <c r="AS64">
        <v>9.5361359417438493E-2</v>
      </c>
      <c r="AT64">
        <v>0</v>
      </c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>
      <c r="A65" t="s">
        <v>284</v>
      </c>
      <c r="B65" s="212" t="s">
        <v>192</v>
      </c>
      <c r="C65" t="s">
        <v>271</v>
      </c>
      <c r="D65" s="106">
        <v>87.742193603515602</v>
      </c>
      <c r="E65" s="106">
        <f t="shared" si="0"/>
        <v>97.488571166992003</v>
      </c>
      <c r="F65" s="106">
        <f t="shared" si="1"/>
        <v>78.015960693359204</v>
      </c>
      <c r="G65">
        <v>24.372142791748001</v>
      </c>
      <c r="H65">
        <v>19.503990173339801</v>
      </c>
      <c r="I65">
        <v>16890</v>
      </c>
      <c r="J65">
        <v>312</v>
      </c>
      <c r="K65">
        <v>16578</v>
      </c>
      <c r="L65">
        <v>0</v>
      </c>
      <c r="M65">
        <v>0</v>
      </c>
      <c r="N65">
        <v>312</v>
      </c>
      <c r="O65">
        <v>16578</v>
      </c>
      <c r="P65">
        <v>0</v>
      </c>
      <c r="Q65"/>
      <c r="R65"/>
      <c r="S65"/>
      <c r="T65"/>
      <c r="U65"/>
      <c r="V65"/>
      <c r="W65"/>
      <c r="X65">
        <v>3999.56201171875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>
        <v>5792.2451610076096</v>
      </c>
      <c r="AM65">
        <v>2542.27305721026</v>
      </c>
      <c r="AN65">
        <v>2602.3080658772201</v>
      </c>
      <c r="AO65"/>
      <c r="AP65"/>
      <c r="AQ65"/>
      <c r="AR65"/>
      <c r="AS65">
        <v>23.178077697753899</v>
      </c>
      <c r="AT65">
        <v>20.694330215454102</v>
      </c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t="s">
        <v>285</v>
      </c>
      <c r="B66" s="212" t="s">
        <v>193</v>
      </c>
      <c r="C66" t="s">
        <v>25</v>
      </c>
      <c r="D66" s="106">
        <v>0.29119658470153797</v>
      </c>
      <c r="E66" s="106">
        <f t="shared" si="0"/>
        <v>1.3909174203872681</v>
      </c>
      <c r="F66" s="106">
        <f t="shared" si="1"/>
        <v>1.2229894287884241E-2</v>
      </c>
      <c r="G66">
        <v>0.34772935509681702</v>
      </c>
      <c r="H66">
        <v>3.0574735719710601E-3</v>
      </c>
      <c r="I66">
        <v>16161</v>
      </c>
      <c r="J66">
        <v>1</v>
      </c>
      <c r="K66">
        <v>16160</v>
      </c>
      <c r="L66">
        <v>1</v>
      </c>
      <c r="M66">
        <v>0</v>
      </c>
      <c r="N66">
        <v>271</v>
      </c>
      <c r="O66">
        <v>15889</v>
      </c>
      <c r="P66">
        <v>7.2799146749344207E-2</v>
      </c>
      <c r="Q66"/>
      <c r="R66"/>
      <c r="S66"/>
      <c r="T66"/>
      <c r="U66"/>
      <c r="V66"/>
      <c r="W66"/>
      <c r="X66">
        <v>6196.87109375</v>
      </c>
      <c r="Y66"/>
      <c r="Z66"/>
      <c r="AA66" t="s">
        <v>271</v>
      </c>
      <c r="AB66">
        <v>3.6455571879984898E-3</v>
      </c>
      <c r="AC66"/>
      <c r="AD66"/>
      <c r="AE66">
        <v>1.2286479113082401E-2</v>
      </c>
      <c r="AF66">
        <v>0</v>
      </c>
      <c r="AG66">
        <v>0.36323153745756298</v>
      </c>
      <c r="AH66"/>
      <c r="AI66"/>
      <c r="AJ66">
        <v>1.22105781984026</v>
      </c>
      <c r="AK66">
        <v>0</v>
      </c>
      <c r="AL66">
        <v>6279.712890625</v>
      </c>
      <c r="AM66">
        <v>4862.1893713167401</v>
      </c>
      <c r="AN66">
        <v>4862.2770839285204</v>
      </c>
      <c r="AO66"/>
      <c r="AP66"/>
      <c r="AQ66"/>
      <c r="AR66"/>
      <c r="AS66">
        <v>0.18120543658733401</v>
      </c>
      <c r="AT66">
        <v>1.9728124141693101E-2</v>
      </c>
      <c r="AU66"/>
      <c r="AV66"/>
      <c r="AW66"/>
      <c r="AX66"/>
      <c r="AY66"/>
      <c r="AZ66"/>
      <c r="BA66">
        <v>7.6947386432091296E-3</v>
      </c>
      <c r="BB66">
        <v>0</v>
      </c>
      <c r="BC66"/>
      <c r="BD66"/>
      <c r="BE66">
        <v>0.76521344454238704</v>
      </c>
      <c r="BF66">
        <v>0</v>
      </c>
    </row>
    <row r="67" spans="1:58">
      <c r="A67" t="s">
        <v>285</v>
      </c>
      <c r="B67" s="212" t="s">
        <v>193</v>
      </c>
      <c r="C67" t="s">
        <v>271</v>
      </c>
      <c r="D67" s="106">
        <v>79.877111816406199</v>
      </c>
      <c r="E67" s="106">
        <f t="shared" ref="E67:E130" si="2">G67*4</f>
        <v>89.379608154296804</v>
      </c>
      <c r="F67" s="106">
        <f t="shared" ref="F67:F130" si="3">H67*4</f>
        <v>70.393768310546804</v>
      </c>
      <c r="G67">
        <v>22.344902038574201</v>
      </c>
      <c r="H67">
        <v>17.598442077636701</v>
      </c>
      <c r="I67">
        <v>16161</v>
      </c>
      <c r="J67">
        <v>272</v>
      </c>
      <c r="K67">
        <v>15889</v>
      </c>
      <c r="L67">
        <v>1</v>
      </c>
      <c r="M67">
        <v>0</v>
      </c>
      <c r="N67">
        <v>271</v>
      </c>
      <c r="O67">
        <v>15889</v>
      </c>
      <c r="P67">
        <v>7.2799146749344207E-2</v>
      </c>
      <c r="Q67"/>
      <c r="R67"/>
      <c r="S67"/>
      <c r="T67"/>
      <c r="U67"/>
      <c r="V67"/>
      <c r="W67"/>
      <c r="X67">
        <v>3999.56201171875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>
        <v>5824.3281178193902</v>
      </c>
      <c r="AM67">
        <v>2626.26420967889</v>
      </c>
      <c r="AN67">
        <v>2680.0896773488498</v>
      </c>
      <c r="AO67"/>
      <c r="AP67"/>
      <c r="AQ67"/>
      <c r="AR67"/>
      <c r="AS67">
        <v>21.180730819702099</v>
      </c>
      <c r="AT67">
        <v>18.759071350097699</v>
      </c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>
      <c r="A68" t="s">
        <v>286</v>
      </c>
      <c r="B68" s="212" t="s">
        <v>7</v>
      </c>
      <c r="C68" t="s">
        <v>25</v>
      </c>
      <c r="D68" s="106">
        <v>0</v>
      </c>
      <c r="E68" s="106">
        <f t="shared" si="2"/>
        <v>0.81915128231048395</v>
      </c>
      <c r="F68" s="106">
        <f t="shared" si="3"/>
        <v>0</v>
      </c>
      <c r="G68">
        <v>0.20478782057762099</v>
      </c>
      <c r="H68">
        <v>0</v>
      </c>
      <c r="I68">
        <v>17213</v>
      </c>
      <c r="J68">
        <v>0</v>
      </c>
      <c r="K68">
        <v>17213</v>
      </c>
      <c r="L68">
        <v>0</v>
      </c>
      <c r="M68">
        <v>0</v>
      </c>
      <c r="N68">
        <v>0</v>
      </c>
      <c r="O68">
        <v>17213</v>
      </c>
      <c r="P68">
        <v>0</v>
      </c>
      <c r="Q68"/>
      <c r="R68"/>
      <c r="S68"/>
      <c r="T68"/>
      <c r="U68"/>
      <c r="V68"/>
      <c r="W68"/>
      <c r="X68">
        <v>6196.87109375</v>
      </c>
      <c r="Y68"/>
      <c r="Z68"/>
      <c r="AA68" t="s">
        <v>271</v>
      </c>
      <c r="AB68"/>
      <c r="AC68"/>
      <c r="AD68"/>
      <c r="AE68"/>
      <c r="AF68"/>
      <c r="AG68"/>
      <c r="AH68"/>
      <c r="AI68"/>
      <c r="AJ68"/>
      <c r="AK68"/>
      <c r="AL68">
        <v>0</v>
      </c>
      <c r="AM68">
        <v>4333.7683989242796</v>
      </c>
      <c r="AN68">
        <v>4333.7683989242396</v>
      </c>
      <c r="AO68"/>
      <c r="AP68"/>
      <c r="AQ68"/>
      <c r="AR68"/>
      <c r="AS68">
        <v>9.3571841716766399E-2</v>
      </c>
      <c r="AT68">
        <v>0</v>
      </c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>
      <c r="A69" t="s">
        <v>286</v>
      </c>
      <c r="B69" s="212" t="s">
        <v>7</v>
      </c>
      <c r="C69" t="s">
        <v>271</v>
      </c>
      <c r="D69" s="106">
        <v>0</v>
      </c>
      <c r="E69" s="106">
        <f t="shared" si="2"/>
        <v>0.81915128231048395</v>
      </c>
      <c r="F69" s="106">
        <f t="shared" si="3"/>
        <v>0</v>
      </c>
      <c r="G69">
        <v>0.20478782057762099</v>
      </c>
      <c r="H69">
        <v>0</v>
      </c>
      <c r="I69">
        <v>17213</v>
      </c>
      <c r="J69">
        <v>0</v>
      </c>
      <c r="K69">
        <v>17213</v>
      </c>
      <c r="L69">
        <v>0</v>
      </c>
      <c r="M69">
        <v>0</v>
      </c>
      <c r="N69">
        <v>0</v>
      </c>
      <c r="O69">
        <v>17213</v>
      </c>
      <c r="P69">
        <v>0</v>
      </c>
      <c r="Q69"/>
      <c r="R69"/>
      <c r="S69"/>
      <c r="T69"/>
      <c r="U69"/>
      <c r="V69"/>
      <c r="W69"/>
      <c r="X69">
        <v>3999.56201171875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>
        <v>0</v>
      </c>
      <c r="AM69">
        <v>2377.4895236822499</v>
      </c>
      <c r="AN69">
        <v>2377.4895236822499</v>
      </c>
      <c r="AO69"/>
      <c r="AP69"/>
      <c r="AQ69"/>
      <c r="AR69"/>
      <c r="AS69">
        <v>9.3571841716766399E-2</v>
      </c>
      <c r="AT69">
        <v>0</v>
      </c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>
      <c r="A70" t="s">
        <v>287</v>
      </c>
      <c r="B70"/>
      <c r="C70" t="s">
        <v>25</v>
      </c>
      <c r="D70" s="106">
        <v>19708.221874999999</v>
      </c>
      <c r="E70" s="106">
        <f t="shared" si="2"/>
        <v>20329.951171875</v>
      </c>
      <c r="F70" s="106">
        <f t="shared" si="3"/>
        <v>19159.130859375</v>
      </c>
      <c r="G70">
        <v>5082.48779296875</v>
      </c>
      <c r="H70">
        <v>4789.78271484375</v>
      </c>
      <c r="I70">
        <v>16275</v>
      </c>
      <c r="J70">
        <v>16028</v>
      </c>
      <c r="K70">
        <v>247</v>
      </c>
      <c r="L70">
        <v>0</v>
      </c>
      <c r="M70">
        <v>16028</v>
      </c>
      <c r="N70">
        <v>0</v>
      </c>
      <c r="O70">
        <v>247</v>
      </c>
      <c r="P70">
        <v>0</v>
      </c>
      <c r="Q70"/>
      <c r="R70"/>
      <c r="S70"/>
      <c r="T70"/>
      <c r="U70"/>
      <c r="V70"/>
      <c r="W70"/>
      <c r="X70">
        <v>6196.87109375</v>
      </c>
      <c r="Y70"/>
      <c r="Z70"/>
      <c r="AA70" t="s">
        <v>271</v>
      </c>
      <c r="AB70"/>
      <c r="AC70"/>
      <c r="AD70"/>
      <c r="AE70"/>
      <c r="AF70"/>
      <c r="AG70">
        <v>100</v>
      </c>
      <c r="AH70"/>
      <c r="AI70"/>
      <c r="AJ70">
        <v>100.00219798339501</v>
      </c>
      <c r="AK70">
        <v>99.997802016604993</v>
      </c>
      <c r="AL70">
        <v>10320.2709928645</v>
      </c>
      <c r="AM70">
        <v>4313.5595979883601</v>
      </c>
      <c r="AN70">
        <v>10229.1092285306</v>
      </c>
      <c r="AO70"/>
      <c r="AP70"/>
      <c r="AQ70"/>
      <c r="AR70"/>
      <c r="AS70">
        <v>5003.791015625</v>
      </c>
      <c r="AT70">
        <v>4855.01953125</v>
      </c>
      <c r="AU70"/>
      <c r="AV70"/>
      <c r="AW70"/>
      <c r="AX70"/>
      <c r="AY70"/>
      <c r="AZ70"/>
      <c r="BA70"/>
      <c r="BB70"/>
      <c r="BC70"/>
      <c r="BD70"/>
      <c r="BE70">
        <v>100.001004301967</v>
      </c>
      <c r="BF70">
        <v>99.998995698033099</v>
      </c>
    </row>
    <row r="71" spans="1:58">
      <c r="A71" t="s">
        <v>287</v>
      </c>
      <c r="B71"/>
      <c r="C71" t="s">
        <v>271</v>
      </c>
      <c r="D71" s="106">
        <v>0</v>
      </c>
      <c r="E71" s="106">
        <f t="shared" si="2"/>
        <v>0.86636692285537598</v>
      </c>
      <c r="F71" s="106">
        <f t="shared" si="3"/>
        <v>0</v>
      </c>
      <c r="G71">
        <v>0.21659173071384399</v>
      </c>
      <c r="H71">
        <v>0</v>
      </c>
      <c r="I71">
        <v>16275</v>
      </c>
      <c r="J71">
        <v>0</v>
      </c>
      <c r="K71">
        <v>16275</v>
      </c>
      <c r="L71">
        <v>0</v>
      </c>
      <c r="M71">
        <v>16028</v>
      </c>
      <c r="N71">
        <v>0</v>
      </c>
      <c r="O71">
        <v>247</v>
      </c>
      <c r="P71">
        <v>0</v>
      </c>
      <c r="Q71"/>
      <c r="R71"/>
      <c r="S71"/>
      <c r="T71"/>
      <c r="U71"/>
      <c r="V71"/>
      <c r="W71"/>
      <c r="X71">
        <v>3999.56201171875</v>
      </c>
      <c r="Y71"/>
      <c r="Z71"/>
      <c r="AA71"/>
      <c r="AB71"/>
      <c r="AC71"/>
      <c r="AD71"/>
      <c r="AE71"/>
      <c r="AF71"/>
      <c r="AG71"/>
      <c r="AH71"/>
      <c r="AI71"/>
      <c r="AJ71"/>
      <c r="AK71"/>
      <c r="AL71">
        <v>0</v>
      </c>
      <c r="AM71">
        <v>2405.6381842237902</v>
      </c>
      <c r="AN71">
        <v>2405.6381842237902</v>
      </c>
      <c r="AO71"/>
      <c r="AP71"/>
      <c r="AQ71"/>
      <c r="AR71"/>
      <c r="AS71">
        <v>9.8965033888816806E-2</v>
      </c>
      <c r="AT71">
        <v>0</v>
      </c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>
      <c r="A72" t="s">
        <v>288</v>
      </c>
      <c r="B72"/>
      <c r="C72" t="s">
        <v>25</v>
      </c>
      <c r="D72" s="106">
        <v>0.506717157363892</v>
      </c>
      <c r="E72" s="106">
        <f t="shared" si="2"/>
        <v>1.623207688331604</v>
      </c>
      <c r="F72" s="106">
        <f t="shared" si="3"/>
        <v>7.6764144003391196E-2</v>
      </c>
      <c r="G72">
        <v>0.405801922082901</v>
      </c>
      <c r="H72">
        <v>1.9191036000847799E-2</v>
      </c>
      <c r="I72">
        <v>18575</v>
      </c>
      <c r="J72">
        <v>2</v>
      </c>
      <c r="K72">
        <v>18573</v>
      </c>
      <c r="L72">
        <v>2</v>
      </c>
      <c r="M72">
        <v>0</v>
      </c>
      <c r="N72">
        <v>18488</v>
      </c>
      <c r="O72">
        <v>85</v>
      </c>
      <c r="P72">
        <v>0.126679289121301</v>
      </c>
      <c r="Q72"/>
      <c r="R72"/>
      <c r="S72"/>
      <c r="T72"/>
      <c r="U72"/>
      <c r="V72"/>
      <c r="W72"/>
      <c r="X72">
        <v>6196.87109375</v>
      </c>
      <c r="Y72"/>
      <c r="Z72"/>
      <c r="AA72" t="s">
        <v>271</v>
      </c>
      <c r="AB72" s="211">
        <v>1.9988674163377801E-5</v>
      </c>
      <c r="AC72"/>
      <c r="AD72"/>
      <c r="AE72" s="211">
        <v>5.0500507373894202E-5</v>
      </c>
      <c r="AF72">
        <v>0</v>
      </c>
      <c r="AG72">
        <v>1.99882746242692E-3</v>
      </c>
      <c r="AH72"/>
      <c r="AI72"/>
      <c r="AJ72">
        <v>5.0498888089173096E-3</v>
      </c>
      <c r="AK72">
        <v>0</v>
      </c>
      <c r="AL72">
        <v>7162.8151855468795</v>
      </c>
      <c r="AM72">
        <v>4429.55177428966</v>
      </c>
      <c r="AN72">
        <v>4429.84606913883</v>
      </c>
      <c r="AO72"/>
      <c r="AP72"/>
      <c r="AQ72"/>
      <c r="AR72"/>
      <c r="AS72">
        <v>0.243553042411804</v>
      </c>
      <c r="AT72">
        <v>5.4977133870124803E-2</v>
      </c>
      <c r="AU72"/>
      <c r="AV72"/>
      <c r="AW72"/>
      <c r="AX72"/>
      <c r="AY72"/>
      <c r="AZ72"/>
      <c r="BA72" s="211">
        <v>3.4871729709194001E-5</v>
      </c>
      <c r="BB72" s="211">
        <v>5.1056186175615396E-6</v>
      </c>
      <c r="BC72"/>
      <c r="BD72"/>
      <c r="BE72">
        <v>3.48707352028287E-3</v>
      </c>
      <c r="BF72">
        <v>5.1058140457097402E-4</v>
      </c>
    </row>
    <row r="73" spans="1:58">
      <c r="A73" t="s">
        <v>288</v>
      </c>
      <c r="B73"/>
      <c r="C73" t="s">
        <v>271</v>
      </c>
      <c r="D73" s="106">
        <v>25350.212500000001</v>
      </c>
      <c r="E73" s="106">
        <f t="shared" si="2"/>
        <v>26388.4140625</v>
      </c>
      <c r="F73" s="106">
        <f t="shared" si="3"/>
        <v>24383.103515625</v>
      </c>
      <c r="G73">
        <v>6597.103515625</v>
      </c>
      <c r="H73">
        <v>6095.77587890625</v>
      </c>
      <c r="I73">
        <v>18575</v>
      </c>
      <c r="J73">
        <v>18490</v>
      </c>
      <c r="K73">
        <v>85</v>
      </c>
      <c r="L73">
        <v>2</v>
      </c>
      <c r="M73">
        <v>0</v>
      </c>
      <c r="N73">
        <v>18488</v>
      </c>
      <c r="O73">
        <v>85</v>
      </c>
      <c r="P73">
        <v>0.126679289121301</v>
      </c>
      <c r="Q73"/>
      <c r="R73"/>
      <c r="S73"/>
      <c r="T73"/>
      <c r="U73"/>
      <c r="V73"/>
      <c r="W73"/>
      <c r="X73">
        <v>3999.56201171875</v>
      </c>
      <c r="Y73"/>
      <c r="Z73"/>
      <c r="AA73"/>
      <c r="AB73"/>
      <c r="AC73"/>
      <c r="AD73"/>
      <c r="AE73"/>
      <c r="AF73"/>
      <c r="AG73"/>
      <c r="AH73"/>
      <c r="AI73"/>
      <c r="AJ73"/>
      <c r="AK73"/>
      <c r="AL73">
        <v>5652.4289024208601</v>
      </c>
      <c r="AM73">
        <v>2910.9830605899601</v>
      </c>
      <c r="AN73">
        <v>5639.8839281782703</v>
      </c>
      <c r="AO73"/>
      <c r="AP73"/>
      <c r="AQ73"/>
      <c r="AR73"/>
      <c r="AS73">
        <v>6466.90185546875</v>
      </c>
      <c r="AT73">
        <v>6212.771484375</v>
      </c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t="s">
        <v>72</v>
      </c>
      <c r="B74" s="212" t="s">
        <v>177</v>
      </c>
      <c r="C74" t="s">
        <v>32</v>
      </c>
      <c r="D74" s="106">
        <v>14.444354248046881</v>
      </c>
      <c r="E74" s="106">
        <f t="shared" si="2"/>
        <v>18.79597473144532</v>
      </c>
      <c r="F74" s="106">
        <f t="shared" si="3"/>
        <v>10.824573516845719</v>
      </c>
      <c r="G74">
        <v>4.6989936828613299</v>
      </c>
      <c r="H74">
        <v>2.7061433792114298</v>
      </c>
      <c r="I74">
        <v>16641</v>
      </c>
      <c r="J74">
        <v>51</v>
      </c>
      <c r="K74">
        <v>16590</v>
      </c>
      <c r="L74">
        <v>0</v>
      </c>
      <c r="M74">
        <v>51</v>
      </c>
      <c r="N74">
        <v>409</v>
      </c>
      <c r="O74">
        <v>16181</v>
      </c>
      <c r="P74">
        <v>0</v>
      </c>
      <c r="Q74"/>
      <c r="R74"/>
      <c r="S74"/>
      <c r="T74"/>
      <c r="U74"/>
      <c r="V74"/>
      <c r="W74"/>
      <c r="X74">
        <v>8750.4375</v>
      </c>
      <c r="Y74"/>
      <c r="Z74"/>
      <c r="AA74" t="s">
        <v>289</v>
      </c>
      <c r="AB74">
        <v>0.123344757121159</v>
      </c>
      <c r="AC74"/>
      <c r="AD74"/>
      <c r="AE74">
        <v>0.159418241956335</v>
      </c>
      <c r="AF74">
        <v>8.7271272285982401E-2</v>
      </c>
      <c r="AG74">
        <v>10.9801337780985</v>
      </c>
      <c r="AH74"/>
      <c r="AI74"/>
      <c r="AJ74">
        <v>13.838790280323799</v>
      </c>
      <c r="AK74">
        <v>8.1214772758731097</v>
      </c>
      <c r="AL74">
        <v>11080.899509803899</v>
      </c>
      <c r="AM74">
        <v>5964.4560394710197</v>
      </c>
      <c r="AN74">
        <v>5980.1365044062304</v>
      </c>
      <c r="AO74"/>
      <c r="AP74"/>
      <c r="AQ74"/>
      <c r="AR74"/>
      <c r="AS74">
        <v>4.1394491195678702</v>
      </c>
      <c r="AT74">
        <v>3.1298911571502699</v>
      </c>
      <c r="AU74"/>
      <c r="AV74"/>
      <c r="AW74"/>
      <c r="AX74"/>
      <c r="AY74"/>
      <c r="AZ74"/>
      <c r="BA74">
        <v>0.14163358382032901</v>
      </c>
      <c r="BB74">
        <v>0.10505593042198801</v>
      </c>
      <c r="BC74"/>
      <c r="BD74"/>
      <c r="BE74">
        <v>12.429438540323</v>
      </c>
      <c r="BF74">
        <v>9.5308290158739304</v>
      </c>
    </row>
    <row r="75" spans="1:58">
      <c r="A75" t="s">
        <v>72</v>
      </c>
      <c r="B75" s="212" t="s">
        <v>177</v>
      </c>
      <c r="C75" t="s">
        <v>289</v>
      </c>
      <c r="D75" s="106">
        <v>117.1055419921876</v>
      </c>
      <c r="E75" s="106">
        <f t="shared" si="2"/>
        <v>128.4689178466796</v>
      </c>
      <c r="F75" s="106">
        <f t="shared" si="3"/>
        <v>105.7695388793944</v>
      </c>
      <c r="G75">
        <v>32.117229461669901</v>
      </c>
      <c r="H75">
        <v>26.442384719848601</v>
      </c>
      <c r="I75">
        <v>16641</v>
      </c>
      <c r="J75">
        <v>409</v>
      </c>
      <c r="K75">
        <v>16232</v>
      </c>
      <c r="L75">
        <v>0</v>
      </c>
      <c r="M75">
        <v>51</v>
      </c>
      <c r="N75">
        <v>409</v>
      </c>
      <c r="O75">
        <v>16181</v>
      </c>
      <c r="P75">
        <v>0</v>
      </c>
      <c r="Q75"/>
      <c r="R75"/>
      <c r="S75"/>
      <c r="T75"/>
      <c r="U75"/>
      <c r="V75"/>
      <c r="W75"/>
      <c r="X75">
        <v>4930.5380859375</v>
      </c>
      <c r="Y75"/>
      <c r="Z75"/>
      <c r="AA75"/>
      <c r="AB75"/>
      <c r="AC75"/>
      <c r="AD75"/>
      <c r="AE75"/>
      <c r="AF75"/>
      <c r="AG75"/>
      <c r="AH75"/>
      <c r="AI75"/>
      <c r="AJ75"/>
      <c r="AK75"/>
      <c r="AL75">
        <v>5807.9946468138796</v>
      </c>
      <c r="AM75">
        <v>2695.1047101347499</v>
      </c>
      <c r="AN75">
        <v>2771.6128517188699</v>
      </c>
      <c r="AO75"/>
      <c r="AP75"/>
      <c r="AQ75"/>
      <c r="AR75"/>
      <c r="AS75">
        <v>30.724939346313501</v>
      </c>
      <c r="AT75">
        <v>27.829612731933601</v>
      </c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>
      <c r="A76" t="s">
        <v>73</v>
      </c>
      <c r="B76" s="212" t="s">
        <v>178</v>
      </c>
      <c r="C76" t="s">
        <v>32</v>
      </c>
      <c r="D76" s="106">
        <v>18.943228149414061</v>
      </c>
      <c r="E76" s="106">
        <f t="shared" si="2"/>
        <v>24.034202575683601</v>
      </c>
      <c r="F76" s="106">
        <f t="shared" si="3"/>
        <v>14.63039970397948</v>
      </c>
      <c r="G76">
        <v>6.0085506439209002</v>
      </c>
      <c r="H76">
        <v>3.6575999259948699</v>
      </c>
      <c r="I76">
        <v>15682</v>
      </c>
      <c r="J76">
        <v>63</v>
      </c>
      <c r="K76">
        <v>15619</v>
      </c>
      <c r="L76">
        <v>4</v>
      </c>
      <c r="M76">
        <v>59</v>
      </c>
      <c r="N76">
        <v>324</v>
      </c>
      <c r="O76">
        <v>15295</v>
      </c>
      <c r="P76">
        <v>0.206337797639291</v>
      </c>
      <c r="Q76"/>
      <c r="R76"/>
      <c r="S76"/>
      <c r="T76"/>
      <c r="U76"/>
      <c r="V76"/>
      <c r="W76"/>
      <c r="X76">
        <v>8750.4375</v>
      </c>
      <c r="Y76"/>
      <c r="Z76"/>
      <c r="AA76" t="s">
        <v>289</v>
      </c>
      <c r="AB76">
        <v>0.19044019905461301</v>
      </c>
      <c r="AC76"/>
      <c r="AD76"/>
      <c r="AE76">
        <v>0.242007298677026</v>
      </c>
      <c r="AF76">
        <v>0.138873099432199</v>
      </c>
      <c r="AG76">
        <v>15.9974603685133</v>
      </c>
      <c r="AH76"/>
      <c r="AI76"/>
      <c r="AJ76">
        <v>19.636254936398899</v>
      </c>
      <c r="AK76">
        <v>12.358665800627699</v>
      </c>
      <c r="AL76">
        <v>11244.990203373</v>
      </c>
      <c r="AM76">
        <v>6310.7863218225802</v>
      </c>
      <c r="AN76">
        <v>6330.6087197652996</v>
      </c>
      <c r="AO76"/>
      <c r="AP76"/>
      <c r="AQ76"/>
      <c r="AR76"/>
      <c r="AS76">
        <v>5.3564820289611799</v>
      </c>
      <c r="AT76">
        <v>4.16522264480591</v>
      </c>
      <c r="AU76"/>
      <c r="AV76"/>
      <c r="AW76"/>
      <c r="AX76"/>
      <c r="AY76"/>
      <c r="AZ76"/>
      <c r="BA76">
        <v>0.21659879174834001</v>
      </c>
      <c r="BB76">
        <v>0.16428160636088501</v>
      </c>
      <c r="BC76"/>
      <c r="BD76"/>
      <c r="BE76">
        <v>17.843322278421802</v>
      </c>
      <c r="BF76">
        <v>14.1515984586048</v>
      </c>
    </row>
    <row r="77" spans="1:58">
      <c r="A77" t="s">
        <v>73</v>
      </c>
      <c r="B77" s="212" t="s">
        <v>178</v>
      </c>
      <c r="C77" t="s">
        <v>289</v>
      </c>
      <c r="D77" s="106">
        <v>99.470739746093798</v>
      </c>
      <c r="E77" s="106">
        <f t="shared" si="2"/>
        <v>110.2482833862304</v>
      </c>
      <c r="F77" s="106">
        <f t="shared" si="3"/>
        <v>88.717811584472798</v>
      </c>
      <c r="G77">
        <v>27.562070846557599</v>
      </c>
      <c r="H77">
        <v>22.1794528961182</v>
      </c>
      <c r="I77">
        <v>15682</v>
      </c>
      <c r="J77">
        <v>328</v>
      </c>
      <c r="K77">
        <v>15354</v>
      </c>
      <c r="L77">
        <v>4</v>
      </c>
      <c r="M77">
        <v>59</v>
      </c>
      <c r="N77">
        <v>324</v>
      </c>
      <c r="O77">
        <v>15295</v>
      </c>
      <c r="P77">
        <v>0.206337797639291</v>
      </c>
      <c r="Q77"/>
      <c r="R77"/>
      <c r="S77"/>
      <c r="T77"/>
      <c r="U77"/>
      <c r="V77"/>
      <c r="W77"/>
      <c r="X77">
        <v>4930.5380859375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AL77">
        <v>5930.0522565143901</v>
      </c>
      <c r="AM77">
        <v>2883.42837264834</v>
      </c>
      <c r="AN77">
        <v>2947.1506423784699</v>
      </c>
      <c r="AO77"/>
      <c r="AP77"/>
      <c r="AQ77"/>
      <c r="AR77"/>
      <c r="AS77">
        <v>26.241600036621101</v>
      </c>
      <c r="AT77">
        <v>23.4953708648682</v>
      </c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>
      <c r="A78" t="s">
        <v>74</v>
      </c>
      <c r="B78" s="212" t="s">
        <v>179</v>
      </c>
      <c r="C78" t="s">
        <v>32</v>
      </c>
      <c r="D78" s="106">
        <v>9.5869972229004006</v>
      </c>
      <c r="E78" s="106">
        <f t="shared" si="2"/>
        <v>13.08285236358644</v>
      </c>
      <c r="F78" s="106">
        <f t="shared" si="3"/>
        <v>6.7786474227905202</v>
      </c>
      <c r="G78">
        <v>3.27071309089661</v>
      </c>
      <c r="H78">
        <v>1.6946618556976301</v>
      </c>
      <c r="I78">
        <v>17689</v>
      </c>
      <c r="J78">
        <v>36</v>
      </c>
      <c r="K78">
        <v>17653</v>
      </c>
      <c r="L78">
        <v>0</v>
      </c>
      <c r="M78">
        <v>36</v>
      </c>
      <c r="N78">
        <v>203</v>
      </c>
      <c r="O78">
        <v>17450</v>
      </c>
      <c r="P78">
        <v>0</v>
      </c>
      <c r="Q78"/>
      <c r="R78"/>
      <c r="S78"/>
      <c r="T78"/>
      <c r="U78"/>
      <c r="V78"/>
      <c r="W78"/>
      <c r="X78">
        <v>8750.4375</v>
      </c>
      <c r="Y78"/>
      <c r="Z78"/>
      <c r="AA78" t="s">
        <v>289</v>
      </c>
      <c r="AB78">
        <v>0.17650002180639399</v>
      </c>
      <c r="AC78"/>
      <c r="AD78"/>
      <c r="AE78">
        <v>0.239406078050451</v>
      </c>
      <c r="AF78">
        <v>0.113593965562337</v>
      </c>
      <c r="AG78">
        <v>15.002126522309499</v>
      </c>
      <c r="AH78"/>
      <c r="AI78"/>
      <c r="AJ78">
        <v>19.5468616778629</v>
      </c>
      <c r="AK78">
        <v>10.4573913667561</v>
      </c>
      <c r="AL78">
        <v>11263.4416232639</v>
      </c>
      <c r="AM78">
        <v>5964.8488740073399</v>
      </c>
      <c r="AN78">
        <v>5975.6323744298097</v>
      </c>
      <c r="AO78"/>
      <c r="AP78"/>
      <c r="AQ78"/>
      <c r="AR78"/>
      <c r="AS78">
        <v>2.8178162574768102</v>
      </c>
      <c r="AT78">
        <v>2.0200030803680402</v>
      </c>
      <c r="AU78"/>
      <c r="AV78"/>
      <c r="AW78"/>
      <c r="AX78"/>
      <c r="AY78"/>
      <c r="AZ78"/>
      <c r="BA78">
        <v>0.20838125967058299</v>
      </c>
      <c r="BB78">
        <v>0.14461878394220501</v>
      </c>
      <c r="BC78"/>
      <c r="BD78"/>
      <c r="BE78">
        <v>17.305430705960799</v>
      </c>
      <c r="BF78">
        <v>12.6988223386582</v>
      </c>
    </row>
    <row r="79" spans="1:58">
      <c r="A79" t="s">
        <v>74</v>
      </c>
      <c r="B79" s="212" t="s">
        <v>179</v>
      </c>
      <c r="C79" t="s">
        <v>289</v>
      </c>
      <c r="D79" s="106">
        <v>54.317254638671798</v>
      </c>
      <c r="E79" s="106">
        <f t="shared" si="2"/>
        <v>61.795391082763601</v>
      </c>
      <c r="F79" s="106">
        <f t="shared" si="3"/>
        <v>46.850986480712798</v>
      </c>
      <c r="G79">
        <v>15.4488477706909</v>
      </c>
      <c r="H79">
        <v>11.7127466201782</v>
      </c>
      <c r="I79">
        <v>17689</v>
      </c>
      <c r="J79">
        <v>203</v>
      </c>
      <c r="K79">
        <v>17486</v>
      </c>
      <c r="L79">
        <v>0</v>
      </c>
      <c r="M79">
        <v>36</v>
      </c>
      <c r="N79">
        <v>203</v>
      </c>
      <c r="O79">
        <v>17450</v>
      </c>
      <c r="P79">
        <v>0</v>
      </c>
      <c r="Q79"/>
      <c r="R79"/>
      <c r="S79"/>
      <c r="T79"/>
      <c r="U79"/>
      <c r="V79"/>
      <c r="W79"/>
      <c r="X79">
        <v>4930.5380859375</v>
      </c>
      <c r="Y79"/>
      <c r="Z79"/>
      <c r="AA79"/>
      <c r="AB79"/>
      <c r="AC79"/>
      <c r="AD79"/>
      <c r="AE79"/>
      <c r="AF79"/>
      <c r="AG79"/>
      <c r="AH79"/>
      <c r="AI79"/>
      <c r="AJ79"/>
      <c r="AK79"/>
      <c r="AL79">
        <v>5950.7610717172101</v>
      </c>
      <c r="AM79">
        <v>2693.7372802887999</v>
      </c>
      <c r="AN79">
        <v>2731.1150760748701</v>
      </c>
      <c r="AO79"/>
      <c r="AP79"/>
      <c r="AQ79"/>
      <c r="AR79"/>
      <c r="AS79">
        <v>14.5327854156494</v>
      </c>
      <c r="AT79">
        <v>12.626612663269</v>
      </c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t="s">
        <v>75</v>
      </c>
      <c r="B80" s="212" t="s">
        <v>180</v>
      </c>
      <c r="C80" t="s">
        <v>32</v>
      </c>
      <c r="D80" s="106">
        <v>26.659213256836001</v>
      </c>
      <c r="E80" s="106">
        <f t="shared" si="2"/>
        <v>32.315944671630838</v>
      </c>
      <c r="F80" s="106">
        <f t="shared" si="3"/>
        <v>21.708229064941399</v>
      </c>
      <c r="G80">
        <v>8.0789861679077095</v>
      </c>
      <c r="H80">
        <v>5.4270572662353498</v>
      </c>
      <c r="I80">
        <v>17348</v>
      </c>
      <c r="J80">
        <v>98</v>
      </c>
      <c r="K80">
        <v>17250</v>
      </c>
      <c r="L80">
        <v>1</v>
      </c>
      <c r="M80">
        <v>97</v>
      </c>
      <c r="N80">
        <v>276</v>
      </c>
      <c r="O80">
        <v>16974</v>
      </c>
      <c r="P80">
        <v>0</v>
      </c>
      <c r="Q80"/>
      <c r="R80"/>
      <c r="S80"/>
      <c r="T80"/>
      <c r="U80"/>
      <c r="V80"/>
      <c r="W80"/>
      <c r="X80">
        <v>8750.4375</v>
      </c>
      <c r="Y80"/>
      <c r="Z80"/>
      <c r="AA80" t="s">
        <v>289</v>
      </c>
      <c r="AB80">
        <v>0.35195356050841298</v>
      </c>
      <c r="AC80"/>
      <c r="AD80"/>
      <c r="AE80">
        <v>0.43332271161962499</v>
      </c>
      <c r="AF80">
        <v>0.27058440939720002</v>
      </c>
      <c r="AG80">
        <v>26.032962284300499</v>
      </c>
      <c r="AH80"/>
      <c r="AI80"/>
      <c r="AJ80">
        <v>30.484768355859799</v>
      </c>
      <c r="AK80">
        <v>21.581156212741199</v>
      </c>
      <c r="AL80">
        <v>11122.25064772</v>
      </c>
      <c r="AM80">
        <v>5941.1828607903099</v>
      </c>
      <c r="AN80">
        <v>5970.4510555746601</v>
      </c>
      <c r="AO80"/>
      <c r="AP80"/>
      <c r="AQ80"/>
      <c r="AR80"/>
      <c r="AS80">
        <v>7.3597731590270996</v>
      </c>
      <c r="AT80">
        <v>6.01529741287231</v>
      </c>
      <c r="AU80"/>
      <c r="AV80"/>
      <c r="AW80"/>
      <c r="AX80"/>
      <c r="AY80"/>
      <c r="AZ80"/>
      <c r="BA80">
        <v>0.39327432891830599</v>
      </c>
      <c r="BB80">
        <v>0.31063279209851902</v>
      </c>
      <c r="BC80"/>
      <c r="BD80"/>
      <c r="BE80">
        <v>28.293672211545999</v>
      </c>
      <c r="BF80">
        <v>23.772252357054999</v>
      </c>
    </row>
    <row r="81" spans="1:58">
      <c r="A81" t="s">
        <v>75</v>
      </c>
      <c r="B81" s="212" t="s">
        <v>180</v>
      </c>
      <c r="C81" t="s">
        <v>289</v>
      </c>
      <c r="D81" s="106">
        <v>75.746392822265605</v>
      </c>
      <c r="E81" s="106">
        <f t="shared" si="2"/>
        <v>84.675224304199205</v>
      </c>
      <c r="F81" s="106">
        <f t="shared" si="3"/>
        <v>66.834465026855597</v>
      </c>
      <c r="G81">
        <v>21.168806076049801</v>
      </c>
      <c r="H81">
        <v>16.708616256713899</v>
      </c>
      <c r="I81">
        <v>17348</v>
      </c>
      <c r="J81">
        <v>277</v>
      </c>
      <c r="K81">
        <v>17071</v>
      </c>
      <c r="L81">
        <v>1</v>
      </c>
      <c r="M81">
        <v>97</v>
      </c>
      <c r="N81">
        <v>276</v>
      </c>
      <c r="O81">
        <v>16974</v>
      </c>
      <c r="P81">
        <v>0</v>
      </c>
      <c r="Q81"/>
      <c r="R81"/>
      <c r="S81"/>
      <c r="T81"/>
      <c r="U81"/>
      <c r="V81"/>
      <c r="W81"/>
      <c r="X81">
        <v>4930.5380859375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>
        <v>5861.4263700079</v>
      </c>
      <c r="AM81">
        <v>2681.7992979573401</v>
      </c>
      <c r="AN81">
        <v>2732.5692252664198</v>
      </c>
      <c r="AO81"/>
      <c r="AP81"/>
      <c r="AQ81"/>
      <c r="AR81"/>
      <c r="AS81">
        <v>20.074951171875</v>
      </c>
      <c r="AT81">
        <v>17.7993469238281</v>
      </c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>
      <c r="A82" t="s">
        <v>76</v>
      </c>
      <c r="B82" s="212" t="s">
        <v>181</v>
      </c>
      <c r="C82" t="s">
        <v>32</v>
      </c>
      <c r="D82" s="106">
        <v>34.043734741210997</v>
      </c>
      <c r="E82" s="106">
        <f t="shared" si="2"/>
        <v>40.16446685791</v>
      </c>
      <c r="F82" s="106">
        <f t="shared" si="3"/>
        <v>27.930957794189439</v>
      </c>
      <c r="G82">
        <v>10.0411167144775</v>
      </c>
      <c r="H82">
        <v>6.9827394485473597</v>
      </c>
      <c r="I82">
        <v>16509</v>
      </c>
      <c r="J82">
        <v>119</v>
      </c>
      <c r="K82">
        <v>16390</v>
      </c>
      <c r="L82">
        <v>5</v>
      </c>
      <c r="M82">
        <v>114</v>
      </c>
      <c r="N82">
        <v>311</v>
      </c>
      <c r="O82">
        <v>16079</v>
      </c>
      <c r="P82">
        <v>0.19919606024353501</v>
      </c>
      <c r="Q82"/>
      <c r="R82"/>
      <c r="S82"/>
      <c r="T82"/>
      <c r="U82"/>
      <c r="V82"/>
      <c r="W82"/>
      <c r="X82">
        <v>8750.4375</v>
      </c>
      <c r="Y82"/>
      <c r="Z82"/>
      <c r="AA82" t="s">
        <v>289</v>
      </c>
      <c r="AB82">
        <v>0.37431727818760602</v>
      </c>
      <c r="AC82"/>
      <c r="AD82"/>
      <c r="AE82">
        <v>0.45322627020550799</v>
      </c>
      <c r="AF82">
        <v>0.29540828616970399</v>
      </c>
      <c r="AG82">
        <v>27.236598428074799</v>
      </c>
      <c r="AH82"/>
      <c r="AI82"/>
      <c r="AJ82">
        <v>31.414444959558701</v>
      </c>
      <c r="AK82">
        <v>23.058751896590898</v>
      </c>
      <c r="AL82">
        <v>11215.6424468225</v>
      </c>
      <c r="AM82">
        <v>5974.6844756949704</v>
      </c>
      <c r="AN82">
        <v>6012.4622937678096</v>
      </c>
      <c r="AO82"/>
      <c r="AP82"/>
      <c r="AQ82"/>
      <c r="AR82"/>
      <c r="AS82">
        <v>9.2913913726806605</v>
      </c>
      <c r="AT82">
        <v>7.7309947013854998</v>
      </c>
      <c r="AU82"/>
      <c r="AV82"/>
      <c r="AW82"/>
      <c r="AX82"/>
      <c r="AY82"/>
      <c r="AZ82"/>
      <c r="BA82">
        <v>0.41457695793271498</v>
      </c>
      <c r="BB82">
        <v>0.33405759844249699</v>
      </c>
      <c r="BC82"/>
      <c r="BD82"/>
      <c r="BE82">
        <v>29.368152248247799</v>
      </c>
      <c r="BF82">
        <v>25.105044607901799</v>
      </c>
    </row>
    <row r="83" spans="1:58">
      <c r="A83" t="s">
        <v>76</v>
      </c>
      <c r="B83" s="212" t="s">
        <v>181</v>
      </c>
      <c r="C83" t="s">
        <v>289</v>
      </c>
      <c r="D83" s="106">
        <v>90.948876953124994</v>
      </c>
      <c r="E83" s="106">
        <f t="shared" si="2"/>
        <v>100.9876327514648</v>
      </c>
      <c r="F83" s="106">
        <f t="shared" si="3"/>
        <v>80.931495666504006</v>
      </c>
      <c r="G83">
        <v>25.2469081878662</v>
      </c>
      <c r="H83">
        <v>20.232873916626001</v>
      </c>
      <c r="I83">
        <v>16509</v>
      </c>
      <c r="J83">
        <v>316</v>
      </c>
      <c r="K83">
        <v>16193</v>
      </c>
      <c r="L83">
        <v>5</v>
      </c>
      <c r="M83">
        <v>114</v>
      </c>
      <c r="N83">
        <v>311</v>
      </c>
      <c r="O83">
        <v>16079</v>
      </c>
      <c r="P83">
        <v>0.19919606024353501</v>
      </c>
      <c r="Q83"/>
      <c r="R83"/>
      <c r="S83"/>
      <c r="T83"/>
      <c r="U83"/>
      <c r="V83"/>
      <c r="W83"/>
      <c r="X83">
        <v>4930.5380859375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>
        <v>5978.5967955770402</v>
      </c>
      <c r="AM83">
        <v>2673.8182191143801</v>
      </c>
      <c r="AN83">
        <v>2737.0752322685498</v>
      </c>
      <c r="AO83"/>
      <c r="AP83"/>
      <c r="AQ83"/>
      <c r="AR83"/>
      <c r="AS83">
        <v>24.017004013061499</v>
      </c>
      <c r="AT83">
        <v>21.458826065063501</v>
      </c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>
      <c r="A84" t="s">
        <v>77</v>
      </c>
      <c r="B84" s="212" t="s">
        <v>182</v>
      </c>
      <c r="C84" t="s">
        <v>32</v>
      </c>
      <c r="D84" s="106">
        <v>29.392376708984397</v>
      </c>
      <c r="E84" s="106">
        <f t="shared" si="2"/>
        <v>35.597709655761719</v>
      </c>
      <c r="F84" s="106">
        <f t="shared" si="3"/>
        <v>23.9581813812256</v>
      </c>
      <c r="G84">
        <v>8.8994274139404297</v>
      </c>
      <c r="H84">
        <v>5.9895453453064</v>
      </c>
      <c r="I84">
        <v>15900</v>
      </c>
      <c r="J84">
        <v>99</v>
      </c>
      <c r="K84">
        <v>15801</v>
      </c>
      <c r="L84">
        <v>1</v>
      </c>
      <c r="M84">
        <v>98</v>
      </c>
      <c r="N84">
        <v>184</v>
      </c>
      <c r="O84">
        <v>15617</v>
      </c>
      <c r="P84">
        <v>0</v>
      </c>
      <c r="Q84"/>
      <c r="R84"/>
      <c r="S84"/>
      <c r="T84"/>
      <c r="U84"/>
      <c r="V84"/>
      <c r="W84"/>
      <c r="X84">
        <v>8750.4375</v>
      </c>
      <c r="Y84"/>
      <c r="Z84"/>
      <c r="AA84" t="s">
        <v>289</v>
      </c>
      <c r="AB84">
        <v>0.533679009845346</v>
      </c>
      <c r="AC84"/>
      <c r="AD84"/>
      <c r="AE84">
        <v>0.66437119943802003</v>
      </c>
      <c r="AF84">
        <v>0.40298682025267202</v>
      </c>
      <c r="AG84">
        <v>34.797308068991697</v>
      </c>
      <c r="AH84"/>
      <c r="AI84"/>
      <c r="AJ84">
        <v>40.353544100845099</v>
      </c>
      <c r="AK84">
        <v>29.241072037138199</v>
      </c>
      <c r="AL84">
        <v>11277.7294527304</v>
      </c>
      <c r="AM84">
        <v>6127.3626364505199</v>
      </c>
      <c r="AN84">
        <v>6159.4309581367797</v>
      </c>
      <c r="AO84"/>
      <c r="AP84"/>
      <c r="AQ84"/>
      <c r="AR84"/>
      <c r="AS84">
        <v>8.1105413436889595</v>
      </c>
      <c r="AT84">
        <v>6.6353249549865696</v>
      </c>
      <c r="AU84"/>
      <c r="AV84"/>
      <c r="AW84"/>
      <c r="AX84"/>
      <c r="AY84"/>
      <c r="AZ84"/>
      <c r="BA84">
        <v>0.60008246297671897</v>
      </c>
      <c r="BB84">
        <v>0.46727555671397297</v>
      </c>
      <c r="BC84"/>
      <c r="BD84"/>
      <c r="BE84">
        <v>37.620378522382502</v>
      </c>
      <c r="BF84">
        <v>31.974237615600799</v>
      </c>
    </row>
    <row r="85" spans="1:58">
      <c r="A85" t="s">
        <v>77</v>
      </c>
      <c r="B85" s="212" t="s">
        <v>182</v>
      </c>
      <c r="C85" t="s">
        <v>289</v>
      </c>
      <c r="D85" s="106">
        <v>55.075006103515605</v>
      </c>
      <c r="E85" s="106">
        <f t="shared" si="2"/>
        <v>63.018177032470803</v>
      </c>
      <c r="F85" s="106">
        <f t="shared" si="3"/>
        <v>47.145221710205199</v>
      </c>
      <c r="G85">
        <v>15.754544258117701</v>
      </c>
      <c r="H85">
        <v>11.7863054275513</v>
      </c>
      <c r="I85">
        <v>15900</v>
      </c>
      <c r="J85">
        <v>185</v>
      </c>
      <c r="K85">
        <v>15715</v>
      </c>
      <c r="L85">
        <v>1</v>
      </c>
      <c r="M85">
        <v>98</v>
      </c>
      <c r="N85">
        <v>184</v>
      </c>
      <c r="O85">
        <v>15617</v>
      </c>
      <c r="P85">
        <v>0</v>
      </c>
      <c r="Q85"/>
      <c r="R85"/>
      <c r="S85"/>
      <c r="T85"/>
      <c r="U85"/>
      <c r="V85"/>
      <c r="W85"/>
      <c r="X85">
        <v>4930.5380859375</v>
      </c>
      <c r="Y85"/>
      <c r="Z85"/>
      <c r="AA85"/>
      <c r="AB85"/>
      <c r="AC85"/>
      <c r="AD85"/>
      <c r="AE85"/>
      <c r="AF85"/>
      <c r="AG85"/>
      <c r="AH85"/>
      <c r="AI85"/>
      <c r="AJ85"/>
      <c r="AK85"/>
      <c r="AL85">
        <v>6015.2402607685799</v>
      </c>
      <c r="AM85">
        <v>2772.30868826808</v>
      </c>
      <c r="AN85">
        <v>2810.0409109669899</v>
      </c>
      <c r="AO85"/>
      <c r="AP85"/>
      <c r="AQ85"/>
      <c r="AR85"/>
      <c r="AS85">
        <v>14.781491279602101</v>
      </c>
      <c r="AT85">
        <v>12.7568826675415</v>
      </c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>
      <c r="A86" t="s">
        <v>78</v>
      </c>
      <c r="B86" s="212">
        <v>11194</v>
      </c>
      <c r="C86" t="s">
        <v>32</v>
      </c>
      <c r="D86" s="106">
        <v>0</v>
      </c>
      <c r="E86" s="106">
        <f t="shared" si="2"/>
        <v>0.83378112316131603</v>
      </c>
      <c r="F86" s="106">
        <f t="shared" si="3"/>
        <v>0</v>
      </c>
      <c r="G86">
        <v>0.20844528079032901</v>
      </c>
      <c r="H86">
        <v>0</v>
      </c>
      <c r="I86">
        <v>16911</v>
      </c>
      <c r="J86">
        <v>0</v>
      </c>
      <c r="K86">
        <v>16911</v>
      </c>
      <c r="L86">
        <v>0</v>
      </c>
      <c r="M86">
        <v>0</v>
      </c>
      <c r="N86">
        <v>386</v>
      </c>
      <c r="O86">
        <v>16525</v>
      </c>
      <c r="P86">
        <v>0</v>
      </c>
      <c r="Q86"/>
      <c r="R86"/>
      <c r="S86"/>
      <c r="T86"/>
      <c r="U86"/>
      <c r="V86"/>
      <c r="W86"/>
      <c r="X86">
        <v>8750.4375</v>
      </c>
      <c r="Y86"/>
      <c r="Z86"/>
      <c r="AA86" t="s">
        <v>289</v>
      </c>
      <c r="AB86"/>
      <c r="AC86"/>
      <c r="AD86"/>
      <c r="AE86"/>
      <c r="AF86"/>
      <c r="AG86"/>
      <c r="AH86"/>
      <c r="AI86"/>
      <c r="AJ86"/>
      <c r="AK86"/>
      <c r="AL86">
        <v>0</v>
      </c>
      <c r="AM86">
        <v>6050.7368363578998</v>
      </c>
      <c r="AN86">
        <v>6050.7368363579099</v>
      </c>
      <c r="AO86"/>
      <c r="AP86"/>
      <c r="AQ86"/>
      <c r="AR86"/>
      <c r="AS86">
        <v>9.5242947340011597E-2</v>
      </c>
      <c r="AT86">
        <v>0</v>
      </c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t="s">
        <v>78</v>
      </c>
      <c r="B87" s="212">
        <v>11194</v>
      </c>
      <c r="C87" t="s">
        <v>289</v>
      </c>
      <c r="D87" s="106">
        <v>108.6584106445312</v>
      </c>
      <c r="E87" s="106">
        <f t="shared" si="2"/>
        <v>119.5110626220704</v>
      </c>
      <c r="F87" s="106">
        <f t="shared" si="3"/>
        <v>97.830726623535199</v>
      </c>
      <c r="G87">
        <v>29.877765655517599</v>
      </c>
      <c r="H87">
        <v>24.4576816558838</v>
      </c>
      <c r="I87">
        <v>16911</v>
      </c>
      <c r="J87">
        <v>386</v>
      </c>
      <c r="K87">
        <v>16525</v>
      </c>
      <c r="L87">
        <v>0</v>
      </c>
      <c r="M87">
        <v>0</v>
      </c>
      <c r="N87">
        <v>386</v>
      </c>
      <c r="O87">
        <v>16525</v>
      </c>
      <c r="P87">
        <v>0</v>
      </c>
      <c r="Q87"/>
      <c r="R87"/>
      <c r="S87"/>
      <c r="T87"/>
      <c r="U87"/>
      <c r="V87"/>
      <c r="W87"/>
      <c r="X87">
        <v>4930.5380859375</v>
      </c>
      <c r="Y87"/>
      <c r="Z87"/>
      <c r="AA87"/>
      <c r="AB87"/>
      <c r="AC87"/>
      <c r="AD87"/>
      <c r="AE87"/>
      <c r="AF87"/>
      <c r="AG87"/>
      <c r="AH87"/>
      <c r="AI87"/>
      <c r="AJ87"/>
      <c r="AK87"/>
      <c r="AL87">
        <v>6064.4199332598</v>
      </c>
      <c r="AM87">
        <v>2723.4088677784598</v>
      </c>
      <c r="AN87">
        <v>2799.6687146991499</v>
      </c>
      <c r="AO87"/>
      <c r="AP87"/>
      <c r="AQ87"/>
      <c r="AR87"/>
      <c r="AS87">
        <v>28.5480861663818</v>
      </c>
      <c r="AT87">
        <v>25.782739639282202</v>
      </c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t="s">
        <v>79</v>
      </c>
      <c r="B88" s="212">
        <v>11245</v>
      </c>
      <c r="C88" t="s">
        <v>32</v>
      </c>
      <c r="D88" s="106">
        <v>0</v>
      </c>
      <c r="E88" s="106">
        <f t="shared" si="2"/>
        <v>0.77319490909576405</v>
      </c>
      <c r="F88" s="106">
        <f t="shared" si="3"/>
        <v>0</v>
      </c>
      <c r="G88">
        <v>0.19329872727394101</v>
      </c>
      <c r="H88">
        <v>0</v>
      </c>
      <c r="I88">
        <v>18236</v>
      </c>
      <c r="J88">
        <v>0</v>
      </c>
      <c r="K88">
        <v>18236</v>
      </c>
      <c r="L88">
        <v>0</v>
      </c>
      <c r="M88">
        <v>0</v>
      </c>
      <c r="N88">
        <v>321</v>
      </c>
      <c r="O88">
        <v>17915</v>
      </c>
      <c r="P88">
        <v>0</v>
      </c>
      <c r="Q88"/>
      <c r="R88"/>
      <c r="S88"/>
      <c r="T88"/>
      <c r="U88"/>
      <c r="V88"/>
      <c r="W88"/>
      <c r="X88">
        <v>8750.4375</v>
      </c>
      <c r="Y88"/>
      <c r="Z88"/>
      <c r="AA88" t="s">
        <v>289</v>
      </c>
      <c r="AB88"/>
      <c r="AC88"/>
      <c r="AD88"/>
      <c r="AE88"/>
      <c r="AF88"/>
      <c r="AG88"/>
      <c r="AH88"/>
      <c r="AI88"/>
      <c r="AJ88"/>
      <c r="AK88"/>
      <c r="AL88">
        <v>0</v>
      </c>
      <c r="AM88">
        <v>6012.14812982069</v>
      </c>
      <c r="AN88">
        <v>6012.14812982069</v>
      </c>
      <c r="AO88"/>
      <c r="AP88"/>
      <c r="AQ88"/>
      <c r="AR88"/>
      <c r="AS88">
        <v>8.8322475552558899E-2</v>
      </c>
      <c r="AT88">
        <v>0</v>
      </c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>
      <c r="A89" t="s">
        <v>79</v>
      </c>
      <c r="B89" s="212">
        <v>11245</v>
      </c>
      <c r="C89" t="s">
        <v>289</v>
      </c>
      <c r="D89" s="106">
        <v>83.573236083984398</v>
      </c>
      <c r="E89" s="106">
        <f t="shared" si="2"/>
        <v>92.724868774414006</v>
      </c>
      <c r="F89" s="106">
        <f t="shared" si="3"/>
        <v>74.439353942871193</v>
      </c>
      <c r="G89">
        <v>23.181217193603501</v>
      </c>
      <c r="H89">
        <v>18.609838485717798</v>
      </c>
      <c r="I89">
        <v>18236</v>
      </c>
      <c r="J89">
        <v>321</v>
      </c>
      <c r="K89">
        <v>17915</v>
      </c>
      <c r="L89">
        <v>0</v>
      </c>
      <c r="M89">
        <v>0</v>
      </c>
      <c r="N89">
        <v>321</v>
      </c>
      <c r="O89">
        <v>17915</v>
      </c>
      <c r="P89">
        <v>0</v>
      </c>
      <c r="Q89"/>
      <c r="R89"/>
      <c r="S89"/>
      <c r="T89"/>
      <c r="U89"/>
      <c r="V89"/>
      <c r="W89"/>
      <c r="X89">
        <v>4930.5380859375</v>
      </c>
      <c r="Y89"/>
      <c r="Z89"/>
      <c r="AA89"/>
      <c r="AB89"/>
      <c r="AC89"/>
      <c r="AD89"/>
      <c r="AE89"/>
      <c r="AF89"/>
      <c r="AG89"/>
      <c r="AH89"/>
      <c r="AI89"/>
      <c r="AJ89"/>
      <c r="AK89"/>
      <c r="AL89">
        <v>5960.0122389748803</v>
      </c>
      <c r="AM89">
        <v>2702.9160059902001</v>
      </c>
      <c r="AN89">
        <v>2760.2491871038301</v>
      </c>
      <c r="AO89"/>
      <c r="AP89"/>
      <c r="AQ89"/>
      <c r="AR89"/>
      <c r="AS89">
        <v>22.060050964355501</v>
      </c>
      <c r="AT89">
        <v>19.727720260620099</v>
      </c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>
      <c r="A90" t="s">
        <v>261</v>
      </c>
      <c r="B90" s="212" t="s">
        <v>7</v>
      </c>
      <c r="C90" t="s">
        <v>32</v>
      </c>
      <c r="D90" s="106">
        <v>0</v>
      </c>
      <c r="E90" s="106">
        <f t="shared" si="2"/>
        <v>0.80186676979064797</v>
      </c>
      <c r="F90" s="106">
        <f t="shared" si="3"/>
        <v>0</v>
      </c>
      <c r="G90">
        <v>0.20046669244766199</v>
      </c>
      <c r="H90">
        <v>0</v>
      </c>
      <c r="I90">
        <v>17584</v>
      </c>
      <c r="J90">
        <v>0</v>
      </c>
      <c r="K90">
        <v>17584</v>
      </c>
      <c r="L90">
        <v>0</v>
      </c>
      <c r="M90">
        <v>0</v>
      </c>
      <c r="N90">
        <v>0</v>
      </c>
      <c r="O90">
        <v>17584</v>
      </c>
      <c r="P90">
        <v>0</v>
      </c>
      <c r="Q90"/>
      <c r="R90"/>
      <c r="S90"/>
      <c r="T90"/>
      <c r="U90"/>
      <c r="V90"/>
      <c r="W90"/>
      <c r="X90">
        <v>8750.4375</v>
      </c>
      <c r="Y90"/>
      <c r="Z90"/>
      <c r="AA90" t="s">
        <v>289</v>
      </c>
      <c r="AB90"/>
      <c r="AC90"/>
      <c r="AD90"/>
      <c r="AE90"/>
      <c r="AF90"/>
      <c r="AG90"/>
      <c r="AH90"/>
      <c r="AI90"/>
      <c r="AJ90"/>
      <c r="AK90"/>
      <c r="AL90">
        <v>0</v>
      </c>
      <c r="AM90">
        <v>5855.9492935722101</v>
      </c>
      <c r="AN90">
        <v>5855.9492935722201</v>
      </c>
      <c r="AO90"/>
      <c r="AP90"/>
      <c r="AQ90"/>
      <c r="AR90"/>
      <c r="AS90">
        <v>9.1597527265548706E-2</v>
      </c>
      <c r="AT90">
        <v>0</v>
      </c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>
      <c r="A91" t="s">
        <v>261</v>
      </c>
      <c r="B91" s="212" t="s">
        <v>7</v>
      </c>
      <c r="C91" t="s">
        <v>289</v>
      </c>
      <c r="D91" s="106">
        <v>0</v>
      </c>
      <c r="E91" s="106">
        <f t="shared" si="2"/>
        <v>0.80186676979064797</v>
      </c>
      <c r="F91" s="106">
        <f t="shared" si="3"/>
        <v>0</v>
      </c>
      <c r="G91">
        <v>0.20046669244766199</v>
      </c>
      <c r="H91">
        <v>0</v>
      </c>
      <c r="I91">
        <v>17584</v>
      </c>
      <c r="J91">
        <v>0</v>
      </c>
      <c r="K91">
        <v>17584</v>
      </c>
      <c r="L91">
        <v>0</v>
      </c>
      <c r="M91">
        <v>0</v>
      </c>
      <c r="N91">
        <v>0</v>
      </c>
      <c r="O91">
        <v>17584</v>
      </c>
      <c r="P91">
        <v>0</v>
      </c>
      <c r="Q91"/>
      <c r="R91"/>
      <c r="S91"/>
      <c r="T91"/>
      <c r="U91"/>
      <c r="V91"/>
      <c r="W91"/>
      <c r="X91">
        <v>4930.5380859375</v>
      </c>
      <c r="Y91"/>
      <c r="Z91"/>
      <c r="AA91"/>
      <c r="AB91"/>
      <c r="AC91"/>
      <c r="AD91"/>
      <c r="AE91"/>
      <c r="AF91"/>
      <c r="AG91"/>
      <c r="AH91"/>
      <c r="AI91"/>
      <c r="AJ91"/>
      <c r="AK91"/>
      <c r="AL91">
        <v>0</v>
      </c>
      <c r="AM91">
        <v>2657.9312994247998</v>
      </c>
      <c r="AN91">
        <v>2657.9312994247998</v>
      </c>
      <c r="AO91"/>
      <c r="AP91"/>
      <c r="AQ91"/>
      <c r="AR91"/>
      <c r="AS91">
        <v>9.1597527265548706E-2</v>
      </c>
      <c r="AT91">
        <v>0</v>
      </c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>
      <c r="A92" t="s">
        <v>80</v>
      </c>
      <c r="B92" s="212">
        <v>11284</v>
      </c>
      <c r="C92" t="s">
        <v>32</v>
      </c>
      <c r="D92" s="106">
        <v>0</v>
      </c>
      <c r="E92" s="106">
        <f t="shared" si="2"/>
        <v>0.92339271306991599</v>
      </c>
      <c r="F92" s="106">
        <f t="shared" si="3"/>
        <v>0</v>
      </c>
      <c r="G92">
        <v>0.230848178267479</v>
      </c>
      <c r="H92">
        <v>0</v>
      </c>
      <c r="I92">
        <v>15270</v>
      </c>
      <c r="J92">
        <v>0</v>
      </c>
      <c r="K92">
        <v>15270</v>
      </c>
      <c r="L92">
        <v>0</v>
      </c>
      <c r="M92">
        <v>0</v>
      </c>
      <c r="N92">
        <v>269</v>
      </c>
      <c r="O92">
        <v>15001</v>
      </c>
      <c r="P92">
        <v>0</v>
      </c>
      <c r="Q92"/>
      <c r="R92"/>
      <c r="S92"/>
      <c r="T92"/>
      <c r="U92"/>
      <c r="V92"/>
      <c r="W92"/>
      <c r="X92">
        <v>8750.4375</v>
      </c>
      <c r="Y92"/>
      <c r="Z92"/>
      <c r="AA92" t="s">
        <v>289</v>
      </c>
      <c r="AB92"/>
      <c r="AC92"/>
      <c r="AD92"/>
      <c r="AE92"/>
      <c r="AF92"/>
      <c r="AG92"/>
      <c r="AH92"/>
      <c r="AI92"/>
      <c r="AJ92"/>
      <c r="AK92"/>
      <c r="AL92">
        <v>0</v>
      </c>
      <c r="AM92">
        <v>6193.7161533957797</v>
      </c>
      <c r="AN92">
        <v>6193.7161533957697</v>
      </c>
      <c r="AO92"/>
      <c r="AP92"/>
      <c r="AQ92"/>
      <c r="AR92"/>
      <c r="AS92">
        <v>0.10547874122858</v>
      </c>
      <c r="AT92">
        <v>0</v>
      </c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>
      <c r="A93" t="s">
        <v>80</v>
      </c>
      <c r="B93" s="212">
        <v>11284</v>
      </c>
      <c r="C93" t="s">
        <v>289</v>
      </c>
      <c r="D93" s="106">
        <v>83.638842773437602</v>
      </c>
      <c r="E93" s="106">
        <f t="shared" si="2"/>
        <v>93.644714355468807</v>
      </c>
      <c r="F93" s="106">
        <f t="shared" si="3"/>
        <v>73.654190063476406</v>
      </c>
      <c r="G93">
        <v>23.411178588867202</v>
      </c>
      <c r="H93">
        <v>18.413547515869102</v>
      </c>
      <c r="I93">
        <v>15270</v>
      </c>
      <c r="J93">
        <v>269</v>
      </c>
      <c r="K93">
        <v>15001</v>
      </c>
      <c r="L93">
        <v>0</v>
      </c>
      <c r="M93">
        <v>0</v>
      </c>
      <c r="N93">
        <v>269</v>
      </c>
      <c r="O93">
        <v>15001</v>
      </c>
      <c r="P93">
        <v>0</v>
      </c>
      <c r="Q93"/>
      <c r="R93"/>
      <c r="S93"/>
      <c r="T93"/>
      <c r="U93"/>
      <c r="V93"/>
      <c r="W93"/>
      <c r="X93">
        <v>4930.5380859375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>
        <v>6192.7047949581802</v>
      </c>
      <c r="AM93">
        <v>2809.6483218420199</v>
      </c>
      <c r="AN93">
        <v>2869.2450599735298</v>
      </c>
      <c r="AO93"/>
      <c r="AP93"/>
      <c r="AQ93"/>
      <c r="AR93"/>
      <c r="AS93">
        <v>22.185306549072301</v>
      </c>
      <c r="AT93">
        <v>19.635496139526399</v>
      </c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t="s">
        <v>81</v>
      </c>
      <c r="B94" s="212">
        <v>12028</v>
      </c>
      <c r="C94" t="s">
        <v>32</v>
      </c>
      <c r="D94" s="106">
        <v>0.28176405429840001</v>
      </c>
      <c r="E94" s="106">
        <f t="shared" si="2"/>
        <v>1.345857262611388</v>
      </c>
      <c r="F94" s="106">
        <f t="shared" si="3"/>
        <v>1.1833751574158681E-2</v>
      </c>
      <c r="G94">
        <v>0.33646431565284701</v>
      </c>
      <c r="H94">
        <v>2.9584378935396702E-3</v>
      </c>
      <c r="I94">
        <v>16702</v>
      </c>
      <c r="J94">
        <v>1</v>
      </c>
      <c r="K94">
        <v>16701</v>
      </c>
      <c r="L94">
        <v>0</v>
      </c>
      <c r="M94">
        <v>1</v>
      </c>
      <c r="N94">
        <v>689</v>
      </c>
      <c r="O94">
        <v>16012</v>
      </c>
      <c r="P94">
        <v>0</v>
      </c>
      <c r="Q94"/>
      <c r="R94"/>
      <c r="S94"/>
      <c r="T94"/>
      <c r="U94"/>
      <c r="V94"/>
      <c r="W94"/>
      <c r="X94">
        <v>8750.4375</v>
      </c>
      <c r="Y94"/>
      <c r="Z94"/>
      <c r="AA94" t="s">
        <v>289</v>
      </c>
      <c r="AB94">
        <v>1.4212746716931899E-3</v>
      </c>
      <c r="AC94"/>
      <c r="AD94"/>
      <c r="AE94">
        <v>4.7874899152502096E-3</v>
      </c>
      <c r="AF94">
        <v>0</v>
      </c>
      <c r="AG94">
        <v>0.141925751693177</v>
      </c>
      <c r="AH94"/>
      <c r="AI94"/>
      <c r="AJ94">
        <v>0.47759244884528201</v>
      </c>
      <c r="AK94">
        <v>0</v>
      </c>
      <c r="AL94">
        <v>11303.3916015625</v>
      </c>
      <c r="AM94">
        <v>6422.2155427690004</v>
      </c>
      <c r="AN94">
        <v>6422.5077937604301</v>
      </c>
      <c r="AO94"/>
      <c r="AP94"/>
      <c r="AQ94"/>
      <c r="AR94"/>
      <c r="AS94">
        <v>0.17533551156520799</v>
      </c>
      <c r="AT94">
        <v>1.9089097157120701E-2</v>
      </c>
      <c r="AU94"/>
      <c r="AV94"/>
      <c r="AW94"/>
      <c r="AX94"/>
      <c r="AY94"/>
      <c r="AZ94"/>
      <c r="BA94">
        <v>2.99848128802791E-3</v>
      </c>
      <c r="BB94">
        <v>0</v>
      </c>
      <c r="BC94"/>
      <c r="BD94"/>
      <c r="BE94">
        <v>0.29919903855290197</v>
      </c>
      <c r="BF94">
        <v>0</v>
      </c>
    </row>
    <row r="95" spans="1:58">
      <c r="A95" t="s">
        <v>81</v>
      </c>
      <c r="B95" s="212">
        <v>12028</v>
      </c>
      <c r="C95" t="s">
        <v>289</v>
      </c>
      <c r="D95" s="106">
        <v>198.24743652343759</v>
      </c>
      <c r="E95" s="106">
        <f t="shared" si="2"/>
        <v>213.07501220703119</v>
      </c>
      <c r="F95" s="106">
        <f t="shared" si="3"/>
        <v>183.46643066406239</v>
      </c>
      <c r="G95">
        <v>53.268753051757798</v>
      </c>
      <c r="H95">
        <v>45.866607666015597</v>
      </c>
      <c r="I95">
        <v>16702</v>
      </c>
      <c r="J95">
        <v>689</v>
      </c>
      <c r="K95">
        <v>16013</v>
      </c>
      <c r="L95">
        <v>0</v>
      </c>
      <c r="M95">
        <v>1</v>
      </c>
      <c r="N95">
        <v>689</v>
      </c>
      <c r="O95">
        <v>16012</v>
      </c>
      <c r="P95">
        <v>0</v>
      </c>
      <c r="Q95"/>
      <c r="R95"/>
      <c r="S95"/>
      <c r="T95"/>
      <c r="U95"/>
      <c r="V95"/>
      <c r="W95"/>
      <c r="X95">
        <v>4930.5380859375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>
        <v>6169.6382339101101</v>
      </c>
      <c r="AM95">
        <v>2923.84405094872</v>
      </c>
      <c r="AN95">
        <v>3057.7413202613898</v>
      </c>
      <c r="AO95"/>
      <c r="AP95"/>
      <c r="AQ95"/>
      <c r="AR95"/>
      <c r="AS95">
        <v>51.451671600341797</v>
      </c>
      <c r="AT95">
        <v>47.675075531005902</v>
      </c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>
      <c r="A96" t="s">
        <v>82</v>
      </c>
      <c r="B96" s="212">
        <v>12045</v>
      </c>
      <c r="C96" t="s">
        <v>32</v>
      </c>
      <c r="D96" s="106">
        <v>0.57336368560790996</v>
      </c>
      <c r="E96" s="106">
        <f t="shared" si="2"/>
        <v>1.836730360984804</v>
      </c>
      <c r="F96" s="106">
        <f t="shared" si="3"/>
        <v>8.6860105395317203E-2</v>
      </c>
      <c r="G96">
        <v>0.45918259024620101</v>
      </c>
      <c r="H96">
        <v>2.1715026348829301E-2</v>
      </c>
      <c r="I96">
        <v>16416</v>
      </c>
      <c r="J96">
        <v>2</v>
      </c>
      <c r="K96">
        <v>16414</v>
      </c>
      <c r="L96">
        <v>0</v>
      </c>
      <c r="M96">
        <v>2</v>
      </c>
      <c r="N96">
        <v>324</v>
      </c>
      <c r="O96">
        <v>16090</v>
      </c>
      <c r="P96">
        <v>0</v>
      </c>
      <c r="Q96"/>
      <c r="R96"/>
      <c r="S96"/>
      <c r="T96"/>
      <c r="U96"/>
      <c r="V96"/>
      <c r="W96"/>
      <c r="X96">
        <v>8750.4375</v>
      </c>
      <c r="Y96"/>
      <c r="Z96"/>
      <c r="AA96" t="s">
        <v>289</v>
      </c>
      <c r="AB96">
        <v>6.11209332134857E-3</v>
      </c>
      <c r="AC96"/>
      <c r="AD96"/>
      <c r="AE96">
        <v>1.54626739741108E-2</v>
      </c>
      <c r="AF96">
        <v>0</v>
      </c>
      <c r="AG96">
        <v>0.60749625831168597</v>
      </c>
      <c r="AH96"/>
      <c r="AI96"/>
      <c r="AJ96">
        <v>1.53122794654594</v>
      </c>
      <c r="AK96">
        <v>0</v>
      </c>
      <c r="AL96">
        <v>10659.02734375</v>
      </c>
      <c r="AM96">
        <v>6342.9693080027801</v>
      </c>
      <c r="AN96">
        <v>6343.4951435334697</v>
      </c>
      <c r="AO96"/>
      <c r="AP96"/>
      <c r="AQ96"/>
      <c r="AR96"/>
      <c r="AS96">
        <v>0.27558839321136502</v>
      </c>
      <c r="AT96">
        <v>6.2207810580730397E-2</v>
      </c>
      <c r="AU96"/>
      <c r="AV96"/>
      <c r="AW96"/>
      <c r="AX96"/>
      <c r="AY96"/>
      <c r="AZ96"/>
      <c r="BA96">
        <v>1.0674049932486499E-2</v>
      </c>
      <c r="BB96">
        <v>1.55013671021064E-3</v>
      </c>
      <c r="BC96"/>
      <c r="BD96"/>
      <c r="BE96">
        <v>1.05816601226039</v>
      </c>
      <c r="BF96">
        <v>0.15682650436298301</v>
      </c>
    </row>
    <row r="97" spans="1:58">
      <c r="A97" t="s">
        <v>82</v>
      </c>
      <c r="B97" s="212">
        <v>12045</v>
      </c>
      <c r="C97" t="s">
        <v>289</v>
      </c>
      <c r="D97" s="106">
        <v>93.808068847656202</v>
      </c>
      <c r="E97" s="106">
        <f t="shared" si="2"/>
        <v>104.03399658203119</v>
      </c>
      <c r="F97" s="106">
        <f t="shared" si="3"/>
        <v>83.604316711425597</v>
      </c>
      <c r="G97">
        <v>26.008499145507798</v>
      </c>
      <c r="H97">
        <v>20.901079177856399</v>
      </c>
      <c r="I97">
        <v>16416</v>
      </c>
      <c r="J97">
        <v>324</v>
      </c>
      <c r="K97">
        <v>16092</v>
      </c>
      <c r="L97">
        <v>0</v>
      </c>
      <c r="M97">
        <v>2</v>
      </c>
      <c r="N97">
        <v>324</v>
      </c>
      <c r="O97">
        <v>16090</v>
      </c>
      <c r="P97">
        <v>0</v>
      </c>
      <c r="Q97"/>
      <c r="R97"/>
      <c r="S97"/>
      <c r="T97"/>
      <c r="U97"/>
      <c r="V97"/>
      <c r="W97"/>
      <c r="X97">
        <v>4930.5380859375</v>
      </c>
      <c r="Y97"/>
      <c r="Z97"/>
      <c r="AA97"/>
      <c r="AB97"/>
      <c r="AC97"/>
      <c r="AD97"/>
      <c r="AE97"/>
      <c r="AF97"/>
      <c r="AG97"/>
      <c r="AH97"/>
      <c r="AI97"/>
      <c r="AJ97"/>
      <c r="AK97"/>
      <c r="AL97">
        <v>6155.4170434268899</v>
      </c>
      <c r="AM97">
        <v>2882.3808047555099</v>
      </c>
      <c r="AN97">
        <v>2946.9802042029801</v>
      </c>
      <c r="AO97"/>
      <c r="AP97"/>
      <c r="AQ97"/>
      <c r="AR97"/>
      <c r="AS97">
        <v>24.755651473998999</v>
      </c>
      <c r="AT97">
        <v>22.149826049804702</v>
      </c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>
      <c r="A98" t="s">
        <v>83</v>
      </c>
      <c r="B98" s="212" t="s">
        <v>160</v>
      </c>
      <c r="C98" t="s">
        <v>32</v>
      </c>
      <c r="D98" s="106">
        <v>0.53224935531616202</v>
      </c>
      <c r="E98" s="106">
        <f t="shared" si="2"/>
        <v>1.70500695705414</v>
      </c>
      <c r="F98" s="106">
        <f t="shared" si="3"/>
        <v>8.0631904304027599E-2</v>
      </c>
      <c r="G98">
        <v>0.42625173926353499</v>
      </c>
      <c r="H98">
        <v>2.01579760760069E-2</v>
      </c>
      <c r="I98">
        <v>17684</v>
      </c>
      <c r="J98">
        <v>2</v>
      </c>
      <c r="K98">
        <v>17682</v>
      </c>
      <c r="L98">
        <v>0</v>
      </c>
      <c r="M98">
        <v>2</v>
      </c>
      <c r="N98">
        <v>406</v>
      </c>
      <c r="O98">
        <v>17276</v>
      </c>
      <c r="P98">
        <v>0</v>
      </c>
      <c r="Q98"/>
      <c r="R98"/>
      <c r="S98"/>
      <c r="T98"/>
      <c r="U98"/>
      <c r="V98"/>
      <c r="W98"/>
      <c r="X98">
        <v>8750.4375</v>
      </c>
      <c r="Y98"/>
      <c r="Z98"/>
      <c r="AA98" t="s">
        <v>289</v>
      </c>
      <c r="AB98">
        <v>4.8696169336895599E-3</v>
      </c>
      <c r="AC98"/>
      <c r="AD98"/>
      <c r="AE98">
        <v>1.23155071549733E-2</v>
      </c>
      <c r="AF98">
        <v>0</v>
      </c>
      <c r="AG98">
        <v>0.48460186790689902</v>
      </c>
      <c r="AH98"/>
      <c r="AI98"/>
      <c r="AJ98">
        <v>1.2219917912682801</v>
      </c>
      <c r="AK98">
        <v>0</v>
      </c>
      <c r="AL98">
        <v>11135.502441406299</v>
      </c>
      <c r="AM98">
        <v>6088.6952057833996</v>
      </c>
      <c r="AN98">
        <v>6089.2659824442999</v>
      </c>
      <c r="AO98"/>
      <c r="AP98"/>
      <c r="AQ98"/>
      <c r="AR98"/>
      <c r="AS98">
        <v>0.25582566857338002</v>
      </c>
      <c r="AT98">
        <v>5.77472001314163E-2</v>
      </c>
      <c r="AU98"/>
      <c r="AV98"/>
      <c r="AW98"/>
      <c r="AX98"/>
      <c r="AY98"/>
      <c r="AZ98"/>
      <c r="BA98">
        <v>8.5021558938755508E-3</v>
      </c>
      <c r="BB98">
        <v>1.2370779735035599E-3</v>
      </c>
      <c r="BC98"/>
      <c r="BD98"/>
      <c r="BE98">
        <v>0.84434362421188902</v>
      </c>
      <c r="BF98">
        <v>0.12486011160190801</v>
      </c>
    </row>
    <row r="99" spans="1:58">
      <c r="A99" t="s">
        <v>83</v>
      </c>
      <c r="B99" s="212" t="s">
        <v>160</v>
      </c>
      <c r="C99" t="s">
        <v>289</v>
      </c>
      <c r="D99" s="106">
        <v>109.3000366210938</v>
      </c>
      <c r="E99" s="106">
        <f t="shared" si="2"/>
        <v>119.94427490234359</v>
      </c>
      <c r="F99" s="106">
        <f t="shared" si="3"/>
        <v>98.679840087890796</v>
      </c>
      <c r="G99">
        <v>29.986068725585898</v>
      </c>
      <c r="H99">
        <v>24.669960021972699</v>
      </c>
      <c r="I99">
        <v>17684</v>
      </c>
      <c r="J99">
        <v>406</v>
      </c>
      <c r="K99">
        <v>17278</v>
      </c>
      <c r="L99">
        <v>0</v>
      </c>
      <c r="M99">
        <v>2</v>
      </c>
      <c r="N99">
        <v>406</v>
      </c>
      <c r="O99">
        <v>17276</v>
      </c>
      <c r="P99">
        <v>0</v>
      </c>
      <c r="Q99"/>
      <c r="R99"/>
      <c r="S99"/>
      <c r="T99"/>
      <c r="U99"/>
      <c r="V99"/>
      <c r="W99"/>
      <c r="X99">
        <v>4930.5380859375</v>
      </c>
      <c r="Y99"/>
      <c r="Z99"/>
      <c r="AA99"/>
      <c r="AB99"/>
      <c r="AC99"/>
      <c r="AD99"/>
      <c r="AE99"/>
      <c r="AF99"/>
      <c r="AG99"/>
      <c r="AH99"/>
      <c r="AI99"/>
      <c r="AJ99"/>
      <c r="AK99"/>
      <c r="AL99">
        <v>6094.4404092422301</v>
      </c>
      <c r="AM99">
        <v>2752.4728439830901</v>
      </c>
      <c r="AN99">
        <v>2829.1997627511901</v>
      </c>
      <c r="AO99"/>
      <c r="AP99"/>
      <c r="AQ99"/>
      <c r="AR99"/>
      <c r="AS99">
        <v>28.681941986083999</v>
      </c>
      <c r="AT99">
        <v>25.9696445465088</v>
      </c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>
      <c r="A100" t="s">
        <v>84</v>
      </c>
      <c r="B100" s="212" t="s">
        <v>192</v>
      </c>
      <c r="C100" t="s">
        <v>32</v>
      </c>
      <c r="D100" s="106">
        <v>0.53056907653808605</v>
      </c>
      <c r="E100" s="106">
        <f t="shared" si="2"/>
        <v>1.699623823165892</v>
      </c>
      <c r="F100" s="106">
        <f t="shared" si="3"/>
        <v>8.0377362668514404E-2</v>
      </c>
      <c r="G100">
        <v>0.424905955791473</v>
      </c>
      <c r="H100">
        <v>2.0094340667128601E-2</v>
      </c>
      <c r="I100">
        <v>17740</v>
      </c>
      <c r="J100">
        <v>2</v>
      </c>
      <c r="K100">
        <v>17738</v>
      </c>
      <c r="L100">
        <v>0</v>
      </c>
      <c r="M100">
        <v>2</v>
      </c>
      <c r="N100">
        <v>277</v>
      </c>
      <c r="O100">
        <v>17461</v>
      </c>
      <c r="P100">
        <v>0</v>
      </c>
      <c r="Q100"/>
      <c r="R100"/>
      <c r="S100"/>
      <c r="T100"/>
      <c r="U100"/>
      <c r="V100"/>
      <c r="W100"/>
      <c r="X100">
        <v>8750.4375</v>
      </c>
      <c r="Y100"/>
      <c r="Z100"/>
      <c r="AA100" t="s">
        <v>289</v>
      </c>
      <c r="AB100">
        <v>7.1641029793413297E-3</v>
      </c>
      <c r="AC100"/>
      <c r="AD100"/>
      <c r="AE100">
        <v>1.81286919151919E-2</v>
      </c>
      <c r="AF100">
        <v>0</v>
      </c>
      <c r="AG100">
        <v>0.711314368547176</v>
      </c>
      <c r="AH100"/>
      <c r="AI100"/>
      <c r="AJ100">
        <v>1.79223020014736</v>
      </c>
      <c r="AK100">
        <v>0</v>
      </c>
      <c r="AL100">
        <v>10365.5556640625</v>
      </c>
      <c r="AM100">
        <v>6335.1859901489297</v>
      </c>
      <c r="AN100">
        <v>6335.64037229932</v>
      </c>
      <c r="AO100"/>
      <c r="AP100"/>
      <c r="AQ100"/>
      <c r="AR100"/>
      <c r="AS100">
        <v>0.25501802563667297</v>
      </c>
      <c r="AT100">
        <v>5.7564906775951399E-2</v>
      </c>
      <c r="AU100"/>
      <c r="AV100"/>
      <c r="AW100"/>
      <c r="AX100"/>
      <c r="AY100"/>
      <c r="AZ100"/>
      <c r="BA100">
        <v>1.25137405970606E-2</v>
      </c>
      <c r="BB100">
        <v>1.81446536162211E-3</v>
      </c>
      <c r="BC100"/>
      <c r="BD100"/>
      <c r="BE100">
        <v>1.2386946495725499</v>
      </c>
      <c r="BF100">
        <v>0.18393408752179799</v>
      </c>
    </row>
    <row r="101" spans="1:58">
      <c r="A101" t="s">
        <v>84</v>
      </c>
      <c r="B101" s="212" t="s">
        <v>192</v>
      </c>
      <c r="C101" t="s">
        <v>289</v>
      </c>
      <c r="D101" s="106">
        <v>74.059387207031207</v>
      </c>
      <c r="E101" s="106">
        <f t="shared" si="2"/>
        <v>82.789169311523594</v>
      </c>
      <c r="F101" s="106">
        <f t="shared" si="3"/>
        <v>65.345771789550795</v>
      </c>
      <c r="G101">
        <v>20.697292327880898</v>
      </c>
      <c r="H101">
        <v>16.336442947387699</v>
      </c>
      <c r="I101">
        <v>17740</v>
      </c>
      <c r="J101">
        <v>277</v>
      </c>
      <c r="K101">
        <v>17463</v>
      </c>
      <c r="L101">
        <v>0</v>
      </c>
      <c r="M101">
        <v>2</v>
      </c>
      <c r="N101">
        <v>277</v>
      </c>
      <c r="O101">
        <v>17461</v>
      </c>
      <c r="P101">
        <v>0</v>
      </c>
      <c r="Q101"/>
      <c r="R101"/>
      <c r="S101"/>
      <c r="T101"/>
      <c r="U101"/>
      <c r="V101"/>
      <c r="W101"/>
      <c r="X101">
        <v>4930.5380859375</v>
      </c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>
        <v>6130.20641428813</v>
      </c>
      <c r="AM101">
        <v>2896.2207552161599</v>
      </c>
      <c r="AN101">
        <v>2946.7176000618801</v>
      </c>
      <c r="AO101"/>
      <c r="AP101"/>
      <c r="AQ101"/>
      <c r="AR101"/>
      <c r="AS101">
        <v>19.627834320068398</v>
      </c>
      <c r="AT101">
        <v>17.402912139892599</v>
      </c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t="s">
        <v>85</v>
      </c>
      <c r="B102" s="212" t="s">
        <v>193</v>
      </c>
      <c r="C102" t="s">
        <v>32</v>
      </c>
      <c r="D102" s="106">
        <v>6.42242126464844</v>
      </c>
      <c r="E102" s="106">
        <f t="shared" si="2"/>
        <v>9.5085916519165199</v>
      </c>
      <c r="F102" s="106">
        <f t="shared" si="3"/>
        <v>4.0903606414794798</v>
      </c>
      <c r="G102">
        <v>2.37714791297913</v>
      </c>
      <c r="H102">
        <v>1.0225901603698699</v>
      </c>
      <c r="I102">
        <v>16131</v>
      </c>
      <c r="J102">
        <v>22</v>
      </c>
      <c r="K102">
        <v>16109</v>
      </c>
      <c r="L102">
        <v>1</v>
      </c>
      <c r="M102">
        <v>21</v>
      </c>
      <c r="N102">
        <v>277</v>
      </c>
      <c r="O102">
        <v>15832</v>
      </c>
      <c r="P102">
        <v>4.6136375140189201E-2</v>
      </c>
      <c r="Q102"/>
      <c r="R102"/>
      <c r="S102"/>
      <c r="T102"/>
      <c r="U102"/>
      <c r="V102"/>
      <c r="W102"/>
      <c r="X102">
        <v>8750.4375</v>
      </c>
      <c r="Y102"/>
      <c r="Z102"/>
      <c r="AA102" t="s">
        <v>289</v>
      </c>
      <c r="AB102">
        <v>7.8506347984345401E-2</v>
      </c>
      <c r="AC102"/>
      <c r="AD102"/>
      <c r="AE102">
        <v>0.11288392424199301</v>
      </c>
      <c r="AF102">
        <v>4.4128771726697401E-2</v>
      </c>
      <c r="AG102">
        <v>7.2791734727448203</v>
      </c>
      <c r="AH102"/>
      <c r="AI102"/>
      <c r="AJ102">
        <v>10.234665844737</v>
      </c>
      <c r="AK102">
        <v>4.3236811007526503</v>
      </c>
      <c r="AL102">
        <v>11511.201615767</v>
      </c>
      <c r="AM102">
        <v>6468.2668017179503</v>
      </c>
      <c r="AN102">
        <v>6475.1445257219902</v>
      </c>
      <c r="AO102"/>
      <c r="AP102"/>
      <c r="AQ102"/>
      <c r="AR102"/>
      <c r="AS102">
        <v>1.9722825288772601</v>
      </c>
      <c r="AT102">
        <v>1.2875212430953999</v>
      </c>
      <c r="AU102"/>
      <c r="AV102"/>
      <c r="AW102"/>
      <c r="AX102"/>
      <c r="AY102"/>
      <c r="AZ102"/>
      <c r="BA102">
        <v>9.5896678043193004E-2</v>
      </c>
      <c r="BB102">
        <v>6.1116017925497701E-2</v>
      </c>
      <c r="BC102"/>
      <c r="BD102"/>
      <c r="BE102">
        <v>8.7742465241475003</v>
      </c>
      <c r="BF102">
        <v>5.7841004213421296</v>
      </c>
    </row>
    <row r="103" spans="1:58">
      <c r="A103" t="s">
        <v>85</v>
      </c>
      <c r="B103" s="212" t="s">
        <v>193</v>
      </c>
      <c r="C103" t="s">
        <v>289</v>
      </c>
      <c r="D103" s="106">
        <v>81.807672119140605</v>
      </c>
      <c r="E103" s="106">
        <f t="shared" si="2"/>
        <v>91.434364318847599</v>
      </c>
      <c r="F103" s="106">
        <f t="shared" si="3"/>
        <v>72.200630187988395</v>
      </c>
      <c r="G103">
        <v>22.8585910797119</v>
      </c>
      <c r="H103">
        <v>18.050157546997099</v>
      </c>
      <c r="I103">
        <v>16131</v>
      </c>
      <c r="J103">
        <v>278</v>
      </c>
      <c r="K103">
        <v>15853</v>
      </c>
      <c r="L103">
        <v>1</v>
      </c>
      <c r="M103">
        <v>21</v>
      </c>
      <c r="N103">
        <v>277</v>
      </c>
      <c r="O103">
        <v>15832</v>
      </c>
      <c r="P103">
        <v>4.6136375140189201E-2</v>
      </c>
      <c r="Q103"/>
      <c r="R103"/>
      <c r="S103"/>
      <c r="T103"/>
      <c r="U103"/>
      <c r="V103"/>
      <c r="W103"/>
      <c r="X103">
        <v>4930.5380859375</v>
      </c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>
        <v>6071.2732583464503</v>
      </c>
      <c r="AM103">
        <v>2948.0780916487702</v>
      </c>
      <c r="AN103">
        <v>3001.90291691328</v>
      </c>
      <c r="AO103"/>
      <c r="AP103"/>
      <c r="AQ103"/>
      <c r="AR103"/>
      <c r="AS103">
        <v>21.679197311401399</v>
      </c>
      <c r="AT103">
        <v>19.225915908813501</v>
      </c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>
      <c r="A104" t="s">
        <v>149</v>
      </c>
      <c r="B104" s="212" t="s">
        <v>7</v>
      </c>
      <c r="C104" t="s">
        <v>32</v>
      </c>
      <c r="D104" s="106">
        <v>0</v>
      </c>
      <c r="E104" s="106">
        <f t="shared" si="2"/>
        <v>1.0428508520126361</v>
      </c>
      <c r="F104" s="106">
        <f t="shared" si="3"/>
        <v>0</v>
      </c>
      <c r="G104">
        <v>0.26071271300315901</v>
      </c>
      <c r="H104">
        <v>0</v>
      </c>
      <c r="I104">
        <v>13521</v>
      </c>
      <c r="J104">
        <v>0</v>
      </c>
      <c r="K104">
        <v>13521</v>
      </c>
      <c r="L104">
        <v>0</v>
      </c>
      <c r="M104">
        <v>0</v>
      </c>
      <c r="N104">
        <v>0</v>
      </c>
      <c r="O104">
        <v>13521</v>
      </c>
      <c r="P104">
        <v>0</v>
      </c>
      <c r="Q104"/>
      <c r="R104"/>
      <c r="S104"/>
      <c r="T104"/>
      <c r="U104"/>
      <c r="V104"/>
      <c r="W104"/>
      <c r="X104">
        <v>8750.4375</v>
      </c>
      <c r="Y104"/>
      <c r="Z104"/>
      <c r="AA104" t="s">
        <v>289</v>
      </c>
      <c r="AB104"/>
      <c r="AC104"/>
      <c r="AD104"/>
      <c r="AE104"/>
      <c r="AF104"/>
      <c r="AG104"/>
      <c r="AH104"/>
      <c r="AI104"/>
      <c r="AJ104"/>
      <c r="AK104"/>
      <c r="AL104">
        <v>0</v>
      </c>
      <c r="AM104">
        <v>5911.1628566572899</v>
      </c>
      <c r="AN104">
        <v>5911.1628566572599</v>
      </c>
      <c r="AO104"/>
      <c r="AP104"/>
      <c r="AQ104"/>
      <c r="AR104"/>
      <c r="AS104">
        <v>0.119123563170433</v>
      </c>
      <c r="AT104">
        <v>0</v>
      </c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>
      <c r="A105" t="s">
        <v>149</v>
      </c>
      <c r="B105" s="212" t="s">
        <v>7</v>
      </c>
      <c r="C105" t="s">
        <v>289</v>
      </c>
      <c r="D105" s="106">
        <v>0</v>
      </c>
      <c r="E105" s="106">
        <f t="shared" si="2"/>
        <v>1.0428508520126361</v>
      </c>
      <c r="F105" s="106">
        <f t="shared" si="3"/>
        <v>0</v>
      </c>
      <c r="G105">
        <v>0.26071271300315901</v>
      </c>
      <c r="H105">
        <v>0</v>
      </c>
      <c r="I105">
        <v>13521</v>
      </c>
      <c r="J105">
        <v>0</v>
      </c>
      <c r="K105">
        <v>13521</v>
      </c>
      <c r="L105">
        <v>0</v>
      </c>
      <c r="M105">
        <v>0</v>
      </c>
      <c r="N105">
        <v>0</v>
      </c>
      <c r="O105">
        <v>13521</v>
      </c>
      <c r="P105">
        <v>0</v>
      </c>
      <c r="Q105"/>
      <c r="R105"/>
      <c r="S105"/>
      <c r="T105"/>
      <c r="U105"/>
      <c r="V105"/>
      <c r="W105"/>
      <c r="X105">
        <v>4930.5380859375</v>
      </c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>
        <v>0</v>
      </c>
      <c r="AM105">
        <v>2683.72970458497</v>
      </c>
      <c r="AN105">
        <v>2683.72970458497</v>
      </c>
      <c r="AO105"/>
      <c r="AP105"/>
      <c r="AQ105"/>
      <c r="AR105"/>
      <c r="AS105">
        <v>0.119123563170433</v>
      </c>
      <c r="AT105">
        <v>0</v>
      </c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>
      <c r="A106" t="s">
        <v>290</v>
      </c>
      <c r="B106"/>
      <c r="C106" t="s">
        <v>32</v>
      </c>
      <c r="D106" s="106">
        <v>45164.412499999999</v>
      </c>
      <c r="E106" s="106">
        <f t="shared" si="2"/>
        <v>60082.46484375</v>
      </c>
      <c r="F106" s="106">
        <f t="shared" si="3"/>
        <v>37806.28125</v>
      </c>
      <c r="G106">
        <v>15020.6162109375</v>
      </c>
      <c r="H106">
        <v>9451.5703125</v>
      </c>
      <c r="I106">
        <v>14727</v>
      </c>
      <c r="J106">
        <v>14726</v>
      </c>
      <c r="K106">
        <v>1</v>
      </c>
      <c r="L106">
        <v>0</v>
      </c>
      <c r="M106">
        <v>14726</v>
      </c>
      <c r="N106">
        <v>0</v>
      </c>
      <c r="O106">
        <v>1</v>
      </c>
      <c r="P106">
        <v>0</v>
      </c>
      <c r="Q106"/>
      <c r="R106"/>
      <c r="S106"/>
      <c r="T106"/>
      <c r="U106"/>
      <c r="V106"/>
      <c r="W106"/>
      <c r="X106">
        <v>8750.4375</v>
      </c>
      <c r="Y106"/>
      <c r="Z106"/>
      <c r="AA106" t="s">
        <v>289</v>
      </c>
      <c r="AB106"/>
      <c r="AC106"/>
      <c r="AD106"/>
      <c r="AE106"/>
      <c r="AF106"/>
      <c r="AG106">
        <v>100</v>
      </c>
      <c r="AH106"/>
      <c r="AI106"/>
      <c r="AJ106">
        <v>100.001059952532</v>
      </c>
      <c r="AK106">
        <v>99.998940047467997</v>
      </c>
      <c r="AL106">
        <v>11306.8128317103</v>
      </c>
      <c r="AM106">
        <v>5448.556640625</v>
      </c>
      <c r="AN106">
        <v>11306.415041516</v>
      </c>
      <c r="AO106"/>
      <c r="AP106"/>
      <c r="AQ106"/>
      <c r="AR106"/>
      <c r="AS106">
        <v>12827.146484375</v>
      </c>
      <c r="AT106">
        <v>10218.3017578125</v>
      </c>
      <c r="AU106"/>
      <c r="AV106"/>
      <c r="AW106"/>
      <c r="AX106"/>
      <c r="AY106"/>
      <c r="AZ106"/>
      <c r="BA106"/>
      <c r="BB106"/>
      <c r="BC106"/>
      <c r="BD106"/>
      <c r="BE106">
        <v>100.00048431064999</v>
      </c>
      <c r="BF106">
        <v>99.999515689349806</v>
      </c>
    </row>
    <row r="107" spans="1:58">
      <c r="A107" t="s">
        <v>290</v>
      </c>
      <c r="B107"/>
      <c r="C107" t="s">
        <v>289</v>
      </c>
      <c r="D107" s="106">
        <v>0</v>
      </c>
      <c r="E107" s="106">
        <f t="shared" si="2"/>
        <v>0.95744270086288397</v>
      </c>
      <c r="F107" s="106">
        <f t="shared" si="3"/>
        <v>0</v>
      </c>
      <c r="G107">
        <v>0.23936067521572099</v>
      </c>
      <c r="H107">
        <v>0</v>
      </c>
      <c r="I107">
        <v>14727</v>
      </c>
      <c r="J107">
        <v>0</v>
      </c>
      <c r="K107">
        <v>14727</v>
      </c>
      <c r="L107">
        <v>0</v>
      </c>
      <c r="M107">
        <v>14726</v>
      </c>
      <c r="N107">
        <v>0</v>
      </c>
      <c r="O107">
        <v>1</v>
      </c>
      <c r="P107">
        <v>0</v>
      </c>
      <c r="Q107"/>
      <c r="R107"/>
      <c r="S107"/>
      <c r="T107"/>
      <c r="U107"/>
      <c r="V107"/>
      <c r="W107"/>
      <c r="X107">
        <v>4930.5380859375</v>
      </c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>
        <v>0</v>
      </c>
      <c r="AM107">
        <v>3244.3258139115001</v>
      </c>
      <c r="AN107">
        <v>3244.3258139114901</v>
      </c>
      <c r="AO107"/>
      <c r="AP107"/>
      <c r="AQ107"/>
      <c r="AR107"/>
      <c r="AS107">
        <v>0.109368033707142</v>
      </c>
      <c r="AT107">
        <v>0</v>
      </c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t="s">
        <v>291</v>
      </c>
      <c r="B108"/>
      <c r="C108" t="s">
        <v>32</v>
      </c>
      <c r="D108" s="106">
        <v>0</v>
      </c>
      <c r="E108" s="106">
        <f t="shared" si="2"/>
        <v>0.85955321788787997</v>
      </c>
      <c r="F108" s="106">
        <f t="shared" si="3"/>
        <v>0</v>
      </c>
      <c r="G108">
        <v>0.21488830447196999</v>
      </c>
      <c r="H108">
        <v>0</v>
      </c>
      <c r="I108">
        <v>16404</v>
      </c>
      <c r="J108">
        <v>0</v>
      </c>
      <c r="K108">
        <v>16404</v>
      </c>
      <c r="L108">
        <v>0</v>
      </c>
      <c r="M108">
        <v>0</v>
      </c>
      <c r="N108">
        <v>16360</v>
      </c>
      <c r="O108">
        <v>44</v>
      </c>
      <c r="P108">
        <v>0</v>
      </c>
      <c r="Q108"/>
      <c r="R108"/>
      <c r="S108"/>
      <c r="T108"/>
      <c r="U108"/>
      <c r="V108"/>
      <c r="W108"/>
      <c r="X108">
        <v>8750.4375</v>
      </c>
      <c r="Y108"/>
      <c r="Z108"/>
      <c r="AA108" t="s">
        <v>289</v>
      </c>
      <c r="AB108"/>
      <c r="AC108"/>
      <c r="AD108"/>
      <c r="AE108"/>
      <c r="AF108"/>
      <c r="AG108"/>
      <c r="AH108"/>
      <c r="AI108"/>
      <c r="AJ108"/>
      <c r="AK108"/>
      <c r="AL108">
        <v>0</v>
      </c>
      <c r="AM108">
        <v>5847.80492518141</v>
      </c>
      <c r="AN108">
        <v>5847.80492518142</v>
      </c>
      <c r="AO108"/>
      <c r="AP108"/>
      <c r="AQ108"/>
      <c r="AR108"/>
      <c r="AS108">
        <v>9.8186746239662198E-2</v>
      </c>
      <c r="AT108">
        <v>0</v>
      </c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t="s">
        <v>291</v>
      </c>
      <c r="B109"/>
      <c r="C109" t="s">
        <v>289</v>
      </c>
      <c r="D109" s="106">
        <v>27863.956249999999</v>
      </c>
      <c r="E109" s="106">
        <f t="shared" si="2"/>
        <v>29329.296875</v>
      </c>
      <c r="F109" s="106">
        <f t="shared" si="3"/>
        <v>26536.275390625</v>
      </c>
      <c r="G109">
        <v>7332.32421875</v>
      </c>
      <c r="H109">
        <v>6634.06884765625</v>
      </c>
      <c r="I109">
        <v>16404</v>
      </c>
      <c r="J109">
        <v>16360</v>
      </c>
      <c r="K109">
        <v>44</v>
      </c>
      <c r="L109">
        <v>0</v>
      </c>
      <c r="M109">
        <v>0</v>
      </c>
      <c r="N109">
        <v>16360</v>
      </c>
      <c r="O109">
        <v>44</v>
      </c>
      <c r="P109">
        <v>0</v>
      </c>
      <c r="Q109"/>
      <c r="R109"/>
      <c r="S109"/>
      <c r="T109"/>
      <c r="U109"/>
      <c r="V109"/>
      <c r="W109"/>
      <c r="X109">
        <v>4930.5380859375</v>
      </c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>
        <v>6102.0137438636502</v>
      </c>
      <c r="AM109">
        <v>2594.7880359996402</v>
      </c>
      <c r="AN109">
        <v>6092.6064083878</v>
      </c>
      <c r="AO109"/>
      <c r="AP109"/>
      <c r="AQ109"/>
      <c r="AR109"/>
      <c r="AS109">
        <v>7147.25830078125</v>
      </c>
      <c r="AT109">
        <v>6793.56884765625</v>
      </c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>
      <c r="A110" t="s">
        <v>86</v>
      </c>
      <c r="B110" s="212" t="s">
        <v>177</v>
      </c>
      <c r="C110" t="s">
        <v>144</v>
      </c>
      <c r="D110" s="106">
        <v>57.724829101562605</v>
      </c>
      <c r="E110" s="106">
        <f t="shared" si="2"/>
        <v>65.520248413085994</v>
      </c>
      <c r="F110" s="106">
        <f t="shared" si="3"/>
        <v>49.942295074462798</v>
      </c>
      <c r="G110">
        <v>16.380062103271499</v>
      </c>
      <c r="H110">
        <v>12.4855737686157</v>
      </c>
      <c r="I110">
        <v>17307</v>
      </c>
      <c r="J110">
        <v>211</v>
      </c>
      <c r="K110">
        <v>17096</v>
      </c>
      <c r="L110">
        <v>0</v>
      </c>
      <c r="M110">
        <v>211</v>
      </c>
      <c r="N110">
        <v>43</v>
      </c>
      <c r="O110">
        <v>17053</v>
      </c>
      <c r="P110">
        <v>0</v>
      </c>
      <c r="Q110"/>
      <c r="R110"/>
      <c r="S110"/>
      <c r="T110"/>
      <c r="U110"/>
      <c r="V110"/>
      <c r="W110"/>
      <c r="X110">
        <v>7984.85546875</v>
      </c>
      <c r="Y110"/>
      <c r="Z110"/>
      <c r="AA110" t="s">
        <v>292</v>
      </c>
      <c r="AB110">
        <v>4.9309979751003201</v>
      </c>
      <c r="AC110"/>
      <c r="AD110"/>
      <c r="AE110">
        <v>6.5558160968185302</v>
      </c>
      <c r="AF110">
        <v>3.3061798533820999</v>
      </c>
      <c r="AG110">
        <v>83.139431100832795</v>
      </c>
      <c r="AH110"/>
      <c r="AI110"/>
      <c r="AJ110">
        <v>87.758444293023601</v>
      </c>
      <c r="AK110">
        <v>78.520417908642003</v>
      </c>
      <c r="AL110">
        <v>9044.4809315758303</v>
      </c>
      <c r="AM110">
        <v>3918.72114570843</v>
      </c>
      <c r="AN110">
        <v>3981.21235243507</v>
      </c>
      <c r="AO110"/>
      <c r="AP110"/>
      <c r="AQ110"/>
      <c r="AR110"/>
      <c r="AS110">
        <v>15.425117492675801</v>
      </c>
      <c r="AT110">
        <v>13.438134193420399</v>
      </c>
      <c r="AU110"/>
      <c r="AV110"/>
      <c r="AW110"/>
      <c r="AX110"/>
      <c r="AY110"/>
      <c r="AZ110"/>
      <c r="BA110">
        <v>5.7548735004702296</v>
      </c>
      <c r="BB110">
        <v>4.1071224497304</v>
      </c>
      <c r="BC110"/>
      <c r="BD110"/>
      <c r="BE110">
        <v>85.481534422761897</v>
      </c>
      <c r="BF110">
        <v>80.797327778903707</v>
      </c>
    </row>
    <row r="111" spans="1:58">
      <c r="A111" t="s">
        <v>86</v>
      </c>
      <c r="B111" s="212" t="s">
        <v>177</v>
      </c>
      <c r="C111" t="s">
        <v>292</v>
      </c>
      <c r="D111" s="106">
        <v>11.706520080566401</v>
      </c>
      <c r="E111" s="106">
        <f t="shared" si="2"/>
        <v>15.57716178894044</v>
      </c>
      <c r="F111" s="106">
        <f t="shared" si="3"/>
        <v>8.5388021469116406</v>
      </c>
      <c r="G111">
        <v>3.8942904472351101</v>
      </c>
      <c r="H111">
        <v>2.1347005367279102</v>
      </c>
      <c r="I111">
        <v>17307</v>
      </c>
      <c r="J111">
        <v>43</v>
      </c>
      <c r="K111">
        <v>17264</v>
      </c>
      <c r="L111">
        <v>0</v>
      </c>
      <c r="M111">
        <v>211</v>
      </c>
      <c r="N111">
        <v>43</v>
      </c>
      <c r="O111">
        <v>17053</v>
      </c>
      <c r="P111">
        <v>0</v>
      </c>
      <c r="Q111"/>
      <c r="R111"/>
      <c r="S111"/>
      <c r="T111"/>
      <c r="U111"/>
      <c r="V111"/>
      <c r="W111"/>
      <c r="X111">
        <v>5731.5390625</v>
      </c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>
        <v>6207.1359352289201</v>
      </c>
      <c r="AM111">
        <v>3999.41569067926</v>
      </c>
      <c r="AN111">
        <v>4004.9008683828201</v>
      </c>
      <c r="AO111"/>
      <c r="AP111"/>
      <c r="AQ111"/>
      <c r="AR111"/>
      <c r="AS111">
        <v>3.3948171138763401</v>
      </c>
      <c r="AT111">
        <v>2.5037243366241499</v>
      </c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>
      <c r="A112" t="s">
        <v>87</v>
      </c>
      <c r="B112" s="212" t="s">
        <v>178</v>
      </c>
      <c r="C112" t="s">
        <v>144</v>
      </c>
      <c r="D112" s="106">
        <v>50.578945922851602</v>
      </c>
      <c r="E112" s="106">
        <f t="shared" si="2"/>
        <v>57.701828002929602</v>
      </c>
      <c r="F112" s="106">
        <f t="shared" si="3"/>
        <v>43.466827392577997</v>
      </c>
      <c r="G112">
        <v>14.425457000732401</v>
      </c>
      <c r="H112">
        <v>10.866706848144499</v>
      </c>
      <c r="I112">
        <v>18147</v>
      </c>
      <c r="J112">
        <v>194</v>
      </c>
      <c r="K112">
        <v>17953</v>
      </c>
      <c r="L112">
        <v>0</v>
      </c>
      <c r="M112">
        <v>194</v>
      </c>
      <c r="N112">
        <v>44</v>
      </c>
      <c r="O112">
        <v>17909</v>
      </c>
      <c r="P112">
        <v>0</v>
      </c>
      <c r="Q112"/>
      <c r="R112"/>
      <c r="S112"/>
      <c r="T112"/>
      <c r="U112"/>
      <c r="V112"/>
      <c r="W112"/>
      <c r="X112">
        <v>7984.85546875</v>
      </c>
      <c r="Y112"/>
      <c r="Z112"/>
      <c r="AA112" t="s">
        <v>292</v>
      </c>
      <c r="AB112">
        <v>4.4274520407561004</v>
      </c>
      <c r="AC112"/>
      <c r="AD112"/>
      <c r="AE112">
        <v>5.8831096352285801</v>
      </c>
      <c r="AF112">
        <v>2.9717944462836199</v>
      </c>
      <c r="AG112">
        <v>81.575148108343498</v>
      </c>
      <c r="AH112"/>
      <c r="AI112"/>
      <c r="AJ112">
        <v>86.516744161467599</v>
      </c>
      <c r="AK112">
        <v>76.633552055219397</v>
      </c>
      <c r="AL112">
        <v>9573.3457383617897</v>
      </c>
      <c r="AM112">
        <v>4326.6004636887001</v>
      </c>
      <c r="AN112">
        <v>4382.6906484733599</v>
      </c>
      <c r="AO112"/>
      <c r="AP112"/>
      <c r="AQ112"/>
      <c r="AR112"/>
      <c r="AS112">
        <v>13.552929878234901</v>
      </c>
      <c r="AT112">
        <v>11.7372426986694</v>
      </c>
      <c r="AU112"/>
      <c r="AV112"/>
      <c r="AW112"/>
      <c r="AX112"/>
      <c r="AY112"/>
      <c r="AZ112"/>
      <c r="BA112">
        <v>5.1657356472283604</v>
      </c>
      <c r="BB112">
        <v>3.68916843428384</v>
      </c>
      <c r="BC112"/>
      <c r="BD112"/>
      <c r="BE112">
        <v>84.081437616043004</v>
      </c>
      <c r="BF112">
        <v>79.068858600644006</v>
      </c>
    </row>
    <row r="113" spans="1:58">
      <c r="A113" t="s">
        <v>87</v>
      </c>
      <c r="B113" s="212" t="s">
        <v>178</v>
      </c>
      <c r="C113" t="s">
        <v>292</v>
      </c>
      <c r="D113" s="106">
        <v>11.423939514160161</v>
      </c>
      <c r="E113" s="106">
        <f t="shared" si="2"/>
        <v>15.153627395629879</v>
      </c>
      <c r="F113" s="106">
        <f t="shared" si="3"/>
        <v>8.3645391464233203</v>
      </c>
      <c r="G113">
        <v>3.7884068489074698</v>
      </c>
      <c r="H113">
        <v>2.0911347866058301</v>
      </c>
      <c r="I113">
        <v>18147</v>
      </c>
      <c r="J113">
        <v>44</v>
      </c>
      <c r="K113">
        <v>18103</v>
      </c>
      <c r="L113">
        <v>0</v>
      </c>
      <c r="M113">
        <v>194</v>
      </c>
      <c r="N113">
        <v>44</v>
      </c>
      <c r="O113">
        <v>17909</v>
      </c>
      <c r="P113">
        <v>0</v>
      </c>
      <c r="Q113"/>
      <c r="R113"/>
      <c r="S113"/>
      <c r="T113"/>
      <c r="U113"/>
      <c r="V113"/>
      <c r="W113"/>
      <c r="X113">
        <v>5731.5390625</v>
      </c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>
        <v>6461.8250621448897</v>
      </c>
      <c r="AM113">
        <v>4342.7335238102496</v>
      </c>
      <c r="AN113">
        <v>4347.8715646812998</v>
      </c>
      <c r="AO113"/>
      <c r="AP113"/>
      <c r="AQ113"/>
      <c r="AR113"/>
      <c r="AS113">
        <v>3.3074107170104998</v>
      </c>
      <c r="AT113">
        <v>2.4477388858795202</v>
      </c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>
      <c r="A114" t="s">
        <v>88</v>
      </c>
      <c r="B114" s="212" t="s">
        <v>179</v>
      </c>
      <c r="C114" t="s">
        <v>144</v>
      </c>
      <c r="D114" s="106">
        <v>26.639654541015602</v>
      </c>
      <c r="E114" s="106">
        <f t="shared" si="2"/>
        <v>31.86393356323244</v>
      </c>
      <c r="F114" s="106">
        <f t="shared" si="3"/>
        <v>21.421169281005842</v>
      </c>
      <c r="G114">
        <v>7.9659833908081099</v>
      </c>
      <c r="H114">
        <v>5.3552923202514604</v>
      </c>
      <c r="I114">
        <v>17715</v>
      </c>
      <c r="J114">
        <v>100</v>
      </c>
      <c r="K114">
        <v>17615</v>
      </c>
      <c r="L114">
        <v>1</v>
      </c>
      <c r="M114">
        <v>99</v>
      </c>
      <c r="N114">
        <v>31</v>
      </c>
      <c r="O114">
        <v>17584</v>
      </c>
      <c r="P114">
        <v>5.4821308862828301E-2</v>
      </c>
      <c r="Q114"/>
      <c r="R114"/>
      <c r="S114"/>
      <c r="T114"/>
      <c r="U114"/>
      <c r="V114"/>
      <c r="W114"/>
      <c r="X114">
        <v>7984.85546875</v>
      </c>
      <c r="Y114"/>
      <c r="Z114"/>
      <c r="AA114" t="s">
        <v>292</v>
      </c>
      <c r="AB114">
        <v>3.1310221314760902</v>
      </c>
      <c r="AC114"/>
      <c r="AD114"/>
      <c r="AE114">
        <v>4.3839733933819396</v>
      </c>
      <c r="AF114">
        <v>1.87807086957023</v>
      </c>
      <c r="AG114">
        <v>75.792915937666905</v>
      </c>
      <c r="AH114"/>
      <c r="AI114"/>
      <c r="AJ114">
        <v>83.134996313335094</v>
      </c>
      <c r="AK114">
        <v>68.450835561998801</v>
      </c>
      <c r="AL114">
        <v>9531.8265332031206</v>
      </c>
      <c r="AM114">
        <v>3919.30551380306</v>
      </c>
      <c r="AN114">
        <v>3950.9878226904402</v>
      </c>
      <c r="AO114"/>
      <c r="AP114"/>
      <c r="AQ114"/>
      <c r="AR114"/>
      <c r="AS114">
        <v>7.3260946273803702</v>
      </c>
      <c r="AT114">
        <v>5.9941096305847203</v>
      </c>
      <c r="AU114"/>
      <c r="AV114"/>
      <c r="AW114"/>
      <c r="AX114"/>
      <c r="AY114"/>
      <c r="AZ114"/>
      <c r="BA114">
        <v>3.7664131769298002</v>
      </c>
      <c r="BB114">
        <v>2.4956310860223798</v>
      </c>
      <c r="BC114"/>
      <c r="BD114"/>
      <c r="BE114">
        <v>79.516198931615904</v>
      </c>
      <c r="BF114">
        <v>72.069632943718005</v>
      </c>
    </row>
    <row r="115" spans="1:58">
      <c r="A115" t="s">
        <v>88</v>
      </c>
      <c r="B115" s="212" t="s">
        <v>179</v>
      </c>
      <c r="C115" t="s">
        <v>292</v>
      </c>
      <c r="D115" s="106">
        <v>8.5082931518554599</v>
      </c>
      <c r="E115" s="106">
        <f t="shared" si="2"/>
        <v>11.81978130340576</v>
      </c>
      <c r="F115" s="106">
        <f t="shared" si="3"/>
        <v>5.8829073905944798</v>
      </c>
      <c r="G115">
        <v>2.95494532585144</v>
      </c>
      <c r="H115">
        <v>1.4707268476486199</v>
      </c>
      <c r="I115">
        <v>17715</v>
      </c>
      <c r="J115">
        <v>32</v>
      </c>
      <c r="K115">
        <v>17683</v>
      </c>
      <c r="L115">
        <v>1</v>
      </c>
      <c r="M115">
        <v>99</v>
      </c>
      <c r="N115">
        <v>31</v>
      </c>
      <c r="O115">
        <v>17584</v>
      </c>
      <c r="P115">
        <v>5.4821308862828301E-2</v>
      </c>
      <c r="Q115"/>
      <c r="R115"/>
      <c r="S115"/>
      <c r="T115"/>
      <c r="U115"/>
      <c r="V115"/>
      <c r="W115"/>
      <c r="X115">
        <v>5731.5390625</v>
      </c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>
        <v>6512.2354583740198</v>
      </c>
      <c r="AM115">
        <v>4083.7581490217499</v>
      </c>
      <c r="AN115">
        <v>4088.1448988890702</v>
      </c>
      <c r="AO115"/>
      <c r="AP115"/>
      <c r="AQ115"/>
      <c r="AR115"/>
      <c r="AS115">
        <v>2.5247974395752002</v>
      </c>
      <c r="AT115">
        <v>1.7735797166824301</v>
      </c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t="s">
        <v>89</v>
      </c>
      <c r="B116" s="212" t="s">
        <v>180</v>
      </c>
      <c r="C116" t="s">
        <v>144</v>
      </c>
      <c r="D116" s="106">
        <v>40.554754638671803</v>
      </c>
      <c r="E116" s="106">
        <f t="shared" si="2"/>
        <v>46.923160552978402</v>
      </c>
      <c r="F116" s="106">
        <f t="shared" si="3"/>
        <v>34.194957733154283</v>
      </c>
      <c r="G116">
        <v>11.7307901382446</v>
      </c>
      <c r="H116">
        <v>8.5487394332885707</v>
      </c>
      <c r="I116">
        <v>18180</v>
      </c>
      <c r="J116">
        <v>156</v>
      </c>
      <c r="K116">
        <v>18024</v>
      </c>
      <c r="L116">
        <v>0</v>
      </c>
      <c r="M116">
        <v>156</v>
      </c>
      <c r="N116">
        <v>80</v>
      </c>
      <c r="O116">
        <v>17944</v>
      </c>
      <c r="P116">
        <v>0</v>
      </c>
      <c r="Q116"/>
      <c r="R116"/>
      <c r="S116"/>
      <c r="T116"/>
      <c r="U116"/>
      <c r="V116"/>
      <c r="W116"/>
      <c r="X116">
        <v>7984.85546875</v>
      </c>
      <c r="Y116"/>
      <c r="Z116"/>
      <c r="AA116" t="s">
        <v>292</v>
      </c>
      <c r="AB116">
        <v>1.95410246350275</v>
      </c>
      <c r="AC116"/>
      <c r="AD116"/>
      <c r="AE116">
        <v>2.4824249733660402</v>
      </c>
      <c r="AF116">
        <v>1.42577995363947</v>
      </c>
      <c r="AG116">
        <v>66.1487706552238</v>
      </c>
      <c r="AH116"/>
      <c r="AI116"/>
      <c r="AJ116">
        <v>72.202848558867004</v>
      </c>
      <c r="AK116">
        <v>60.094692751580702</v>
      </c>
      <c r="AL116">
        <v>9410.3407326722809</v>
      </c>
      <c r="AM116">
        <v>3989.18208153154</v>
      </c>
      <c r="AN116">
        <v>4035.7002745776299</v>
      </c>
      <c r="AO116"/>
      <c r="AP116"/>
      <c r="AQ116"/>
      <c r="AR116"/>
      <c r="AS116">
        <v>10.9507160186768</v>
      </c>
      <c r="AT116">
        <v>9.3272218704223597</v>
      </c>
      <c r="AU116"/>
      <c r="AV116"/>
      <c r="AW116"/>
      <c r="AX116"/>
      <c r="AY116"/>
      <c r="AZ116"/>
      <c r="BA116">
        <v>2.2224840648769599</v>
      </c>
      <c r="BB116">
        <v>1.68572086212855</v>
      </c>
      <c r="BC116"/>
      <c r="BD116"/>
      <c r="BE116">
        <v>69.2241707986786</v>
      </c>
      <c r="BF116">
        <v>63.073370511768999</v>
      </c>
    </row>
    <row r="117" spans="1:58">
      <c r="A117" t="s">
        <v>89</v>
      </c>
      <c r="B117" s="212" t="s">
        <v>180</v>
      </c>
      <c r="C117" t="s">
        <v>292</v>
      </c>
      <c r="D117" s="106">
        <v>20.753648376464803</v>
      </c>
      <c r="E117" s="106">
        <f t="shared" si="2"/>
        <v>25.658641815185561</v>
      </c>
      <c r="F117" s="106">
        <f t="shared" si="3"/>
        <v>16.52025985717772</v>
      </c>
      <c r="G117">
        <v>6.4146604537963903</v>
      </c>
      <c r="H117">
        <v>4.13006496429443</v>
      </c>
      <c r="I117">
        <v>18180</v>
      </c>
      <c r="J117">
        <v>80</v>
      </c>
      <c r="K117">
        <v>18100</v>
      </c>
      <c r="L117">
        <v>0</v>
      </c>
      <c r="M117">
        <v>156</v>
      </c>
      <c r="N117">
        <v>80</v>
      </c>
      <c r="O117">
        <v>17944</v>
      </c>
      <c r="P117">
        <v>0</v>
      </c>
      <c r="Q117"/>
      <c r="R117"/>
      <c r="S117"/>
      <c r="T117"/>
      <c r="U117"/>
      <c r="V117"/>
      <c r="W117"/>
      <c r="X117">
        <v>5731.5390625</v>
      </c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>
        <v>6392.9816711425801</v>
      </c>
      <c r="AM117">
        <v>4099.4604280891199</v>
      </c>
      <c r="AN117">
        <v>4109.5529308088298</v>
      </c>
      <c r="AO117"/>
      <c r="AP117"/>
      <c r="AQ117"/>
      <c r="AR117"/>
      <c r="AS117">
        <v>5.7890205383300799</v>
      </c>
      <c r="AT117">
        <v>4.6310529708862296</v>
      </c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>
      <c r="A118" t="s">
        <v>90</v>
      </c>
      <c r="B118" s="212" t="s">
        <v>181</v>
      </c>
      <c r="C118" t="s">
        <v>144</v>
      </c>
      <c r="D118" s="106">
        <v>44.500399780273398</v>
      </c>
      <c r="E118" s="106">
        <f t="shared" si="2"/>
        <v>51.400894165039198</v>
      </c>
      <c r="F118" s="106">
        <f t="shared" si="3"/>
        <v>37.610012054443359</v>
      </c>
      <c r="G118">
        <v>12.850223541259799</v>
      </c>
      <c r="H118">
        <v>9.4025030136108398</v>
      </c>
      <c r="I118">
        <v>17000</v>
      </c>
      <c r="J118">
        <v>160</v>
      </c>
      <c r="K118">
        <v>16840</v>
      </c>
      <c r="L118">
        <v>0</v>
      </c>
      <c r="M118">
        <v>160</v>
      </c>
      <c r="N118">
        <v>107</v>
      </c>
      <c r="O118">
        <v>16733</v>
      </c>
      <c r="P118">
        <v>0</v>
      </c>
      <c r="Q118"/>
      <c r="R118"/>
      <c r="S118"/>
      <c r="T118"/>
      <c r="U118"/>
      <c r="V118"/>
      <c r="W118"/>
      <c r="X118">
        <v>7984.85546875</v>
      </c>
      <c r="Y118"/>
      <c r="Z118"/>
      <c r="AA118" t="s">
        <v>292</v>
      </c>
      <c r="AB118">
        <v>1.49767523907347</v>
      </c>
      <c r="AC118"/>
      <c r="AD118"/>
      <c r="AE118">
        <v>1.8642637320887101</v>
      </c>
      <c r="AF118">
        <v>1.1310867460582299</v>
      </c>
      <c r="AG118">
        <v>59.9627692040957</v>
      </c>
      <c r="AH118"/>
      <c r="AI118"/>
      <c r="AJ118">
        <v>65.839108878831993</v>
      </c>
      <c r="AK118">
        <v>54.0864295293593</v>
      </c>
      <c r="AL118">
        <v>9420.93310546875</v>
      </c>
      <c r="AM118">
        <v>3895.54756319132</v>
      </c>
      <c r="AN118">
        <v>3947.5511918245202</v>
      </c>
      <c r="AO118"/>
      <c r="AP118"/>
      <c r="AQ118"/>
      <c r="AR118"/>
      <c r="AS118">
        <v>12.0049486160278</v>
      </c>
      <c r="AT118">
        <v>10.245908737182599</v>
      </c>
      <c r="AU118"/>
      <c r="AV118"/>
      <c r="AW118"/>
      <c r="AX118"/>
      <c r="AY118"/>
      <c r="AZ118"/>
      <c r="BA118">
        <v>1.6847100389037799</v>
      </c>
      <c r="BB118">
        <v>1.3106404392431501</v>
      </c>
      <c r="BC118"/>
      <c r="BD118"/>
      <c r="BE118">
        <v>62.960899357497802</v>
      </c>
      <c r="BF118">
        <v>56.964639050693499</v>
      </c>
    </row>
    <row r="119" spans="1:58">
      <c r="A119" t="s">
        <v>90</v>
      </c>
      <c r="B119" s="212" t="s">
        <v>181</v>
      </c>
      <c r="C119" t="s">
        <v>292</v>
      </c>
      <c r="D119" s="106">
        <v>29.712985229492197</v>
      </c>
      <c r="E119" s="106">
        <f t="shared" si="2"/>
        <v>35.346389770507798</v>
      </c>
      <c r="F119" s="106">
        <f t="shared" si="3"/>
        <v>24.086313247680678</v>
      </c>
      <c r="G119">
        <v>8.8365974426269496</v>
      </c>
      <c r="H119">
        <v>6.0215783119201696</v>
      </c>
      <c r="I119">
        <v>17000</v>
      </c>
      <c r="J119">
        <v>107</v>
      </c>
      <c r="K119">
        <v>16893</v>
      </c>
      <c r="L119">
        <v>0</v>
      </c>
      <c r="M119">
        <v>160</v>
      </c>
      <c r="N119">
        <v>107</v>
      </c>
      <c r="O119">
        <v>16733</v>
      </c>
      <c r="P119">
        <v>0</v>
      </c>
      <c r="Q119"/>
      <c r="R119"/>
      <c r="S119"/>
      <c r="T119"/>
      <c r="U119"/>
      <c r="V119"/>
      <c r="W119"/>
      <c r="X119">
        <v>5731.5390625</v>
      </c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>
        <v>6425.2521082797903</v>
      </c>
      <c r="AM119">
        <v>4045.9852123844198</v>
      </c>
      <c r="AN119">
        <v>4060.96059814094</v>
      </c>
      <c r="AO119"/>
      <c r="AP119"/>
      <c r="AQ119"/>
      <c r="AR119"/>
      <c r="AS119">
        <v>8.1465816497802699</v>
      </c>
      <c r="AT119">
        <v>6.71034860610962</v>
      </c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>
      <c r="A120" t="s">
        <v>91</v>
      </c>
      <c r="B120" s="212" t="s">
        <v>182</v>
      </c>
      <c r="C120" t="s">
        <v>144</v>
      </c>
      <c r="D120" s="106">
        <v>25.764468383789001</v>
      </c>
      <c r="E120" s="106">
        <f t="shared" si="2"/>
        <v>31.385715484619158</v>
      </c>
      <c r="F120" s="106">
        <f t="shared" si="3"/>
        <v>20.861684799194322</v>
      </c>
      <c r="G120">
        <v>7.8464288711547896</v>
      </c>
      <c r="H120">
        <v>5.2154211997985804</v>
      </c>
      <c r="I120">
        <v>17033</v>
      </c>
      <c r="J120">
        <v>93</v>
      </c>
      <c r="K120">
        <v>16940</v>
      </c>
      <c r="L120">
        <v>1</v>
      </c>
      <c r="M120">
        <v>92</v>
      </c>
      <c r="N120">
        <v>83</v>
      </c>
      <c r="O120">
        <v>16857</v>
      </c>
      <c r="P120">
        <v>3.7782844157680399E-2</v>
      </c>
      <c r="Q120"/>
      <c r="R120"/>
      <c r="S120"/>
      <c r="T120"/>
      <c r="U120"/>
      <c r="V120"/>
      <c r="W120"/>
      <c r="X120">
        <v>7984.85546875</v>
      </c>
      <c r="Y120"/>
      <c r="Z120"/>
      <c r="AA120" t="s">
        <v>292</v>
      </c>
      <c r="AB120">
        <v>1.1074366722664299</v>
      </c>
      <c r="AC120"/>
      <c r="AD120"/>
      <c r="AE120">
        <v>1.4357467593461699</v>
      </c>
      <c r="AF120">
        <v>0.77912658518669298</v>
      </c>
      <c r="AG120">
        <v>52.548989340469397</v>
      </c>
      <c r="AH120"/>
      <c r="AI120"/>
      <c r="AJ120">
        <v>59.941214049598202</v>
      </c>
      <c r="AK120">
        <v>45.1567646313407</v>
      </c>
      <c r="AL120">
        <v>9457.3883673555101</v>
      </c>
      <c r="AM120">
        <v>4006.6583514397098</v>
      </c>
      <c r="AN120">
        <v>4036.4192797248102</v>
      </c>
      <c r="AO120"/>
      <c r="AP120"/>
      <c r="AQ120"/>
      <c r="AR120"/>
      <c r="AS120">
        <v>7.1311588287353498</v>
      </c>
      <c r="AT120">
        <v>5.7973599433898899</v>
      </c>
      <c r="AU120"/>
      <c r="AV120"/>
      <c r="AW120"/>
      <c r="AX120"/>
      <c r="AY120"/>
      <c r="AZ120"/>
      <c r="BA120">
        <v>1.2738606256262399</v>
      </c>
      <c r="BB120">
        <v>0.94101271890661897</v>
      </c>
      <c r="BC120"/>
      <c r="BD120"/>
      <c r="BE120">
        <v>56.296188432523202</v>
      </c>
      <c r="BF120">
        <v>48.8017902484156</v>
      </c>
    </row>
    <row r="121" spans="1:58">
      <c r="A121" t="s">
        <v>91</v>
      </c>
      <c r="B121" s="212" t="s">
        <v>182</v>
      </c>
      <c r="C121" t="s">
        <v>292</v>
      </c>
      <c r="D121" s="106">
        <v>23.264959716796803</v>
      </c>
      <c r="E121" s="106">
        <f t="shared" si="2"/>
        <v>28.6230354309082</v>
      </c>
      <c r="F121" s="106">
        <f t="shared" si="3"/>
        <v>18.624391555786119</v>
      </c>
      <c r="G121">
        <v>7.1557588577270499</v>
      </c>
      <c r="H121">
        <v>4.6560978889465297</v>
      </c>
      <c r="I121">
        <v>17033</v>
      </c>
      <c r="J121">
        <v>84</v>
      </c>
      <c r="K121">
        <v>16949</v>
      </c>
      <c r="L121">
        <v>1</v>
      </c>
      <c r="M121">
        <v>92</v>
      </c>
      <c r="N121">
        <v>83</v>
      </c>
      <c r="O121">
        <v>16857</v>
      </c>
      <c r="P121">
        <v>3.7782844157680399E-2</v>
      </c>
      <c r="Q121"/>
      <c r="R121"/>
      <c r="S121"/>
      <c r="T121"/>
      <c r="U121"/>
      <c r="V121"/>
      <c r="W121"/>
      <c r="X121">
        <v>5731.5390625</v>
      </c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>
        <v>6466.6825183686797</v>
      </c>
      <c r="AM121">
        <v>4125.5573498701497</v>
      </c>
      <c r="AN121">
        <v>4137.1028506130897</v>
      </c>
      <c r="AO121"/>
      <c r="AP121"/>
      <c r="AQ121"/>
      <c r="AR121"/>
      <c r="AS121">
        <v>6.4728560447692898</v>
      </c>
      <c r="AT121">
        <v>5.2058472633361799</v>
      </c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t="s">
        <v>92</v>
      </c>
      <c r="B122" s="212">
        <v>11194</v>
      </c>
      <c r="C122" t="s">
        <v>144</v>
      </c>
      <c r="D122" s="106">
        <v>44.5326538085938</v>
      </c>
      <c r="E122" s="106">
        <f t="shared" si="2"/>
        <v>51.1734390258788</v>
      </c>
      <c r="F122" s="106">
        <f t="shared" si="3"/>
        <v>37.901226043701158</v>
      </c>
      <c r="G122">
        <v>12.7933597564697</v>
      </c>
      <c r="H122">
        <v>9.4753065109252894</v>
      </c>
      <c r="I122">
        <v>18368</v>
      </c>
      <c r="J122">
        <v>173</v>
      </c>
      <c r="K122">
        <v>18195</v>
      </c>
      <c r="L122">
        <v>0</v>
      </c>
      <c r="M122">
        <v>173</v>
      </c>
      <c r="N122">
        <v>1</v>
      </c>
      <c r="O122">
        <v>18194</v>
      </c>
      <c r="P122">
        <v>0</v>
      </c>
      <c r="Q122"/>
      <c r="R122"/>
      <c r="S122"/>
      <c r="T122"/>
      <c r="U122"/>
      <c r="V122"/>
      <c r="W122"/>
      <c r="X122">
        <v>7984.85546875</v>
      </c>
      <c r="Y122"/>
      <c r="Z122"/>
      <c r="AA122" t="s">
        <v>292</v>
      </c>
      <c r="AB122">
        <v>173.81512015811299</v>
      </c>
      <c r="AC122"/>
      <c r="AD122"/>
      <c r="AE122">
        <v>586.09269992970701</v>
      </c>
      <c r="AF122">
        <v>0</v>
      </c>
      <c r="AG122">
        <v>99.427967100846004</v>
      </c>
      <c r="AH122"/>
      <c r="AI122"/>
      <c r="AJ122">
        <v>100.77702854930401</v>
      </c>
      <c r="AK122">
        <v>98.078905652387604</v>
      </c>
      <c r="AL122">
        <v>9610.5219585440791</v>
      </c>
      <c r="AM122">
        <v>3894.78733171472</v>
      </c>
      <c r="AN122">
        <v>3948.6212869870101</v>
      </c>
      <c r="AO122"/>
      <c r="AP122"/>
      <c r="AQ122"/>
      <c r="AR122"/>
      <c r="AS122">
        <v>11.9799098968506</v>
      </c>
      <c r="AT122">
        <v>10.287026405334499</v>
      </c>
      <c r="AU122"/>
      <c r="AV122"/>
      <c r="AW122"/>
      <c r="AX122"/>
      <c r="AY122"/>
      <c r="AZ122"/>
      <c r="BA122">
        <v>367.03775408319399</v>
      </c>
      <c r="BB122">
        <v>0</v>
      </c>
      <c r="BC122"/>
      <c r="BD122"/>
      <c r="BE122">
        <v>100.060233368011</v>
      </c>
      <c r="BF122">
        <v>98.795700833681195</v>
      </c>
    </row>
    <row r="123" spans="1:58">
      <c r="A123" t="s">
        <v>92</v>
      </c>
      <c r="B123" s="212">
        <v>11194</v>
      </c>
      <c r="C123" t="s">
        <v>292</v>
      </c>
      <c r="D123" s="106">
        <v>0.25620701313018801</v>
      </c>
      <c r="E123" s="106">
        <f t="shared" si="2"/>
        <v>1.223770499229432</v>
      </c>
      <c r="F123" s="106">
        <f t="shared" si="3"/>
        <v>1.0760413482785241E-2</v>
      </c>
      <c r="G123">
        <v>0.30594262480735801</v>
      </c>
      <c r="H123">
        <v>2.6901033706963101E-3</v>
      </c>
      <c r="I123">
        <v>18368</v>
      </c>
      <c r="J123">
        <v>1</v>
      </c>
      <c r="K123">
        <v>18367</v>
      </c>
      <c r="L123">
        <v>0</v>
      </c>
      <c r="M123">
        <v>173</v>
      </c>
      <c r="N123">
        <v>1</v>
      </c>
      <c r="O123">
        <v>18194</v>
      </c>
      <c r="P123">
        <v>0</v>
      </c>
      <c r="Q123"/>
      <c r="R123"/>
      <c r="S123"/>
      <c r="T123"/>
      <c r="U123"/>
      <c r="V123"/>
      <c r="W123"/>
      <c r="X123">
        <v>5731.5390625</v>
      </c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>
        <v>6682.93505859375</v>
      </c>
      <c r="AM123">
        <v>4081.2299174231298</v>
      </c>
      <c r="AN123">
        <v>4081.37156077793</v>
      </c>
      <c r="AO123"/>
      <c r="AP123"/>
      <c r="AQ123"/>
      <c r="AR123"/>
      <c r="AS123">
        <v>0.15943127870559701</v>
      </c>
      <c r="AT123">
        <v>1.7357680946588499E-2</v>
      </c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>
      <c r="A124" t="s">
        <v>93</v>
      </c>
      <c r="B124" s="212">
        <v>11245</v>
      </c>
      <c r="C124" t="s">
        <v>144</v>
      </c>
      <c r="D124" s="106">
        <v>39.298367309570395</v>
      </c>
      <c r="E124" s="106">
        <f t="shared" si="2"/>
        <v>45.789520263672003</v>
      </c>
      <c r="F124" s="106">
        <f t="shared" si="3"/>
        <v>32.81615829467772</v>
      </c>
      <c r="G124">
        <v>11.447380065918001</v>
      </c>
      <c r="H124">
        <v>8.20403957366943</v>
      </c>
      <c r="I124">
        <v>16955</v>
      </c>
      <c r="J124">
        <v>141</v>
      </c>
      <c r="K124">
        <v>16814</v>
      </c>
      <c r="L124">
        <v>0</v>
      </c>
      <c r="M124">
        <v>141</v>
      </c>
      <c r="N124">
        <v>1</v>
      </c>
      <c r="O124">
        <v>16813</v>
      </c>
      <c r="P124">
        <v>0</v>
      </c>
      <c r="Q124"/>
      <c r="R124"/>
      <c r="S124"/>
      <c r="T124"/>
      <c r="U124"/>
      <c r="V124"/>
      <c r="W124"/>
      <c r="X124">
        <v>7984.85546875</v>
      </c>
      <c r="Y124"/>
      <c r="Z124"/>
      <c r="AA124" t="s">
        <v>292</v>
      </c>
      <c r="AB124">
        <v>141.585382962588</v>
      </c>
      <c r="AC124"/>
      <c r="AD124"/>
      <c r="AE124">
        <v>477.56952355911301</v>
      </c>
      <c r="AF124">
        <v>0</v>
      </c>
      <c r="AG124">
        <v>99.298665838515603</v>
      </c>
      <c r="AH124"/>
      <c r="AI124"/>
      <c r="AJ124">
        <v>100.951269707309</v>
      </c>
      <c r="AK124">
        <v>97.646061969722396</v>
      </c>
      <c r="AL124">
        <v>9645.9306363586002</v>
      </c>
      <c r="AM124">
        <v>4024.5389024034098</v>
      </c>
      <c r="AN124">
        <v>4071.2871320989402</v>
      </c>
      <c r="AO124"/>
      <c r="AP124"/>
      <c r="AQ124"/>
      <c r="AR124"/>
      <c r="AS124">
        <v>10.652264595031699</v>
      </c>
      <c r="AT124">
        <v>8.9975004196166992</v>
      </c>
      <c r="AU124"/>
      <c r="AV124"/>
      <c r="AW124"/>
      <c r="AX124"/>
      <c r="AY124"/>
      <c r="AZ124"/>
      <c r="BA124">
        <v>299.06377578400202</v>
      </c>
      <c r="BB124">
        <v>0</v>
      </c>
      <c r="BC124"/>
      <c r="BD124"/>
      <c r="BE124">
        <v>100.073254188924</v>
      </c>
      <c r="BF124">
        <v>98.524077488107295</v>
      </c>
    </row>
    <row r="125" spans="1:58">
      <c r="A125" t="s">
        <v>93</v>
      </c>
      <c r="B125" s="212">
        <v>11245</v>
      </c>
      <c r="C125" t="s">
        <v>292</v>
      </c>
      <c r="D125" s="106">
        <v>0.27755949497222998</v>
      </c>
      <c r="E125" s="106">
        <f t="shared" si="2"/>
        <v>1.325771808624268</v>
      </c>
      <c r="F125" s="106">
        <f t="shared" si="3"/>
        <v>1.1657169088721281E-2</v>
      </c>
      <c r="G125">
        <v>0.33144295215606701</v>
      </c>
      <c r="H125">
        <v>2.9142922721803201E-3</v>
      </c>
      <c r="I125">
        <v>16955</v>
      </c>
      <c r="J125">
        <v>1</v>
      </c>
      <c r="K125">
        <v>16954</v>
      </c>
      <c r="L125">
        <v>0</v>
      </c>
      <c r="M125">
        <v>141</v>
      </c>
      <c r="N125">
        <v>1</v>
      </c>
      <c r="O125">
        <v>16813</v>
      </c>
      <c r="P125">
        <v>0</v>
      </c>
      <c r="Q125"/>
      <c r="R125"/>
      <c r="S125"/>
      <c r="T125"/>
      <c r="U125"/>
      <c r="V125"/>
      <c r="W125"/>
      <c r="X125">
        <v>5731.5390625</v>
      </c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>
        <v>6417.13525390625</v>
      </c>
      <c r="AM125">
        <v>4178.3598402643602</v>
      </c>
      <c r="AN125">
        <v>4178.4918824591996</v>
      </c>
      <c r="AO125"/>
      <c r="AP125"/>
      <c r="AQ125"/>
      <c r="AR125"/>
      <c r="AS125">
        <v>0.172718971967697</v>
      </c>
      <c r="AT125">
        <v>1.8804250285029401E-2</v>
      </c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>
      <c r="A126" t="s">
        <v>262</v>
      </c>
      <c r="B126" s="212" t="s">
        <v>7</v>
      </c>
      <c r="C126" t="s">
        <v>144</v>
      </c>
      <c r="D126" s="106">
        <v>0</v>
      </c>
      <c r="E126" s="106">
        <f t="shared" si="2"/>
        <v>0.77036428451537997</v>
      </c>
      <c r="F126" s="106">
        <f t="shared" si="3"/>
        <v>0</v>
      </c>
      <c r="G126">
        <v>0.19259107112884499</v>
      </c>
      <c r="H126">
        <v>0</v>
      </c>
      <c r="I126">
        <v>18303</v>
      </c>
      <c r="J126">
        <v>0</v>
      </c>
      <c r="K126">
        <v>18303</v>
      </c>
      <c r="L126">
        <v>0</v>
      </c>
      <c r="M126">
        <v>0</v>
      </c>
      <c r="N126">
        <v>0</v>
      </c>
      <c r="O126">
        <v>18303</v>
      </c>
      <c r="P126">
        <v>0</v>
      </c>
      <c r="Q126"/>
      <c r="R126"/>
      <c r="S126"/>
      <c r="T126"/>
      <c r="U126"/>
      <c r="V126"/>
      <c r="W126"/>
      <c r="X126">
        <v>7984.85546875</v>
      </c>
      <c r="Y126"/>
      <c r="Z126"/>
      <c r="AA126" t="s">
        <v>292</v>
      </c>
      <c r="AB126"/>
      <c r="AC126"/>
      <c r="AD126"/>
      <c r="AE126"/>
      <c r="AF126"/>
      <c r="AG126"/>
      <c r="AH126"/>
      <c r="AI126"/>
      <c r="AJ126"/>
      <c r="AK126"/>
      <c r="AL126">
        <v>0</v>
      </c>
      <c r="AM126">
        <v>3603.6133060468901</v>
      </c>
      <c r="AN126">
        <v>3603.6133060468901</v>
      </c>
      <c r="AO126"/>
      <c r="AP126"/>
      <c r="AQ126"/>
      <c r="AR126"/>
      <c r="AS126">
        <v>8.7999142706394196E-2</v>
      </c>
      <c r="AT126">
        <v>0</v>
      </c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>
      <c r="A127" t="s">
        <v>262</v>
      </c>
      <c r="B127" s="212" t="s">
        <v>7</v>
      </c>
      <c r="C127" t="s">
        <v>292</v>
      </c>
      <c r="D127" s="106">
        <v>0</v>
      </c>
      <c r="E127" s="106">
        <f t="shared" si="2"/>
        <v>0.77036428451537997</v>
      </c>
      <c r="F127" s="106">
        <f t="shared" si="3"/>
        <v>0</v>
      </c>
      <c r="G127">
        <v>0.19259107112884499</v>
      </c>
      <c r="H127">
        <v>0</v>
      </c>
      <c r="I127">
        <v>18303</v>
      </c>
      <c r="J127">
        <v>0</v>
      </c>
      <c r="K127">
        <v>18303</v>
      </c>
      <c r="L127">
        <v>0</v>
      </c>
      <c r="M127">
        <v>0</v>
      </c>
      <c r="N127">
        <v>0</v>
      </c>
      <c r="O127">
        <v>18303</v>
      </c>
      <c r="P127">
        <v>0</v>
      </c>
      <c r="Q127"/>
      <c r="R127"/>
      <c r="S127"/>
      <c r="T127"/>
      <c r="U127"/>
      <c r="V127"/>
      <c r="W127"/>
      <c r="X127">
        <v>5731.5390625</v>
      </c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>
        <v>0</v>
      </c>
      <c r="AM127">
        <v>3886.6420792127001</v>
      </c>
      <c r="AN127">
        <v>3886.6420792127001</v>
      </c>
      <c r="AO127"/>
      <c r="AP127"/>
      <c r="AQ127"/>
      <c r="AR127"/>
      <c r="AS127">
        <v>8.7999142706394196E-2</v>
      </c>
      <c r="AT127">
        <v>0</v>
      </c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>
      <c r="A128" t="s">
        <v>111</v>
      </c>
      <c r="B128" s="212">
        <v>11284</v>
      </c>
      <c r="C128" t="s">
        <v>144</v>
      </c>
      <c r="D128" s="106">
        <v>39.909912109375</v>
      </c>
      <c r="E128" s="106">
        <f t="shared" si="2"/>
        <v>46.301181793212798</v>
      </c>
      <c r="F128" s="106">
        <f t="shared" si="3"/>
        <v>33.527305603027358</v>
      </c>
      <c r="G128">
        <v>11.5752954483032</v>
      </c>
      <c r="H128">
        <v>8.3818264007568395</v>
      </c>
      <c r="I128">
        <v>17762</v>
      </c>
      <c r="J128">
        <v>150</v>
      </c>
      <c r="K128">
        <v>17612</v>
      </c>
      <c r="L128">
        <v>0</v>
      </c>
      <c r="M128">
        <v>150</v>
      </c>
      <c r="N128">
        <v>1</v>
      </c>
      <c r="O128">
        <v>17611</v>
      </c>
      <c r="P128">
        <v>0</v>
      </c>
      <c r="Q128"/>
      <c r="R128"/>
      <c r="S128"/>
      <c r="T128"/>
      <c r="U128"/>
      <c r="V128"/>
      <c r="W128"/>
      <c r="X128">
        <v>7984.85546875</v>
      </c>
      <c r="Y128"/>
      <c r="Z128"/>
      <c r="AA128" t="s">
        <v>292</v>
      </c>
      <c r="AB128">
        <v>150.63272305807399</v>
      </c>
      <c r="AC128"/>
      <c r="AD128"/>
      <c r="AE128">
        <v>508.03259157416198</v>
      </c>
      <c r="AF128">
        <v>0</v>
      </c>
      <c r="AG128">
        <v>99.340511744541402</v>
      </c>
      <c r="AH128"/>
      <c r="AI128"/>
      <c r="AJ128">
        <v>100.89493226166501</v>
      </c>
      <c r="AK128">
        <v>97.786091227417799</v>
      </c>
      <c r="AL128">
        <v>9612.8432942708296</v>
      </c>
      <c r="AM128">
        <v>3798.3754282320401</v>
      </c>
      <c r="AN128">
        <v>3847.4785798988401</v>
      </c>
      <c r="AO128"/>
      <c r="AP128"/>
      <c r="AQ128"/>
      <c r="AR128"/>
      <c r="AS128">
        <v>10.7924203872681</v>
      </c>
      <c r="AT128">
        <v>9.1630992889404297</v>
      </c>
      <c r="AU128"/>
      <c r="AV128"/>
      <c r="AW128"/>
      <c r="AX128"/>
      <c r="AY128"/>
      <c r="AZ128"/>
      <c r="BA128">
        <v>318.14482380967502</v>
      </c>
      <c r="BB128">
        <v>0</v>
      </c>
      <c r="BC128"/>
      <c r="BD128"/>
      <c r="BE128">
        <v>100.06906334517799</v>
      </c>
      <c r="BF128">
        <v>98.611960143904696</v>
      </c>
    </row>
    <row r="129" spans="1:58">
      <c r="A129" t="s">
        <v>111</v>
      </c>
      <c r="B129" s="212">
        <v>11284</v>
      </c>
      <c r="C129" t="s">
        <v>292</v>
      </c>
      <c r="D129" s="106">
        <v>0.26494848728179998</v>
      </c>
      <c r="E129" s="106">
        <f t="shared" si="2"/>
        <v>1.2655284404754641</v>
      </c>
      <c r="F129" s="106">
        <f t="shared" si="3"/>
        <v>1.112753618508576E-2</v>
      </c>
      <c r="G129">
        <v>0.31638211011886602</v>
      </c>
      <c r="H129">
        <v>2.7818840462714399E-3</v>
      </c>
      <c r="I129">
        <v>17762</v>
      </c>
      <c r="J129">
        <v>1</v>
      </c>
      <c r="K129">
        <v>17761</v>
      </c>
      <c r="L129">
        <v>0</v>
      </c>
      <c r="M129">
        <v>150</v>
      </c>
      <c r="N129">
        <v>1</v>
      </c>
      <c r="O129">
        <v>17611</v>
      </c>
      <c r="P129">
        <v>0</v>
      </c>
      <c r="Q129"/>
      <c r="R129"/>
      <c r="S129"/>
      <c r="T129"/>
      <c r="U129"/>
      <c r="V129"/>
      <c r="W129"/>
      <c r="X129">
        <v>5731.5390625</v>
      </c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>
        <v>6559.7431640625</v>
      </c>
      <c r="AM129">
        <v>4015.4895992842798</v>
      </c>
      <c r="AN129">
        <v>4015.6328406740399</v>
      </c>
      <c r="AO129"/>
      <c r="AP129"/>
      <c r="AQ129"/>
      <c r="AR129"/>
      <c r="AS129">
        <v>0.164871111512184</v>
      </c>
      <c r="AT129">
        <v>1.7949890345335E-2</v>
      </c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t="s">
        <v>112</v>
      </c>
      <c r="B130" s="212">
        <v>12028</v>
      </c>
      <c r="C130" t="s">
        <v>144</v>
      </c>
      <c r="D130" s="106">
        <v>85.583929443359395</v>
      </c>
      <c r="E130" s="106">
        <f t="shared" si="2"/>
        <v>95.120964050292798</v>
      </c>
      <c r="F130" s="106">
        <f t="shared" si="3"/>
        <v>76.066184997558395</v>
      </c>
      <c r="G130">
        <v>23.7802410125732</v>
      </c>
      <c r="H130">
        <v>19.016546249389599</v>
      </c>
      <c r="I130">
        <v>17201</v>
      </c>
      <c r="J130">
        <v>310</v>
      </c>
      <c r="K130">
        <v>16891</v>
      </c>
      <c r="L130">
        <v>0</v>
      </c>
      <c r="M130">
        <v>310</v>
      </c>
      <c r="N130">
        <v>1</v>
      </c>
      <c r="O130">
        <v>16890</v>
      </c>
      <c r="P130">
        <v>0</v>
      </c>
      <c r="Q130"/>
      <c r="R130"/>
      <c r="S130"/>
      <c r="T130"/>
      <c r="U130"/>
      <c r="V130"/>
      <c r="W130"/>
      <c r="X130">
        <v>7984.85546875</v>
      </c>
      <c r="Y130"/>
      <c r="Z130"/>
      <c r="AA130" t="s">
        <v>292</v>
      </c>
      <c r="AB130">
        <v>312.81837076336001</v>
      </c>
      <c r="AC130"/>
      <c r="AD130"/>
      <c r="AE130">
        <v>1054.16000804386</v>
      </c>
      <c r="AF130">
        <v>0</v>
      </c>
      <c r="AG130">
        <v>99.681344340177603</v>
      </c>
      <c r="AH130"/>
      <c r="AI130"/>
      <c r="AJ130">
        <v>100.434113236424</v>
      </c>
      <c r="AK130">
        <v>98.928575443930896</v>
      </c>
      <c r="AL130">
        <v>9635.7124810987898</v>
      </c>
      <c r="AM130">
        <v>4019.6064782240001</v>
      </c>
      <c r="AN130">
        <v>4120.8211088205499</v>
      </c>
      <c r="AO130"/>
      <c r="AP130"/>
      <c r="AQ130"/>
      <c r="AR130"/>
      <c r="AS130">
        <v>22.611839294433601</v>
      </c>
      <c r="AT130">
        <v>20.181383132934599</v>
      </c>
      <c r="AU130"/>
      <c r="AV130"/>
      <c r="AW130"/>
      <c r="AX130"/>
      <c r="AY130"/>
      <c r="AZ130"/>
      <c r="BA130">
        <v>660.20635130778601</v>
      </c>
      <c r="BB130">
        <v>0</v>
      </c>
      <c r="BC130"/>
      <c r="BD130"/>
      <c r="BE130">
        <v>100.03408706166201</v>
      </c>
      <c r="BF130">
        <v>99.328601618693497</v>
      </c>
    </row>
    <row r="131" spans="1:58">
      <c r="A131" t="s">
        <v>112</v>
      </c>
      <c r="B131" s="212">
        <v>12028</v>
      </c>
      <c r="C131" t="s">
        <v>292</v>
      </c>
      <c r="D131" s="106">
        <v>0.27358984947204601</v>
      </c>
      <c r="E131" s="106">
        <f t="shared" ref="E131:E145" si="4">G131*4</f>
        <v>1.3068085908889759</v>
      </c>
      <c r="F131" s="106">
        <f t="shared" ref="F131:F145" si="5">H131*4</f>
        <v>1.1490453965961919E-2</v>
      </c>
      <c r="G131">
        <v>0.32670214772224399</v>
      </c>
      <c r="H131">
        <v>2.8726134914904798E-3</v>
      </c>
      <c r="I131">
        <v>17201</v>
      </c>
      <c r="J131">
        <v>1</v>
      </c>
      <c r="K131">
        <v>17200</v>
      </c>
      <c r="L131">
        <v>0</v>
      </c>
      <c r="M131">
        <v>310</v>
      </c>
      <c r="N131">
        <v>1</v>
      </c>
      <c r="O131">
        <v>16890</v>
      </c>
      <c r="P131">
        <v>0</v>
      </c>
      <c r="Q131"/>
      <c r="R131"/>
      <c r="S131"/>
      <c r="T131"/>
      <c r="U131"/>
      <c r="V131"/>
      <c r="W131"/>
      <c r="X131">
        <v>5731.5390625</v>
      </c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>
        <v>6550.13134765625</v>
      </c>
      <c r="AM131">
        <v>4169.5506467739397</v>
      </c>
      <c r="AN131">
        <v>4169.6890445822501</v>
      </c>
      <c r="AO131"/>
      <c r="AP131"/>
      <c r="AQ131"/>
      <c r="AR131"/>
      <c r="AS131">
        <v>0.170248657464981</v>
      </c>
      <c r="AT131">
        <v>1.85353197157383E-2</v>
      </c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>
      <c r="A132" t="s">
        <v>113</v>
      </c>
      <c r="B132" s="212">
        <v>12045</v>
      </c>
      <c r="C132" t="s">
        <v>144</v>
      </c>
      <c r="D132" s="106">
        <v>48.348529052734399</v>
      </c>
      <c r="E132" s="106">
        <f t="shared" si="4"/>
        <v>55.941806793212798</v>
      </c>
      <c r="F132" s="106">
        <f t="shared" si="5"/>
        <v>40.767486572265597</v>
      </c>
      <c r="G132">
        <v>13.9854516983032</v>
      </c>
      <c r="H132">
        <v>10.191871643066399</v>
      </c>
      <c r="I132">
        <v>15262</v>
      </c>
      <c r="J132">
        <v>156</v>
      </c>
      <c r="K132">
        <v>15106</v>
      </c>
      <c r="L132">
        <v>0</v>
      </c>
      <c r="M132">
        <v>156</v>
      </c>
      <c r="N132">
        <v>0</v>
      </c>
      <c r="O132">
        <v>15106</v>
      </c>
      <c r="P132">
        <v>0</v>
      </c>
      <c r="Q132"/>
      <c r="R132"/>
      <c r="S132"/>
      <c r="T132"/>
      <c r="U132"/>
      <c r="V132"/>
      <c r="W132"/>
      <c r="X132">
        <v>7984.85546875</v>
      </c>
      <c r="Y132"/>
      <c r="Z132"/>
      <c r="AA132" t="s">
        <v>292</v>
      </c>
      <c r="AB132"/>
      <c r="AC132"/>
      <c r="AD132"/>
      <c r="AE132"/>
      <c r="AF132"/>
      <c r="AG132">
        <v>100</v>
      </c>
      <c r="AH132"/>
      <c r="AI132"/>
      <c r="AJ132">
        <v>100.955434183741</v>
      </c>
      <c r="AK132">
        <v>99.044565816259194</v>
      </c>
      <c r="AL132">
        <v>9548.9491811899006</v>
      </c>
      <c r="AM132">
        <v>3947.1967383614101</v>
      </c>
      <c r="AN132">
        <v>4004.4548553238801</v>
      </c>
      <c r="AO132"/>
      <c r="AP132"/>
      <c r="AQ132"/>
      <c r="AR132"/>
      <c r="AS132">
        <v>13.055280685424799</v>
      </c>
      <c r="AT132">
        <v>11.1197814941406</v>
      </c>
      <c r="AU132"/>
      <c r="AV132"/>
      <c r="AW132"/>
      <c r="AX132"/>
      <c r="AY132"/>
      <c r="AZ132"/>
      <c r="BA132"/>
      <c r="BB132"/>
      <c r="BC132"/>
      <c r="BD132"/>
      <c r="BE132">
        <v>100.436555288815</v>
      </c>
      <c r="BF132">
        <v>99.563444711185497</v>
      </c>
    </row>
    <row r="133" spans="1:58">
      <c r="A133" t="s">
        <v>113</v>
      </c>
      <c r="B133" s="212">
        <v>12045</v>
      </c>
      <c r="C133" t="s">
        <v>292</v>
      </c>
      <c r="D133" s="106">
        <v>0</v>
      </c>
      <c r="E133" s="106">
        <f t="shared" si="4"/>
        <v>0.92387676239013605</v>
      </c>
      <c r="F133" s="106">
        <f t="shared" si="5"/>
        <v>0</v>
      </c>
      <c r="G133">
        <v>0.23096919059753401</v>
      </c>
      <c r="H133">
        <v>0</v>
      </c>
      <c r="I133">
        <v>15262</v>
      </c>
      <c r="J133">
        <v>0</v>
      </c>
      <c r="K133">
        <v>15262</v>
      </c>
      <c r="L133">
        <v>0</v>
      </c>
      <c r="M133">
        <v>156</v>
      </c>
      <c r="N133">
        <v>0</v>
      </c>
      <c r="O133">
        <v>15106</v>
      </c>
      <c r="P133">
        <v>0</v>
      </c>
      <c r="Q133"/>
      <c r="R133"/>
      <c r="S133"/>
      <c r="T133"/>
      <c r="U133"/>
      <c r="V133"/>
      <c r="W133"/>
      <c r="X133">
        <v>5731.5390625</v>
      </c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>
        <v>0</v>
      </c>
      <c r="AM133">
        <v>4113.3959821446897</v>
      </c>
      <c r="AN133">
        <v>4113.3959821446997</v>
      </c>
      <c r="AO133"/>
      <c r="AP133"/>
      <c r="AQ133"/>
      <c r="AR133"/>
      <c r="AS133">
        <v>0.10553403198719</v>
      </c>
      <c r="AT133">
        <v>0</v>
      </c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>
      <c r="A134" t="s">
        <v>114</v>
      </c>
      <c r="B134" s="212" t="s">
        <v>160</v>
      </c>
      <c r="C134" t="s">
        <v>144</v>
      </c>
      <c r="D134" s="106">
        <v>51.713513183593797</v>
      </c>
      <c r="E134" s="106">
        <f t="shared" si="4"/>
        <v>59.034156799316399</v>
      </c>
      <c r="F134" s="106">
        <f t="shared" si="5"/>
        <v>44.404235839843601</v>
      </c>
      <c r="G134">
        <v>14.7585391998291</v>
      </c>
      <c r="H134">
        <v>11.1010589599609</v>
      </c>
      <c r="I134">
        <v>17568</v>
      </c>
      <c r="J134">
        <v>192</v>
      </c>
      <c r="K134">
        <v>17376</v>
      </c>
      <c r="L134">
        <v>0</v>
      </c>
      <c r="M134">
        <v>192</v>
      </c>
      <c r="N134">
        <v>2</v>
      </c>
      <c r="O134">
        <v>17374</v>
      </c>
      <c r="P134">
        <v>0</v>
      </c>
      <c r="Q134"/>
      <c r="R134"/>
      <c r="S134"/>
      <c r="T134"/>
      <c r="U134"/>
      <c r="V134"/>
      <c r="W134"/>
      <c r="X134">
        <v>7984.85546875</v>
      </c>
      <c r="Y134"/>
      <c r="Z134"/>
      <c r="AA134" t="s">
        <v>292</v>
      </c>
      <c r="AB134">
        <v>96.522947052981493</v>
      </c>
      <c r="AC134"/>
      <c r="AD134"/>
      <c r="AE134">
        <v>244.444037076341</v>
      </c>
      <c r="AF134">
        <v>0</v>
      </c>
      <c r="AG134">
        <v>98.9746003066778</v>
      </c>
      <c r="AH134"/>
      <c r="AI134"/>
      <c r="AJ134">
        <v>100.52990851801999</v>
      </c>
      <c r="AK134">
        <v>97.419292095335194</v>
      </c>
      <c r="AL134">
        <v>9501.7711995442696</v>
      </c>
      <c r="AM134">
        <v>3763.8516162851201</v>
      </c>
      <c r="AN134">
        <v>3826.5611199272998</v>
      </c>
      <c r="AO134"/>
      <c r="AP134"/>
      <c r="AQ134"/>
      <c r="AR134"/>
      <c r="AS134">
        <v>13.861779212951699</v>
      </c>
      <c r="AT134">
        <v>11.9957180023193</v>
      </c>
      <c r="AU134"/>
      <c r="AV134"/>
      <c r="AW134"/>
      <c r="AX134"/>
      <c r="AY134"/>
      <c r="AZ134"/>
      <c r="BA134">
        <v>168.70262001430299</v>
      </c>
      <c r="BB134">
        <v>24.343274091659801</v>
      </c>
      <c r="BC134"/>
      <c r="BD134"/>
      <c r="BE134">
        <v>99.733529530570394</v>
      </c>
      <c r="BF134">
        <v>98.215671082785306</v>
      </c>
    </row>
    <row r="135" spans="1:58">
      <c r="A135" t="s">
        <v>114</v>
      </c>
      <c r="B135" s="212" t="s">
        <v>160</v>
      </c>
      <c r="C135" t="s">
        <v>292</v>
      </c>
      <c r="D135" s="106">
        <v>0.53576393127441402</v>
      </c>
      <c r="E135" s="106">
        <f t="shared" si="4"/>
        <v>1.7162671089172361</v>
      </c>
      <c r="F135" s="106">
        <f t="shared" si="5"/>
        <v>8.1164315342903207E-2</v>
      </c>
      <c r="G135">
        <v>0.42906677722930903</v>
      </c>
      <c r="H135">
        <v>2.0291078835725802E-2</v>
      </c>
      <c r="I135">
        <v>17568</v>
      </c>
      <c r="J135">
        <v>2</v>
      </c>
      <c r="K135">
        <v>17566</v>
      </c>
      <c r="L135">
        <v>0</v>
      </c>
      <c r="M135">
        <v>192</v>
      </c>
      <c r="N135">
        <v>2</v>
      </c>
      <c r="O135">
        <v>17374</v>
      </c>
      <c r="P135">
        <v>0</v>
      </c>
      <c r="Q135"/>
      <c r="R135"/>
      <c r="S135"/>
      <c r="T135"/>
      <c r="U135"/>
      <c r="V135"/>
      <c r="W135"/>
      <c r="X135">
        <v>5731.5390625</v>
      </c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>
        <v>6344.80859375</v>
      </c>
      <c r="AM135">
        <v>3980.66840356381</v>
      </c>
      <c r="AN135">
        <v>3980.9375452066001</v>
      </c>
      <c r="AO135"/>
      <c r="AP135"/>
      <c r="AQ135"/>
      <c r="AR135"/>
      <c r="AS135">
        <v>0.25751504302024802</v>
      </c>
      <c r="AT135">
        <v>5.8128509670496001E-2</v>
      </c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t="s">
        <v>115</v>
      </c>
      <c r="B136" s="212" t="s">
        <v>192</v>
      </c>
      <c r="C136" t="s">
        <v>144</v>
      </c>
      <c r="D136" s="106">
        <v>35.7941284179688</v>
      </c>
      <c r="E136" s="106">
        <f t="shared" si="4"/>
        <v>41.727188110351598</v>
      </c>
      <c r="F136" s="106">
        <f t="shared" si="5"/>
        <v>29.868539810180678</v>
      </c>
      <c r="G136">
        <v>10.4317970275879</v>
      </c>
      <c r="H136">
        <v>7.4671349525451696</v>
      </c>
      <c r="I136">
        <v>18476</v>
      </c>
      <c r="J136">
        <v>140</v>
      </c>
      <c r="K136">
        <v>18336</v>
      </c>
      <c r="L136">
        <v>0</v>
      </c>
      <c r="M136">
        <v>140</v>
      </c>
      <c r="N136">
        <v>3</v>
      </c>
      <c r="O136">
        <v>18333</v>
      </c>
      <c r="P136">
        <v>0</v>
      </c>
      <c r="Q136"/>
      <c r="R136"/>
      <c r="S136"/>
      <c r="T136"/>
      <c r="U136"/>
      <c r="V136"/>
      <c r="W136"/>
      <c r="X136">
        <v>7984.85546875</v>
      </c>
      <c r="Y136"/>
      <c r="Z136"/>
      <c r="AA136" t="s">
        <v>292</v>
      </c>
      <c r="AB136">
        <v>46.8405715349178</v>
      </c>
      <c r="AC136"/>
      <c r="AD136"/>
      <c r="AE136">
        <v>103.892486578297</v>
      </c>
      <c r="AF136">
        <v>0</v>
      </c>
      <c r="AG136">
        <v>97.909723968765505</v>
      </c>
      <c r="AH136"/>
      <c r="AI136"/>
      <c r="AJ136">
        <v>100.402466984266</v>
      </c>
      <c r="AK136">
        <v>95.416980953265295</v>
      </c>
      <c r="AL136">
        <v>9583.6530133928609</v>
      </c>
      <c r="AM136">
        <v>3957.8024418882501</v>
      </c>
      <c r="AN136">
        <v>4000.4317490981698</v>
      </c>
      <c r="AO136"/>
      <c r="AP136"/>
      <c r="AQ136"/>
      <c r="AR136"/>
      <c r="AS136">
        <v>9.7050657272338903</v>
      </c>
      <c r="AT136">
        <v>8.1924839019775408</v>
      </c>
      <c r="AU136"/>
      <c r="AV136"/>
      <c r="AW136"/>
      <c r="AX136"/>
      <c r="AY136"/>
      <c r="AZ136"/>
      <c r="BA136">
        <v>75.047337858869497</v>
      </c>
      <c r="BB136">
        <v>18.633805210966202</v>
      </c>
      <c r="BC136"/>
      <c r="BD136"/>
      <c r="BE136">
        <v>99.1421492027022</v>
      </c>
      <c r="BF136">
        <v>96.677298734828696</v>
      </c>
    </row>
    <row r="137" spans="1:58">
      <c r="A137" t="s">
        <v>115</v>
      </c>
      <c r="B137" s="212" t="s">
        <v>192</v>
      </c>
      <c r="C137" t="s">
        <v>292</v>
      </c>
      <c r="D137" s="106">
        <v>0.76416931152343803</v>
      </c>
      <c r="E137" s="106">
        <f t="shared" si="4"/>
        <v>2.0255751609802242</v>
      </c>
      <c r="F137" s="106">
        <f t="shared" si="5"/>
        <v>0.18135163187980641</v>
      </c>
      <c r="G137">
        <v>0.50639379024505604</v>
      </c>
      <c r="H137">
        <v>4.5337907969951602E-2</v>
      </c>
      <c r="I137">
        <v>18476</v>
      </c>
      <c r="J137">
        <v>3</v>
      </c>
      <c r="K137">
        <v>18473</v>
      </c>
      <c r="L137">
        <v>0</v>
      </c>
      <c r="M137">
        <v>140</v>
      </c>
      <c r="N137">
        <v>3</v>
      </c>
      <c r="O137">
        <v>18333</v>
      </c>
      <c r="P137">
        <v>0</v>
      </c>
      <c r="Q137"/>
      <c r="R137"/>
      <c r="S137"/>
      <c r="T137"/>
      <c r="U137"/>
      <c r="V137"/>
      <c r="W137"/>
      <c r="X137">
        <v>5731.5390625</v>
      </c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>
        <v>6269.296875</v>
      </c>
      <c r="AM137">
        <v>4110.3570116214796</v>
      </c>
      <c r="AN137">
        <v>4110.7075647493202</v>
      </c>
      <c r="AO137"/>
      <c r="AP137"/>
      <c r="AQ137"/>
      <c r="AR137"/>
      <c r="AS137">
        <v>0.32708340883254999</v>
      </c>
      <c r="AT137">
        <v>9.9274463951587705E-2</v>
      </c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>
      <c r="A138" t="s">
        <v>116</v>
      </c>
      <c r="B138" s="212" t="s">
        <v>193</v>
      </c>
      <c r="C138" t="s">
        <v>144</v>
      </c>
      <c r="D138" s="106">
        <v>46.755856323242199</v>
      </c>
      <c r="E138" s="106">
        <f t="shared" si="4"/>
        <v>53.831493377685597</v>
      </c>
      <c r="F138" s="106">
        <f t="shared" si="5"/>
        <v>39.690837860107443</v>
      </c>
      <c r="G138">
        <v>13.457873344421399</v>
      </c>
      <c r="H138">
        <v>9.9227094650268608</v>
      </c>
      <c r="I138">
        <v>16993</v>
      </c>
      <c r="J138">
        <v>168</v>
      </c>
      <c r="K138">
        <v>16825</v>
      </c>
      <c r="L138">
        <v>0</v>
      </c>
      <c r="M138">
        <v>168</v>
      </c>
      <c r="N138">
        <v>15</v>
      </c>
      <c r="O138">
        <v>16810</v>
      </c>
      <c r="P138">
        <v>0</v>
      </c>
      <c r="Q138"/>
      <c r="R138"/>
      <c r="S138"/>
      <c r="T138"/>
      <c r="U138"/>
      <c r="V138"/>
      <c r="W138"/>
      <c r="X138">
        <v>7984.85546875</v>
      </c>
      <c r="Y138"/>
      <c r="Z138"/>
      <c r="AA138" t="s">
        <v>292</v>
      </c>
      <c r="AB138">
        <v>11.2507631378816</v>
      </c>
      <c r="AC138"/>
      <c r="AD138"/>
      <c r="AE138">
        <v>17.266120718941501</v>
      </c>
      <c r="AF138">
        <v>5.2354055568216902</v>
      </c>
      <c r="AG138">
        <v>91.837243208891906</v>
      </c>
      <c r="AH138"/>
      <c r="AI138"/>
      <c r="AJ138">
        <v>95.845311962903494</v>
      </c>
      <c r="AK138">
        <v>87.829174454880302</v>
      </c>
      <c r="AL138">
        <v>9657.8065824962796</v>
      </c>
      <c r="AM138">
        <v>4177.2878493713997</v>
      </c>
      <c r="AN138">
        <v>4231.4705803291499</v>
      </c>
      <c r="AO138"/>
      <c r="AP138"/>
      <c r="AQ138"/>
      <c r="AR138"/>
      <c r="AS138">
        <v>12.5911359786987</v>
      </c>
      <c r="AT138">
        <v>10.787482261657701</v>
      </c>
      <c r="AU138"/>
      <c r="AV138"/>
      <c r="AW138"/>
      <c r="AX138"/>
      <c r="AY138"/>
      <c r="AZ138"/>
      <c r="BA138">
        <v>14.289300315838</v>
      </c>
      <c r="BB138">
        <v>8.2122259599251706</v>
      </c>
      <c r="BC138"/>
      <c r="BD138"/>
      <c r="BE138">
        <v>93.861838714106099</v>
      </c>
      <c r="BF138">
        <v>89.812647703677698</v>
      </c>
    </row>
    <row r="139" spans="1:58">
      <c r="A139" t="s">
        <v>116</v>
      </c>
      <c r="B139" s="212" t="s">
        <v>193</v>
      </c>
      <c r="C139" t="s">
        <v>292</v>
      </c>
      <c r="D139" s="106">
        <v>4.1557941436767596</v>
      </c>
      <c r="E139" s="106">
        <f t="shared" si="4"/>
        <v>6.64548683166504</v>
      </c>
      <c r="F139" s="106">
        <f t="shared" si="5"/>
        <v>2.3830375671386719</v>
      </c>
      <c r="G139">
        <v>1.66137170791626</v>
      </c>
      <c r="H139">
        <v>0.59575939178466797</v>
      </c>
      <c r="I139">
        <v>16993</v>
      </c>
      <c r="J139">
        <v>15</v>
      </c>
      <c r="K139">
        <v>16978</v>
      </c>
      <c r="L139">
        <v>0</v>
      </c>
      <c r="M139">
        <v>168</v>
      </c>
      <c r="N139">
        <v>15</v>
      </c>
      <c r="O139">
        <v>16810</v>
      </c>
      <c r="P139">
        <v>0</v>
      </c>
      <c r="Q139"/>
      <c r="R139"/>
      <c r="S139"/>
      <c r="T139"/>
      <c r="U139"/>
      <c r="V139"/>
      <c r="W139"/>
      <c r="X139">
        <v>5731.5390625</v>
      </c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>
        <v>6618.2160481770798</v>
      </c>
      <c r="AM139">
        <v>4258.89922472338</v>
      </c>
      <c r="AN139">
        <v>4260.9818324060498</v>
      </c>
      <c r="AO139"/>
      <c r="AP139"/>
      <c r="AQ139"/>
      <c r="AR139"/>
      <c r="AS139">
        <v>1.33098900318146</v>
      </c>
      <c r="AT139">
        <v>0.79318898916244496</v>
      </c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>
      <c r="A140" t="s">
        <v>150</v>
      </c>
      <c r="B140" s="212" t="s">
        <v>7</v>
      </c>
      <c r="C140" t="s">
        <v>144</v>
      </c>
      <c r="D140" s="106">
        <v>0</v>
      </c>
      <c r="E140" s="106">
        <f t="shared" si="4"/>
        <v>0.80186676979064797</v>
      </c>
      <c r="F140" s="106">
        <f t="shared" si="5"/>
        <v>0</v>
      </c>
      <c r="G140">
        <v>0.20046669244766199</v>
      </c>
      <c r="H140">
        <v>0</v>
      </c>
      <c r="I140">
        <v>17584</v>
      </c>
      <c r="J140">
        <v>0</v>
      </c>
      <c r="K140">
        <v>17584</v>
      </c>
      <c r="L140">
        <v>0</v>
      </c>
      <c r="M140">
        <v>0</v>
      </c>
      <c r="N140">
        <v>0</v>
      </c>
      <c r="O140">
        <v>17584</v>
      </c>
      <c r="P140">
        <v>0</v>
      </c>
      <c r="Q140"/>
      <c r="R140"/>
      <c r="S140"/>
      <c r="T140"/>
      <c r="U140"/>
      <c r="V140"/>
      <c r="W140"/>
      <c r="X140">
        <v>7984.85546875</v>
      </c>
      <c r="Y140"/>
      <c r="Z140"/>
      <c r="AA140" t="s">
        <v>292</v>
      </c>
      <c r="AB140"/>
      <c r="AC140"/>
      <c r="AD140"/>
      <c r="AE140"/>
      <c r="AF140"/>
      <c r="AG140"/>
      <c r="AH140"/>
      <c r="AI140"/>
      <c r="AJ140"/>
      <c r="AK140"/>
      <c r="AL140">
        <v>0</v>
      </c>
      <c r="AM140">
        <v>3623.62089031799</v>
      </c>
      <c r="AN140">
        <v>3623.620890318</v>
      </c>
      <c r="AO140"/>
      <c r="AP140"/>
      <c r="AQ140"/>
      <c r="AR140"/>
      <c r="AS140">
        <v>9.1597527265548706E-2</v>
      </c>
      <c r="AT140">
        <v>0</v>
      </c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>
      <c r="A141" t="s">
        <v>150</v>
      </c>
      <c r="B141" s="212" t="s">
        <v>7</v>
      </c>
      <c r="C141" t="s">
        <v>292</v>
      </c>
      <c r="D141" s="106">
        <v>0</v>
      </c>
      <c r="E141" s="106">
        <f t="shared" si="4"/>
        <v>0.80186676979064797</v>
      </c>
      <c r="F141" s="106">
        <f t="shared" si="5"/>
        <v>0</v>
      </c>
      <c r="G141">
        <v>0.20046669244766199</v>
      </c>
      <c r="H141">
        <v>0</v>
      </c>
      <c r="I141">
        <v>17584</v>
      </c>
      <c r="J141">
        <v>0</v>
      </c>
      <c r="K141">
        <v>17584</v>
      </c>
      <c r="L141">
        <v>0</v>
      </c>
      <c r="M141">
        <v>0</v>
      </c>
      <c r="N141">
        <v>0</v>
      </c>
      <c r="O141">
        <v>17584</v>
      </c>
      <c r="P141">
        <v>0</v>
      </c>
      <c r="Q141"/>
      <c r="R141"/>
      <c r="S141"/>
      <c r="T141"/>
      <c r="U141"/>
      <c r="V141"/>
      <c r="W141"/>
      <c r="X141">
        <v>5731.5390625</v>
      </c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>
        <v>0</v>
      </c>
      <c r="AM141">
        <v>3906.7974669965902</v>
      </c>
      <c r="AN141">
        <v>3906.7974669965902</v>
      </c>
      <c r="AO141"/>
      <c r="AP141"/>
      <c r="AQ141"/>
      <c r="AR141"/>
      <c r="AS141">
        <v>9.1597527265548706E-2</v>
      </c>
      <c r="AT141">
        <v>0</v>
      </c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>
      <c r="A142" t="s">
        <v>293</v>
      </c>
      <c r="B142"/>
      <c r="C142" t="s">
        <v>144</v>
      </c>
      <c r="D142" s="106">
        <v>12968.7</v>
      </c>
      <c r="E142" s="106">
        <f t="shared" si="4"/>
        <v>13279.45019531252</v>
      </c>
      <c r="F142" s="106">
        <f t="shared" si="5"/>
        <v>12677.20605468752</v>
      </c>
      <c r="G142">
        <v>3319.86254882813</v>
      </c>
      <c r="H142">
        <v>3169.30151367188</v>
      </c>
      <c r="I142">
        <v>13862</v>
      </c>
      <c r="J142">
        <v>12981</v>
      </c>
      <c r="K142">
        <v>881</v>
      </c>
      <c r="L142">
        <v>12</v>
      </c>
      <c r="M142">
        <v>12969</v>
      </c>
      <c r="N142">
        <v>1</v>
      </c>
      <c r="O142">
        <v>880</v>
      </c>
      <c r="P142">
        <v>0</v>
      </c>
      <c r="Q142"/>
      <c r="R142"/>
      <c r="S142"/>
      <c r="T142"/>
      <c r="U142"/>
      <c r="V142"/>
      <c r="W142"/>
      <c r="X142">
        <v>7984.85546875</v>
      </c>
      <c r="Y142"/>
      <c r="Z142"/>
      <c r="AA142" t="s">
        <v>292</v>
      </c>
      <c r="AB142">
        <v>2937.2047849161499</v>
      </c>
      <c r="AC142"/>
      <c r="AD142"/>
      <c r="AE142">
        <v>4559.9839971961601</v>
      </c>
      <c r="AF142">
        <v>1314.42557263614</v>
      </c>
      <c r="AG142">
        <v>99.965965612569505</v>
      </c>
      <c r="AH142"/>
      <c r="AI142"/>
      <c r="AJ142">
        <v>99.984762905633801</v>
      </c>
      <c r="AK142">
        <v>99.947168319505195</v>
      </c>
      <c r="AL142">
        <v>9588.8029567176909</v>
      </c>
      <c r="AM142">
        <v>3648.37659536615</v>
      </c>
      <c r="AN142">
        <v>9211.2589064831609</v>
      </c>
      <c r="AO142"/>
      <c r="AP142"/>
      <c r="AQ142"/>
      <c r="AR142"/>
      <c r="AS142">
        <v>3281.17065429688</v>
      </c>
      <c r="AT142">
        <v>3204.43115234375</v>
      </c>
      <c r="AU142"/>
      <c r="AV142"/>
      <c r="AW142"/>
      <c r="AX142"/>
      <c r="AY142"/>
      <c r="AZ142"/>
      <c r="BA142">
        <v>3755.5673304136499</v>
      </c>
      <c r="BB142">
        <v>2118.84223941865</v>
      </c>
      <c r="BC142"/>
      <c r="BD142"/>
      <c r="BE142">
        <v>99.975445029414502</v>
      </c>
      <c r="BF142">
        <v>99.956486195724494</v>
      </c>
    </row>
    <row r="143" spans="1:58">
      <c r="A143" t="s">
        <v>293</v>
      </c>
      <c r="B143"/>
      <c r="C143" t="s">
        <v>292</v>
      </c>
      <c r="D143" s="106">
        <v>4.4153205871582006</v>
      </c>
      <c r="E143" s="106">
        <f t="shared" si="4"/>
        <v>7.2926025390625204</v>
      </c>
      <c r="F143" s="106">
        <f t="shared" si="5"/>
        <v>2.4180634021759042</v>
      </c>
      <c r="G143">
        <v>1.8231506347656301</v>
      </c>
      <c r="H143">
        <v>0.60451585054397605</v>
      </c>
      <c r="I143">
        <v>13862</v>
      </c>
      <c r="J143">
        <v>13</v>
      </c>
      <c r="K143">
        <v>13849</v>
      </c>
      <c r="L143">
        <v>12</v>
      </c>
      <c r="M143">
        <v>12969</v>
      </c>
      <c r="N143">
        <v>1</v>
      </c>
      <c r="O143">
        <v>880</v>
      </c>
      <c r="P143">
        <v>0</v>
      </c>
      <c r="Q143"/>
      <c r="R143"/>
      <c r="S143"/>
      <c r="T143"/>
      <c r="U143"/>
      <c r="V143"/>
      <c r="W143"/>
      <c r="X143">
        <v>5731.5390625</v>
      </c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>
        <v>6223.5923227163503</v>
      </c>
      <c r="AM143">
        <v>4926.58415221837</v>
      </c>
      <c r="AN143">
        <v>4927.8005067283202</v>
      </c>
      <c r="AO143"/>
      <c r="AP143"/>
      <c r="AQ143"/>
      <c r="AR143"/>
      <c r="AS143">
        <v>1.43951487541199</v>
      </c>
      <c r="AT143">
        <v>0.82497280836105302</v>
      </c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t="s">
        <v>294</v>
      </c>
      <c r="B144"/>
      <c r="C144" t="s">
        <v>144</v>
      </c>
      <c r="D144" s="106">
        <v>0</v>
      </c>
      <c r="E144" s="106">
        <f t="shared" si="4"/>
        <v>0.86477273702621604</v>
      </c>
      <c r="F144" s="106">
        <f t="shared" si="5"/>
        <v>0</v>
      </c>
      <c r="G144">
        <v>0.21619318425655401</v>
      </c>
      <c r="H144">
        <v>0</v>
      </c>
      <c r="I144">
        <v>16305</v>
      </c>
      <c r="J144">
        <v>0</v>
      </c>
      <c r="K144">
        <v>16305</v>
      </c>
      <c r="L144">
        <v>0</v>
      </c>
      <c r="M144">
        <v>0</v>
      </c>
      <c r="N144">
        <v>16126</v>
      </c>
      <c r="O144">
        <v>179</v>
      </c>
      <c r="P144">
        <v>0</v>
      </c>
      <c r="Q144"/>
      <c r="R144"/>
      <c r="S144"/>
      <c r="T144"/>
      <c r="U144"/>
      <c r="V144"/>
      <c r="W144"/>
      <c r="X144">
        <v>7984.85546875</v>
      </c>
      <c r="Y144"/>
      <c r="Z144"/>
      <c r="AA144" t="s">
        <v>292</v>
      </c>
      <c r="AB144"/>
      <c r="AC144"/>
      <c r="AD144"/>
      <c r="AE144"/>
      <c r="AF144"/>
      <c r="AG144"/>
      <c r="AH144"/>
      <c r="AI144"/>
      <c r="AJ144"/>
      <c r="AK144"/>
      <c r="AL144">
        <v>0</v>
      </c>
      <c r="AM144">
        <v>5080.6301040888102</v>
      </c>
      <c r="AN144">
        <v>5080.6301040888202</v>
      </c>
      <c r="AO144"/>
      <c r="AP144"/>
      <c r="AQ144"/>
      <c r="AR144"/>
      <c r="AS144">
        <v>9.8782934248447404E-2</v>
      </c>
      <c r="AT144">
        <v>0</v>
      </c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>
      <c r="A145" t="s">
        <v>294</v>
      </c>
      <c r="B145"/>
      <c r="C145" t="s">
        <v>292</v>
      </c>
      <c r="D145" s="106">
        <v>21232.193749999999</v>
      </c>
      <c r="E145" s="106">
        <f t="shared" si="4"/>
        <v>21973.193359375</v>
      </c>
      <c r="F145" s="106">
        <f t="shared" si="5"/>
        <v>20592.158203125</v>
      </c>
      <c r="G145">
        <v>5493.29833984375</v>
      </c>
      <c r="H145">
        <v>5148.03955078125</v>
      </c>
      <c r="I145">
        <v>16305</v>
      </c>
      <c r="J145">
        <v>16126</v>
      </c>
      <c r="K145">
        <v>179</v>
      </c>
      <c r="L145">
        <v>0</v>
      </c>
      <c r="M145">
        <v>0</v>
      </c>
      <c r="N145">
        <v>16126</v>
      </c>
      <c r="O145">
        <v>179</v>
      </c>
      <c r="P145">
        <v>0</v>
      </c>
      <c r="Q145"/>
      <c r="R145"/>
      <c r="S145"/>
      <c r="T145"/>
      <c r="U145"/>
      <c r="V145"/>
      <c r="W145"/>
      <c r="X145">
        <v>5731.5390625</v>
      </c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>
        <v>6696.7220503040498</v>
      </c>
      <c r="AM145">
        <v>4020.4455389097402</v>
      </c>
      <c r="AN145">
        <v>6667.3412778085403</v>
      </c>
      <c r="AO145"/>
      <c r="AP145"/>
      <c r="AQ145"/>
      <c r="AR145"/>
      <c r="AS145">
        <v>5398.91845703125</v>
      </c>
      <c r="AT145">
        <v>5223.69677734375</v>
      </c>
      <c r="AU145"/>
      <c r="AV145"/>
      <c r="AW145"/>
      <c r="AX145"/>
      <c r="AY145"/>
      <c r="AZ145"/>
      <c r="BA145"/>
      <c r="BB145"/>
      <c r="BC145"/>
      <c r="BD145"/>
      <c r="BE145"/>
      <c r="BF145"/>
    </row>
  </sheetData>
  <autoFilter ref="A1:BF1" xr:uid="{6E948737-CE82-4E4F-A658-442783B2C220}"/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545F-239A-1E45-A1DC-B4D7255528CD}">
  <sheetPr>
    <pageSetUpPr fitToPage="1"/>
  </sheetPr>
  <dimension ref="B4:N32"/>
  <sheetViews>
    <sheetView workbookViewId="0">
      <selection activeCell="G10" sqref="G10"/>
    </sheetView>
  </sheetViews>
  <sheetFormatPr defaultColWidth="10.6640625" defaultRowHeight="15.5"/>
  <cols>
    <col min="2" max="14" width="17" customWidth="1"/>
  </cols>
  <sheetData>
    <row r="4" spans="2:14" ht="16" thickBot="1"/>
    <row r="5" spans="2:14" ht="16" thickBot="1">
      <c r="B5" s="39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40">
        <v>12</v>
      </c>
    </row>
    <row r="6" spans="2:14" ht="16" thickBot="1">
      <c r="B6" s="3"/>
      <c r="C6" s="41"/>
      <c r="D6" s="41"/>
      <c r="E6" s="168" t="s">
        <v>162</v>
      </c>
      <c r="F6" s="168" t="s">
        <v>162</v>
      </c>
      <c r="G6" s="164" t="s">
        <v>25</v>
      </c>
      <c r="H6" s="164" t="s">
        <v>25</v>
      </c>
      <c r="I6" s="156" t="s">
        <v>32</v>
      </c>
      <c r="J6" s="156" t="s">
        <v>32</v>
      </c>
      <c r="K6" s="119" t="s">
        <v>144</v>
      </c>
      <c r="L6" s="119" t="s">
        <v>144</v>
      </c>
      <c r="M6" s="42"/>
      <c r="N6" s="43"/>
    </row>
    <row r="7" spans="2:14">
      <c r="B7" s="7" t="s">
        <v>1</v>
      </c>
      <c r="C7" s="31"/>
      <c r="D7" s="133"/>
      <c r="E7" s="169" t="s">
        <v>177</v>
      </c>
      <c r="F7" s="169" t="s">
        <v>7</v>
      </c>
      <c r="G7" s="165" t="s">
        <v>177</v>
      </c>
      <c r="H7" s="165" t="s">
        <v>7</v>
      </c>
      <c r="I7" s="157" t="s">
        <v>177</v>
      </c>
      <c r="J7" s="157" t="s">
        <v>7</v>
      </c>
      <c r="K7" s="120" t="s">
        <v>177</v>
      </c>
      <c r="L7" s="120" t="s">
        <v>7</v>
      </c>
      <c r="M7" s="191" t="s">
        <v>189</v>
      </c>
      <c r="N7" s="134"/>
    </row>
    <row r="8" spans="2:14">
      <c r="B8" s="7" t="s">
        <v>2</v>
      </c>
      <c r="C8" s="32"/>
      <c r="D8" s="22"/>
      <c r="E8" s="170" t="s">
        <v>178</v>
      </c>
      <c r="F8" s="183">
        <v>11284</v>
      </c>
      <c r="G8" s="166" t="s">
        <v>178</v>
      </c>
      <c r="H8" s="181">
        <v>11284</v>
      </c>
      <c r="I8" s="158" t="s">
        <v>178</v>
      </c>
      <c r="J8" s="185">
        <v>11284</v>
      </c>
      <c r="K8" s="121" t="s">
        <v>178</v>
      </c>
      <c r="L8" s="176">
        <v>11284</v>
      </c>
      <c r="M8" s="189" t="s">
        <v>190</v>
      </c>
      <c r="N8" s="129"/>
    </row>
    <row r="9" spans="2:14">
      <c r="B9" s="7" t="s">
        <v>3</v>
      </c>
      <c r="C9" s="32"/>
      <c r="D9" s="22"/>
      <c r="E9" s="170" t="s">
        <v>179</v>
      </c>
      <c r="F9" s="183">
        <v>12028</v>
      </c>
      <c r="G9" s="166" t="s">
        <v>179</v>
      </c>
      <c r="H9" s="181">
        <v>12028</v>
      </c>
      <c r="I9" s="158" t="s">
        <v>179</v>
      </c>
      <c r="J9" s="185">
        <v>12028</v>
      </c>
      <c r="K9" s="121" t="s">
        <v>179</v>
      </c>
      <c r="L9" s="176">
        <v>12028</v>
      </c>
      <c r="M9" s="190" t="s">
        <v>189</v>
      </c>
      <c r="N9" s="129"/>
    </row>
    <row r="10" spans="2:14">
      <c r="B10" s="7" t="s">
        <v>4</v>
      </c>
      <c r="C10" s="32"/>
      <c r="D10" s="22"/>
      <c r="E10" s="170" t="s">
        <v>180</v>
      </c>
      <c r="F10" s="183">
        <v>12045</v>
      </c>
      <c r="G10" s="166">
        <v>12193</v>
      </c>
      <c r="H10" s="181">
        <v>12045</v>
      </c>
      <c r="I10" s="158" t="s">
        <v>180</v>
      </c>
      <c r="J10" s="185">
        <v>12045</v>
      </c>
      <c r="K10" s="121" t="s">
        <v>180</v>
      </c>
      <c r="L10" s="176">
        <v>12045</v>
      </c>
      <c r="M10" s="190" t="s">
        <v>191</v>
      </c>
      <c r="N10" s="154"/>
    </row>
    <row r="11" spans="2:14">
      <c r="B11" s="7" t="s">
        <v>5</v>
      </c>
      <c r="C11" s="32"/>
      <c r="D11" s="22"/>
      <c r="E11" s="170" t="s">
        <v>181</v>
      </c>
      <c r="F11" s="183" t="s">
        <v>160</v>
      </c>
      <c r="G11" s="166" t="s">
        <v>181</v>
      </c>
      <c r="H11" s="181" t="s">
        <v>160</v>
      </c>
      <c r="I11" s="158" t="s">
        <v>181</v>
      </c>
      <c r="J11" s="185" t="s">
        <v>160</v>
      </c>
      <c r="K11" s="121" t="s">
        <v>181</v>
      </c>
      <c r="L11" s="176" t="s">
        <v>160</v>
      </c>
      <c r="M11" s="188" t="s">
        <v>156</v>
      </c>
      <c r="N11" s="155"/>
    </row>
    <row r="12" spans="2:14">
      <c r="B12" s="7" t="s">
        <v>6</v>
      </c>
      <c r="C12" s="32"/>
      <c r="D12" s="22"/>
      <c r="E12" s="170" t="s">
        <v>182</v>
      </c>
      <c r="F12" s="183" t="s">
        <v>192</v>
      </c>
      <c r="G12" s="166" t="s">
        <v>182</v>
      </c>
      <c r="H12" s="181" t="s">
        <v>192</v>
      </c>
      <c r="I12" s="158" t="s">
        <v>182</v>
      </c>
      <c r="J12" s="185" t="s">
        <v>192</v>
      </c>
      <c r="K12" s="121" t="s">
        <v>182</v>
      </c>
      <c r="L12" s="176" t="s">
        <v>192</v>
      </c>
      <c r="M12" s="188" t="s">
        <v>155</v>
      </c>
      <c r="N12" s="129"/>
    </row>
    <row r="13" spans="2:14">
      <c r="B13" s="7" t="s">
        <v>8</v>
      </c>
      <c r="C13" s="32"/>
      <c r="D13" s="22"/>
      <c r="E13" s="183">
        <v>11194</v>
      </c>
      <c r="F13" s="183" t="s">
        <v>193</v>
      </c>
      <c r="G13" s="181">
        <v>11194</v>
      </c>
      <c r="H13" s="181" t="s">
        <v>193</v>
      </c>
      <c r="I13" s="179">
        <v>11194</v>
      </c>
      <c r="J13" s="179" t="s">
        <v>193</v>
      </c>
      <c r="K13" s="177">
        <v>11194</v>
      </c>
      <c r="L13" s="177" t="s">
        <v>193</v>
      </c>
      <c r="M13" s="186" t="s">
        <v>154</v>
      </c>
      <c r="N13" s="129"/>
    </row>
    <row r="14" spans="2:14" ht="16" thickBot="1">
      <c r="B14" s="8" t="s">
        <v>9</v>
      </c>
      <c r="C14" s="33"/>
      <c r="D14" s="192"/>
      <c r="E14" s="184">
        <v>11245</v>
      </c>
      <c r="F14" s="171" t="s">
        <v>7</v>
      </c>
      <c r="G14" s="182">
        <v>11245</v>
      </c>
      <c r="H14" s="167" t="s">
        <v>7</v>
      </c>
      <c r="I14" s="180">
        <v>11245</v>
      </c>
      <c r="J14" s="159" t="s">
        <v>7</v>
      </c>
      <c r="K14" s="178">
        <v>11245</v>
      </c>
      <c r="L14" s="122" t="s">
        <v>7</v>
      </c>
      <c r="M14" s="193" t="s">
        <v>153</v>
      </c>
      <c r="N14" s="130"/>
    </row>
    <row r="15" spans="2:14">
      <c r="C15" s="21"/>
      <c r="D15" s="21"/>
      <c r="E15" s="21"/>
      <c r="F15" s="21"/>
    </row>
    <row r="16" spans="2:14" ht="16" thickBot="1"/>
    <row r="17" spans="2:14" ht="17" customHeight="1" thickBot="1">
      <c r="B17" s="13"/>
      <c r="C17" s="14" t="s">
        <v>18</v>
      </c>
      <c r="D17" s="12"/>
      <c r="E17" s="11"/>
      <c r="F17" s="1"/>
      <c r="G17" s="151"/>
      <c r="H17" s="135"/>
      <c r="I17" s="135"/>
      <c r="J17" s="136"/>
      <c r="K17" s="135"/>
      <c r="L17" s="135"/>
      <c r="M17" s="136"/>
      <c r="N17" s="1"/>
    </row>
    <row r="18" spans="2:14">
      <c r="B18" s="3"/>
      <c r="C18" s="4" t="s">
        <v>10</v>
      </c>
      <c r="D18" s="9">
        <v>20</v>
      </c>
      <c r="E18" s="17"/>
      <c r="F18" s="2"/>
      <c r="G18" s="137"/>
      <c r="H18" s="137"/>
      <c r="I18" s="138"/>
      <c r="J18" s="138"/>
      <c r="K18" s="137"/>
      <c r="L18" s="138"/>
      <c r="M18" s="138"/>
      <c r="N18" s="2"/>
    </row>
    <row r="19" spans="2:14">
      <c r="B19" s="5" t="s">
        <v>11</v>
      </c>
      <c r="C19" s="15">
        <v>5</v>
      </c>
      <c r="D19" s="9">
        <f>(C19*$D$18)</f>
        <v>100</v>
      </c>
      <c r="E19" s="17"/>
      <c r="F19" s="2"/>
      <c r="G19" s="137"/>
      <c r="H19" s="137"/>
      <c r="I19" s="138"/>
      <c r="J19" s="138"/>
      <c r="K19" s="137"/>
      <c r="L19" s="138"/>
      <c r="M19" s="138"/>
      <c r="N19" s="2"/>
    </row>
    <row r="20" spans="2:14">
      <c r="B20" s="5" t="s">
        <v>12</v>
      </c>
      <c r="C20" s="15">
        <v>2</v>
      </c>
      <c r="D20" s="9">
        <f>(C20*$D$18)</f>
        <v>40</v>
      </c>
      <c r="E20" s="17"/>
      <c r="F20" s="2"/>
      <c r="G20" s="137"/>
      <c r="H20" s="137"/>
      <c r="I20" s="138"/>
      <c r="J20" s="138"/>
      <c r="K20" s="137"/>
      <c r="L20" s="138"/>
      <c r="M20" s="138"/>
      <c r="N20" s="2"/>
    </row>
    <row r="21" spans="2:14">
      <c r="B21" s="5" t="s">
        <v>13</v>
      </c>
      <c r="C21" s="15">
        <v>1</v>
      </c>
      <c r="D21" s="9">
        <f>(C21*$D$18)</f>
        <v>20</v>
      </c>
      <c r="E21" s="17"/>
      <c r="F21" s="2"/>
      <c r="G21" s="137"/>
      <c r="H21" s="137"/>
      <c r="I21" s="138"/>
      <c r="J21" s="138"/>
      <c r="K21" s="137"/>
      <c r="L21" s="138"/>
      <c r="M21" s="138"/>
      <c r="N21" s="1"/>
    </row>
    <row r="22" spans="2:14">
      <c r="B22" s="5" t="s">
        <v>14</v>
      </c>
      <c r="C22" s="15">
        <v>1</v>
      </c>
      <c r="D22" s="9">
        <f>(C22*$D$18)</f>
        <v>20</v>
      </c>
      <c r="E22" s="17"/>
      <c r="F22" s="2"/>
      <c r="G22" s="137"/>
      <c r="H22" s="137"/>
      <c r="I22" s="138"/>
      <c r="J22" s="138"/>
      <c r="K22" s="137"/>
      <c r="L22" s="138"/>
      <c r="M22" s="138"/>
      <c r="N22" s="1"/>
    </row>
    <row r="23" spans="2:14">
      <c r="B23" s="5" t="s">
        <v>15</v>
      </c>
      <c r="C23" s="15">
        <v>6</v>
      </c>
      <c r="D23" s="9">
        <f>(C23*$D$18)</f>
        <v>120</v>
      </c>
      <c r="E23" s="17"/>
      <c r="F23" s="2"/>
      <c r="G23" s="137"/>
      <c r="H23" s="137"/>
      <c r="I23" s="138"/>
      <c r="J23" s="138"/>
      <c r="K23" s="137"/>
      <c r="L23" s="138"/>
      <c r="M23" s="138"/>
      <c r="N23" s="1"/>
    </row>
    <row r="24" spans="2:14">
      <c r="B24" s="5" t="s">
        <v>17</v>
      </c>
      <c r="C24" s="15">
        <v>5</v>
      </c>
      <c r="D24" s="18"/>
      <c r="E24" s="17"/>
      <c r="F24" s="2"/>
      <c r="G24" s="137"/>
      <c r="H24" s="137"/>
      <c r="I24" s="138"/>
      <c r="J24" s="138"/>
      <c r="K24" s="137"/>
      <c r="L24" s="138"/>
      <c r="M24" s="138"/>
      <c r="N24" s="1"/>
    </row>
    <row r="25" spans="2:14" ht="16" thickBot="1">
      <c r="B25" s="6" t="s">
        <v>16</v>
      </c>
      <c r="C25" s="16">
        <v>20</v>
      </c>
      <c r="D25" s="19">
        <f>SUM(D19:D23)</f>
        <v>300</v>
      </c>
      <c r="E25" s="20">
        <f>(D25/8) * 0.95</f>
        <v>35.625</v>
      </c>
      <c r="F25" s="2"/>
      <c r="G25" s="137"/>
      <c r="H25" s="137"/>
      <c r="I25" s="138"/>
      <c r="J25" s="138"/>
      <c r="K25" s="137"/>
      <c r="L25" s="138"/>
      <c r="M25" s="138"/>
      <c r="N25" s="1"/>
    </row>
    <row r="26" spans="2:14" ht="16" thickBot="1"/>
    <row r="27" spans="2:14" ht="16" thickBot="1">
      <c r="B27" s="24" t="s">
        <v>31</v>
      </c>
      <c r="C27" s="25" t="s">
        <v>19</v>
      </c>
      <c r="D27" s="26" t="s">
        <v>20</v>
      </c>
      <c r="E27" s="27" t="s">
        <v>23</v>
      </c>
    </row>
    <row r="28" spans="2:14">
      <c r="B28" s="28">
        <v>1</v>
      </c>
      <c r="C28" s="23" t="s">
        <v>22</v>
      </c>
      <c r="D28" s="29" t="s">
        <v>21</v>
      </c>
      <c r="E28" s="30" t="s">
        <v>24</v>
      </c>
    </row>
    <row r="29" spans="2:14">
      <c r="B29" s="34">
        <v>2</v>
      </c>
      <c r="C29" s="35" t="s">
        <v>26</v>
      </c>
      <c r="D29" s="36" t="s">
        <v>25</v>
      </c>
      <c r="E29" s="37" t="s">
        <v>27</v>
      </c>
    </row>
    <row r="30" spans="2:14">
      <c r="B30" s="123">
        <v>3</v>
      </c>
      <c r="C30" s="124" t="s">
        <v>29</v>
      </c>
      <c r="D30" s="124" t="s">
        <v>28</v>
      </c>
      <c r="E30" s="125" t="s">
        <v>30</v>
      </c>
    </row>
    <row r="31" spans="2:14">
      <c r="B31" s="126">
        <v>4</v>
      </c>
      <c r="C31" s="127" t="s">
        <v>33</v>
      </c>
      <c r="D31" s="127" t="s">
        <v>32</v>
      </c>
      <c r="E31" s="128" t="s">
        <v>34</v>
      </c>
    </row>
    <row r="32" spans="2:14" s="163" customFormat="1" ht="13">
      <c r="B32" s="112">
        <v>5</v>
      </c>
      <c r="C32" s="160" t="s">
        <v>157</v>
      </c>
      <c r="D32" s="161" t="s">
        <v>144</v>
      </c>
      <c r="E32" s="162" t="s">
        <v>158</v>
      </c>
    </row>
  </sheetData>
  <phoneticPr fontId="4" type="noConversion"/>
  <pageMargins left="0.7" right="0.7" top="0.75" bottom="0.75" header="0.3" footer="0.3"/>
  <pageSetup scale="4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9B14-2E6F-7043-A492-A93BEC950101}">
  <dimension ref="A1:BF65"/>
  <sheetViews>
    <sheetView zoomScale="125" workbookViewId="0">
      <selection activeCell="D30" sqref="D30:F31"/>
    </sheetView>
  </sheetViews>
  <sheetFormatPr defaultColWidth="10.83203125" defaultRowHeight="15.5"/>
  <cols>
    <col min="1" max="1" width="10.83203125" style="38"/>
    <col min="2" max="2" width="10.83203125" style="142"/>
    <col min="3" max="16384" width="10.83203125" style="38"/>
  </cols>
  <sheetData>
    <row r="1" spans="1:58">
      <c r="A1" t="s">
        <v>35</v>
      </c>
      <c r="B1" s="201" t="s">
        <v>36</v>
      </c>
      <c r="C1" t="s">
        <v>37</v>
      </c>
      <c r="D1" t="s">
        <v>263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V1" t="s">
        <v>244</v>
      </c>
      <c r="AW1" t="s">
        <v>245</v>
      </c>
      <c r="AX1" t="s">
        <v>246</v>
      </c>
      <c r="AY1" t="s">
        <v>247</v>
      </c>
      <c r="AZ1" t="s">
        <v>248</v>
      </c>
      <c r="BA1" t="s">
        <v>249</v>
      </c>
      <c r="BB1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s="117" customFormat="1">
      <c r="A2" t="s">
        <v>63</v>
      </c>
      <c r="B2" s="201">
        <v>11183</v>
      </c>
      <c r="C2" t="s">
        <v>57</v>
      </c>
      <c r="D2">
        <v>118.11398925781259</v>
      </c>
      <c r="E2">
        <f t="shared" ref="E2:E33" si="0">G2*4</f>
        <v>129.17633056640639</v>
      </c>
      <c r="F2">
        <f t="shared" ref="F2:F33" si="1">H2*4</f>
        <v>107.0775985717772</v>
      </c>
      <c r="G2">
        <v>32.294082641601598</v>
      </c>
      <c r="H2">
        <v>26.7693996429443</v>
      </c>
      <c r="I2">
        <v>17711</v>
      </c>
      <c r="J2">
        <v>439</v>
      </c>
      <c r="K2">
        <v>17272</v>
      </c>
      <c r="L2">
        <v>0</v>
      </c>
      <c r="M2">
        <v>0</v>
      </c>
      <c r="N2">
        <v>0</v>
      </c>
      <c r="O2">
        <v>0</v>
      </c>
      <c r="P2"/>
      <c r="Q2"/>
      <c r="R2"/>
      <c r="S2"/>
      <c r="T2"/>
      <c r="U2"/>
      <c r="V2"/>
      <c r="W2"/>
      <c r="X2">
        <v>4523.91845703125</v>
      </c>
      <c r="Y2"/>
      <c r="Z2"/>
      <c r="AA2"/>
      <c r="AB2"/>
      <c r="AC2"/>
      <c r="AD2"/>
      <c r="AE2"/>
      <c r="AF2"/>
      <c r="AG2"/>
      <c r="AH2"/>
      <c r="AI2"/>
      <c r="AJ2"/>
      <c r="AK2"/>
      <c r="AL2">
        <v>5730.6028026676404</v>
      </c>
      <c r="AM2">
        <v>3641.2243077047101</v>
      </c>
      <c r="AN2">
        <v>3693.0134308083602</v>
      </c>
      <c r="AO2"/>
      <c r="AP2"/>
      <c r="AQ2"/>
      <c r="AR2"/>
      <c r="AS2">
        <v>30.938695907592798</v>
      </c>
      <c r="AT2">
        <v>28.1199855804443</v>
      </c>
      <c r="AU2"/>
      <c r="AV2"/>
      <c r="AW2"/>
      <c r="AX2"/>
      <c r="AY2"/>
      <c r="AZ2"/>
      <c r="BA2"/>
      <c r="BB2"/>
      <c r="BC2"/>
      <c r="BD2"/>
      <c r="BE2"/>
      <c r="BF2"/>
    </row>
    <row r="3" spans="1:58" s="117" customFormat="1">
      <c r="A3" t="s">
        <v>45</v>
      </c>
      <c r="B3" s="201">
        <v>11183</v>
      </c>
      <c r="C3" t="s">
        <v>39</v>
      </c>
      <c r="D3">
        <v>177.75473632812501</v>
      </c>
      <c r="E3">
        <f t="shared" si="0"/>
        <v>191.36755371093761</v>
      </c>
      <c r="F3">
        <f t="shared" si="1"/>
        <v>164.1811676025392</v>
      </c>
      <c r="G3">
        <v>47.841888427734403</v>
      </c>
      <c r="H3">
        <v>41.045291900634801</v>
      </c>
      <c r="I3">
        <v>17724</v>
      </c>
      <c r="J3">
        <v>657</v>
      </c>
      <c r="K3">
        <v>17067</v>
      </c>
      <c r="L3">
        <v>0</v>
      </c>
      <c r="M3">
        <v>0</v>
      </c>
      <c r="N3">
        <v>0</v>
      </c>
      <c r="O3">
        <v>0</v>
      </c>
      <c r="P3"/>
      <c r="Q3"/>
      <c r="R3"/>
      <c r="S3"/>
      <c r="T3"/>
      <c r="U3"/>
      <c r="V3"/>
      <c r="W3"/>
      <c r="X3">
        <v>4766.1611328125</v>
      </c>
      <c r="Y3"/>
      <c r="Z3"/>
      <c r="AA3"/>
      <c r="AB3"/>
      <c r="AC3"/>
      <c r="AD3"/>
      <c r="AE3"/>
      <c r="AF3"/>
      <c r="AG3"/>
      <c r="AH3"/>
      <c r="AI3"/>
      <c r="AJ3"/>
      <c r="AK3"/>
      <c r="AL3">
        <v>5520.4072213601103</v>
      </c>
      <c r="AM3">
        <v>4137.4011652318304</v>
      </c>
      <c r="AN3">
        <v>4188.6669618283504</v>
      </c>
      <c r="AO3"/>
      <c r="AP3"/>
      <c r="AQ3"/>
      <c r="AR3"/>
      <c r="AS3">
        <v>46.173782348632798</v>
      </c>
      <c r="AT3">
        <v>42.706134796142599</v>
      </c>
      <c r="AU3"/>
      <c r="AV3"/>
      <c r="AW3"/>
      <c r="AX3"/>
      <c r="AY3"/>
      <c r="AZ3"/>
      <c r="BA3"/>
      <c r="BB3"/>
      <c r="BC3"/>
      <c r="BD3"/>
      <c r="BE3"/>
      <c r="BF3"/>
    </row>
    <row r="4" spans="1:58" s="117" customFormat="1">
      <c r="A4" t="s">
        <v>64</v>
      </c>
      <c r="B4" s="201" t="s">
        <v>183</v>
      </c>
      <c r="C4" t="s">
        <v>57</v>
      </c>
      <c r="D4">
        <v>62.105798339843794</v>
      </c>
      <c r="E4">
        <f t="shared" si="0"/>
        <v>70.192131042480398</v>
      </c>
      <c r="F4">
        <f t="shared" si="1"/>
        <v>54.033336639404403</v>
      </c>
      <c r="G4">
        <v>17.548032760620099</v>
      </c>
      <c r="H4">
        <v>13.508334159851101</v>
      </c>
      <c r="I4">
        <v>17314</v>
      </c>
      <c r="J4">
        <v>227</v>
      </c>
      <c r="K4">
        <v>17087</v>
      </c>
      <c r="L4">
        <v>0</v>
      </c>
      <c r="M4">
        <v>0</v>
      </c>
      <c r="N4">
        <v>0</v>
      </c>
      <c r="O4">
        <v>0</v>
      </c>
      <c r="P4"/>
      <c r="Q4"/>
      <c r="R4"/>
      <c r="S4"/>
      <c r="T4"/>
      <c r="U4"/>
      <c r="V4"/>
      <c r="W4"/>
      <c r="X4">
        <v>4523.91845703125</v>
      </c>
      <c r="Y4"/>
      <c r="Z4"/>
      <c r="AA4"/>
      <c r="AB4"/>
      <c r="AC4"/>
      <c r="AD4"/>
      <c r="AE4"/>
      <c r="AF4"/>
      <c r="AG4"/>
      <c r="AH4"/>
      <c r="AI4"/>
      <c r="AJ4"/>
      <c r="AK4"/>
      <c r="AL4">
        <v>5901.4070114606302</v>
      </c>
      <c r="AM4">
        <v>3709.9210554493402</v>
      </c>
      <c r="AN4">
        <v>3738.6531400060398</v>
      </c>
      <c r="AO4"/>
      <c r="AP4"/>
      <c r="AQ4"/>
      <c r="AR4"/>
      <c r="AS4">
        <v>16.5574340820313</v>
      </c>
      <c r="AT4">
        <v>14.496366500854499</v>
      </c>
      <c r="AU4"/>
      <c r="AV4"/>
      <c r="AW4"/>
      <c r="AX4"/>
      <c r="AY4"/>
      <c r="AZ4"/>
      <c r="BA4"/>
      <c r="BB4"/>
      <c r="BC4"/>
      <c r="BD4"/>
      <c r="BE4"/>
      <c r="BF4"/>
    </row>
    <row r="5" spans="1:58" s="117" customFormat="1">
      <c r="A5" t="s">
        <v>46</v>
      </c>
      <c r="B5" s="201" t="s">
        <v>183</v>
      </c>
      <c r="C5" t="s">
        <v>39</v>
      </c>
      <c r="D5">
        <v>106.6994506835938</v>
      </c>
      <c r="E5">
        <f t="shared" si="0"/>
        <v>117.6140441894532</v>
      </c>
      <c r="F5">
        <f t="shared" si="1"/>
        <v>95.810127258300795</v>
      </c>
      <c r="G5">
        <v>29.403511047363299</v>
      </c>
      <c r="H5">
        <v>23.952531814575199</v>
      </c>
      <c r="I5">
        <v>16415</v>
      </c>
      <c r="J5">
        <v>368</v>
      </c>
      <c r="K5">
        <v>16047</v>
      </c>
      <c r="L5">
        <v>0</v>
      </c>
      <c r="M5">
        <v>0</v>
      </c>
      <c r="N5">
        <v>0</v>
      </c>
      <c r="O5">
        <v>0</v>
      </c>
      <c r="P5"/>
      <c r="Q5"/>
      <c r="R5"/>
      <c r="S5"/>
      <c r="T5"/>
      <c r="U5"/>
      <c r="V5"/>
      <c r="W5"/>
      <c r="X5">
        <v>4766.1611328125</v>
      </c>
      <c r="Y5"/>
      <c r="Z5"/>
      <c r="AA5"/>
      <c r="AB5"/>
      <c r="AC5"/>
      <c r="AD5"/>
      <c r="AE5"/>
      <c r="AF5"/>
      <c r="AG5"/>
      <c r="AH5"/>
      <c r="AI5"/>
      <c r="AJ5"/>
      <c r="AK5"/>
      <c r="AL5">
        <v>5539.1122237495802</v>
      </c>
      <c r="AM5">
        <v>4095.3911884388899</v>
      </c>
      <c r="AN5">
        <v>4127.7572768333303</v>
      </c>
      <c r="AO5"/>
      <c r="AP5"/>
      <c r="AQ5"/>
      <c r="AR5"/>
      <c r="AS5">
        <v>28.066240310668899</v>
      </c>
      <c r="AT5">
        <v>25.285131454467798</v>
      </c>
      <c r="AU5"/>
      <c r="AV5"/>
      <c r="AW5"/>
      <c r="AX5"/>
      <c r="AY5"/>
      <c r="AZ5"/>
      <c r="BA5"/>
      <c r="BB5"/>
      <c r="BC5"/>
      <c r="BD5"/>
      <c r="BE5"/>
      <c r="BF5"/>
    </row>
    <row r="6" spans="1:58" s="117" customFormat="1">
      <c r="A6" t="s">
        <v>65</v>
      </c>
      <c r="B6" s="201" t="s">
        <v>184</v>
      </c>
      <c r="C6" t="s">
        <v>57</v>
      </c>
      <c r="D6">
        <v>88.085705566406205</v>
      </c>
      <c r="E6">
        <f t="shared" si="0"/>
        <v>97.716987609863196</v>
      </c>
      <c r="F6">
        <f t="shared" si="1"/>
        <v>78.474090576172003</v>
      </c>
      <c r="G6">
        <v>24.429246902465799</v>
      </c>
      <c r="H6">
        <v>19.618522644043001</v>
      </c>
      <c r="I6">
        <v>17364</v>
      </c>
      <c r="J6">
        <v>322</v>
      </c>
      <c r="K6">
        <v>17042</v>
      </c>
      <c r="L6">
        <v>0</v>
      </c>
      <c r="M6">
        <v>0</v>
      </c>
      <c r="N6">
        <v>0</v>
      </c>
      <c r="O6">
        <v>0</v>
      </c>
      <c r="P6"/>
      <c r="Q6"/>
      <c r="R6"/>
      <c r="S6"/>
      <c r="T6"/>
      <c r="U6"/>
      <c r="V6"/>
      <c r="W6"/>
      <c r="X6">
        <v>4523.91845703125</v>
      </c>
      <c r="Y6"/>
      <c r="Z6"/>
      <c r="AA6"/>
      <c r="AB6"/>
      <c r="AC6"/>
      <c r="AD6"/>
      <c r="AE6"/>
      <c r="AF6"/>
      <c r="AG6"/>
      <c r="AH6"/>
      <c r="AI6"/>
      <c r="AJ6"/>
      <c r="AK6"/>
      <c r="AL6">
        <v>5704.0389972947396</v>
      </c>
      <c r="AM6">
        <v>3604.4565004497199</v>
      </c>
      <c r="AN6">
        <v>3643.3913981682199</v>
      </c>
      <c r="AO6"/>
      <c r="AP6"/>
      <c r="AQ6"/>
      <c r="AR6"/>
      <c r="AS6">
        <v>23.249290466308601</v>
      </c>
      <c r="AT6">
        <v>20.794841766357401</v>
      </c>
      <c r="AU6"/>
      <c r="AV6"/>
      <c r="AW6"/>
      <c r="AX6"/>
      <c r="AY6"/>
      <c r="AZ6"/>
      <c r="BA6"/>
      <c r="BB6"/>
      <c r="BC6"/>
      <c r="BD6"/>
      <c r="BE6"/>
      <c r="BF6"/>
    </row>
    <row r="7" spans="1:58" s="117" customFormat="1">
      <c r="A7" t="s">
        <v>48</v>
      </c>
      <c r="B7" s="201" t="s">
        <v>184</v>
      </c>
      <c r="C7" t="s">
        <v>39</v>
      </c>
      <c r="D7">
        <v>101.9747009277344</v>
      </c>
      <c r="E7">
        <f t="shared" si="0"/>
        <v>112.1722869873048</v>
      </c>
      <c r="F7">
        <f t="shared" si="1"/>
        <v>91.799171447754006</v>
      </c>
      <c r="G7">
        <v>28.0430717468262</v>
      </c>
      <c r="H7">
        <v>22.949792861938501</v>
      </c>
      <c r="I7">
        <v>17960</v>
      </c>
      <c r="J7">
        <v>385</v>
      </c>
      <c r="K7">
        <v>17575</v>
      </c>
      <c r="L7">
        <v>0</v>
      </c>
      <c r="M7">
        <v>0</v>
      </c>
      <c r="N7">
        <v>0</v>
      </c>
      <c r="O7">
        <v>0</v>
      </c>
      <c r="P7"/>
      <c r="Q7"/>
      <c r="R7"/>
      <c r="S7"/>
      <c r="T7"/>
      <c r="U7"/>
      <c r="V7"/>
      <c r="W7"/>
      <c r="X7">
        <v>4766.1611328125</v>
      </c>
      <c r="Y7"/>
      <c r="Z7"/>
      <c r="AA7"/>
      <c r="AB7"/>
      <c r="AC7"/>
      <c r="AD7"/>
      <c r="AE7"/>
      <c r="AF7"/>
      <c r="AG7"/>
      <c r="AH7"/>
      <c r="AI7"/>
      <c r="AJ7"/>
      <c r="AK7"/>
      <c r="AL7">
        <v>5582.7269176136397</v>
      </c>
      <c r="AM7">
        <v>4161.5020703958498</v>
      </c>
      <c r="AN7">
        <v>4191.9681932342901</v>
      </c>
      <c r="AO7"/>
      <c r="AP7"/>
      <c r="AQ7"/>
      <c r="AR7"/>
      <c r="AS7">
        <v>26.793699264526399</v>
      </c>
      <c r="AT7">
        <v>24.19508934021</v>
      </c>
      <c r="AU7"/>
      <c r="AV7"/>
      <c r="AW7"/>
      <c r="AX7"/>
      <c r="AY7"/>
      <c r="AZ7"/>
      <c r="BA7"/>
      <c r="BB7"/>
      <c r="BC7"/>
      <c r="BD7"/>
      <c r="BE7"/>
      <c r="BF7"/>
    </row>
    <row r="8" spans="1:58" s="117" customFormat="1">
      <c r="A8" t="s">
        <v>66</v>
      </c>
      <c r="B8" s="201" t="s">
        <v>185</v>
      </c>
      <c r="C8" t="s">
        <v>57</v>
      </c>
      <c r="D8">
        <v>95.939459228515602</v>
      </c>
      <c r="E8">
        <f t="shared" si="0"/>
        <v>106.22466278076161</v>
      </c>
      <c r="F8">
        <f t="shared" si="1"/>
        <v>85.676689147949205</v>
      </c>
      <c r="G8">
        <v>26.556165695190401</v>
      </c>
      <c r="H8">
        <v>21.419172286987301</v>
      </c>
      <c r="I8">
        <v>16600</v>
      </c>
      <c r="J8">
        <v>335</v>
      </c>
      <c r="K8">
        <v>16265</v>
      </c>
      <c r="L8">
        <v>0</v>
      </c>
      <c r="M8">
        <v>0</v>
      </c>
      <c r="N8">
        <v>0</v>
      </c>
      <c r="O8">
        <v>0</v>
      </c>
      <c r="P8"/>
      <c r="Q8"/>
      <c r="R8"/>
      <c r="S8"/>
      <c r="T8"/>
      <c r="U8"/>
      <c r="V8"/>
      <c r="W8"/>
      <c r="X8">
        <v>4523.91845703125</v>
      </c>
      <c r="Y8"/>
      <c r="Z8"/>
      <c r="AA8"/>
      <c r="AB8"/>
      <c r="AC8"/>
      <c r="AD8"/>
      <c r="AE8"/>
      <c r="AF8"/>
      <c r="AG8"/>
      <c r="AH8"/>
      <c r="AI8"/>
      <c r="AJ8"/>
      <c r="AK8"/>
      <c r="AL8">
        <v>5650.6518029967301</v>
      </c>
      <c r="AM8">
        <v>3537.7413107852399</v>
      </c>
      <c r="AN8">
        <v>3580.3813719232398</v>
      </c>
      <c r="AO8"/>
      <c r="AP8"/>
      <c r="AQ8"/>
      <c r="AR8"/>
      <c r="AS8">
        <v>25.2960510253906</v>
      </c>
      <c r="AT8">
        <v>22.6751384735107</v>
      </c>
      <c r="AU8"/>
      <c r="AV8"/>
      <c r="AW8"/>
      <c r="AX8"/>
      <c r="AY8"/>
      <c r="AZ8"/>
      <c r="BA8"/>
      <c r="BB8"/>
      <c r="BC8"/>
      <c r="BD8"/>
      <c r="BE8"/>
      <c r="BF8"/>
    </row>
    <row r="9" spans="1:58" s="117" customFormat="1">
      <c r="A9" t="s">
        <v>49</v>
      </c>
      <c r="B9" s="201" t="s">
        <v>185</v>
      </c>
      <c r="C9" t="s">
        <v>39</v>
      </c>
      <c r="D9">
        <v>127.59909667968759</v>
      </c>
      <c r="E9">
        <f t="shared" si="0"/>
        <v>139.17427062988281</v>
      </c>
      <c r="F9">
        <f t="shared" si="1"/>
        <v>116.05229949951161</v>
      </c>
      <c r="G9">
        <v>34.793567657470703</v>
      </c>
      <c r="H9">
        <v>29.013074874877901</v>
      </c>
      <c r="I9">
        <v>17495</v>
      </c>
      <c r="J9">
        <v>468</v>
      </c>
      <c r="K9">
        <v>17027</v>
      </c>
      <c r="L9">
        <v>0</v>
      </c>
      <c r="M9">
        <v>0</v>
      </c>
      <c r="N9">
        <v>0</v>
      </c>
      <c r="O9">
        <v>0</v>
      </c>
      <c r="P9"/>
      <c r="Q9"/>
      <c r="R9"/>
      <c r="S9"/>
      <c r="T9"/>
      <c r="U9"/>
      <c r="V9"/>
      <c r="W9"/>
      <c r="X9">
        <v>4766.1611328125</v>
      </c>
      <c r="Y9"/>
      <c r="Z9"/>
      <c r="AA9"/>
      <c r="AB9"/>
      <c r="AC9"/>
      <c r="AD9"/>
      <c r="AE9"/>
      <c r="AF9"/>
      <c r="AG9"/>
      <c r="AH9"/>
      <c r="AI9"/>
      <c r="AJ9"/>
      <c r="AK9"/>
      <c r="AL9">
        <v>5613.5837214543299</v>
      </c>
      <c r="AM9">
        <v>4182.7911243533899</v>
      </c>
      <c r="AN9">
        <v>4221.0655419265804</v>
      </c>
      <c r="AO9"/>
      <c r="AP9"/>
      <c r="AQ9"/>
      <c r="AR9"/>
      <c r="AS9">
        <v>33.375308990478501</v>
      </c>
      <c r="AT9">
        <v>30.426082611083999</v>
      </c>
      <c r="AU9"/>
      <c r="AV9"/>
      <c r="AW9"/>
      <c r="AX9"/>
      <c r="AY9"/>
      <c r="AZ9"/>
      <c r="BA9"/>
      <c r="BB9"/>
      <c r="BC9"/>
      <c r="BD9"/>
      <c r="BE9"/>
      <c r="BF9"/>
    </row>
    <row r="10" spans="1:58" s="117" customFormat="1">
      <c r="A10" t="s">
        <v>67</v>
      </c>
      <c r="B10" s="201" t="s">
        <v>159</v>
      </c>
      <c r="C10" t="s">
        <v>57</v>
      </c>
      <c r="D10">
        <v>104.46832275390621</v>
      </c>
      <c r="E10">
        <f t="shared" si="0"/>
        <v>115.03998565673839</v>
      </c>
      <c r="F10">
        <f t="shared" si="1"/>
        <v>93.920356750488395</v>
      </c>
      <c r="G10">
        <v>28.759996414184599</v>
      </c>
      <c r="H10">
        <v>23.480089187622099</v>
      </c>
      <c r="I10">
        <v>17126</v>
      </c>
      <c r="J10">
        <v>376</v>
      </c>
      <c r="K10">
        <v>16750</v>
      </c>
      <c r="L10">
        <v>0</v>
      </c>
      <c r="M10">
        <v>0</v>
      </c>
      <c r="N10">
        <v>0</v>
      </c>
      <c r="O10">
        <v>0</v>
      </c>
      <c r="P10"/>
      <c r="Q10"/>
      <c r="R10"/>
      <c r="S10"/>
      <c r="T10"/>
      <c r="U10"/>
      <c r="V10"/>
      <c r="W10"/>
      <c r="X10">
        <v>4523.91845703125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>
        <v>5649.8654460501202</v>
      </c>
      <c r="AM10">
        <v>3543.42725508687</v>
      </c>
      <c r="AN10">
        <v>3589.6739419841201</v>
      </c>
      <c r="AO10"/>
      <c r="AP10"/>
      <c r="AQ10"/>
      <c r="AR10"/>
      <c r="AS10">
        <v>27.464765548706101</v>
      </c>
      <c r="AT10">
        <v>24.770936965942401</v>
      </c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s="117" customFormat="1">
      <c r="A11" t="s">
        <v>50</v>
      </c>
      <c r="B11" s="201" t="s">
        <v>159</v>
      </c>
      <c r="C11" t="s">
        <v>39</v>
      </c>
      <c r="D11">
        <v>123.82183837890621</v>
      </c>
      <c r="E11">
        <f t="shared" si="0"/>
        <v>135.04194641113281</v>
      </c>
      <c r="F11">
        <f t="shared" si="1"/>
        <v>112.62841796875</v>
      </c>
      <c r="G11">
        <v>33.760486602783203</v>
      </c>
      <c r="H11">
        <v>28.1571044921875</v>
      </c>
      <c r="I11">
        <v>18060</v>
      </c>
      <c r="J11">
        <v>469</v>
      </c>
      <c r="K11">
        <v>17591</v>
      </c>
      <c r="L11">
        <v>0</v>
      </c>
      <c r="M11">
        <v>0</v>
      </c>
      <c r="N11">
        <v>0</v>
      </c>
      <c r="O11">
        <v>0</v>
      </c>
      <c r="P11"/>
      <c r="Q11"/>
      <c r="R11"/>
      <c r="S11"/>
      <c r="T11"/>
      <c r="U11"/>
      <c r="V11"/>
      <c r="W11"/>
      <c r="X11">
        <v>4766.1611328125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>
        <v>5556.3814444796099</v>
      </c>
      <c r="AM11">
        <v>4130.0104602828696</v>
      </c>
      <c r="AN11">
        <v>4167.0518773143103</v>
      </c>
      <c r="AO11"/>
      <c r="AP11"/>
      <c r="AQ11"/>
      <c r="AR11"/>
      <c r="AS11">
        <v>32.3857612609863</v>
      </c>
      <c r="AT11">
        <v>29.5268955230713</v>
      </c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s="117" customFormat="1">
      <c r="A12" t="s">
        <v>68</v>
      </c>
      <c r="B12" s="201" t="s">
        <v>161</v>
      </c>
      <c r="C12" t="s">
        <v>57</v>
      </c>
      <c r="D12">
        <v>88.774487304687597</v>
      </c>
      <c r="E12">
        <f t="shared" si="0"/>
        <v>98.526748657226406</v>
      </c>
      <c r="F12">
        <f t="shared" si="1"/>
        <v>79.04239654541</v>
      </c>
      <c r="G12">
        <v>24.631687164306602</v>
      </c>
      <c r="H12">
        <v>19.7605991363525</v>
      </c>
      <c r="I12">
        <v>17070</v>
      </c>
      <c r="J12">
        <v>319</v>
      </c>
      <c r="K12">
        <v>16751</v>
      </c>
      <c r="L12">
        <v>0</v>
      </c>
      <c r="M12">
        <v>0</v>
      </c>
      <c r="N12">
        <v>0</v>
      </c>
      <c r="O12">
        <v>0</v>
      </c>
      <c r="P12"/>
      <c r="Q12"/>
      <c r="R12"/>
      <c r="S12"/>
      <c r="T12"/>
      <c r="U12"/>
      <c r="V12"/>
      <c r="W12"/>
      <c r="X12">
        <v>4523.91845703125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>
        <v>5696.3675227150297</v>
      </c>
      <c r="AM12">
        <v>3602.6988259766899</v>
      </c>
      <c r="AN12">
        <v>3641.8247963492499</v>
      </c>
      <c r="AO12"/>
      <c r="AP12"/>
      <c r="AQ12"/>
      <c r="AR12"/>
      <c r="AS12">
        <v>23.4369010925293</v>
      </c>
      <c r="AT12">
        <v>20.951654434204102</v>
      </c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 s="117" customFormat="1">
      <c r="A13" t="s">
        <v>51</v>
      </c>
      <c r="B13" s="201" t="s">
        <v>161</v>
      </c>
      <c r="C13" t="s">
        <v>39</v>
      </c>
      <c r="D13">
        <v>107.9704711914062</v>
      </c>
      <c r="E13">
        <f t="shared" si="0"/>
        <v>119.9860458374024</v>
      </c>
      <c r="F13">
        <f t="shared" si="1"/>
        <v>95.985488891601605</v>
      </c>
      <c r="G13">
        <v>29.9965114593506</v>
      </c>
      <c r="H13">
        <v>23.996372222900401</v>
      </c>
      <c r="I13">
        <v>13711</v>
      </c>
      <c r="J13">
        <v>311</v>
      </c>
      <c r="K13">
        <v>13400</v>
      </c>
      <c r="L13">
        <v>0</v>
      </c>
      <c r="M13">
        <v>0</v>
      </c>
      <c r="N13">
        <v>0</v>
      </c>
      <c r="O13">
        <v>0</v>
      </c>
      <c r="P13"/>
      <c r="Q13"/>
      <c r="R13"/>
      <c r="S13"/>
      <c r="T13"/>
      <c r="U13"/>
      <c r="V13"/>
      <c r="W13"/>
      <c r="X13">
        <v>4766.1611328125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>
        <v>5283.5507388590204</v>
      </c>
      <c r="AM13">
        <v>3869.6022159223398</v>
      </c>
      <c r="AN13">
        <v>3901.67412830169</v>
      </c>
      <c r="AO13"/>
      <c r="AP13"/>
      <c r="AQ13"/>
      <c r="AR13"/>
      <c r="AS13">
        <v>28.524255752563501</v>
      </c>
      <c r="AT13">
        <v>25.462966918945298</v>
      </c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s="117" customFormat="1">
      <c r="A14" t="s">
        <v>69</v>
      </c>
      <c r="B14" s="201" t="s">
        <v>186</v>
      </c>
      <c r="C14" t="s">
        <v>57</v>
      </c>
      <c r="D14">
        <v>95.041406249999994</v>
      </c>
      <c r="E14">
        <f t="shared" si="0"/>
        <v>104.5822067260744</v>
      </c>
      <c r="F14">
        <f t="shared" si="1"/>
        <v>85.519912719726406</v>
      </c>
      <c r="G14">
        <v>26.145551681518601</v>
      </c>
      <c r="H14">
        <v>21.379978179931602</v>
      </c>
      <c r="I14">
        <v>19106</v>
      </c>
      <c r="J14">
        <v>382</v>
      </c>
      <c r="K14">
        <v>18724</v>
      </c>
      <c r="L14">
        <v>0</v>
      </c>
      <c r="M14">
        <v>0</v>
      </c>
      <c r="N14">
        <v>0</v>
      </c>
      <c r="O14">
        <v>0</v>
      </c>
      <c r="P14"/>
      <c r="Q14"/>
      <c r="R14"/>
      <c r="S14"/>
      <c r="T14"/>
      <c r="U14"/>
      <c r="V14"/>
      <c r="W14"/>
      <c r="X14">
        <v>4523.91845703125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>
        <v>5710.5206330783703</v>
      </c>
      <c r="AM14">
        <v>3483.4572207054198</v>
      </c>
      <c r="AN14">
        <v>3527.9845013254599</v>
      </c>
      <c r="AO14"/>
      <c r="AP14"/>
      <c r="AQ14"/>
      <c r="AR14"/>
      <c r="AS14">
        <v>24.976686477661101</v>
      </c>
      <c r="AT14">
        <v>22.545272827148398</v>
      </c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s="117" customFormat="1">
      <c r="A15" t="s">
        <v>52</v>
      </c>
      <c r="B15" s="201" t="s">
        <v>186</v>
      </c>
      <c r="C15" t="s">
        <v>39</v>
      </c>
      <c r="D15">
        <v>107.85534667968759</v>
      </c>
      <c r="E15">
        <f t="shared" si="0"/>
        <v>118.5722579956056</v>
      </c>
      <c r="F15">
        <f t="shared" si="1"/>
        <v>97.162796020507997</v>
      </c>
      <c r="G15">
        <v>29.643064498901399</v>
      </c>
      <c r="H15">
        <v>24.290699005126999</v>
      </c>
      <c r="I15">
        <v>17212</v>
      </c>
      <c r="J15">
        <v>390</v>
      </c>
      <c r="K15">
        <v>16822</v>
      </c>
      <c r="L15">
        <v>0</v>
      </c>
      <c r="M15">
        <v>0</v>
      </c>
      <c r="N15">
        <v>0</v>
      </c>
      <c r="O15">
        <v>0</v>
      </c>
      <c r="P15"/>
      <c r="Q15"/>
      <c r="R15"/>
      <c r="S15"/>
      <c r="T15"/>
      <c r="U15"/>
      <c r="V15"/>
      <c r="W15"/>
      <c r="X15">
        <v>4766.1611328125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>
        <v>5593.1863919771604</v>
      </c>
      <c r="AM15">
        <v>4046.5742607511302</v>
      </c>
      <c r="AN15">
        <v>4081.6183422743802</v>
      </c>
      <c r="AO15"/>
      <c r="AP15"/>
      <c r="AQ15"/>
      <c r="AR15"/>
      <c r="AS15">
        <v>28.3300266265869</v>
      </c>
      <c r="AT15">
        <v>25.5992336273193</v>
      </c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s="117" customFormat="1">
      <c r="A16" t="s">
        <v>70</v>
      </c>
      <c r="B16" s="201" t="s">
        <v>187</v>
      </c>
      <c r="C16" t="s">
        <v>57</v>
      </c>
      <c r="D16">
        <v>90.38082885742179</v>
      </c>
      <c r="E16">
        <f t="shared" si="0"/>
        <v>100.0839996337892</v>
      </c>
      <c r="F16">
        <f t="shared" si="1"/>
        <v>80.697631835937599</v>
      </c>
      <c r="G16">
        <v>25.020999908447301</v>
      </c>
      <c r="H16">
        <v>20.1744079589844</v>
      </c>
      <c r="I16">
        <v>17558</v>
      </c>
      <c r="J16">
        <v>334</v>
      </c>
      <c r="K16">
        <v>17224</v>
      </c>
      <c r="L16">
        <v>0</v>
      </c>
      <c r="M16">
        <v>0</v>
      </c>
      <c r="N16">
        <v>0</v>
      </c>
      <c r="O16">
        <v>0</v>
      </c>
      <c r="P16"/>
      <c r="Q16"/>
      <c r="R16"/>
      <c r="S16"/>
      <c r="T16"/>
      <c r="U16"/>
      <c r="V16"/>
      <c r="W16"/>
      <c r="X16">
        <v>4523.91845703125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>
        <v>5652.1654498619901</v>
      </c>
      <c r="AM16">
        <v>3578.9511763824698</v>
      </c>
      <c r="AN16">
        <v>3618.3892426395701</v>
      </c>
      <c r="AO16"/>
      <c r="AP16"/>
      <c r="AQ16"/>
      <c r="AR16"/>
      <c r="AS16">
        <v>23.832231521606399</v>
      </c>
      <c r="AT16">
        <v>21.359481811523398</v>
      </c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s="117" customFormat="1">
      <c r="A17" t="s">
        <v>53</v>
      </c>
      <c r="B17" s="201" t="s">
        <v>187</v>
      </c>
      <c r="C17" t="s">
        <v>39</v>
      </c>
      <c r="D17">
        <v>125.5559936523438</v>
      </c>
      <c r="E17">
        <f t="shared" si="0"/>
        <v>137.05686950683599</v>
      </c>
      <c r="F17">
        <f t="shared" si="1"/>
        <v>114.0831680297852</v>
      </c>
      <c r="G17">
        <v>34.264217376708999</v>
      </c>
      <c r="H17">
        <v>28.5207920074463</v>
      </c>
      <c r="I17">
        <v>17434</v>
      </c>
      <c r="J17">
        <v>459</v>
      </c>
      <c r="K17">
        <v>16975</v>
      </c>
      <c r="L17">
        <v>0</v>
      </c>
      <c r="M17">
        <v>0</v>
      </c>
      <c r="N17">
        <v>0</v>
      </c>
      <c r="O17">
        <v>0</v>
      </c>
      <c r="P17"/>
      <c r="Q17"/>
      <c r="R17"/>
      <c r="S17"/>
      <c r="T17"/>
      <c r="U17"/>
      <c r="V17"/>
      <c r="W17"/>
      <c r="X17">
        <v>4766.1611328125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>
        <v>5515.0983562261699</v>
      </c>
      <c r="AM17">
        <v>4110.7907329108803</v>
      </c>
      <c r="AN17">
        <v>4147.7631545640998</v>
      </c>
      <c r="AO17"/>
      <c r="AP17"/>
      <c r="AQ17"/>
      <c r="AR17"/>
      <c r="AS17">
        <v>32.855068206787102</v>
      </c>
      <c r="AT17">
        <v>29.924755096435501</v>
      </c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s="116" customFormat="1">
      <c r="A18" t="s">
        <v>56</v>
      </c>
      <c r="B18" s="201" t="s">
        <v>177</v>
      </c>
      <c r="C18" t="s">
        <v>57</v>
      </c>
      <c r="D18">
        <v>149.15686035156259</v>
      </c>
      <c r="E18">
        <f t="shared" si="0"/>
        <v>161.83743286132801</v>
      </c>
      <c r="F18">
        <f t="shared" si="1"/>
        <v>136.5103454589844</v>
      </c>
      <c r="G18">
        <v>40.459358215332003</v>
      </c>
      <c r="H18">
        <v>34.127586364746101</v>
      </c>
      <c r="I18">
        <v>17084</v>
      </c>
      <c r="J18">
        <v>533</v>
      </c>
      <c r="K18">
        <v>16551</v>
      </c>
      <c r="L18">
        <v>0</v>
      </c>
      <c r="M18">
        <v>0</v>
      </c>
      <c r="N18">
        <v>0</v>
      </c>
      <c r="O18">
        <v>0</v>
      </c>
      <c r="P18"/>
      <c r="Q18"/>
      <c r="R18"/>
      <c r="S18"/>
      <c r="T18"/>
      <c r="U18"/>
      <c r="V18"/>
      <c r="W18"/>
      <c r="X18">
        <v>4523.91845703125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>
        <v>5723.53384805933</v>
      </c>
      <c r="AM18">
        <v>3601.4598493476401</v>
      </c>
      <c r="AN18">
        <v>3667.6659744537801</v>
      </c>
      <c r="AO18"/>
      <c r="AP18"/>
      <c r="AQ18"/>
      <c r="AR18"/>
      <c r="AS18">
        <v>38.905563354492202</v>
      </c>
      <c r="AT18">
        <v>35.675075531005902</v>
      </c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s="116" customFormat="1">
      <c r="A19" t="s">
        <v>38</v>
      </c>
      <c r="B19" s="201" t="s">
        <v>177</v>
      </c>
      <c r="C19" t="s">
        <v>39</v>
      </c>
      <c r="D19">
        <v>207.27770996093801</v>
      </c>
      <c r="E19">
        <f t="shared" si="0"/>
        <v>222.14694213867199</v>
      </c>
      <c r="F19">
        <f t="shared" si="1"/>
        <v>192.45529174804679</v>
      </c>
      <c r="G19">
        <v>55.536735534667997</v>
      </c>
      <c r="H19">
        <v>48.113822937011697</v>
      </c>
      <c r="I19">
        <v>17382</v>
      </c>
      <c r="J19">
        <v>749</v>
      </c>
      <c r="K19">
        <v>16633</v>
      </c>
      <c r="L19">
        <v>0</v>
      </c>
      <c r="M19">
        <v>0</v>
      </c>
      <c r="N19">
        <v>0</v>
      </c>
      <c r="O19">
        <v>0</v>
      </c>
      <c r="P19"/>
      <c r="Q19"/>
      <c r="R19"/>
      <c r="S19"/>
      <c r="T19"/>
      <c r="U19"/>
      <c r="V19"/>
      <c r="W19"/>
      <c r="X19">
        <v>4766.1611328125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>
        <v>5512.2922288311502</v>
      </c>
      <c r="AM19">
        <v>4072.1912357053002</v>
      </c>
      <c r="AN19">
        <v>4134.2459845173298</v>
      </c>
      <c r="AO19"/>
      <c r="AP19"/>
      <c r="AQ19"/>
      <c r="AR19"/>
      <c r="AS19">
        <v>53.714550018310497</v>
      </c>
      <c r="AT19">
        <v>49.927356719970703</v>
      </c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s="116" customFormat="1">
      <c r="A20" t="s">
        <v>58</v>
      </c>
      <c r="B20" s="201" t="s">
        <v>178</v>
      </c>
      <c r="C20" t="s">
        <v>57</v>
      </c>
      <c r="D20">
        <v>106.61074218749999</v>
      </c>
      <c r="E20">
        <f t="shared" si="0"/>
        <v>117.21746826171881</v>
      </c>
      <c r="F20">
        <f t="shared" si="1"/>
        <v>96.027885437011605</v>
      </c>
      <c r="G20">
        <v>29.304367065429702</v>
      </c>
      <c r="H20">
        <v>24.006971359252901</v>
      </c>
      <c r="I20">
        <v>17366</v>
      </c>
      <c r="J20">
        <v>389</v>
      </c>
      <c r="K20">
        <v>16977</v>
      </c>
      <c r="L20">
        <v>0</v>
      </c>
      <c r="M20">
        <v>0</v>
      </c>
      <c r="N20">
        <v>0</v>
      </c>
      <c r="O20">
        <v>0</v>
      </c>
      <c r="P20"/>
      <c r="Q20"/>
      <c r="R20"/>
      <c r="S20"/>
      <c r="T20"/>
      <c r="U20"/>
      <c r="V20"/>
      <c r="W20"/>
      <c r="X20">
        <v>4523.91845703125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>
        <v>5763.4784729474604</v>
      </c>
      <c r="AM20">
        <v>3666.3322171201498</v>
      </c>
      <c r="AN20">
        <v>3713.3084864692701</v>
      </c>
      <c r="AO20"/>
      <c r="AP20"/>
      <c r="AQ20"/>
      <c r="AR20"/>
      <c r="AS20">
        <v>28.004838943481399</v>
      </c>
      <c r="AT20">
        <v>25.302089691162099</v>
      </c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s="116" customFormat="1">
      <c r="A21" t="s">
        <v>40</v>
      </c>
      <c r="B21" s="201" t="s">
        <v>178</v>
      </c>
      <c r="C21" t="s">
        <v>39</v>
      </c>
      <c r="D21">
        <v>146.46352539062499</v>
      </c>
      <c r="E21">
        <f t="shared" si="0"/>
        <v>158.84524536132801</v>
      </c>
      <c r="F21">
        <f t="shared" si="1"/>
        <v>134.1143493652344</v>
      </c>
      <c r="G21">
        <v>39.711311340332003</v>
      </c>
      <c r="H21">
        <v>33.528587341308601</v>
      </c>
      <c r="I21">
        <v>17589</v>
      </c>
      <c r="J21">
        <v>539</v>
      </c>
      <c r="K21">
        <v>17050</v>
      </c>
      <c r="L21">
        <v>0</v>
      </c>
      <c r="M21">
        <v>0</v>
      </c>
      <c r="N21">
        <v>0</v>
      </c>
      <c r="O21">
        <v>0</v>
      </c>
      <c r="P21"/>
      <c r="Q21"/>
      <c r="R21"/>
      <c r="S21"/>
      <c r="T21"/>
      <c r="U21"/>
      <c r="V21"/>
      <c r="W21"/>
      <c r="X21">
        <v>4766.1611328125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>
        <v>5551.4493437644896</v>
      </c>
      <c r="AM21">
        <v>4144.70762260012</v>
      </c>
      <c r="AN21">
        <v>4187.8160305657202</v>
      </c>
      <c r="AO21"/>
      <c r="AP21"/>
      <c r="AQ21"/>
      <c r="AR21"/>
      <c r="AS21">
        <v>38.194164276122997</v>
      </c>
      <c r="AT21">
        <v>35.039722442627003</v>
      </c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s="116" customFormat="1">
      <c r="A22" t="s">
        <v>59</v>
      </c>
      <c r="B22" s="201" t="s">
        <v>179</v>
      </c>
      <c r="C22" t="s">
        <v>57</v>
      </c>
      <c r="D22">
        <v>68.963415527343798</v>
      </c>
      <c r="E22">
        <f t="shared" si="0"/>
        <v>77.678520202636804</v>
      </c>
      <c r="F22">
        <f t="shared" si="1"/>
        <v>60.264430999756001</v>
      </c>
      <c r="G22">
        <v>19.419630050659201</v>
      </c>
      <c r="H22">
        <v>15.066107749939</v>
      </c>
      <c r="I22">
        <v>16566</v>
      </c>
      <c r="J22">
        <v>241</v>
      </c>
      <c r="K22">
        <v>16325</v>
      </c>
      <c r="L22">
        <v>0</v>
      </c>
      <c r="M22">
        <v>0</v>
      </c>
      <c r="N22">
        <v>0</v>
      </c>
      <c r="O22">
        <v>0</v>
      </c>
      <c r="P22"/>
      <c r="Q22"/>
      <c r="R22"/>
      <c r="S22"/>
      <c r="T22"/>
      <c r="U22"/>
      <c r="V22"/>
      <c r="W22"/>
      <c r="X22">
        <v>4523.91845703125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>
        <v>5704.8855821284997</v>
      </c>
      <c r="AM22">
        <v>3592.6268095119899</v>
      </c>
      <c r="AN22">
        <v>3623.3556737037402</v>
      </c>
      <c r="AO22"/>
      <c r="AP22"/>
      <c r="AQ22"/>
      <c r="AR22"/>
      <c r="AS22">
        <v>18.351970672607401</v>
      </c>
      <c r="AT22">
        <v>16.1307888031006</v>
      </c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s="116" customFormat="1">
      <c r="A23" t="s">
        <v>41</v>
      </c>
      <c r="B23" s="201" t="s">
        <v>179</v>
      </c>
      <c r="C23" t="s">
        <v>39</v>
      </c>
      <c r="D23">
        <v>93.101330566406205</v>
      </c>
      <c r="E23">
        <f t="shared" si="0"/>
        <v>103.7378311157228</v>
      </c>
      <c r="F23">
        <f t="shared" si="1"/>
        <v>82.488822937011605</v>
      </c>
      <c r="G23">
        <v>25.9344577789307</v>
      </c>
      <c r="H23">
        <v>20.622205734252901</v>
      </c>
      <c r="I23">
        <v>15059</v>
      </c>
      <c r="J23">
        <v>295</v>
      </c>
      <c r="K23">
        <v>14764</v>
      </c>
      <c r="L23">
        <v>0</v>
      </c>
      <c r="M23">
        <v>0</v>
      </c>
      <c r="N23">
        <v>0</v>
      </c>
      <c r="O23">
        <v>0</v>
      </c>
      <c r="P23"/>
      <c r="Q23"/>
      <c r="R23"/>
      <c r="S23"/>
      <c r="T23"/>
      <c r="U23"/>
      <c r="V23"/>
      <c r="W23"/>
      <c r="X23">
        <v>4766.1611328125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>
        <v>5672.8167339777501</v>
      </c>
      <c r="AM23">
        <v>4204.9796065023302</v>
      </c>
      <c r="AN23">
        <v>4233.7339695148503</v>
      </c>
      <c r="AO23"/>
      <c r="AP23"/>
      <c r="AQ23"/>
      <c r="AR23"/>
      <c r="AS23">
        <v>24.631278991699201</v>
      </c>
      <c r="AT23">
        <v>21.9209499359131</v>
      </c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s="116" customFormat="1">
      <c r="A24" t="s">
        <v>60</v>
      </c>
      <c r="B24" s="201" t="s">
        <v>180</v>
      </c>
      <c r="C24" t="s">
        <v>57</v>
      </c>
      <c r="D24">
        <v>94.81472778320321</v>
      </c>
      <c r="E24">
        <f t="shared" si="0"/>
        <v>104.6469345092772</v>
      </c>
      <c r="F24">
        <f t="shared" si="1"/>
        <v>85.00301361084</v>
      </c>
      <c r="G24">
        <v>26.1617336273193</v>
      </c>
      <c r="H24">
        <v>21.25075340271</v>
      </c>
      <c r="I24">
        <v>17948</v>
      </c>
      <c r="J24">
        <v>358</v>
      </c>
      <c r="K24">
        <v>17590</v>
      </c>
      <c r="L24">
        <v>0</v>
      </c>
      <c r="M24">
        <v>0</v>
      </c>
      <c r="N24">
        <v>0</v>
      </c>
      <c r="O24">
        <v>0</v>
      </c>
      <c r="P24"/>
      <c r="Q24"/>
      <c r="R24"/>
      <c r="S24"/>
      <c r="T24"/>
      <c r="U24"/>
      <c r="V24"/>
      <c r="W24"/>
      <c r="X24">
        <v>4523.91845703125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>
        <v>5747.9371917554099</v>
      </c>
      <c r="AM24">
        <v>3682.9613445444602</v>
      </c>
      <c r="AN24">
        <v>3724.1504103624702</v>
      </c>
      <c r="AO24"/>
      <c r="AP24"/>
      <c r="AQ24"/>
      <c r="AR24"/>
      <c r="AS24">
        <v>24.957147598266602</v>
      </c>
      <c r="AT24">
        <v>22.4515495300293</v>
      </c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s="116" customFormat="1">
      <c r="A25" t="s">
        <v>42</v>
      </c>
      <c r="B25" s="201" t="s">
        <v>180</v>
      </c>
      <c r="C25" t="s">
        <v>39</v>
      </c>
      <c r="D25">
        <v>130.39501953125</v>
      </c>
      <c r="E25">
        <f t="shared" si="0"/>
        <v>142.65113830566401</v>
      </c>
      <c r="F25">
        <f t="shared" si="1"/>
        <v>118.1707305908204</v>
      </c>
      <c r="G25">
        <v>35.662784576416001</v>
      </c>
      <c r="H25">
        <v>29.542682647705099</v>
      </c>
      <c r="I25">
        <v>15954</v>
      </c>
      <c r="J25">
        <v>436</v>
      </c>
      <c r="K25">
        <v>15518</v>
      </c>
      <c r="L25">
        <v>0</v>
      </c>
      <c r="M25">
        <v>0</v>
      </c>
      <c r="N25">
        <v>0</v>
      </c>
      <c r="O25">
        <v>0</v>
      </c>
      <c r="P25"/>
      <c r="Q25"/>
      <c r="R25"/>
      <c r="S25"/>
      <c r="T25"/>
      <c r="U25"/>
      <c r="V25"/>
      <c r="W25"/>
      <c r="X25">
        <v>4766.1611328125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>
        <v>5593.1234702013999</v>
      </c>
      <c r="AM25">
        <v>4188.9730934313202</v>
      </c>
      <c r="AN25">
        <v>4227.3465147847</v>
      </c>
      <c r="AO25"/>
      <c r="AP25"/>
      <c r="AQ25"/>
      <c r="AR25"/>
      <c r="AS25">
        <v>34.161037445068402</v>
      </c>
      <c r="AT25">
        <v>31.0385417938232</v>
      </c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s="116" customFormat="1">
      <c r="A26" t="s">
        <v>61</v>
      </c>
      <c r="B26" s="201" t="s">
        <v>181</v>
      </c>
      <c r="C26" t="s">
        <v>57</v>
      </c>
      <c r="D26">
        <v>124.79733886718759</v>
      </c>
      <c r="E26">
        <f t="shared" si="0"/>
        <v>136.44664001464841</v>
      </c>
      <c r="F26">
        <f t="shared" si="1"/>
        <v>113.17678070068359</v>
      </c>
      <c r="G26">
        <v>34.111660003662102</v>
      </c>
      <c r="H26">
        <v>28.294195175170898</v>
      </c>
      <c r="I26">
        <v>16889</v>
      </c>
      <c r="J26">
        <v>442</v>
      </c>
      <c r="K26">
        <v>16447</v>
      </c>
      <c r="L26">
        <v>0</v>
      </c>
      <c r="M26">
        <v>0</v>
      </c>
      <c r="N26">
        <v>0</v>
      </c>
      <c r="O26">
        <v>0</v>
      </c>
      <c r="P26"/>
      <c r="Q26"/>
      <c r="R26"/>
      <c r="S26"/>
      <c r="T26"/>
      <c r="U26"/>
      <c r="V26"/>
      <c r="W26"/>
      <c r="X26">
        <v>4523.91845703125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>
        <v>5620.9532995439804</v>
      </c>
      <c r="AM26">
        <v>3627.2395320123901</v>
      </c>
      <c r="AN26">
        <v>3679.4167766834198</v>
      </c>
      <c r="AO26"/>
      <c r="AP26"/>
      <c r="AQ26"/>
      <c r="AR26"/>
      <c r="AS26">
        <v>32.684314727783203</v>
      </c>
      <c r="AT26">
        <v>29.716224670410199</v>
      </c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s="116" customFormat="1">
      <c r="A27" t="s">
        <v>43</v>
      </c>
      <c r="B27" s="201" t="s">
        <v>181</v>
      </c>
      <c r="C27" t="s">
        <v>39</v>
      </c>
      <c r="D27">
        <v>188.99506835937501</v>
      </c>
      <c r="E27">
        <f t="shared" si="0"/>
        <v>203.7424316406252</v>
      </c>
      <c r="F27">
        <f t="shared" si="1"/>
        <v>174.2937927246092</v>
      </c>
      <c r="G27">
        <v>50.9356079101563</v>
      </c>
      <c r="H27">
        <v>43.573448181152301</v>
      </c>
      <c r="I27">
        <v>16080</v>
      </c>
      <c r="J27">
        <v>633</v>
      </c>
      <c r="K27">
        <v>15447</v>
      </c>
      <c r="L27">
        <v>0</v>
      </c>
      <c r="M27">
        <v>0</v>
      </c>
      <c r="N27">
        <v>0</v>
      </c>
      <c r="O27">
        <v>0</v>
      </c>
      <c r="P27"/>
      <c r="Q27"/>
      <c r="R27"/>
      <c r="S27"/>
      <c r="T27"/>
      <c r="U27"/>
      <c r="V27"/>
      <c r="W27"/>
      <c r="X27">
        <v>4766.1611328125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>
        <v>5448.40785214875</v>
      </c>
      <c r="AM27">
        <v>4076.6853871175399</v>
      </c>
      <c r="AN27">
        <v>4130.6841632596297</v>
      </c>
      <c r="AO27"/>
      <c r="AP27"/>
      <c r="AQ27"/>
      <c r="AR27"/>
      <c r="AS27">
        <v>49.128364562988303</v>
      </c>
      <c r="AT27">
        <v>45.372169494628899</v>
      </c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s="116" customFormat="1">
      <c r="A28" t="s">
        <v>62</v>
      </c>
      <c r="B28" s="201" t="s">
        <v>182</v>
      </c>
      <c r="C28" t="s">
        <v>57</v>
      </c>
      <c r="D28">
        <v>83.578619384765602</v>
      </c>
      <c r="E28">
        <f t="shared" si="0"/>
        <v>93.309379577636804</v>
      </c>
      <c r="F28">
        <f t="shared" si="1"/>
        <v>73.867942810058395</v>
      </c>
      <c r="G28">
        <v>23.327344894409201</v>
      </c>
      <c r="H28">
        <v>18.466985702514599</v>
      </c>
      <c r="I28">
        <v>16133</v>
      </c>
      <c r="J28">
        <v>284</v>
      </c>
      <c r="K28">
        <v>15849</v>
      </c>
      <c r="L28">
        <v>0</v>
      </c>
      <c r="M28">
        <v>0</v>
      </c>
      <c r="N28">
        <v>0</v>
      </c>
      <c r="O28">
        <v>0</v>
      </c>
      <c r="P28"/>
      <c r="Q28"/>
      <c r="R28"/>
      <c r="S28"/>
      <c r="T28"/>
      <c r="U28"/>
      <c r="V28"/>
      <c r="W28"/>
      <c r="X28">
        <v>4523.91845703125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>
        <v>5616.1513104505902</v>
      </c>
      <c r="AM28">
        <v>3578.82878265005</v>
      </c>
      <c r="AN28">
        <v>3614.6931350888699</v>
      </c>
      <c r="AO28"/>
      <c r="AP28"/>
      <c r="AQ28"/>
      <c r="AR28"/>
      <c r="AS28">
        <v>22.135194778442401</v>
      </c>
      <c r="AT28">
        <v>19.655422210693398</v>
      </c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s="116" customFormat="1">
      <c r="A29" t="s">
        <v>44</v>
      </c>
      <c r="B29" s="201" t="s">
        <v>182</v>
      </c>
      <c r="C29" t="s">
        <v>39</v>
      </c>
      <c r="D29">
        <v>127.20571289062499</v>
      </c>
      <c r="E29">
        <f t="shared" si="0"/>
        <v>139.23091125488281</v>
      </c>
      <c r="F29">
        <f t="shared" si="1"/>
        <v>115.2111740112304</v>
      </c>
      <c r="G29">
        <v>34.807727813720703</v>
      </c>
      <c r="H29">
        <v>28.802793502807599</v>
      </c>
      <c r="I29">
        <v>16161</v>
      </c>
      <c r="J29">
        <v>431</v>
      </c>
      <c r="K29">
        <v>15730</v>
      </c>
      <c r="L29">
        <v>0</v>
      </c>
      <c r="M29">
        <v>0</v>
      </c>
      <c r="N29">
        <v>0</v>
      </c>
      <c r="O29">
        <v>0</v>
      </c>
      <c r="P29"/>
      <c r="Q29"/>
      <c r="R29"/>
      <c r="S29"/>
      <c r="T29"/>
      <c r="U29"/>
      <c r="V29"/>
      <c r="W29"/>
      <c r="X29">
        <v>4766.1611328125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>
        <v>5659.0009765625</v>
      </c>
      <c r="AM29">
        <v>4217.7720643059902</v>
      </c>
      <c r="AN29">
        <v>4256.2084024770602</v>
      </c>
      <c r="AO29"/>
      <c r="AP29"/>
      <c r="AQ29"/>
      <c r="AR29"/>
      <c r="AS29">
        <v>33.334297180175803</v>
      </c>
      <c r="AT29">
        <v>30.270557403564499</v>
      </c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s="116" customFormat="1">
      <c r="A30" t="s">
        <v>260</v>
      </c>
      <c r="B30" s="201" t="s">
        <v>7</v>
      </c>
      <c r="C30" t="s">
        <v>57</v>
      </c>
      <c r="D30">
        <v>0</v>
      </c>
      <c r="E30">
        <f t="shared" si="0"/>
        <v>0.80631506443023604</v>
      </c>
      <c r="F30">
        <f t="shared" si="1"/>
        <v>0</v>
      </c>
      <c r="G30">
        <v>0.20157876610755901</v>
      </c>
      <c r="H30">
        <v>0</v>
      </c>
      <c r="I30">
        <v>17487</v>
      </c>
      <c r="J30">
        <v>0</v>
      </c>
      <c r="K30">
        <v>17487</v>
      </c>
      <c r="L30">
        <v>0</v>
      </c>
      <c r="M30">
        <v>0</v>
      </c>
      <c r="N30">
        <v>0</v>
      </c>
      <c r="O30">
        <v>0</v>
      </c>
      <c r="P30"/>
      <c r="Q30"/>
      <c r="R30"/>
      <c r="S30"/>
      <c r="T30"/>
      <c r="U30"/>
      <c r="V30"/>
      <c r="W30"/>
      <c r="X30">
        <v>4523.91845703125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>
        <v>0</v>
      </c>
      <c r="AM30">
        <v>3479.4584328352598</v>
      </c>
      <c r="AN30">
        <v>3479.4584328352698</v>
      </c>
      <c r="AO30"/>
      <c r="AP30"/>
      <c r="AQ30"/>
      <c r="AR30"/>
      <c r="AS30">
        <v>9.2105634510517106E-2</v>
      </c>
      <c r="AT30">
        <v>0</v>
      </c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s="116" customFormat="1">
      <c r="A31" t="s">
        <v>47</v>
      </c>
      <c r="B31" s="201" t="s">
        <v>7</v>
      </c>
      <c r="C31" t="s">
        <v>39</v>
      </c>
      <c r="D31">
        <v>0</v>
      </c>
      <c r="E31">
        <f t="shared" si="0"/>
        <v>0.76763796806335605</v>
      </c>
      <c r="F31">
        <f t="shared" si="1"/>
        <v>0</v>
      </c>
      <c r="G31">
        <v>0.19190949201583901</v>
      </c>
      <c r="H31">
        <v>0</v>
      </c>
      <c r="I31">
        <v>18368</v>
      </c>
      <c r="J31">
        <v>0</v>
      </c>
      <c r="K31">
        <v>18368</v>
      </c>
      <c r="L31">
        <v>0</v>
      </c>
      <c r="M31">
        <v>0</v>
      </c>
      <c r="N31">
        <v>0</v>
      </c>
      <c r="O31">
        <v>0</v>
      </c>
      <c r="P31"/>
      <c r="Q31"/>
      <c r="R31"/>
      <c r="S31"/>
      <c r="T31"/>
      <c r="U31"/>
      <c r="V31"/>
      <c r="W31"/>
      <c r="X31">
        <v>4766.1611328125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>
        <v>0</v>
      </c>
      <c r="AM31">
        <v>4052.39525456711</v>
      </c>
      <c r="AN31">
        <v>4052.39525456711</v>
      </c>
      <c r="AO31"/>
      <c r="AP31"/>
      <c r="AQ31"/>
      <c r="AR31"/>
      <c r="AS31">
        <v>8.7687723338604001E-2</v>
      </c>
      <c r="AT31">
        <v>0</v>
      </c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s="116" customFormat="1">
      <c r="A32" t="s">
        <v>71</v>
      </c>
      <c r="B32" s="201" t="s">
        <v>188</v>
      </c>
      <c r="C32" t="s">
        <v>57</v>
      </c>
      <c r="D32">
        <v>36.6622924804688</v>
      </c>
      <c r="E32">
        <f t="shared" si="0"/>
        <v>42.873996734619197</v>
      </c>
      <c r="F32">
        <f t="shared" si="1"/>
        <v>30.458772659301761</v>
      </c>
      <c r="G32">
        <v>10.718499183654799</v>
      </c>
      <c r="H32">
        <v>7.6146931648254403</v>
      </c>
      <c r="I32">
        <v>17267</v>
      </c>
      <c r="J32">
        <v>134</v>
      </c>
      <c r="K32">
        <v>17133</v>
      </c>
      <c r="L32">
        <v>0</v>
      </c>
      <c r="M32">
        <v>0</v>
      </c>
      <c r="N32">
        <v>0</v>
      </c>
      <c r="O32">
        <v>0</v>
      </c>
      <c r="P32"/>
      <c r="Q32"/>
      <c r="R32"/>
      <c r="S32"/>
      <c r="T32"/>
      <c r="U32"/>
      <c r="V32"/>
      <c r="W32"/>
      <c r="X32">
        <v>4523.91845703125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>
        <v>5710.1755699043797</v>
      </c>
      <c r="AM32">
        <v>3635.21085599154</v>
      </c>
      <c r="AN32">
        <v>3651.3135531401099</v>
      </c>
      <c r="AO32"/>
      <c r="AP32"/>
      <c r="AQ32"/>
      <c r="AR32"/>
      <c r="AS32">
        <v>9.9576263427734393</v>
      </c>
      <c r="AT32">
        <v>8.3740530014038104</v>
      </c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s="116" customFormat="1">
      <c r="A33" t="s">
        <v>54</v>
      </c>
      <c r="B33" s="201" t="s">
        <v>188</v>
      </c>
      <c r="C33" t="s">
        <v>39</v>
      </c>
      <c r="D33">
        <v>27.719296264648399</v>
      </c>
      <c r="E33">
        <f t="shared" si="0"/>
        <v>33.912399291992202</v>
      </c>
      <c r="F33">
        <f t="shared" si="1"/>
        <v>22.334590911865241</v>
      </c>
      <c r="G33">
        <v>8.4780998229980504</v>
      </c>
      <c r="H33">
        <v>5.5836477279663104</v>
      </c>
      <c r="I33">
        <v>15154</v>
      </c>
      <c r="J33">
        <v>89</v>
      </c>
      <c r="K33">
        <v>15065</v>
      </c>
      <c r="L33">
        <v>0</v>
      </c>
      <c r="M33">
        <v>0</v>
      </c>
      <c r="N33">
        <v>0</v>
      </c>
      <c r="O33">
        <v>0</v>
      </c>
      <c r="P33"/>
      <c r="Q33"/>
      <c r="R33"/>
      <c r="S33"/>
      <c r="T33"/>
      <c r="U33"/>
      <c r="V33"/>
      <c r="W33"/>
      <c r="X33">
        <v>4766.1611328125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>
        <v>5529.9520222524598</v>
      </c>
      <c r="AM33">
        <v>3975.0585654870602</v>
      </c>
      <c r="AN33">
        <v>3984.1905120128699</v>
      </c>
      <c r="AO33"/>
      <c r="AP33"/>
      <c r="AQ33"/>
      <c r="AR33"/>
      <c r="AS33">
        <v>7.6894454956054696</v>
      </c>
      <c r="AT33">
        <v>6.2222805023193404</v>
      </c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/>
      <c r="B34" s="201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>
      <c r="A35"/>
      <c r="B35" s="201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>
      <c r="A36"/>
      <c r="B36" s="201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>
      <c r="A37"/>
      <c r="B37" s="20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/>
      <c r="B38" s="201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/>
      <c r="B39" s="201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/>
      <c r="B40" s="201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/>
      <c r="B41" s="20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>
      <c r="A42"/>
      <c r="B42" s="201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>
      <c r="A43"/>
      <c r="B43" s="201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>
      <c r="A44"/>
      <c r="B44" s="201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/>
      <c r="B45" s="201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/>
      <c r="B46" s="201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/>
      <c r="B47" s="201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/>
      <c r="B48" s="20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>
      <c r="A49"/>
      <c r="B49" s="201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>
      <c r="A50"/>
      <c r="B50" s="20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>
      <c r="A51"/>
      <c r="B51" s="20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/>
      <c r="B52" s="201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/>
      <c r="B53" s="201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/>
      <c r="B54" s="20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/>
      <c r="B55" s="201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>
      <c r="A56"/>
      <c r="B56" s="20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>
      <c r="A57"/>
      <c r="B57" s="201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>
      <c r="A58"/>
      <c r="B58" s="201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/>
      <c r="B59" s="201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/>
      <c r="B60" s="20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/>
      <c r="B61" s="20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/>
      <c r="B62" s="201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>
      <c r="A63"/>
      <c r="B63" s="201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>
      <c r="A64"/>
      <c r="B64" s="201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>
      <c r="A65"/>
      <c r="B65" s="201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</sheetData>
  <autoFilter ref="A1:BF1" xr:uid="{CA3C9B14-2E6F-7043-A492-A93BEC950101}">
    <sortState xmlns:xlrd2="http://schemas.microsoft.com/office/spreadsheetml/2017/richdata2" ref="A2:BF33">
      <sortCondition ref="B1:B33"/>
    </sortState>
  </autoFilter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A947-3A20-824D-ACB8-4E7EE5E67371}">
  <dimension ref="A1:A32"/>
  <sheetViews>
    <sheetView workbookViewId="0">
      <selection sqref="A1:A32"/>
    </sheetView>
  </sheetViews>
  <sheetFormatPr defaultColWidth="10.6640625" defaultRowHeight="15.5"/>
  <sheetData>
    <row r="1" spans="1:1" ht="16" thickBot="1">
      <c r="A1" s="169" t="s">
        <v>177</v>
      </c>
    </row>
    <row r="2" spans="1:1">
      <c r="A2" s="169" t="s">
        <v>177</v>
      </c>
    </row>
    <row r="3" spans="1:1">
      <c r="A3" s="170" t="s">
        <v>178</v>
      </c>
    </row>
    <row r="4" spans="1:1">
      <c r="A4" s="170" t="s">
        <v>178</v>
      </c>
    </row>
    <row r="5" spans="1:1">
      <c r="A5" s="170" t="s">
        <v>179</v>
      </c>
    </row>
    <row r="6" spans="1:1">
      <c r="A6" s="170" t="s">
        <v>179</v>
      </c>
    </row>
    <row r="7" spans="1:1">
      <c r="A7" s="170" t="s">
        <v>180</v>
      </c>
    </row>
    <row r="8" spans="1:1">
      <c r="A8" s="170" t="s">
        <v>180</v>
      </c>
    </row>
    <row r="9" spans="1:1">
      <c r="A9" s="170" t="s">
        <v>181</v>
      </c>
    </row>
    <row r="10" spans="1:1">
      <c r="A10" s="170" t="s">
        <v>181</v>
      </c>
    </row>
    <row r="11" spans="1:1">
      <c r="A11" s="170" t="s">
        <v>182</v>
      </c>
    </row>
    <row r="12" spans="1:1">
      <c r="A12" s="170" t="s">
        <v>182</v>
      </c>
    </row>
    <row r="13" spans="1:1">
      <c r="A13" s="183">
        <v>11194</v>
      </c>
    </row>
    <row r="14" spans="1:1">
      <c r="A14" s="183">
        <v>11194</v>
      </c>
    </row>
    <row r="15" spans="1:1" ht="16" thickBot="1">
      <c r="A15" s="184">
        <v>11245</v>
      </c>
    </row>
    <row r="16" spans="1:1" ht="16" thickBot="1">
      <c r="A16" s="184">
        <v>11245</v>
      </c>
    </row>
    <row r="17" spans="1:1" ht="16" thickBot="1">
      <c r="A17" s="169" t="s">
        <v>7</v>
      </c>
    </row>
    <row r="18" spans="1:1">
      <c r="A18" s="169" t="s">
        <v>7</v>
      </c>
    </row>
    <row r="19" spans="1:1">
      <c r="A19" s="183">
        <v>11284</v>
      </c>
    </row>
    <row r="20" spans="1:1">
      <c r="A20" s="183">
        <v>11284</v>
      </c>
    </row>
    <row r="21" spans="1:1">
      <c r="A21" s="183">
        <v>12028</v>
      </c>
    </row>
    <row r="22" spans="1:1">
      <c r="A22" s="183">
        <v>12028</v>
      </c>
    </row>
    <row r="23" spans="1:1">
      <c r="A23" s="183">
        <v>12045</v>
      </c>
    </row>
    <row r="24" spans="1:1">
      <c r="A24" s="183">
        <v>12045</v>
      </c>
    </row>
    <row r="25" spans="1:1">
      <c r="A25" s="183" t="s">
        <v>160</v>
      </c>
    </row>
    <row r="26" spans="1:1">
      <c r="A26" s="183" t="s">
        <v>160</v>
      </c>
    </row>
    <row r="27" spans="1:1">
      <c r="A27" s="183" t="s">
        <v>192</v>
      </c>
    </row>
    <row r="28" spans="1:1">
      <c r="A28" s="183" t="s">
        <v>192</v>
      </c>
    </row>
    <row r="29" spans="1:1">
      <c r="A29" s="183" t="s">
        <v>193</v>
      </c>
    </row>
    <row r="30" spans="1:1">
      <c r="A30" s="183" t="s">
        <v>193</v>
      </c>
    </row>
    <row r="31" spans="1:1" ht="16" thickBot="1">
      <c r="A31" s="171" t="s">
        <v>7</v>
      </c>
    </row>
    <row r="32" spans="1:1" ht="16" thickBot="1">
      <c r="A32" s="17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373B-A5C6-AC46-9277-C22408EE8D64}">
  <dimension ref="A1:BR33"/>
  <sheetViews>
    <sheetView topLeftCell="AC1" zoomScale="50" zoomScaleNormal="50" workbookViewId="0">
      <selection activeCell="AT25" sqref="AT2:AT25"/>
    </sheetView>
  </sheetViews>
  <sheetFormatPr defaultColWidth="10.83203125" defaultRowHeight="15.5"/>
  <cols>
    <col min="1" max="1" width="10.83203125" style="38"/>
    <col min="2" max="2" width="10.83203125" style="142"/>
    <col min="3" max="7" width="10.83203125" style="38"/>
    <col min="8" max="10" width="10.83203125" style="141"/>
    <col min="11" max="16384" width="10.83203125" style="38"/>
  </cols>
  <sheetData>
    <row r="1" spans="1:70">
      <c r="A1" t="s">
        <v>35</v>
      </c>
      <c r="B1" t="s">
        <v>36</v>
      </c>
      <c r="C1" t="s">
        <v>37</v>
      </c>
      <c r="D1" t="s">
        <v>263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11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238</v>
      </c>
      <c r="AY1" t="s">
        <v>239</v>
      </c>
      <c r="AZ1" t="s">
        <v>240</v>
      </c>
      <c r="BA1" t="s">
        <v>241</v>
      </c>
      <c r="BB1" t="s">
        <v>242</v>
      </c>
      <c r="BC1" t="s">
        <v>243</v>
      </c>
      <c r="BD1" t="s">
        <v>244</v>
      </c>
      <c r="BE1" t="s">
        <v>245</v>
      </c>
      <c r="BF1" t="s">
        <v>246</v>
      </c>
      <c r="BG1" t="s">
        <v>247</v>
      </c>
      <c r="BH1" t="s">
        <v>248</v>
      </c>
      <c r="BI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  <c r="BO1"/>
      <c r="BP1" s="152"/>
      <c r="BQ1" s="152"/>
      <c r="BR1" s="152"/>
    </row>
    <row r="2" spans="1:70">
      <c r="A2" t="s">
        <v>86</v>
      </c>
      <c r="B2" t="s">
        <v>163</v>
      </c>
      <c r="C2" t="s">
        <v>57</v>
      </c>
      <c r="D2">
        <f t="shared" ref="D2:D33" si="0">L2/5</f>
        <v>139.1303833007812</v>
      </c>
      <c r="E2">
        <v>34.782596588134801</v>
      </c>
      <c r="F2" t="s">
        <v>255</v>
      </c>
      <c r="G2" t="s">
        <v>256</v>
      </c>
      <c r="H2" t="s">
        <v>257</v>
      </c>
      <c r="I2" t="s">
        <v>257</v>
      </c>
      <c r="J2" t="s">
        <v>258</v>
      </c>
      <c r="K2" t="s">
        <v>259</v>
      </c>
      <c r="L2">
        <v>695.65191650390602</v>
      </c>
      <c r="M2"/>
      <c r="N2"/>
      <c r="O2">
        <v>37.703895568847699</v>
      </c>
      <c r="P2">
        <v>31.868526458740199</v>
      </c>
      <c r="Q2">
        <v>18742</v>
      </c>
      <c r="R2">
        <v>546</v>
      </c>
      <c r="S2">
        <v>18196</v>
      </c>
      <c r="T2">
        <v>0</v>
      </c>
      <c r="U2">
        <v>0</v>
      </c>
      <c r="V2">
        <v>0</v>
      </c>
      <c r="W2">
        <v>0</v>
      </c>
      <c r="X2"/>
      <c r="Y2"/>
      <c r="Z2"/>
      <c r="AA2"/>
      <c r="AB2"/>
      <c r="AC2"/>
      <c r="AD2"/>
      <c r="AE2"/>
      <c r="AF2">
        <v>4523.91845703125</v>
      </c>
      <c r="AG2"/>
      <c r="AH2"/>
      <c r="AI2"/>
      <c r="AJ2"/>
      <c r="AK2"/>
      <c r="AL2"/>
      <c r="AM2"/>
      <c r="AN2"/>
      <c r="AO2"/>
      <c r="AP2"/>
      <c r="AQ2"/>
      <c r="AR2"/>
      <c r="AS2"/>
      <c r="AT2">
        <v>5767.8738803514198</v>
      </c>
      <c r="AU2">
        <v>3732.66182990671</v>
      </c>
      <c r="AV2">
        <v>3791.9525021691502</v>
      </c>
      <c r="AW2"/>
      <c r="AX2"/>
      <c r="AY2"/>
      <c r="AZ2"/>
      <c r="BA2">
        <v>36.272148132324197</v>
      </c>
      <c r="BB2">
        <v>33.294921875</v>
      </c>
      <c r="BC2"/>
      <c r="BD2"/>
      <c r="BE2"/>
      <c r="BF2"/>
      <c r="BG2"/>
      <c r="BH2"/>
      <c r="BI2"/>
      <c r="BJ2"/>
      <c r="BK2"/>
      <c r="BL2"/>
      <c r="BM2"/>
      <c r="BN2"/>
    </row>
    <row r="3" spans="1:70">
      <c r="A3" t="s">
        <v>72</v>
      </c>
      <c r="B3" t="s">
        <v>163</v>
      </c>
      <c r="C3" t="s">
        <v>39</v>
      </c>
      <c r="D3">
        <f t="shared" si="0"/>
        <v>227.52048339843799</v>
      </c>
      <c r="E3">
        <v>56.880119323730497</v>
      </c>
      <c r="F3" t="s">
        <v>255</v>
      </c>
      <c r="G3" t="s">
        <v>256</v>
      </c>
      <c r="H3" t="s">
        <v>257</v>
      </c>
      <c r="I3" t="s">
        <v>257</v>
      </c>
      <c r="J3" t="s">
        <v>258</v>
      </c>
      <c r="K3" t="s">
        <v>259</v>
      </c>
      <c r="L3">
        <v>1137.60241699219</v>
      </c>
      <c r="M3"/>
      <c r="N3"/>
      <c r="O3">
        <v>60.565799713134801</v>
      </c>
      <c r="P3">
        <v>53.2059516906738</v>
      </c>
      <c r="Q3">
        <v>19450</v>
      </c>
      <c r="R3">
        <v>918</v>
      </c>
      <c r="S3">
        <v>18532</v>
      </c>
      <c r="T3">
        <v>0</v>
      </c>
      <c r="U3">
        <v>0</v>
      </c>
      <c r="V3">
        <v>0</v>
      </c>
      <c r="W3">
        <v>0</v>
      </c>
      <c r="X3"/>
      <c r="Y3"/>
      <c r="Z3"/>
      <c r="AA3"/>
      <c r="AB3"/>
      <c r="AC3"/>
      <c r="AD3"/>
      <c r="AE3"/>
      <c r="AF3">
        <v>4766.1611328125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>
        <v>5277.8328923909003</v>
      </c>
      <c r="AU3">
        <v>3943.9241964569501</v>
      </c>
      <c r="AV3">
        <v>4006.8819436480799</v>
      </c>
      <c r="AW3"/>
      <c r="AX3"/>
      <c r="AY3"/>
      <c r="AZ3"/>
      <c r="BA3">
        <v>58.759124755859403</v>
      </c>
      <c r="BB3">
        <v>55.004108428955099</v>
      </c>
      <c r="BC3"/>
      <c r="BD3"/>
      <c r="BE3"/>
      <c r="BF3"/>
      <c r="BG3"/>
      <c r="BH3"/>
      <c r="BI3"/>
      <c r="BJ3"/>
      <c r="BK3"/>
      <c r="BL3"/>
      <c r="BM3"/>
      <c r="BN3"/>
    </row>
    <row r="4" spans="1:70">
      <c r="A4" t="s">
        <v>87</v>
      </c>
      <c r="B4" t="s">
        <v>164</v>
      </c>
      <c r="C4" t="s">
        <v>57</v>
      </c>
      <c r="D4">
        <f t="shared" si="0"/>
        <v>162.97080078125001</v>
      </c>
      <c r="E4">
        <v>40.742698669433601</v>
      </c>
      <c r="F4" t="s">
        <v>255</v>
      </c>
      <c r="G4" t="s">
        <v>256</v>
      </c>
      <c r="H4" t="s">
        <v>257</v>
      </c>
      <c r="I4" t="s">
        <v>257</v>
      </c>
      <c r="J4" t="s">
        <v>258</v>
      </c>
      <c r="K4" t="s">
        <v>259</v>
      </c>
      <c r="L4">
        <v>814.85400390625</v>
      </c>
      <c r="M4"/>
      <c r="N4"/>
      <c r="O4">
        <v>43.898738861083999</v>
      </c>
      <c r="P4">
        <v>37.595100402832003</v>
      </c>
      <c r="Q4">
        <v>18861</v>
      </c>
      <c r="R4">
        <v>642</v>
      </c>
      <c r="S4">
        <v>18219</v>
      </c>
      <c r="T4">
        <v>0</v>
      </c>
      <c r="U4">
        <v>0</v>
      </c>
      <c r="V4">
        <v>0</v>
      </c>
      <c r="W4">
        <v>0</v>
      </c>
      <c r="X4"/>
      <c r="Y4"/>
      <c r="Z4"/>
      <c r="AA4"/>
      <c r="AB4"/>
      <c r="AC4"/>
      <c r="AD4"/>
      <c r="AE4"/>
      <c r="AF4">
        <v>4523.91845703125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>
        <v>5661.7363220405005</v>
      </c>
      <c r="AU4">
        <v>3638.7481204160099</v>
      </c>
      <c r="AV4">
        <v>3707.6075883892399</v>
      </c>
      <c r="AW4"/>
      <c r="AX4"/>
      <c r="AY4"/>
      <c r="AZ4"/>
      <c r="BA4">
        <v>42.351860046386697</v>
      </c>
      <c r="BB4">
        <v>39.135730743408203</v>
      </c>
      <c r="BC4"/>
      <c r="BD4"/>
      <c r="BE4"/>
      <c r="BF4"/>
      <c r="BG4"/>
      <c r="BH4"/>
      <c r="BI4"/>
      <c r="BJ4"/>
      <c r="BK4"/>
      <c r="BL4"/>
      <c r="BM4"/>
      <c r="BN4"/>
    </row>
    <row r="5" spans="1:70">
      <c r="A5" t="s">
        <v>73</v>
      </c>
      <c r="B5" t="s">
        <v>164</v>
      </c>
      <c r="C5" t="s">
        <v>39</v>
      </c>
      <c r="D5">
        <f t="shared" si="0"/>
        <v>196.6316040039062</v>
      </c>
      <c r="E5">
        <v>49.157901763916001</v>
      </c>
      <c r="F5" t="s">
        <v>255</v>
      </c>
      <c r="G5" t="s">
        <v>256</v>
      </c>
      <c r="H5" t="s">
        <v>257</v>
      </c>
      <c r="I5" t="s">
        <v>257</v>
      </c>
      <c r="J5" t="s">
        <v>258</v>
      </c>
      <c r="K5" t="s">
        <v>259</v>
      </c>
      <c r="L5">
        <v>983.15802001953102</v>
      </c>
      <c r="M5"/>
      <c r="N5"/>
      <c r="O5">
        <v>52.628719329833999</v>
      </c>
      <c r="P5">
        <v>45.697296142578097</v>
      </c>
      <c r="Q5">
        <v>18889</v>
      </c>
      <c r="R5">
        <v>773</v>
      </c>
      <c r="S5">
        <v>18116</v>
      </c>
      <c r="T5">
        <v>0</v>
      </c>
      <c r="U5">
        <v>0</v>
      </c>
      <c r="V5">
        <v>0</v>
      </c>
      <c r="W5">
        <v>0</v>
      </c>
      <c r="X5"/>
      <c r="Y5"/>
      <c r="Z5"/>
      <c r="AA5"/>
      <c r="AB5"/>
      <c r="AC5"/>
      <c r="AD5"/>
      <c r="AE5"/>
      <c r="AF5">
        <v>4766.1611328125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>
        <v>5315.9218099379405</v>
      </c>
      <c r="AU5">
        <v>3981.0436302180001</v>
      </c>
      <c r="AV5">
        <v>4035.67123532804</v>
      </c>
      <c r="AW5"/>
      <c r="AX5"/>
      <c r="AY5"/>
      <c r="AZ5"/>
      <c r="BA5">
        <v>50.927448272705099</v>
      </c>
      <c r="BB5">
        <v>47.391014099121101</v>
      </c>
      <c r="BC5"/>
      <c r="BD5"/>
      <c r="BE5"/>
      <c r="BF5"/>
      <c r="BG5"/>
      <c r="BH5"/>
      <c r="BI5"/>
      <c r="BJ5"/>
      <c r="BK5"/>
      <c r="BL5"/>
      <c r="BM5"/>
      <c r="BN5"/>
    </row>
    <row r="6" spans="1:70">
      <c r="A6" t="s">
        <v>88</v>
      </c>
      <c r="B6" t="s">
        <v>165</v>
      </c>
      <c r="C6" t="s">
        <v>57</v>
      </c>
      <c r="D6">
        <f t="shared" si="0"/>
        <v>106.3125122070312</v>
      </c>
      <c r="E6">
        <v>26.578126907348601</v>
      </c>
      <c r="F6" t="s">
        <v>255</v>
      </c>
      <c r="G6" t="s">
        <v>256</v>
      </c>
      <c r="H6" t="s">
        <v>257</v>
      </c>
      <c r="I6" t="s">
        <v>257</v>
      </c>
      <c r="J6" t="s">
        <v>258</v>
      </c>
      <c r="K6" t="s">
        <v>259</v>
      </c>
      <c r="L6">
        <v>531.56256103515602</v>
      </c>
      <c r="M6"/>
      <c r="N6"/>
      <c r="O6">
        <v>29.205528259277301</v>
      </c>
      <c r="P6">
        <v>23.956581115722699</v>
      </c>
      <c r="Q6">
        <v>17638</v>
      </c>
      <c r="R6">
        <v>394</v>
      </c>
      <c r="S6">
        <v>17244</v>
      </c>
      <c r="T6">
        <v>0</v>
      </c>
      <c r="U6">
        <v>0</v>
      </c>
      <c r="V6">
        <v>0</v>
      </c>
      <c r="W6">
        <v>0</v>
      </c>
      <c r="X6"/>
      <c r="Y6"/>
      <c r="Z6"/>
      <c r="AA6"/>
      <c r="AB6"/>
      <c r="AC6"/>
      <c r="AD6"/>
      <c r="AE6"/>
      <c r="AF6">
        <v>4523.91845703125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>
        <v>5603.3726812837103</v>
      </c>
      <c r="AU6">
        <v>3613.9722582118702</v>
      </c>
      <c r="AV6">
        <v>3658.4117505970798</v>
      </c>
      <c r="AW6"/>
      <c r="AX6"/>
      <c r="AY6"/>
      <c r="AZ6"/>
      <c r="BA6">
        <v>27.917905807495099</v>
      </c>
      <c r="BB6">
        <v>25.239873886108398</v>
      </c>
      <c r="BC6"/>
      <c r="BD6"/>
      <c r="BE6"/>
      <c r="BF6"/>
      <c r="BG6"/>
      <c r="BH6"/>
      <c r="BI6"/>
      <c r="BJ6"/>
      <c r="BK6"/>
      <c r="BL6"/>
      <c r="BM6"/>
      <c r="BN6"/>
    </row>
    <row r="7" spans="1:70">
      <c r="A7" t="s">
        <v>74</v>
      </c>
      <c r="B7" t="s">
        <v>165</v>
      </c>
      <c r="C7" t="s">
        <v>39</v>
      </c>
      <c r="D7">
        <f t="shared" si="0"/>
        <v>144.7810180664062</v>
      </c>
      <c r="E7">
        <v>36.195255279541001</v>
      </c>
      <c r="F7" t="s">
        <v>255</v>
      </c>
      <c r="G7" t="s">
        <v>256</v>
      </c>
      <c r="H7" t="s">
        <v>257</v>
      </c>
      <c r="I7" t="s">
        <v>257</v>
      </c>
      <c r="J7" t="s">
        <v>258</v>
      </c>
      <c r="K7" t="s">
        <v>259</v>
      </c>
      <c r="L7">
        <v>723.90509033203102</v>
      </c>
      <c r="M7"/>
      <c r="N7"/>
      <c r="O7">
        <v>39.3755073547363</v>
      </c>
      <c r="P7">
        <v>33.023574829101598</v>
      </c>
      <c r="Q7">
        <v>16470</v>
      </c>
      <c r="R7">
        <v>499</v>
      </c>
      <c r="S7">
        <v>15971</v>
      </c>
      <c r="T7">
        <v>0</v>
      </c>
      <c r="U7">
        <v>0</v>
      </c>
      <c r="V7">
        <v>0</v>
      </c>
      <c r="W7">
        <v>0</v>
      </c>
      <c r="X7"/>
      <c r="Y7"/>
      <c r="Z7"/>
      <c r="AA7"/>
      <c r="AB7"/>
      <c r="AC7"/>
      <c r="AD7"/>
      <c r="AE7"/>
      <c r="AF7">
        <v>4766.1611328125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>
        <v>5346.1257935793501</v>
      </c>
      <c r="AU7">
        <v>4038.1355315242999</v>
      </c>
      <c r="AV7">
        <v>4077.76438038681</v>
      </c>
      <c r="AW7"/>
      <c r="AX7"/>
      <c r="AY7"/>
      <c r="AZ7"/>
      <c r="BA7">
        <v>37.816757202148402</v>
      </c>
      <c r="BB7">
        <v>34.575984954833999</v>
      </c>
      <c r="BC7"/>
      <c r="BD7"/>
      <c r="BE7"/>
      <c r="BF7"/>
      <c r="BG7"/>
      <c r="BH7"/>
      <c r="BI7"/>
      <c r="BJ7"/>
      <c r="BK7"/>
      <c r="BL7"/>
      <c r="BM7"/>
      <c r="BN7"/>
    </row>
    <row r="8" spans="1:70">
      <c r="A8" t="s">
        <v>89</v>
      </c>
      <c r="B8" t="s">
        <v>166</v>
      </c>
      <c r="C8" t="s">
        <v>57</v>
      </c>
      <c r="D8">
        <f t="shared" si="0"/>
        <v>92.750708007812605</v>
      </c>
      <c r="E8">
        <v>23.187677383422901</v>
      </c>
      <c r="F8" t="s">
        <v>255</v>
      </c>
      <c r="G8" t="s">
        <v>256</v>
      </c>
      <c r="H8" t="s">
        <v>257</v>
      </c>
      <c r="I8" t="s">
        <v>257</v>
      </c>
      <c r="J8" t="s">
        <v>258</v>
      </c>
      <c r="K8" t="s">
        <v>259</v>
      </c>
      <c r="L8">
        <v>463.75354003906301</v>
      </c>
      <c r="M8"/>
      <c r="N8"/>
      <c r="O8">
        <v>26.2698764801025</v>
      </c>
      <c r="P8">
        <v>20.113531112670898</v>
      </c>
      <c r="Q8">
        <v>11170</v>
      </c>
      <c r="R8">
        <v>218</v>
      </c>
      <c r="S8">
        <v>10952</v>
      </c>
      <c r="T8">
        <v>0</v>
      </c>
      <c r="U8">
        <v>0</v>
      </c>
      <c r="V8">
        <v>0</v>
      </c>
      <c r="W8">
        <v>0</v>
      </c>
      <c r="X8"/>
      <c r="Y8"/>
      <c r="Z8"/>
      <c r="AA8"/>
      <c r="AB8"/>
      <c r="AC8"/>
      <c r="AD8"/>
      <c r="AE8"/>
      <c r="AF8">
        <v>4523.91845703125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>
        <v>5518.2920235450101</v>
      </c>
      <c r="AU8">
        <v>3174.5772252720199</v>
      </c>
      <c r="AV8">
        <v>3220.3184809590002</v>
      </c>
      <c r="AW8"/>
      <c r="AX8"/>
      <c r="AY8"/>
      <c r="AZ8"/>
      <c r="BA8">
        <v>24.759220123291001</v>
      </c>
      <c r="BB8">
        <v>21.618228912353501</v>
      </c>
      <c r="BC8"/>
      <c r="BD8"/>
      <c r="BE8"/>
      <c r="BF8"/>
      <c r="BG8"/>
      <c r="BH8"/>
      <c r="BI8"/>
      <c r="BJ8"/>
      <c r="BK8"/>
      <c r="BL8"/>
      <c r="BM8"/>
      <c r="BN8"/>
    </row>
    <row r="9" spans="1:70">
      <c r="A9" t="s">
        <v>75</v>
      </c>
      <c r="B9" t="s">
        <v>166</v>
      </c>
      <c r="C9" t="s">
        <v>39</v>
      </c>
      <c r="D9">
        <f t="shared" si="0"/>
        <v>166.92857666015621</v>
      </c>
      <c r="E9">
        <v>41.732143402099602</v>
      </c>
      <c r="F9" t="s">
        <v>255</v>
      </c>
      <c r="G9" t="s">
        <v>256</v>
      </c>
      <c r="H9" t="s">
        <v>257</v>
      </c>
      <c r="I9" t="s">
        <v>257</v>
      </c>
      <c r="J9" t="s">
        <v>258</v>
      </c>
      <c r="K9" t="s">
        <v>259</v>
      </c>
      <c r="L9">
        <v>834.64288330078102</v>
      </c>
      <c r="M9"/>
      <c r="N9"/>
      <c r="O9">
        <v>45.187705993652301</v>
      </c>
      <c r="P9">
        <v>38.286697387695298</v>
      </c>
      <c r="Q9">
        <v>16126</v>
      </c>
      <c r="R9">
        <v>562</v>
      </c>
      <c r="S9">
        <v>15564</v>
      </c>
      <c r="T9">
        <v>0</v>
      </c>
      <c r="U9">
        <v>0</v>
      </c>
      <c r="V9">
        <v>0</v>
      </c>
      <c r="W9">
        <v>0</v>
      </c>
      <c r="X9"/>
      <c r="Y9"/>
      <c r="Z9"/>
      <c r="AA9"/>
      <c r="AB9"/>
      <c r="AC9"/>
      <c r="AD9"/>
      <c r="AE9"/>
      <c r="AF9">
        <v>4766.1611328125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>
        <v>5468.8227460868002</v>
      </c>
      <c r="AU9">
        <v>4140.8979403874</v>
      </c>
      <c r="AV9">
        <v>4187.1768527526801</v>
      </c>
      <c r="AW9"/>
      <c r="AX9"/>
      <c r="AY9"/>
      <c r="AZ9"/>
      <c r="BA9">
        <v>43.4939155578613</v>
      </c>
      <c r="BB9">
        <v>39.972999572753899</v>
      </c>
      <c r="BC9"/>
      <c r="BD9"/>
      <c r="BE9"/>
      <c r="BF9"/>
      <c r="BG9"/>
      <c r="BH9"/>
      <c r="BI9"/>
      <c r="BJ9"/>
      <c r="BK9"/>
      <c r="BL9"/>
      <c r="BM9"/>
      <c r="BN9"/>
    </row>
    <row r="10" spans="1:70">
      <c r="A10" t="s">
        <v>90</v>
      </c>
      <c r="B10" t="s">
        <v>167</v>
      </c>
      <c r="C10" t="s">
        <v>57</v>
      </c>
      <c r="D10">
        <f t="shared" si="0"/>
        <v>81.913629150390605</v>
      </c>
      <c r="E10">
        <v>20.478406906127901</v>
      </c>
      <c r="F10" t="s">
        <v>255</v>
      </c>
      <c r="G10" t="s">
        <v>256</v>
      </c>
      <c r="H10" t="s">
        <v>257</v>
      </c>
      <c r="I10" t="s">
        <v>257</v>
      </c>
      <c r="J10" t="s">
        <v>258</v>
      </c>
      <c r="K10" t="s">
        <v>259</v>
      </c>
      <c r="L10">
        <v>409.56814575195301</v>
      </c>
      <c r="M10"/>
      <c r="N10"/>
      <c r="O10">
        <v>22.706983566284201</v>
      </c>
      <c r="P10">
        <v>18.254045486450199</v>
      </c>
      <c r="Q10">
        <v>18834</v>
      </c>
      <c r="R10">
        <v>325</v>
      </c>
      <c r="S10">
        <v>18509</v>
      </c>
      <c r="T10">
        <v>0</v>
      </c>
      <c r="U10">
        <v>0</v>
      </c>
      <c r="V10">
        <v>0</v>
      </c>
      <c r="W10">
        <v>0</v>
      </c>
      <c r="X10"/>
      <c r="Y10"/>
      <c r="Z10"/>
      <c r="AA10"/>
      <c r="AB10"/>
      <c r="AC10"/>
      <c r="AD10"/>
      <c r="AE10"/>
      <c r="AF10">
        <v>4523.91845703125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5646.0756250000004</v>
      </c>
      <c r="AU10">
        <v>3632.3855624950402</v>
      </c>
      <c r="AV10">
        <v>3667.1338512448701</v>
      </c>
      <c r="AW10"/>
      <c r="AX10"/>
      <c r="AY10"/>
      <c r="AZ10"/>
      <c r="BA10">
        <v>21.6149082183838</v>
      </c>
      <c r="BB10">
        <v>19.343004226684599</v>
      </c>
      <c r="BC10"/>
      <c r="BD10"/>
      <c r="BE10"/>
      <c r="BF10"/>
      <c r="BG10"/>
      <c r="BH10"/>
      <c r="BI10"/>
      <c r="BJ10"/>
      <c r="BK10"/>
      <c r="BL10"/>
      <c r="BM10"/>
      <c r="BN10"/>
    </row>
    <row r="11" spans="1:70">
      <c r="A11" t="s">
        <v>76</v>
      </c>
      <c r="B11" t="s">
        <v>167</v>
      </c>
      <c r="C11" t="s">
        <v>39</v>
      </c>
      <c r="D11">
        <f t="shared" si="0"/>
        <v>106.56833496093759</v>
      </c>
      <c r="E11">
        <v>26.642084121704102</v>
      </c>
      <c r="F11" t="s">
        <v>255</v>
      </c>
      <c r="G11" t="s">
        <v>256</v>
      </c>
      <c r="H11" t="s">
        <v>257</v>
      </c>
      <c r="I11" t="s">
        <v>257</v>
      </c>
      <c r="J11" t="s">
        <v>258</v>
      </c>
      <c r="K11" t="s">
        <v>259</v>
      </c>
      <c r="L11">
        <v>532.84167480468795</v>
      </c>
      <c r="M11"/>
      <c r="N11"/>
      <c r="O11">
        <v>29.208238601684599</v>
      </c>
      <c r="P11">
        <v>24.081514358520501</v>
      </c>
      <c r="Q11">
        <v>18534</v>
      </c>
      <c r="R11">
        <v>415</v>
      </c>
      <c r="S11">
        <v>18119</v>
      </c>
      <c r="T11">
        <v>0</v>
      </c>
      <c r="U11">
        <v>0</v>
      </c>
      <c r="V11">
        <v>0</v>
      </c>
      <c r="W11">
        <v>0</v>
      </c>
      <c r="X11"/>
      <c r="Y11"/>
      <c r="Z11"/>
      <c r="AA11"/>
      <c r="AB11"/>
      <c r="AC11"/>
      <c r="AD11"/>
      <c r="AE11"/>
      <c r="AF11">
        <v>4766.1611328125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5383.6014107210103</v>
      </c>
      <c r="AU11">
        <v>4034.6046411457501</v>
      </c>
      <c r="AV11">
        <v>4064.81040673191</v>
      </c>
      <c r="AW11"/>
      <c r="AX11"/>
      <c r="AY11"/>
      <c r="AZ11"/>
      <c r="BA11">
        <v>27.950649261474599</v>
      </c>
      <c r="BB11">
        <v>25.334974288940401</v>
      </c>
      <c r="BC11"/>
      <c r="BD11"/>
      <c r="BE11"/>
      <c r="BF11"/>
      <c r="BG11"/>
      <c r="BH11"/>
      <c r="BI11"/>
      <c r="BJ11"/>
      <c r="BK11"/>
      <c r="BL11"/>
      <c r="BM11"/>
      <c r="BN11"/>
    </row>
    <row r="12" spans="1:70">
      <c r="A12" t="s">
        <v>91</v>
      </c>
      <c r="B12" t="s">
        <v>168</v>
      </c>
      <c r="C12" t="s">
        <v>57</v>
      </c>
      <c r="D12">
        <f t="shared" si="0"/>
        <v>84.00621337890621</v>
      </c>
      <c r="E12">
        <v>21.001552581787099</v>
      </c>
      <c r="F12" t="s">
        <v>255</v>
      </c>
      <c r="G12" t="s">
        <v>256</v>
      </c>
      <c r="H12" t="s">
        <v>257</v>
      </c>
      <c r="I12" t="s">
        <v>257</v>
      </c>
      <c r="J12" t="s">
        <v>258</v>
      </c>
      <c r="K12" t="s">
        <v>259</v>
      </c>
      <c r="L12">
        <v>420.03106689453102</v>
      </c>
      <c r="M12"/>
      <c r="N12"/>
      <c r="O12">
        <v>23.273166656494102</v>
      </c>
      <c r="P12">
        <v>18.734315872192401</v>
      </c>
      <c r="Q12">
        <v>18595</v>
      </c>
      <c r="R12">
        <v>329</v>
      </c>
      <c r="S12">
        <v>18266</v>
      </c>
      <c r="T12">
        <v>0</v>
      </c>
      <c r="U12">
        <v>0</v>
      </c>
      <c r="V12">
        <v>0</v>
      </c>
      <c r="W12">
        <v>0</v>
      </c>
      <c r="X12"/>
      <c r="Y12"/>
      <c r="Z12"/>
      <c r="AA12"/>
      <c r="AB12"/>
      <c r="AC12"/>
      <c r="AD12"/>
      <c r="AE12"/>
      <c r="AF12">
        <v>4523.91845703125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5513.3079659598197</v>
      </c>
      <c r="AU12">
        <v>3550.2918876932799</v>
      </c>
      <c r="AV12">
        <v>3585.0233902342702</v>
      </c>
      <c r="AW12"/>
      <c r="AX12"/>
      <c r="AY12"/>
      <c r="AZ12"/>
      <c r="BA12">
        <v>22.159990310668899</v>
      </c>
      <c r="BB12">
        <v>19.844253540039102</v>
      </c>
      <c r="BC12"/>
      <c r="BD12"/>
      <c r="BE12"/>
      <c r="BF12"/>
      <c r="BG12"/>
      <c r="BH12"/>
      <c r="BI12"/>
      <c r="BJ12"/>
      <c r="BK12"/>
      <c r="BL12"/>
      <c r="BM12"/>
      <c r="BN12"/>
    </row>
    <row r="13" spans="1:70">
      <c r="A13" t="s">
        <v>77</v>
      </c>
      <c r="B13" t="s">
        <v>168</v>
      </c>
      <c r="C13" t="s">
        <v>39</v>
      </c>
      <c r="D13">
        <f t="shared" si="0"/>
        <v>107.8670288085938</v>
      </c>
      <c r="E13">
        <v>26.9667568206787</v>
      </c>
      <c r="F13" t="s">
        <v>255</v>
      </c>
      <c r="G13" t="s">
        <v>256</v>
      </c>
      <c r="H13" t="s">
        <v>257</v>
      </c>
      <c r="I13" t="s">
        <v>257</v>
      </c>
      <c r="J13" t="s">
        <v>258</v>
      </c>
      <c r="K13" t="s">
        <v>259</v>
      </c>
      <c r="L13">
        <v>539.33514404296898</v>
      </c>
      <c r="M13"/>
      <c r="N13"/>
      <c r="O13">
        <v>29.677772521972699</v>
      </c>
      <c r="P13">
        <v>24.2619743347168</v>
      </c>
      <c r="Q13">
        <v>16813</v>
      </c>
      <c r="R13">
        <v>381</v>
      </c>
      <c r="S13">
        <v>16432</v>
      </c>
      <c r="T13">
        <v>0</v>
      </c>
      <c r="U13">
        <v>0</v>
      </c>
      <c r="V13">
        <v>0</v>
      </c>
      <c r="W13">
        <v>0</v>
      </c>
      <c r="X13"/>
      <c r="Y13"/>
      <c r="Z13"/>
      <c r="AA13"/>
      <c r="AB13"/>
      <c r="AC13"/>
      <c r="AD13"/>
      <c r="AE13"/>
      <c r="AF13">
        <v>4766.1611328125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5313.9955926529701</v>
      </c>
      <c r="AU13">
        <v>3986.6232150931201</v>
      </c>
      <c r="AV13">
        <v>4016.7028484631501</v>
      </c>
      <c r="AW13"/>
      <c r="AX13"/>
      <c r="AY13"/>
      <c r="AZ13"/>
      <c r="BA13">
        <v>28.349147796630898</v>
      </c>
      <c r="BB13">
        <v>25.5859889984131</v>
      </c>
      <c r="BC13"/>
      <c r="BD13"/>
      <c r="BE13"/>
      <c r="BF13"/>
      <c r="BG13"/>
      <c r="BH13"/>
      <c r="BI13"/>
      <c r="BJ13"/>
      <c r="BK13"/>
      <c r="BL13"/>
      <c r="BM13"/>
      <c r="BN13"/>
    </row>
    <row r="14" spans="1:70">
      <c r="A14" t="s">
        <v>92</v>
      </c>
      <c r="B14" t="s">
        <v>169</v>
      </c>
      <c r="C14" t="s">
        <v>57</v>
      </c>
      <c r="D14">
        <f t="shared" si="0"/>
        <v>106.0152099609376</v>
      </c>
      <c r="E14">
        <v>26.503801345825199</v>
      </c>
      <c r="F14" t="s">
        <v>255</v>
      </c>
      <c r="G14" t="s">
        <v>256</v>
      </c>
      <c r="H14" t="s">
        <v>257</v>
      </c>
      <c r="I14" t="s">
        <v>257</v>
      </c>
      <c r="J14" t="s">
        <v>258</v>
      </c>
      <c r="K14" t="s">
        <v>259</v>
      </c>
      <c r="L14">
        <v>530.07604980468795</v>
      </c>
      <c r="M14"/>
      <c r="N14"/>
      <c r="O14">
        <v>29.157781600952099</v>
      </c>
      <c r="P14">
        <v>23.855796813964801</v>
      </c>
      <c r="Q14">
        <v>17238</v>
      </c>
      <c r="R14">
        <v>384</v>
      </c>
      <c r="S14">
        <v>16854</v>
      </c>
      <c r="T14">
        <v>0</v>
      </c>
      <c r="U14">
        <v>0</v>
      </c>
      <c r="V14">
        <v>0</v>
      </c>
      <c r="W14">
        <v>0</v>
      </c>
      <c r="X14"/>
      <c r="Y14"/>
      <c r="Z14"/>
      <c r="AA14"/>
      <c r="AB14"/>
      <c r="AC14"/>
      <c r="AD14"/>
      <c r="AE14"/>
      <c r="AF14">
        <v>4523.91845703125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5559.69286473592</v>
      </c>
      <c r="AU14">
        <v>3609.88399074578</v>
      </c>
      <c r="AV14">
        <v>3653.3186471799399</v>
      </c>
      <c r="AW14"/>
      <c r="AX14"/>
      <c r="AY14"/>
      <c r="AZ14"/>
      <c r="BA14">
        <v>27.857124328613299</v>
      </c>
      <c r="BB14">
        <v>25.152032852172901</v>
      </c>
      <c r="BC14"/>
      <c r="BD14"/>
      <c r="BE14"/>
      <c r="BF14"/>
      <c r="BG14"/>
      <c r="BH14"/>
      <c r="BI14"/>
      <c r="BJ14"/>
      <c r="BK14"/>
      <c r="BL14"/>
      <c r="BM14"/>
      <c r="BN14"/>
    </row>
    <row r="15" spans="1:70">
      <c r="A15" t="s">
        <v>78</v>
      </c>
      <c r="B15" t="s">
        <v>169</v>
      </c>
      <c r="C15" t="s">
        <v>39</v>
      </c>
      <c r="D15">
        <f t="shared" si="0"/>
        <v>134.24807128906258</v>
      </c>
      <c r="E15">
        <v>33.562019348144503</v>
      </c>
      <c r="F15" t="s">
        <v>255</v>
      </c>
      <c r="G15" t="s">
        <v>256</v>
      </c>
      <c r="H15" t="s">
        <v>257</v>
      </c>
      <c r="I15" t="s">
        <v>257</v>
      </c>
      <c r="J15" t="s">
        <v>258</v>
      </c>
      <c r="K15" t="s">
        <v>259</v>
      </c>
      <c r="L15">
        <v>671.24035644531295</v>
      </c>
      <c r="M15"/>
      <c r="N15"/>
      <c r="O15">
        <v>36.534549713134801</v>
      </c>
      <c r="P15">
        <v>30.596977233886701</v>
      </c>
      <c r="Q15">
        <v>17458</v>
      </c>
      <c r="R15">
        <v>491</v>
      </c>
      <c r="S15">
        <v>16967</v>
      </c>
      <c r="T15">
        <v>0</v>
      </c>
      <c r="U15">
        <v>0</v>
      </c>
      <c r="V15">
        <v>0</v>
      </c>
      <c r="W15">
        <v>0</v>
      </c>
      <c r="X15"/>
      <c r="Y15"/>
      <c r="Z15"/>
      <c r="AA15"/>
      <c r="AB15"/>
      <c r="AC15"/>
      <c r="AD15"/>
      <c r="AE15"/>
      <c r="AF15">
        <v>4766.1611328125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5323.4269119542396</v>
      </c>
      <c r="AU15">
        <v>4028.2518238817001</v>
      </c>
      <c r="AV15">
        <v>4064.6781595583898</v>
      </c>
      <c r="AW15"/>
      <c r="AX15"/>
      <c r="AY15"/>
      <c r="AZ15"/>
      <c r="BA15">
        <v>35.077678680419901</v>
      </c>
      <c r="BB15">
        <v>32.048309326171903</v>
      </c>
      <c r="BC15"/>
      <c r="BD15"/>
      <c r="BE15"/>
      <c r="BF15"/>
      <c r="BG15"/>
      <c r="BH15"/>
      <c r="BI15"/>
      <c r="BJ15"/>
      <c r="BK15"/>
      <c r="BL15"/>
      <c r="BM15"/>
      <c r="BN15"/>
    </row>
    <row r="16" spans="1:70">
      <c r="A16" t="s">
        <v>93</v>
      </c>
      <c r="B16" t="s">
        <v>170</v>
      </c>
      <c r="C16" t="s">
        <v>57</v>
      </c>
      <c r="D16">
        <f t="shared" si="0"/>
        <v>90.092193603515597</v>
      </c>
      <c r="E16">
        <v>22.523048400878899</v>
      </c>
      <c r="F16" t="s">
        <v>255</v>
      </c>
      <c r="G16" t="s">
        <v>256</v>
      </c>
      <c r="H16" t="s">
        <v>257</v>
      </c>
      <c r="I16" t="s">
        <v>257</v>
      </c>
      <c r="J16" t="s">
        <v>258</v>
      </c>
      <c r="K16" t="s">
        <v>259</v>
      </c>
      <c r="L16">
        <v>450.46096801757801</v>
      </c>
      <c r="M16"/>
      <c r="N16"/>
      <c r="O16">
        <v>25.016984939575199</v>
      </c>
      <c r="P16">
        <v>20.034387588501001</v>
      </c>
      <c r="Q16">
        <v>16559</v>
      </c>
      <c r="R16">
        <v>314</v>
      </c>
      <c r="S16">
        <v>16245</v>
      </c>
      <c r="T16">
        <v>0</v>
      </c>
      <c r="U16">
        <v>0</v>
      </c>
      <c r="V16">
        <v>0</v>
      </c>
      <c r="W16">
        <v>0</v>
      </c>
      <c r="X16"/>
      <c r="Y16"/>
      <c r="Z16"/>
      <c r="AA16"/>
      <c r="AB16"/>
      <c r="AC16"/>
      <c r="AD16"/>
      <c r="AE16"/>
      <c r="AF16">
        <v>4523.91845703125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5583.0770302547799</v>
      </c>
      <c r="AU16">
        <v>3639.44498123822</v>
      </c>
      <c r="AV16">
        <v>3676.3010995660902</v>
      </c>
      <c r="AW16"/>
      <c r="AX16"/>
      <c r="AY16"/>
      <c r="AZ16"/>
      <c r="BA16">
        <v>23.794805526733398</v>
      </c>
      <c r="BB16">
        <v>21.2526664733887</v>
      </c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>
      <c r="A17" t="s">
        <v>79</v>
      </c>
      <c r="B17" t="s">
        <v>170</v>
      </c>
      <c r="C17" t="s">
        <v>39</v>
      </c>
      <c r="D17">
        <f t="shared" si="0"/>
        <v>137.76916503906259</v>
      </c>
      <c r="E17">
        <v>34.442291259765597</v>
      </c>
      <c r="F17" t="s">
        <v>255</v>
      </c>
      <c r="G17" t="s">
        <v>256</v>
      </c>
      <c r="H17" t="s">
        <v>257</v>
      </c>
      <c r="I17" t="s">
        <v>257</v>
      </c>
      <c r="J17" t="s">
        <v>258</v>
      </c>
      <c r="K17" t="s">
        <v>259</v>
      </c>
      <c r="L17">
        <v>688.84582519531295</v>
      </c>
      <c r="M17"/>
      <c r="N17"/>
      <c r="O17">
        <v>37.587306976318402</v>
      </c>
      <c r="P17">
        <v>31.305658340454102</v>
      </c>
      <c r="Q17">
        <v>16013</v>
      </c>
      <c r="R17">
        <v>462</v>
      </c>
      <c r="S17">
        <v>15551</v>
      </c>
      <c r="T17">
        <v>0</v>
      </c>
      <c r="U17">
        <v>0</v>
      </c>
      <c r="V17">
        <v>0</v>
      </c>
      <c r="W17">
        <v>0</v>
      </c>
      <c r="X17"/>
      <c r="Y17"/>
      <c r="Z17"/>
      <c r="AA17"/>
      <c r="AB17"/>
      <c r="AC17"/>
      <c r="AD17"/>
      <c r="AE17"/>
      <c r="AF17">
        <v>4766.1611328125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5474.2606534090901</v>
      </c>
      <c r="AU17">
        <v>4168.6540210844796</v>
      </c>
      <c r="AV17">
        <v>4206.3228067045602</v>
      </c>
      <c r="AW17"/>
      <c r="AX17"/>
      <c r="AY17"/>
      <c r="AZ17"/>
      <c r="BA17">
        <v>36.045841217041001</v>
      </c>
      <c r="BB17">
        <v>32.8409233093262</v>
      </c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>
      <c r="A18" t="s">
        <v>111</v>
      </c>
      <c r="B18" t="s">
        <v>171</v>
      </c>
      <c r="C18" t="s">
        <v>57</v>
      </c>
      <c r="D18">
        <f t="shared" si="0"/>
        <v>125.3886596679688</v>
      </c>
      <c r="E18">
        <v>31.347164154052699</v>
      </c>
      <c r="F18" t="s">
        <v>255</v>
      </c>
      <c r="G18" t="s">
        <v>256</v>
      </c>
      <c r="H18" t="s">
        <v>257</v>
      </c>
      <c r="I18" t="s">
        <v>257</v>
      </c>
      <c r="J18" t="s">
        <v>258</v>
      </c>
      <c r="K18" t="s">
        <v>259</v>
      </c>
      <c r="L18">
        <v>626.94329833984398</v>
      </c>
      <c r="M18"/>
      <c r="N18"/>
      <c r="O18">
        <v>34.123287200927699</v>
      </c>
      <c r="P18">
        <v>28.577577590942401</v>
      </c>
      <c r="Q18">
        <v>18674</v>
      </c>
      <c r="R18">
        <v>491</v>
      </c>
      <c r="S18">
        <v>18183</v>
      </c>
      <c r="T18">
        <v>0</v>
      </c>
      <c r="U18">
        <v>0</v>
      </c>
      <c r="V18">
        <v>0</v>
      </c>
      <c r="W18">
        <v>0</v>
      </c>
      <c r="X18"/>
      <c r="Y18"/>
      <c r="Z18"/>
      <c r="AA18"/>
      <c r="AB18"/>
      <c r="AC18"/>
      <c r="AD18"/>
      <c r="AE18"/>
      <c r="AF18">
        <v>4523.91845703125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5406.7386313009201</v>
      </c>
      <c r="AU18">
        <v>3541.4458497893002</v>
      </c>
      <c r="AV18">
        <v>3590.4904441837598</v>
      </c>
      <c r="AW18"/>
      <c r="AX18"/>
      <c r="AY18"/>
      <c r="AZ18"/>
      <c r="BA18">
        <v>32.762737274169901</v>
      </c>
      <c r="BB18">
        <v>29.933294296264599</v>
      </c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>
      <c r="A19" t="s">
        <v>80</v>
      </c>
      <c r="B19" t="s">
        <v>171</v>
      </c>
      <c r="C19" t="s">
        <v>39</v>
      </c>
      <c r="D19">
        <f t="shared" si="0"/>
        <v>182.7837646484376</v>
      </c>
      <c r="E19">
        <v>45.6959419250488</v>
      </c>
      <c r="F19" t="s">
        <v>255</v>
      </c>
      <c r="G19" t="s">
        <v>256</v>
      </c>
      <c r="H19" t="s">
        <v>257</v>
      </c>
      <c r="I19" t="s">
        <v>257</v>
      </c>
      <c r="J19" t="s">
        <v>258</v>
      </c>
      <c r="K19" t="s">
        <v>259</v>
      </c>
      <c r="L19">
        <v>913.91882324218795</v>
      </c>
      <c r="M19"/>
      <c r="N19"/>
      <c r="O19">
        <v>49.190265655517599</v>
      </c>
      <c r="P19">
        <v>42.211963653564503</v>
      </c>
      <c r="Q19">
        <v>17298</v>
      </c>
      <c r="R19">
        <v>659</v>
      </c>
      <c r="S19">
        <v>16639</v>
      </c>
      <c r="T19">
        <v>0</v>
      </c>
      <c r="U19">
        <v>0</v>
      </c>
      <c r="V19">
        <v>0</v>
      </c>
      <c r="W19">
        <v>0</v>
      </c>
      <c r="X19"/>
      <c r="Y19"/>
      <c r="Z19"/>
      <c r="AA19"/>
      <c r="AB19"/>
      <c r="AC19"/>
      <c r="AD19"/>
      <c r="AE19"/>
      <c r="AF19">
        <v>4766.1611328125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5375.3231740207702</v>
      </c>
      <c r="AU19">
        <v>4077.3910705687499</v>
      </c>
      <c r="AV19">
        <v>4126.8382468998097</v>
      </c>
      <c r="AW19"/>
      <c r="AX19"/>
      <c r="AY19"/>
      <c r="AZ19"/>
      <c r="BA19">
        <v>47.477462768554702</v>
      </c>
      <c r="BB19">
        <v>43.9171142578125</v>
      </c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>
      <c r="A20" t="s">
        <v>112</v>
      </c>
      <c r="B20" t="s">
        <v>172</v>
      </c>
      <c r="C20" t="s">
        <v>57</v>
      </c>
      <c r="D20">
        <f t="shared" si="0"/>
        <v>139.0883666992188</v>
      </c>
      <c r="E20">
        <v>34.772090911865199</v>
      </c>
      <c r="F20" t="s">
        <v>255</v>
      </c>
      <c r="G20" t="s">
        <v>256</v>
      </c>
      <c r="H20" t="s">
        <v>257</v>
      </c>
      <c r="I20" t="s">
        <v>257</v>
      </c>
      <c r="J20" t="s">
        <v>258</v>
      </c>
      <c r="K20" t="s">
        <v>259</v>
      </c>
      <c r="L20">
        <v>695.44183349609398</v>
      </c>
      <c r="M20"/>
      <c r="N20"/>
      <c r="O20">
        <v>37.612880706787102</v>
      </c>
      <c r="P20">
        <v>31.938144683837901</v>
      </c>
      <c r="Q20">
        <v>19812</v>
      </c>
      <c r="R20">
        <v>577</v>
      </c>
      <c r="S20">
        <v>19235</v>
      </c>
      <c r="T20">
        <v>0</v>
      </c>
      <c r="U20">
        <v>0</v>
      </c>
      <c r="V20">
        <v>0</v>
      </c>
      <c r="W20">
        <v>0</v>
      </c>
      <c r="X20"/>
      <c r="Y20"/>
      <c r="Z20"/>
      <c r="AA20"/>
      <c r="AB20"/>
      <c r="AC20"/>
      <c r="AD20"/>
      <c r="AE20"/>
      <c r="AF20">
        <v>4523.91845703125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5388.6613790687297</v>
      </c>
      <c r="AU20">
        <v>3518.0383804674302</v>
      </c>
      <c r="AV20">
        <v>3572.5179620438998</v>
      </c>
      <c r="AW20"/>
      <c r="AX20"/>
      <c r="AY20"/>
      <c r="AZ20"/>
      <c r="BA20">
        <v>36.220619201660199</v>
      </c>
      <c r="BB20">
        <v>33.325347900390597</v>
      </c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>
      <c r="A21" t="s">
        <v>81</v>
      </c>
      <c r="B21" t="s">
        <v>172</v>
      </c>
      <c r="C21" t="s">
        <v>39</v>
      </c>
      <c r="D21">
        <f t="shared" si="0"/>
        <v>173.96643066406259</v>
      </c>
      <c r="E21">
        <v>43.491607666015597</v>
      </c>
      <c r="F21" t="s">
        <v>255</v>
      </c>
      <c r="G21" t="s">
        <v>256</v>
      </c>
      <c r="H21" t="s">
        <v>257</v>
      </c>
      <c r="I21" t="s">
        <v>257</v>
      </c>
      <c r="J21" t="s">
        <v>258</v>
      </c>
      <c r="K21" t="s">
        <v>259</v>
      </c>
      <c r="L21">
        <v>869.83215332031295</v>
      </c>
      <c r="M21"/>
      <c r="N21"/>
      <c r="O21">
        <v>46.906497955322301</v>
      </c>
      <c r="P21">
        <v>40.086605072021499</v>
      </c>
      <c r="Q21">
        <v>17221</v>
      </c>
      <c r="R21">
        <v>625</v>
      </c>
      <c r="S21">
        <v>16596</v>
      </c>
      <c r="T21">
        <v>0</v>
      </c>
      <c r="U21">
        <v>0</v>
      </c>
      <c r="V21">
        <v>0</v>
      </c>
      <c r="W21">
        <v>0</v>
      </c>
      <c r="X21"/>
      <c r="Y21"/>
      <c r="Z21"/>
      <c r="AA21"/>
      <c r="AB21"/>
      <c r="AC21"/>
      <c r="AD21"/>
      <c r="AE21"/>
      <c r="AF21">
        <v>4766.1611328125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5387.8905273437504</v>
      </c>
      <c r="AU21">
        <v>4083.00031225168</v>
      </c>
      <c r="AV21">
        <v>4130.3585599975904</v>
      </c>
      <c r="AW21"/>
      <c r="AX21"/>
      <c r="AY21"/>
      <c r="AZ21"/>
      <c r="BA21">
        <v>45.232658386230497</v>
      </c>
      <c r="BB21">
        <v>41.753128051757798</v>
      </c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>
      <c r="A22" t="s">
        <v>113</v>
      </c>
      <c r="B22" t="s">
        <v>173</v>
      </c>
      <c r="C22" t="s">
        <v>57</v>
      </c>
      <c r="D22">
        <f t="shared" si="0"/>
        <v>78.800939941406199</v>
      </c>
      <c r="E22">
        <v>19.7002353668213</v>
      </c>
      <c r="F22" t="s">
        <v>255</v>
      </c>
      <c r="G22" t="s">
        <v>256</v>
      </c>
      <c r="H22" t="s">
        <v>257</v>
      </c>
      <c r="I22" t="s">
        <v>257</v>
      </c>
      <c r="J22" t="s">
        <v>258</v>
      </c>
      <c r="K22" t="s">
        <v>259</v>
      </c>
      <c r="L22">
        <v>394.00469970703102</v>
      </c>
      <c r="M22"/>
      <c r="N22"/>
      <c r="O22">
        <v>21.931667327880898</v>
      </c>
      <c r="P22">
        <v>17.473028182983398</v>
      </c>
      <c r="Q22">
        <v>18066</v>
      </c>
      <c r="R22">
        <v>300</v>
      </c>
      <c r="S22">
        <v>17766</v>
      </c>
      <c r="T22">
        <v>0</v>
      </c>
      <c r="U22">
        <v>0</v>
      </c>
      <c r="V22">
        <v>0</v>
      </c>
      <c r="W22">
        <v>0</v>
      </c>
      <c r="X22"/>
      <c r="Y22"/>
      <c r="Z22"/>
      <c r="AA22"/>
      <c r="AB22"/>
      <c r="AC22"/>
      <c r="AD22"/>
      <c r="AE22"/>
      <c r="AF22">
        <v>4523.91845703125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5417.8445296223999</v>
      </c>
      <c r="AU22">
        <v>3538.5534950916799</v>
      </c>
      <c r="AV22">
        <v>3569.7605863326298</v>
      </c>
      <c r="AW22"/>
      <c r="AX22"/>
      <c r="AY22"/>
      <c r="AZ22"/>
      <c r="BA22">
        <v>20.838193893432599</v>
      </c>
      <c r="BB22">
        <v>18.563377380371101</v>
      </c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>
      <c r="A23" t="s">
        <v>82</v>
      </c>
      <c r="B23" t="s">
        <v>173</v>
      </c>
      <c r="C23" t="s">
        <v>39</v>
      </c>
      <c r="D23">
        <f t="shared" si="0"/>
        <v>125.39171142578121</v>
      </c>
      <c r="E23">
        <v>31.347927093505898</v>
      </c>
      <c r="F23" t="s">
        <v>255</v>
      </c>
      <c r="G23" t="s">
        <v>256</v>
      </c>
      <c r="H23" t="s">
        <v>257</v>
      </c>
      <c r="I23" t="s">
        <v>257</v>
      </c>
      <c r="J23" t="s">
        <v>258</v>
      </c>
      <c r="K23" t="s">
        <v>259</v>
      </c>
      <c r="L23">
        <v>626.95855712890602</v>
      </c>
      <c r="M23"/>
      <c r="N23"/>
      <c r="O23">
        <v>34.274147033691399</v>
      </c>
      <c r="P23">
        <v>28.428970336914102</v>
      </c>
      <c r="Q23">
        <v>16810</v>
      </c>
      <c r="R23">
        <v>442</v>
      </c>
      <c r="S23">
        <v>16368</v>
      </c>
      <c r="T23">
        <v>0</v>
      </c>
      <c r="U23">
        <v>0</v>
      </c>
      <c r="V23">
        <v>0</v>
      </c>
      <c r="W23">
        <v>0</v>
      </c>
      <c r="X23"/>
      <c r="Y23"/>
      <c r="Z23"/>
      <c r="AA23"/>
      <c r="AB23"/>
      <c r="AC23"/>
      <c r="AD23"/>
      <c r="AE23"/>
      <c r="AF23">
        <v>4766.1611328125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5385.7491383272099</v>
      </c>
      <c r="AU23">
        <v>4038.9234151830901</v>
      </c>
      <c r="AV23">
        <v>4074.3366792895499</v>
      </c>
      <c r="AW23"/>
      <c r="AX23"/>
      <c r="AY23"/>
      <c r="AZ23"/>
      <c r="BA23">
        <v>32.8399848937988</v>
      </c>
      <c r="BB23">
        <v>29.857759475708001</v>
      </c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>
      <c r="A24" t="s">
        <v>114</v>
      </c>
      <c r="B24" t="s">
        <v>174</v>
      </c>
      <c r="C24" t="s">
        <v>57</v>
      </c>
      <c r="D24">
        <f t="shared" si="0"/>
        <v>87.201611328124997</v>
      </c>
      <c r="E24">
        <v>21.8004035949707</v>
      </c>
      <c r="F24" t="s">
        <v>255</v>
      </c>
      <c r="G24" t="s">
        <v>256</v>
      </c>
      <c r="H24" t="s">
        <v>257</v>
      </c>
      <c r="I24" t="s">
        <v>257</v>
      </c>
      <c r="J24" t="s">
        <v>258</v>
      </c>
      <c r="K24" t="s">
        <v>259</v>
      </c>
      <c r="L24">
        <v>436.008056640625</v>
      </c>
      <c r="M24"/>
      <c r="N24"/>
      <c r="O24">
        <v>24.195228576660199</v>
      </c>
      <c r="P24">
        <v>19.410446166992202</v>
      </c>
      <c r="Q24">
        <v>17375</v>
      </c>
      <c r="R24">
        <v>319</v>
      </c>
      <c r="S24">
        <v>17056</v>
      </c>
      <c r="T24">
        <v>0</v>
      </c>
      <c r="U24">
        <v>0</v>
      </c>
      <c r="V24">
        <v>0</v>
      </c>
      <c r="W24">
        <v>0</v>
      </c>
      <c r="X24"/>
      <c r="Y24"/>
      <c r="Z24"/>
      <c r="AA24"/>
      <c r="AB24"/>
      <c r="AC24"/>
      <c r="AD24"/>
      <c r="AE24"/>
      <c r="AF24">
        <v>4523.91845703125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5402.62239481289</v>
      </c>
      <c r="AU24">
        <v>3497.6587303977499</v>
      </c>
      <c r="AV24">
        <v>3532.6333150854298</v>
      </c>
      <c r="AW24"/>
      <c r="AX24"/>
      <c r="AY24"/>
      <c r="AZ24"/>
      <c r="BA24">
        <v>23.021642684936499</v>
      </c>
      <c r="BB24">
        <v>20.580430984497099</v>
      </c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>
      <c r="A25" t="s">
        <v>83</v>
      </c>
      <c r="B25" t="s">
        <v>174</v>
      </c>
      <c r="C25" t="s">
        <v>39</v>
      </c>
      <c r="D25">
        <f t="shared" si="0"/>
        <v>134.0192993164062</v>
      </c>
      <c r="E25">
        <v>33.504825592041001</v>
      </c>
      <c r="F25" t="s">
        <v>255</v>
      </c>
      <c r="G25" t="s">
        <v>256</v>
      </c>
      <c r="H25" t="s">
        <v>257</v>
      </c>
      <c r="I25" t="s">
        <v>257</v>
      </c>
      <c r="J25" t="s">
        <v>258</v>
      </c>
      <c r="K25" t="s">
        <v>259</v>
      </c>
      <c r="L25">
        <v>670.09649658203102</v>
      </c>
      <c r="M25"/>
      <c r="N25"/>
      <c r="O25">
        <v>36.430809020996101</v>
      </c>
      <c r="P25">
        <v>30.586097717285199</v>
      </c>
      <c r="Q25">
        <v>17986</v>
      </c>
      <c r="R25">
        <v>505</v>
      </c>
      <c r="S25">
        <v>17481</v>
      </c>
      <c r="T25">
        <v>0</v>
      </c>
      <c r="U25">
        <v>0</v>
      </c>
      <c r="V25">
        <v>0</v>
      </c>
      <c r="W25">
        <v>0</v>
      </c>
      <c r="X25"/>
      <c r="Y25"/>
      <c r="Z25"/>
      <c r="AA25"/>
      <c r="AB25"/>
      <c r="AC25"/>
      <c r="AD25"/>
      <c r="AE25"/>
      <c r="AF25">
        <v>4766.1611328125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5314.3570128790197</v>
      </c>
      <c r="AU25">
        <v>3970.9355108146401</v>
      </c>
      <c r="AV25">
        <v>4008.65528500248</v>
      </c>
      <c r="AW25"/>
      <c r="AX25"/>
      <c r="AY25"/>
      <c r="AZ25"/>
      <c r="BA25">
        <v>34.9967651367188</v>
      </c>
      <c r="BB25">
        <v>32.0147705078125</v>
      </c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>
      <c r="A26" t="s">
        <v>115</v>
      </c>
      <c r="B26" t="s">
        <v>175</v>
      </c>
      <c r="C26" t="s">
        <v>57</v>
      </c>
      <c r="D26">
        <f t="shared" si="0"/>
        <v>150.69592285156259</v>
      </c>
      <c r="E26">
        <v>37.673980712890597</v>
      </c>
      <c r="F26" t="s">
        <v>255</v>
      </c>
      <c r="G26" t="s">
        <v>256</v>
      </c>
      <c r="H26" t="s">
        <v>257</v>
      </c>
      <c r="I26" t="s">
        <v>257</v>
      </c>
      <c r="J26" t="s">
        <v>258</v>
      </c>
      <c r="K26" t="s">
        <v>259</v>
      </c>
      <c r="L26">
        <v>753.47961425781295</v>
      </c>
      <c r="M26"/>
      <c r="N26"/>
      <c r="O26">
        <v>40.6362113952637</v>
      </c>
      <c r="P26">
        <v>34.719188690185497</v>
      </c>
      <c r="Q26">
        <v>19768</v>
      </c>
      <c r="R26">
        <v>623</v>
      </c>
      <c r="S26">
        <v>19145</v>
      </c>
      <c r="T26">
        <v>0</v>
      </c>
      <c r="U26">
        <v>0</v>
      </c>
      <c r="V26">
        <v>0</v>
      </c>
      <c r="W26">
        <v>0</v>
      </c>
      <c r="X26"/>
      <c r="Y26"/>
      <c r="Z26"/>
      <c r="AA26"/>
      <c r="AB26"/>
      <c r="AC26"/>
      <c r="AD26"/>
      <c r="AE26"/>
      <c r="AF26">
        <v>4523.91845703125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5506.4305676602598</v>
      </c>
      <c r="AU26">
        <v>3401.6349645208602</v>
      </c>
      <c r="AV26">
        <v>3467.96882028552</v>
      </c>
      <c r="AW26"/>
      <c r="AX26"/>
      <c r="AY26"/>
      <c r="AZ26"/>
      <c r="BA26">
        <v>39.184391021728501</v>
      </c>
      <c r="BB26">
        <v>36.1655082702637</v>
      </c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>
      <c r="A27" t="s">
        <v>84</v>
      </c>
      <c r="B27" t="s">
        <v>175</v>
      </c>
      <c r="C27" t="s">
        <v>39</v>
      </c>
      <c r="D27">
        <f t="shared" si="0"/>
        <v>141.77272949218758</v>
      </c>
      <c r="E27">
        <v>35.443183898925803</v>
      </c>
      <c r="F27" t="s">
        <v>255</v>
      </c>
      <c r="G27" t="s">
        <v>256</v>
      </c>
      <c r="H27" t="s">
        <v>257</v>
      </c>
      <c r="I27" t="s">
        <v>257</v>
      </c>
      <c r="J27" t="s">
        <v>258</v>
      </c>
      <c r="K27" t="s">
        <v>259</v>
      </c>
      <c r="L27">
        <v>708.86364746093795</v>
      </c>
      <c r="M27"/>
      <c r="N27"/>
      <c r="O27">
        <v>38.467555999755902</v>
      </c>
      <c r="P27">
        <v>32.426563262939503</v>
      </c>
      <c r="Q27">
        <v>17825</v>
      </c>
      <c r="R27">
        <v>529</v>
      </c>
      <c r="S27">
        <v>17296</v>
      </c>
      <c r="T27">
        <v>0</v>
      </c>
      <c r="U27">
        <v>0</v>
      </c>
      <c r="V27">
        <v>0</v>
      </c>
      <c r="W27">
        <v>0</v>
      </c>
      <c r="X27"/>
      <c r="Y27"/>
      <c r="Z27"/>
      <c r="AA27"/>
      <c r="AB27"/>
      <c r="AC27"/>
      <c r="AD27"/>
      <c r="AE27"/>
      <c r="AF27">
        <v>4766.1611328125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5288.5198543094302</v>
      </c>
      <c r="AU27">
        <v>3762.5769926736398</v>
      </c>
      <c r="AV27">
        <v>3807.8630388899201</v>
      </c>
      <c r="AW27"/>
      <c r="AX27"/>
      <c r="AY27"/>
      <c r="AZ27"/>
      <c r="BA27">
        <v>36.985260009765597</v>
      </c>
      <c r="BB27">
        <v>33.903125762939503</v>
      </c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>
      <c r="A28" t="s">
        <v>116</v>
      </c>
      <c r="B28" t="s">
        <v>176</v>
      </c>
      <c r="C28" t="s">
        <v>57</v>
      </c>
      <c r="D28">
        <f t="shared" si="0"/>
        <v>128.3574096679688</v>
      </c>
      <c r="E28">
        <v>32.089351654052699</v>
      </c>
      <c r="F28" t="s">
        <v>255</v>
      </c>
      <c r="G28" t="s">
        <v>256</v>
      </c>
      <c r="H28" t="s">
        <v>257</v>
      </c>
      <c r="I28" t="s">
        <v>257</v>
      </c>
      <c r="J28" t="s">
        <v>258</v>
      </c>
      <c r="K28" t="s">
        <v>259</v>
      </c>
      <c r="L28">
        <v>641.78704833984398</v>
      </c>
      <c r="M28"/>
      <c r="N28"/>
      <c r="O28">
        <v>34.945884704589801</v>
      </c>
      <c r="P28">
        <v>29.2397346496582</v>
      </c>
      <c r="Q28">
        <v>18062</v>
      </c>
      <c r="R28">
        <v>486</v>
      </c>
      <c r="S28">
        <v>17576</v>
      </c>
      <c r="T28">
        <v>0</v>
      </c>
      <c r="U28">
        <v>0</v>
      </c>
      <c r="V28">
        <v>0</v>
      </c>
      <c r="W28">
        <v>0</v>
      </c>
      <c r="X28"/>
      <c r="Y28"/>
      <c r="Z28"/>
      <c r="AA28"/>
      <c r="AB28"/>
      <c r="AC28"/>
      <c r="AD28"/>
      <c r="AE28"/>
      <c r="AF28">
        <v>4523.91845703125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5609.6601783532697</v>
      </c>
      <c r="AU28">
        <v>3477.7024181506599</v>
      </c>
      <c r="AV28">
        <v>3535.0676861972902</v>
      </c>
      <c r="AW28"/>
      <c r="AX28"/>
      <c r="AY28"/>
      <c r="AZ28"/>
      <c r="BA28">
        <v>33.5458984375</v>
      </c>
      <c r="BB28">
        <v>30.634601593017599</v>
      </c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>
      <c r="A29" t="s">
        <v>85</v>
      </c>
      <c r="B29" t="s">
        <v>176</v>
      </c>
      <c r="C29" t="s">
        <v>39</v>
      </c>
      <c r="D29">
        <f t="shared" si="0"/>
        <v>142.28594970703119</v>
      </c>
      <c r="E29">
        <v>35.571487426757798</v>
      </c>
      <c r="F29" t="s">
        <v>255</v>
      </c>
      <c r="G29" t="s">
        <v>256</v>
      </c>
      <c r="H29" t="s">
        <v>257</v>
      </c>
      <c r="I29" t="s">
        <v>257</v>
      </c>
      <c r="J29" t="s">
        <v>258</v>
      </c>
      <c r="K29" t="s">
        <v>259</v>
      </c>
      <c r="L29">
        <v>711.42974853515602</v>
      </c>
      <c r="M29"/>
      <c r="N29"/>
      <c r="O29">
        <v>38.672061920166001</v>
      </c>
      <c r="P29">
        <v>32.479057312011697</v>
      </c>
      <c r="Q29">
        <v>17023</v>
      </c>
      <c r="R29">
        <v>507</v>
      </c>
      <c r="S29">
        <v>16516</v>
      </c>
      <c r="T29">
        <v>0</v>
      </c>
      <c r="U29">
        <v>0</v>
      </c>
      <c r="V29">
        <v>0</v>
      </c>
      <c r="W29">
        <v>0</v>
      </c>
      <c r="X29"/>
      <c r="Y29"/>
      <c r="Z29"/>
      <c r="AA29"/>
      <c r="AB29"/>
      <c r="AC29"/>
      <c r="AD29"/>
      <c r="AE29"/>
      <c r="AF29">
        <v>4766.1611328125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5299.9754453279102</v>
      </c>
      <c r="AU29">
        <v>3787.2148330182199</v>
      </c>
      <c r="AV29">
        <v>3832.2697369975999</v>
      </c>
      <c r="AW29"/>
      <c r="AX29"/>
      <c r="AY29"/>
      <c r="AZ29"/>
      <c r="BA29">
        <v>37.152393341064503</v>
      </c>
      <c r="BB29">
        <v>33.992698669433601</v>
      </c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>
      <c r="A30" t="s">
        <v>262</v>
      </c>
      <c r="B30" t="s">
        <v>7</v>
      </c>
      <c r="C30" t="s">
        <v>57</v>
      </c>
      <c r="D30">
        <f t="shared" si="0"/>
        <v>0</v>
      </c>
      <c r="E30">
        <v>0</v>
      </c>
      <c r="F30" t="s">
        <v>255</v>
      </c>
      <c r="G30" t="s">
        <v>256</v>
      </c>
      <c r="H30" t="s">
        <v>257</v>
      </c>
      <c r="I30" t="s">
        <v>257</v>
      </c>
      <c r="J30" t="s">
        <v>258</v>
      </c>
      <c r="K30" t="s">
        <v>259</v>
      </c>
      <c r="L30">
        <v>0</v>
      </c>
      <c r="M30"/>
      <c r="N30"/>
      <c r="O30">
        <v>0.191982641816139</v>
      </c>
      <c r="P30">
        <v>0</v>
      </c>
      <c r="Q30">
        <v>18361</v>
      </c>
      <c r="R30">
        <v>0</v>
      </c>
      <c r="S30">
        <v>18361</v>
      </c>
      <c r="T30">
        <v>0</v>
      </c>
      <c r="U30">
        <v>0</v>
      </c>
      <c r="V30">
        <v>0</v>
      </c>
      <c r="W30">
        <v>0</v>
      </c>
      <c r="X30"/>
      <c r="Y30"/>
      <c r="Z30"/>
      <c r="AA30"/>
      <c r="AB30"/>
      <c r="AC30"/>
      <c r="AD30"/>
      <c r="AE30"/>
      <c r="AF30">
        <v>4523.91845703125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0</v>
      </c>
      <c r="AU30">
        <v>3455.2490183847599</v>
      </c>
      <c r="AV30">
        <v>3455.2490183847499</v>
      </c>
      <c r="AW30"/>
      <c r="AX30"/>
      <c r="AY30"/>
      <c r="AZ30"/>
      <c r="BA30">
        <v>8.7721161544322995E-2</v>
      </c>
      <c r="BB30">
        <v>0</v>
      </c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>
      <c r="A31" t="s">
        <v>261</v>
      </c>
      <c r="B31" t="s">
        <v>7</v>
      </c>
      <c r="C31" t="s">
        <v>39</v>
      </c>
      <c r="D31">
        <f t="shared" si="0"/>
        <v>0</v>
      </c>
      <c r="E31">
        <v>0</v>
      </c>
      <c r="F31" t="s">
        <v>255</v>
      </c>
      <c r="G31" t="s">
        <v>256</v>
      </c>
      <c r="H31" t="s">
        <v>257</v>
      </c>
      <c r="I31" t="s">
        <v>257</v>
      </c>
      <c r="J31" t="s">
        <v>258</v>
      </c>
      <c r="K31" t="s">
        <v>259</v>
      </c>
      <c r="L31">
        <v>0</v>
      </c>
      <c r="M31"/>
      <c r="N31"/>
      <c r="O31">
        <v>0.18477657437324499</v>
      </c>
      <c r="P31">
        <v>0</v>
      </c>
      <c r="Q31">
        <v>19077</v>
      </c>
      <c r="R31">
        <v>0</v>
      </c>
      <c r="S31">
        <v>19077</v>
      </c>
      <c r="T31">
        <v>0</v>
      </c>
      <c r="U31">
        <v>0</v>
      </c>
      <c r="V31">
        <v>0</v>
      </c>
      <c r="W31">
        <v>0</v>
      </c>
      <c r="X31"/>
      <c r="Y31"/>
      <c r="Z31"/>
      <c r="AA31"/>
      <c r="AB31"/>
      <c r="AC31"/>
      <c r="AD31"/>
      <c r="AE31"/>
      <c r="AF31">
        <v>4766.1611328125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0</v>
      </c>
      <c r="AU31">
        <v>3781.9578241535301</v>
      </c>
      <c r="AV31">
        <v>3781.9578241535301</v>
      </c>
      <c r="AW31"/>
      <c r="AX31"/>
      <c r="AY31"/>
      <c r="AZ31"/>
      <c r="BA31">
        <v>8.4428682923316997E-2</v>
      </c>
      <c r="BB31">
        <v>0</v>
      </c>
      <c r="BC31"/>
      <c r="BD31"/>
      <c r="BE31"/>
      <c r="BF31"/>
      <c r="BG31"/>
      <c r="BH31"/>
      <c r="BI31"/>
      <c r="BJ31"/>
      <c r="BK31"/>
      <c r="BL31"/>
      <c r="BM31"/>
      <c r="BN31"/>
    </row>
    <row r="32" spans="1:66">
      <c r="A32" t="s">
        <v>150</v>
      </c>
      <c r="B32" t="s">
        <v>55</v>
      </c>
      <c r="C32" t="s">
        <v>57</v>
      </c>
      <c r="D32">
        <f t="shared" si="0"/>
        <v>19.362478637695322</v>
      </c>
      <c r="E32">
        <v>4.8406195640564</v>
      </c>
      <c r="F32" t="s">
        <v>255</v>
      </c>
      <c r="G32" t="s">
        <v>256</v>
      </c>
      <c r="H32" t="s">
        <v>257</v>
      </c>
      <c r="I32" t="s">
        <v>257</v>
      </c>
      <c r="J32" t="s">
        <v>258</v>
      </c>
      <c r="K32" t="s">
        <v>259</v>
      </c>
      <c r="L32">
        <v>96.812393188476605</v>
      </c>
      <c r="M32"/>
      <c r="N32"/>
      <c r="O32">
        <v>6.0510601997375497</v>
      </c>
      <c r="P32">
        <v>3.80412745475769</v>
      </c>
      <c r="Q32">
        <v>17535</v>
      </c>
      <c r="R32">
        <v>72</v>
      </c>
      <c r="S32">
        <v>17463</v>
      </c>
      <c r="T32">
        <v>0</v>
      </c>
      <c r="U32">
        <v>0</v>
      </c>
      <c r="V32">
        <v>0</v>
      </c>
      <c r="W32">
        <v>0</v>
      </c>
      <c r="X32"/>
      <c r="Y32"/>
      <c r="Z32"/>
      <c r="AA32"/>
      <c r="AB32"/>
      <c r="AC32"/>
      <c r="AD32"/>
      <c r="AE32"/>
      <c r="AF32">
        <v>4523.91845703125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5529.4761691623298</v>
      </c>
      <c r="AU32">
        <v>3524.6361375127299</v>
      </c>
      <c r="AV32">
        <v>3532.8681581730498</v>
      </c>
      <c r="AW32"/>
      <c r="AX32"/>
      <c r="AY32"/>
      <c r="AZ32"/>
      <c r="BA32">
        <v>5.4324054718017596</v>
      </c>
      <c r="BB32">
        <v>4.29364061355591</v>
      </c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>
      <c r="A33" t="s">
        <v>149</v>
      </c>
      <c r="B33" t="s">
        <v>55</v>
      </c>
      <c r="C33" t="s">
        <v>39</v>
      </c>
      <c r="D33">
        <f t="shared" si="0"/>
        <v>23.8805633544922</v>
      </c>
      <c r="E33">
        <v>5.9701409339904803</v>
      </c>
      <c r="F33" t="s">
        <v>255</v>
      </c>
      <c r="G33" t="s">
        <v>256</v>
      </c>
      <c r="H33" t="s">
        <v>257</v>
      </c>
      <c r="I33" t="s">
        <v>257</v>
      </c>
      <c r="J33" t="s">
        <v>258</v>
      </c>
      <c r="K33" t="s">
        <v>259</v>
      </c>
      <c r="L33">
        <v>119.40281677246099</v>
      </c>
      <c r="M33"/>
      <c r="N33"/>
      <c r="O33">
        <v>7.34521532058716</v>
      </c>
      <c r="P33">
        <v>4.7792382240295401</v>
      </c>
      <c r="Q33">
        <v>16595</v>
      </c>
      <c r="R33">
        <v>84</v>
      </c>
      <c r="S33">
        <v>16511</v>
      </c>
      <c r="T33">
        <v>0</v>
      </c>
      <c r="U33">
        <v>0</v>
      </c>
      <c r="V33">
        <v>0</v>
      </c>
      <c r="W33">
        <v>0</v>
      </c>
      <c r="X33"/>
      <c r="Y33"/>
      <c r="Z33"/>
      <c r="AA33"/>
      <c r="AB33"/>
      <c r="AC33"/>
      <c r="AD33"/>
      <c r="AE33"/>
      <c r="AF33">
        <v>4766.1611328125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5333.7276785714303</v>
      </c>
      <c r="AU33">
        <v>3844.8669348571102</v>
      </c>
      <c r="AV33">
        <v>3852.40319894099</v>
      </c>
      <c r="AW33"/>
      <c r="AX33"/>
      <c r="AY33"/>
      <c r="AZ33"/>
      <c r="BA33">
        <v>6.6441807746887198</v>
      </c>
      <c r="BB33">
        <v>5.3435597419738796</v>
      </c>
      <c r="BC33"/>
      <c r="BD33"/>
      <c r="BE33"/>
      <c r="BF33"/>
      <c r="BG33"/>
      <c r="BH33"/>
      <c r="BI33"/>
      <c r="BJ33"/>
      <c r="BK33"/>
      <c r="BL33"/>
      <c r="BM33"/>
      <c r="BN33"/>
    </row>
  </sheetData>
  <autoFilter ref="A1:BR1" xr:uid="{62B4373B-A5C6-AC46-9277-C22408EE8D64}">
    <sortState xmlns:xlrd2="http://schemas.microsoft.com/office/spreadsheetml/2017/richdata2" ref="A2:BR33">
      <sortCondition ref="B1:B33"/>
    </sortState>
  </autoFilter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5A16-1D23-4157-B762-4B14794E0898}">
  <dimension ref="A1:H12"/>
  <sheetViews>
    <sheetView tabSelected="1" workbookViewId="0">
      <selection activeCell="H12" activeCellId="1" sqref="D1:D12 H1:H12"/>
    </sheetView>
  </sheetViews>
  <sheetFormatPr defaultRowHeight="15.5"/>
  <sheetData>
    <row r="1" spans="1:8">
      <c r="A1" t="s">
        <v>163</v>
      </c>
      <c r="B1" t="s">
        <v>57</v>
      </c>
      <c r="C1">
        <v>546</v>
      </c>
      <c r="D1">
        <v>5767.8738803514198</v>
      </c>
      <c r="E1" t="s">
        <v>163</v>
      </c>
      <c r="F1" t="s">
        <v>39</v>
      </c>
      <c r="G1">
        <v>918</v>
      </c>
      <c r="H1">
        <v>5277.8328923909003</v>
      </c>
    </row>
    <row r="2" spans="1:8">
      <c r="A2" t="s">
        <v>164</v>
      </c>
      <c r="B2" t="s">
        <v>57</v>
      </c>
      <c r="C2">
        <v>642</v>
      </c>
      <c r="D2">
        <v>5661.7363220405005</v>
      </c>
      <c r="E2" t="s">
        <v>164</v>
      </c>
      <c r="F2" t="s">
        <v>39</v>
      </c>
      <c r="G2">
        <v>773</v>
      </c>
      <c r="H2">
        <v>5315.9218099379405</v>
      </c>
    </row>
    <row r="3" spans="1:8">
      <c r="A3" t="s">
        <v>165</v>
      </c>
      <c r="B3" t="s">
        <v>57</v>
      </c>
      <c r="C3">
        <v>394</v>
      </c>
      <c r="D3">
        <v>5603.3726812837103</v>
      </c>
      <c r="E3" t="s">
        <v>165</v>
      </c>
      <c r="F3" t="s">
        <v>39</v>
      </c>
      <c r="G3">
        <v>499</v>
      </c>
      <c r="H3">
        <v>5346.1257935793501</v>
      </c>
    </row>
    <row r="4" spans="1:8">
      <c r="A4" t="s">
        <v>166</v>
      </c>
      <c r="B4" t="s">
        <v>57</v>
      </c>
      <c r="C4">
        <v>218</v>
      </c>
      <c r="D4">
        <v>5518.2920235450101</v>
      </c>
      <c r="E4" t="s">
        <v>166</v>
      </c>
      <c r="F4" t="s">
        <v>39</v>
      </c>
      <c r="G4">
        <v>562</v>
      </c>
      <c r="H4">
        <v>5468.8227460868002</v>
      </c>
    </row>
    <row r="5" spans="1:8">
      <c r="A5" t="s">
        <v>167</v>
      </c>
      <c r="B5" t="s">
        <v>57</v>
      </c>
      <c r="C5">
        <v>325</v>
      </c>
      <c r="D5">
        <v>5646.0756250000004</v>
      </c>
      <c r="E5" t="s">
        <v>167</v>
      </c>
      <c r="F5" t="s">
        <v>39</v>
      </c>
      <c r="G5">
        <v>415</v>
      </c>
      <c r="H5">
        <v>5383.6014107210103</v>
      </c>
    </row>
    <row r="6" spans="1:8">
      <c r="A6" t="s">
        <v>168</v>
      </c>
      <c r="B6" t="s">
        <v>57</v>
      </c>
      <c r="C6">
        <v>329</v>
      </c>
      <c r="D6">
        <v>5513.3079659598197</v>
      </c>
      <c r="E6" t="s">
        <v>168</v>
      </c>
      <c r="F6" t="s">
        <v>39</v>
      </c>
      <c r="G6">
        <v>381</v>
      </c>
      <c r="H6">
        <v>5313.9955926529701</v>
      </c>
    </row>
    <row r="7" spans="1:8">
      <c r="A7" t="s">
        <v>169</v>
      </c>
      <c r="B7" t="s">
        <v>57</v>
      </c>
      <c r="C7">
        <v>384</v>
      </c>
      <c r="D7">
        <v>5559.69286473592</v>
      </c>
      <c r="E7" t="s">
        <v>169</v>
      </c>
      <c r="F7" t="s">
        <v>39</v>
      </c>
      <c r="G7">
        <v>491</v>
      </c>
      <c r="H7">
        <v>5323.4269119542396</v>
      </c>
    </row>
    <row r="8" spans="1:8">
      <c r="A8" t="s">
        <v>170</v>
      </c>
      <c r="B8" t="s">
        <v>57</v>
      </c>
      <c r="C8">
        <v>314</v>
      </c>
      <c r="D8">
        <v>5583.0770302547799</v>
      </c>
      <c r="E8" t="s">
        <v>170</v>
      </c>
      <c r="F8" t="s">
        <v>39</v>
      </c>
      <c r="G8">
        <v>462</v>
      </c>
      <c r="H8">
        <v>5474.2606534090901</v>
      </c>
    </row>
    <row r="9" spans="1:8">
      <c r="A9" t="s">
        <v>171</v>
      </c>
      <c r="B9" t="s">
        <v>57</v>
      </c>
      <c r="C9">
        <v>491</v>
      </c>
      <c r="D9">
        <v>5406.7386313009201</v>
      </c>
      <c r="E9" t="s">
        <v>171</v>
      </c>
      <c r="F9" t="s">
        <v>39</v>
      </c>
      <c r="G9">
        <v>659</v>
      </c>
      <c r="H9">
        <v>5375.3231740207702</v>
      </c>
    </row>
    <row r="10" spans="1:8">
      <c r="A10" t="s">
        <v>172</v>
      </c>
      <c r="B10" t="s">
        <v>57</v>
      </c>
      <c r="C10">
        <v>577</v>
      </c>
      <c r="D10">
        <v>5388.6613790687297</v>
      </c>
      <c r="E10" t="s">
        <v>172</v>
      </c>
      <c r="F10" t="s">
        <v>39</v>
      </c>
      <c r="G10">
        <v>625</v>
      </c>
      <c r="H10">
        <v>5387.8905273437504</v>
      </c>
    </row>
    <row r="11" spans="1:8">
      <c r="A11" t="s">
        <v>173</v>
      </c>
      <c r="B11" t="s">
        <v>57</v>
      </c>
      <c r="C11">
        <v>300</v>
      </c>
      <c r="D11">
        <v>5417.8445296223999</v>
      </c>
      <c r="E11" t="s">
        <v>173</v>
      </c>
      <c r="F11" t="s">
        <v>39</v>
      </c>
      <c r="G11">
        <v>442</v>
      </c>
      <c r="H11">
        <v>5385.7491383272099</v>
      </c>
    </row>
    <row r="12" spans="1:8">
      <c r="A12" t="s">
        <v>174</v>
      </c>
      <c r="B12" t="s">
        <v>57</v>
      </c>
      <c r="C12">
        <v>319</v>
      </c>
      <c r="D12">
        <v>5402.62239481289</v>
      </c>
      <c r="E12" t="s">
        <v>174</v>
      </c>
      <c r="F12" t="s">
        <v>39</v>
      </c>
      <c r="G12">
        <v>505</v>
      </c>
      <c r="H12">
        <v>5314.3570128790197</v>
      </c>
    </row>
  </sheetData>
  <sortState xmlns:xlrd2="http://schemas.microsoft.com/office/spreadsheetml/2017/richdata2" ref="A1:D24">
    <sortCondition ref="B1:B2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3D1A96-A701-4E49-966B-DBB66DFBF1E4}"/>
</file>

<file path=customXml/itemProps2.xml><?xml version="1.0" encoding="utf-8"?>
<ds:datastoreItem xmlns:ds="http://schemas.openxmlformats.org/officeDocument/2006/customXml" ds:itemID="{7384A487-0293-48E6-BBEB-CD15C2031144}"/>
</file>

<file path=customXml/itemProps3.xml><?xml version="1.0" encoding="utf-8"?>
<ds:datastoreItem xmlns:ds="http://schemas.openxmlformats.org/officeDocument/2006/customXml" ds:itemID="{D72337B9-7D91-49F0-ABE6-70110598E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 "Variant" samples</vt:lpstr>
      <vt:lpstr>Results "Variant" samples (2)</vt:lpstr>
      <vt:lpstr>Results N2 N1 "Regular" samples</vt:lpstr>
      <vt:lpstr>Variant ddPCR data</vt:lpstr>
      <vt:lpstr>Layout Variant assays</vt:lpstr>
      <vt:lpstr>Variant N1 N2 ddPCR data</vt:lpstr>
      <vt:lpstr>Sheet1</vt:lpstr>
      <vt:lpstr>Regular N1 N2 ddPCR data</vt:lpstr>
      <vt:lpstr>Sheet2</vt:lpstr>
      <vt:lpstr>Layout N1 N2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Balogh, Steve</cp:lastModifiedBy>
  <cp:lastPrinted>2021-12-22T20:14:24Z</cp:lastPrinted>
  <dcterms:created xsi:type="dcterms:W3CDTF">2020-09-04T15:22:02Z</dcterms:created>
  <dcterms:modified xsi:type="dcterms:W3CDTF">2022-01-13T11:19:31Z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