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1-SARS-CoV-2/UMGC Raw Data/"/>
    </mc:Choice>
  </mc:AlternateContent>
  <xr:revisionPtr revIDLastSave="41" documentId="8_{C142B4E0-09E6-4289-B4DC-08D140FBF5AD}" xr6:coauthVersionLast="47" xr6:coauthVersionMax="47" xr10:uidLastSave="{C3C3C5EE-2BED-46C3-9171-CF5758F66B24}"/>
  <bookViews>
    <workbookView xWindow="-110" yWindow="-110" windowWidth="19420" windowHeight="10420" firstSheet="1" activeTab="5" xr2:uid="{06B515F7-E87C-2243-9948-31443E7670DF}"/>
  </bookViews>
  <sheets>
    <sheet name="Results &quot;Variant&quot; samples" sheetId="9" state="hidden" r:id="rId1"/>
    <sheet name="Results N2 N1 &quot;Regular&quot; samples" sheetId="11" r:id="rId2"/>
    <sheet name="Variant ddPCR data" sheetId="8" state="hidden" r:id="rId3"/>
    <sheet name="Variant N1 N2 ddPCR data" sheetId="10" state="hidden" r:id="rId4"/>
    <sheet name="Results N2 N1 &quot;Regular&quot; sam (2)" sheetId="12" r:id="rId5"/>
    <sheet name="Regular N1 N2 ddPCR data" sheetId="3" r:id="rId6"/>
    <sheet name="Layout Variant assays" sheetId="1" state="hidden" r:id="rId7"/>
    <sheet name="Layout N1 N2" sheetId="5" r:id="rId8"/>
    <sheet name="Figures" sheetId="7" r:id="rId9"/>
  </sheets>
  <definedNames>
    <definedName name="_xlnm._FilterDatabase" localSheetId="5" hidden="1">'Regular N1 N2 ddPCR data'!$A$1:$BR$1</definedName>
    <definedName name="_xlnm._FilterDatabase" localSheetId="0" hidden="1">'Results "Variant" samples'!$B$2:$J$2</definedName>
    <definedName name="_xlnm._FilterDatabase" localSheetId="1" hidden="1">'Results N2 N1 "Regular" samples'!$B$2:$E$2</definedName>
    <definedName name="_xlnm._FilterDatabase" localSheetId="2" hidden="1">'Variant ddPCR data'!$A$1:$AF$1</definedName>
    <definedName name="_xlnm._FilterDatabase" localSheetId="3" hidden="1">'Variant N1 N2 ddPCR data'!$A$1:$P$1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D7" i="3"/>
  <c r="D9" i="3"/>
  <c r="D11" i="3"/>
  <c r="D13" i="3"/>
  <c r="D15" i="3"/>
  <c r="D17" i="3"/>
  <c r="D31" i="3"/>
  <c r="D19" i="3"/>
  <c r="D21" i="3"/>
  <c r="D23" i="3"/>
  <c r="D25" i="3"/>
  <c r="D27" i="3"/>
  <c r="D29" i="3"/>
  <c r="D33" i="3"/>
  <c r="D2" i="3"/>
  <c r="D4" i="3"/>
  <c r="D6" i="3"/>
  <c r="D8" i="3"/>
  <c r="D10" i="3"/>
  <c r="D12" i="3"/>
  <c r="D14" i="3"/>
  <c r="D16" i="3"/>
  <c r="D30" i="3"/>
  <c r="D18" i="3"/>
  <c r="D20" i="3"/>
  <c r="D22" i="3"/>
  <c r="D24" i="3"/>
  <c r="D26" i="3"/>
  <c r="D28" i="3"/>
  <c r="D32" i="3"/>
  <c r="D3" i="3"/>
  <c r="J203" i="9"/>
  <c r="I203" i="9"/>
  <c r="J201" i="9"/>
  <c r="I201" i="9"/>
  <c r="J189" i="9"/>
  <c r="I189" i="9"/>
  <c r="J187" i="9"/>
  <c r="I187" i="9"/>
  <c r="J175" i="9"/>
  <c r="I175" i="9"/>
  <c r="J173" i="9"/>
  <c r="I173" i="9"/>
  <c r="J161" i="9"/>
  <c r="I161" i="9"/>
  <c r="J159" i="9"/>
  <c r="I159" i="9"/>
  <c r="J147" i="9"/>
  <c r="I147" i="9"/>
  <c r="J145" i="9"/>
  <c r="I145" i="9"/>
  <c r="J133" i="9"/>
  <c r="I133" i="9"/>
  <c r="J131" i="9"/>
  <c r="I131" i="9"/>
  <c r="J119" i="9"/>
  <c r="I119" i="9"/>
  <c r="J117" i="9"/>
  <c r="I117" i="9"/>
  <c r="J105" i="9"/>
  <c r="I105" i="9"/>
  <c r="J103" i="9"/>
  <c r="I103" i="9"/>
  <c r="J91" i="9"/>
  <c r="I91" i="9"/>
  <c r="J89" i="9"/>
  <c r="I89" i="9"/>
  <c r="J77" i="9"/>
  <c r="I77" i="9"/>
  <c r="J75" i="9"/>
  <c r="I75" i="9"/>
  <c r="J63" i="9"/>
  <c r="I63" i="9"/>
  <c r="J61" i="9"/>
  <c r="I61" i="9"/>
  <c r="J49" i="9"/>
  <c r="I49" i="9"/>
  <c r="J47" i="9"/>
  <c r="I47" i="9"/>
  <c r="J35" i="9"/>
  <c r="I35" i="9"/>
  <c r="J33" i="9"/>
  <c r="I33" i="9"/>
  <c r="J21" i="9"/>
  <c r="I21" i="9"/>
  <c r="J19" i="9"/>
  <c r="I19" i="9"/>
  <c r="E3" i="10"/>
  <c r="F3" i="10"/>
  <c r="E4" i="10"/>
  <c r="F4" i="10"/>
  <c r="E5" i="10"/>
  <c r="F5" i="10"/>
  <c r="E6" i="10"/>
  <c r="F6" i="10"/>
  <c r="E7" i="10"/>
  <c r="F7" i="10"/>
  <c r="E8" i="10"/>
  <c r="F8" i="10"/>
  <c r="E9" i="10"/>
  <c r="F9" i="10"/>
  <c r="E10" i="10"/>
  <c r="F10" i="10"/>
  <c r="E11" i="10"/>
  <c r="F11" i="10"/>
  <c r="E12" i="10"/>
  <c r="F12" i="10"/>
  <c r="E13" i="10"/>
  <c r="F13" i="10"/>
  <c r="E14" i="10"/>
  <c r="F14" i="10"/>
  <c r="E15" i="10"/>
  <c r="F15" i="10"/>
  <c r="E16" i="10"/>
  <c r="F16" i="10"/>
  <c r="E17" i="10"/>
  <c r="F17" i="10"/>
  <c r="E18" i="10"/>
  <c r="F18" i="10"/>
  <c r="E19" i="10"/>
  <c r="F19" i="10"/>
  <c r="E20" i="10"/>
  <c r="F20" i="10"/>
  <c r="E21" i="10"/>
  <c r="F21" i="10"/>
  <c r="E22" i="10"/>
  <c r="F22" i="10"/>
  <c r="E23" i="10"/>
  <c r="F23" i="10"/>
  <c r="E24" i="10"/>
  <c r="F24" i="10"/>
  <c r="E25" i="10"/>
  <c r="F25" i="10"/>
  <c r="E26" i="10"/>
  <c r="F26" i="10"/>
  <c r="E27" i="10"/>
  <c r="F27" i="10"/>
  <c r="E28" i="10"/>
  <c r="F28" i="10"/>
  <c r="E29" i="10"/>
  <c r="F29" i="10"/>
  <c r="E30" i="10"/>
  <c r="F30" i="10"/>
  <c r="E31" i="10"/>
  <c r="F31" i="10"/>
  <c r="E32" i="10"/>
  <c r="F32" i="10"/>
  <c r="E33" i="10"/>
  <c r="F33" i="10"/>
  <c r="F2" i="10"/>
  <c r="E2" i="10"/>
  <c r="F33" i="11"/>
  <c r="F31" i="11"/>
  <c r="F29" i="11"/>
  <c r="F27" i="11"/>
  <c r="F25" i="11"/>
  <c r="F23" i="11"/>
  <c r="F21" i="11"/>
  <c r="F19" i="11"/>
  <c r="F17" i="11"/>
  <c r="F15" i="11"/>
  <c r="F13" i="11"/>
  <c r="F11" i="11"/>
  <c r="F9" i="11"/>
  <c r="F7" i="11"/>
  <c r="F5" i="11"/>
  <c r="F3" i="11"/>
  <c r="J211" i="9" l="1"/>
  <c r="I211" i="9"/>
  <c r="J209" i="9"/>
  <c r="I209" i="9"/>
  <c r="J207" i="9"/>
  <c r="I207" i="9"/>
  <c r="J205" i="9"/>
  <c r="I205" i="9"/>
  <c r="J197" i="9"/>
  <c r="I197" i="9"/>
  <c r="J195" i="9"/>
  <c r="I195" i="9"/>
  <c r="J193" i="9"/>
  <c r="I193" i="9"/>
  <c r="J191" i="9"/>
  <c r="I191" i="9"/>
  <c r="J183" i="9"/>
  <c r="I183" i="9"/>
  <c r="J181" i="9"/>
  <c r="I181" i="9"/>
  <c r="J179" i="9"/>
  <c r="I179" i="9"/>
  <c r="J177" i="9"/>
  <c r="I177" i="9"/>
  <c r="J169" i="9"/>
  <c r="I169" i="9"/>
  <c r="J167" i="9"/>
  <c r="I167" i="9"/>
  <c r="J165" i="9"/>
  <c r="I165" i="9"/>
  <c r="J163" i="9"/>
  <c r="I163" i="9"/>
  <c r="J155" i="9"/>
  <c r="I155" i="9"/>
  <c r="J153" i="9"/>
  <c r="I153" i="9"/>
  <c r="J151" i="9"/>
  <c r="I151" i="9"/>
  <c r="J149" i="9"/>
  <c r="I149" i="9"/>
  <c r="J141" i="9"/>
  <c r="I141" i="9"/>
  <c r="J139" i="9"/>
  <c r="I139" i="9"/>
  <c r="J137" i="9"/>
  <c r="I137" i="9"/>
  <c r="J135" i="9"/>
  <c r="I135" i="9"/>
  <c r="J127" i="9"/>
  <c r="I127" i="9"/>
  <c r="J125" i="9"/>
  <c r="I125" i="9"/>
  <c r="J123" i="9"/>
  <c r="I123" i="9"/>
  <c r="J121" i="9"/>
  <c r="I121" i="9"/>
  <c r="J113" i="9"/>
  <c r="I113" i="9"/>
  <c r="J111" i="9"/>
  <c r="I111" i="9"/>
  <c r="J109" i="9"/>
  <c r="I109" i="9"/>
  <c r="J107" i="9"/>
  <c r="I107" i="9"/>
  <c r="J99" i="9"/>
  <c r="I99" i="9"/>
  <c r="J97" i="9"/>
  <c r="I97" i="9"/>
  <c r="J95" i="9"/>
  <c r="I95" i="9"/>
  <c r="J93" i="9"/>
  <c r="I93" i="9"/>
  <c r="J85" i="9"/>
  <c r="I85" i="9"/>
  <c r="J83" i="9"/>
  <c r="I83" i="9"/>
  <c r="J81" i="9"/>
  <c r="I81" i="9"/>
  <c r="J79" i="9"/>
  <c r="I79" i="9"/>
  <c r="J71" i="9"/>
  <c r="I71" i="9"/>
  <c r="J69" i="9"/>
  <c r="I69" i="9"/>
  <c r="J67" i="9"/>
  <c r="I67" i="9"/>
  <c r="J65" i="9"/>
  <c r="I65" i="9"/>
  <c r="J57" i="9"/>
  <c r="I57" i="9"/>
  <c r="J55" i="9"/>
  <c r="I55" i="9"/>
  <c r="J53" i="9"/>
  <c r="I53" i="9"/>
  <c r="J51" i="9"/>
  <c r="I51" i="9"/>
  <c r="J43" i="9"/>
  <c r="I43" i="9"/>
  <c r="J41" i="9"/>
  <c r="I41" i="9"/>
  <c r="J39" i="9"/>
  <c r="I39" i="9"/>
  <c r="J37" i="9"/>
  <c r="I37" i="9"/>
  <c r="J29" i="9"/>
  <c r="I29" i="9"/>
  <c r="J27" i="9"/>
  <c r="I27" i="9"/>
  <c r="J25" i="9"/>
  <c r="I25" i="9"/>
  <c r="J23" i="9"/>
  <c r="I23" i="9"/>
  <c r="J15" i="9"/>
  <c r="I15" i="9"/>
  <c r="J13" i="9"/>
  <c r="I13" i="9"/>
  <c r="J11" i="9"/>
  <c r="I11" i="9"/>
  <c r="J9" i="9"/>
  <c r="I9" i="9"/>
  <c r="J7" i="9"/>
  <c r="I7" i="9"/>
  <c r="J5" i="9"/>
  <c r="I5" i="9"/>
  <c r="D35" i="5" l="1"/>
  <c r="D34" i="5"/>
  <c r="D33" i="5"/>
  <c r="D32" i="5"/>
  <c r="D31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D37" i="5" l="1"/>
  <c r="E37" i="5" s="1"/>
  <c r="D23" i="1"/>
  <c r="D22" i="1"/>
  <c r="D21" i="1"/>
  <c r="D20" i="1"/>
  <c r="D19" i="1"/>
  <c r="D25" i="1" l="1"/>
  <c r="E25" i="1" s="1"/>
</calcChain>
</file>

<file path=xl/sharedStrings.xml><?xml version="1.0" encoding="utf-8"?>
<sst xmlns="http://schemas.openxmlformats.org/spreadsheetml/2006/main" count="1261" uniqueCount="265">
  <si>
    <t>Plate Map</t>
  </si>
  <si>
    <t>A</t>
  </si>
  <si>
    <t>B</t>
  </si>
  <si>
    <t>C</t>
  </si>
  <si>
    <t>D</t>
  </si>
  <si>
    <t>E</t>
  </si>
  <si>
    <t>F</t>
  </si>
  <si>
    <t>NTC</t>
  </si>
  <si>
    <t>G</t>
  </si>
  <si>
    <t>H</t>
  </si>
  <si>
    <t>1x</t>
  </si>
  <si>
    <t>Supermix</t>
  </si>
  <si>
    <t>Reverse transcriptase</t>
  </si>
  <si>
    <t>300 mM DTT</t>
  </si>
  <si>
    <t>Target primers/probe</t>
  </si>
  <si>
    <t>RNase-/DNase-free water</t>
  </si>
  <si>
    <t>Total</t>
  </si>
  <si>
    <t>Sample RNA input</t>
  </si>
  <si>
    <t>Per Assay (x6 for reagents needed)</t>
  </si>
  <si>
    <t>Nucleic Acid Mutation</t>
  </si>
  <si>
    <t>Amino Acid Mutation</t>
  </si>
  <si>
    <t>HV 69-70 del</t>
  </si>
  <si>
    <t>21765-21770 Del</t>
  </si>
  <si>
    <t>Bio-Rad Assay ID</t>
  </si>
  <si>
    <t>dMDS284738817</t>
  </si>
  <si>
    <t>N501Y</t>
  </si>
  <si>
    <t>A23063T</t>
  </si>
  <si>
    <t>dMDS731762551</t>
  </si>
  <si>
    <t>E484K</t>
  </si>
  <si>
    <t>23012G&gt;A</t>
  </si>
  <si>
    <t>dMDS661453998</t>
  </si>
  <si>
    <t>Series</t>
  </si>
  <si>
    <t>K417N</t>
  </si>
  <si>
    <t>22813G&gt;T</t>
  </si>
  <si>
    <t>MDS817055273</t>
  </si>
  <si>
    <t>Well</t>
  </si>
  <si>
    <t>Sample</t>
  </si>
  <si>
    <t>Target</t>
  </si>
  <si>
    <t>A01</t>
  </si>
  <si>
    <t>N2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</si>
  <si>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</si>
  <si>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</si>
  <si>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</si>
  <si>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</si>
  <si>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</si>
  <si>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</si>
  <si>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</si>
  <si>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</si>
  <si>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</si>
  <si>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</si>
  <si>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</si>
  <si>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</si>
  <si>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</si>
  <si>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</si>
  <si>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</si>
  <si>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Positive Control</t>
  </si>
  <si>
    <t>A03</t>
  </si>
  <si>
    <t>N1</t>
  </si>
  <si>
    <t>B03</t>
  </si>
  <si>
    <t>C03</t>
  </si>
  <si>
    <t>D03</t>
  </si>
  <si>
    <t>E03</t>
  </si>
  <si>
    <t>F03</t>
  </si>
  <si>
    <t>G03</t>
  </si>
  <si>
    <t>H03</t>
  </si>
  <si>
    <t>B04</t>
  </si>
  <si>
    <t>C04</t>
  </si>
  <si>
    <t>D04</t>
  </si>
  <si>
    <t>E04</t>
  </si>
  <si>
    <t>F04</t>
  </si>
  <si>
    <t>G04</t>
  </si>
  <si>
    <t>H04</t>
  </si>
  <si>
    <t>A07</t>
  </si>
  <si>
    <t>B07</t>
  </si>
  <si>
    <t>C07</t>
  </si>
  <si>
    <t>D07</t>
  </si>
  <si>
    <t>E07</t>
  </si>
  <si>
    <t>F07</t>
  </si>
  <si>
    <t>G07</t>
  </si>
  <si>
    <t>H07</t>
  </si>
  <si>
    <t>B08</t>
  </si>
  <si>
    <t>C08</t>
  </si>
  <si>
    <t>D08</t>
  </si>
  <si>
    <t>E08</t>
  </si>
  <si>
    <t>F08</t>
  </si>
  <si>
    <t>G08</t>
  </si>
  <si>
    <t>A09</t>
  </si>
  <si>
    <t>B09</t>
  </si>
  <si>
    <t>C09</t>
  </si>
  <si>
    <t>D09</t>
  </si>
  <si>
    <t>E09</t>
  </si>
  <si>
    <t>F09</t>
  </si>
  <si>
    <t>G09</t>
  </si>
  <si>
    <t>H09</t>
  </si>
  <si>
    <t>Amino Acid Target</t>
  </si>
  <si>
    <t>Assay Target</t>
  </si>
  <si>
    <t>Conc (copies/µl of input sample)</t>
  </si>
  <si>
    <t>Conc Confidence Interval Max (copies/ul of input sample)</t>
  </si>
  <si>
    <t>Conc  Confidence Interval Min (copies/ul of input sample)</t>
  </si>
  <si>
    <t>Total Conc (copies/ul of input sample)</t>
  </si>
  <si>
    <t>Frequency of Mutant Allele</t>
  </si>
  <si>
    <t>HV 69-70</t>
  </si>
  <si>
    <t>21765-21770 Del Mutant</t>
  </si>
  <si>
    <t>21765-21770 Del WT</t>
  </si>
  <si>
    <t>A23063T Mutant</t>
  </si>
  <si>
    <t>A23063T WT</t>
  </si>
  <si>
    <t xml:space="preserve"> D80A</t>
  </si>
  <si>
    <t>21801A&gt;C Mutant</t>
  </si>
  <si>
    <t>21801A&gt;C WT</t>
  </si>
  <si>
    <t>23012G&gt;A Mutant</t>
  </si>
  <si>
    <t>23012G&gt;A WT</t>
  </si>
  <si>
    <t>B10</t>
  </si>
  <si>
    <t>C10</t>
  </si>
  <si>
    <t>D10</t>
  </si>
  <si>
    <t>E10</t>
  </si>
  <si>
    <t>F10</t>
  </si>
  <si>
    <t>G10</t>
  </si>
  <si>
    <t xml:space="preserve"> </t>
  </si>
  <si>
    <t>Sample ID layout:</t>
  </si>
  <si>
    <t>Well layout:</t>
  </si>
  <si>
    <t>A08-8a</t>
  </si>
  <si>
    <t>NTC-8a</t>
  </si>
  <si>
    <t>A08-8b</t>
  </si>
  <si>
    <t>NTC-8b</t>
  </si>
  <si>
    <t>Variant</t>
  </si>
  <si>
    <t>B08-8a</t>
  </si>
  <si>
    <t>B08-8b</t>
  </si>
  <si>
    <t>C08-8a</t>
  </si>
  <si>
    <t>C08-8b</t>
  </si>
  <si>
    <t>D08-8a</t>
  </si>
  <si>
    <t>D08-8b</t>
  </si>
  <si>
    <t>E08-8a</t>
  </si>
  <si>
    <t>E08-8b</t>
  </si>
  <si>
    <t>F08-8a</t>
  </si>
  <si>
    <t>F08-8b</t>
  </si>
  <si>
    <t>G08-8a</t>
  </si>
  <si>
    <t>G08-8b</t>
  </si>
  <si>
    <t>H08-8a</t>
  </si>
  <si>
    <t>Positive Control-8a</t>
  </si>
  <si>
    <t>H08-8b</t>
  </si>
  <si>
    <t>Positive Control-8b</t>
  </si>
  <si>
    <t>Per Assay (x3 for reagents needed)</t>
  </si>
  <si>
    <t>22813G&gt;T, Mutant</t>
  </si>
  <si>
    <t>22813G&gt;T, WT</t>
  </si>
  <si>
    <t>L452R</t>
  </si>
  <si>
    <t>Variant samples</t>
  </si>
  <si>
    <t>Regular samples</t>
  </si>
  <si>
    <t>22917T&gt;G, Mutant</t>
  </si>
  <si>
    <t>22917T&gt;G, WT</t>
  </si>
  <si>
    <t>H08</t>
  </si>
  <si>
    <t>H10</t>
  </si>
  <si>
    <t>Conc(copies/µl of input sample)</t>
  </si>
  <si>
    <t>RG Conc. (ng/ul)</t>
  </si>
  <si>
    <t>17 (-)</t>
  </si>
  <si>
    <t>18 (+)</t>
  </si>
  <si>
    <t>15 (-)</t>
  </si>
  <si>
    <t>16 (+)</t>
  </si>
  <si>
    <t>22917T&gt;G</t>
  </si>
  <si>
    <t>dMDS983315944</t>
  </si>
  <si>
    <t>12065</t>
  </si>
  <si>
    <t>12074</t>
  </si>
  <si>
    <t>12082</t>
  </si>
  <si>
    <t>HV69-70del</t>
  </si>
  <si>
    <t>12163</t>
  </si>
  <si>
    <t>12164</t>
  </si>
  <si>
    <t>12172</t>
  </si>
  <si>
    <t>12174</t>
  </si>
  <si>
    <t>12181</t>
  </si>
  <si>
    <t>12182</t>
  </si>
  <si>
    <t>12192</t>
  </si>
  <si>
    <t>12196</t>
  </si>
  <si>
    <t>12202</t>
  </si>
  <si>
    <t>12206</t>
  </si>
  <si>
    <t>12212</t>
  </si>
  <si>
    <t>12213</t>
  </si>
  <si>
    <t>ES5-1</t>
  </si>
  <si>
    <t>ES5-2</t>
  </si>
  <si>
    <t>12162</t>
  </si>
  <si>
    <t>12173</t>
  </si>
  <si>
    <t>12185</t>
  </si>
  <si>
    <t>12193</t>
  </si>
  <si>
    <t>12204</t>
  </si>
  <si>
    <t>12211</t>
  </si>
  <si>
    <t>11237</t>
  </si>
  <si>
    <t>11254</t>
  </si>
  <si>
    <t>12011</t>
  </si>
  <si>
    <t>12117</t>
  </si>
  <si>
    <t>12148</t>
  </si>
  <si>
    <t>Positive control</t>
  </si>
  <si>
    <t>15 (+)</t>
  </si>
  <si>
    <t>16 (-)</t>
  </si>
  <si>
    <t>18 (-)</t>
  </si>
  <si>
    <t>12126</t>
  </si>
  <si>
    <t>12151</t>
  </si>
  <si>
    <t>Conc(copies/µL)</t>
  </si>
  <si>
    <t>Status</t>
  </si>
  <si>
    <t>Experiment</t>
  </si>
  <si>
    <t>SampleType</t>
  </si>
  <si>
    <t>TargetType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</si>
  <si>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</si>
  <si>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</si>
  <si>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</si>
  <si>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</si>
  <si>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</si>
  <si>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</si>
  <si>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</si>
  <si>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</si>
  <si>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</si>
  <si>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</si>
  <si>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</si>
  <si>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</si>
  <si>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</si>
  <si>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</si>
  <si>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</si>
  <si>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</si>
  <si>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</si>
  <si>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</si>
  <si>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</si>
  <si>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</si>
  <si>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</si>
  <si>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</si>
  <si>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</si>
  <si>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</si>
  <si>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</si>
  <si>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</si>
  <si>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</si>
  <si>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</si>
  <si>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</si>
  <si>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</si>
  <si>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</si>
  <si>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</si>
  <si>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</si>
  <si>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</si>
  <si>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</si>
  <si>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</si>
  <si>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</si>
  <si>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</si>
  <si>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</si>
  <si>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</si>
  <si>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</si>
  <si>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</si>
  <si>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</si>
  <si>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</si>
  <si>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</si>
  <si>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</si>
  <si>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</si>
  <si>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</si>
  <si>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</si>
  <si>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</si>
  <si>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</si>
  <si>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</si>
  <si>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</si>
  <si>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</si>
  <si>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</si>
  <si>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</si>
  <si>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Manual</t>
  </si>
  <si>
    <t>DQ</t>
  </si>
  <si>
    <t>Unknown</t>
  </si>
  <si>
    <t>One-Step RT-ddPCR Kit for Probes</t>
  </si>
  <si>
    <t>FAM</t>
  </si>
  <si>
    <t>A04</t>
  </si>
  <si>
    <t>A08</t>
  </si>
  <si>
    <t>A10</t>
  </si>
  <si>
    <t>Conc input (copies/µL)</t>
  </si>
  <si>
    <t>No data - QC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</si>
</sst>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Calibri"/>
      <family val="2"/>
    </font>
    <font>
      <sz val="8"/>
      <color rgb="FF22222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 (Body)"/>
    </font>
    <font>
      <sz val="10"/>
      <color rgb="FF000000"/>
      <name val="Calibri (Body)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theme="1"/>
      <name val="Calibri (Body)"/>
    </font>
    <font>
      <sz val="11"/>
      <color theme="1"/>
      <name val="Calibri (Body)"/>
    </font>
    <font>
      <sz val="11"/>
      <color rgb="FF000000"/>
      <name val="Calibri (Body)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</font>
    <font>
      <sz val="8"/>
      <color rgb="FFFF0000"/>
      <name val="Arial"/>
      <family val="2"/>
    </font>
    <font>
      <sz val="8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14" fillId="0" borderId="0"/>
  </cellStyleXfs>
  <cellXfs count="22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3" fillId="0" borderId="11" xfId="0" applyFont="1" applyBorder="1"/>
    <xf numFmtId="0" fontId="1" fillId="0" borderId="14" xfId="0" applyFont="1" applyBorder="1"/>
    <xf numFmtId="0" fontId="2" fillId="0" borderId="4" xfId="0" applyFont="1" applyBorder="1"/>
    <xf numFmtId="0" fontId="2" fillId="0" borderId="3" xfId="0" applyFont="1" applyBorder="1" applyAlignment="1"/>
    <xf numFmtId="0" fontId="0" fillId="0" borderId="13" xfId="0" applyBorder="1"/>
    <xf numFmtId="0" fontId="2" fillId="0" borderId="14" xfId="0" applyFont="1" applyBorder="1" applyAlignment="1"/>
    <xf numFmtId="0" fontId="1" fillId="0" borderId="6" xfId="0" applyFont="1" applyBorder="1"/>
    <xf numFmtId="0" fontId="1" fillId="0" borderId="8" xfId="0" applyFont="1" applyBorder="1"/>
    <xf numFmtId="0" fontId="3" fillId="2" borderId="6" xfId="0" applyFont="1" applyFill="1" applyBorder="1"/>
    <xf numFmtId="0" fontId="3" fillId="2" borderId="11" xfId="0" applyFont="1" applyFill="1" applyBorder="1"/>
    <xf numFmtId="0" fontId="3" fillId="0" borderId="12" xfId="0" applyFont="1" applyFill="1" applyBorder="1"/>
    <xf numFmtId="0" fontId="3" fillId="0" borderId="8" xfId="0" applyFont="1" applyFill="1" applyBorder="1"/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4" borderId="13" xfId="0" applyFont="1" applyFill="1" applyBorder="1"/>
    <xf numFmtId="0" fontId="2" fillId="4" borderId="14" xfId="0" applyFont="1" applyFill="1" applyBorder="1" applyAlignment="1">
      <alignment horizontal="center" vertical="center"/>
    </xf>
    <xf numFmtId="0" fontId="0" fillId="4" borderId="14" xfId="0" applyFill="1" applyBorder="1"/>
    <xf numFmtId="0" fontId="0" fillId="4" borderId="22" xfId="0" applyFill="1" applyBorder="1"/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8" fillId="0" borderId="0" xfId="1"/>
    <xf numFmtId="0" fontId="1" fillId="0" borderId="13" xfId="0" applyFont="1" applyBorder="1"/>
    <xf numFmtId="0" fontId="1" fillId="0" borderId="22" xfId="0" applyFont="1" applyBorder="1"/>
    <xf numFmtId="0" fontId="5" fillId="0" borderId="1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4" fillId="0" borderId="0" xfId="2"/>
    <xf numFmtId="0" fontId="14" fillId="0" borderId="0" xfId="2" applyAlignment="1">
      <alignment horizontal="center" vertical="center"/>
    </xf>
    <xf numFmtId="0" fontId="14" fillId="0" borderId="0" xfId="2" applyAlignment="1">
      <alignment horizontal="center"/>
    </xf>
    <xf numFmtId="2" fontId="14" fillId="0" borderId="0" xfId="2" applyNumberFormat="1" applyAlignment="1">
      <alignment horizontal="center"/>
    </xf>
    <xf numFmtId="2" fontId="14" fillId="0" borderId="0" xfId="2" applyNumberFormat="1" applyAlignment="1">
      <alignment horizontal="center" vertical="center"/>
    </xf>
    <xf numFmtId="0" fontId="1" fillId="0" borderId="2" xfId="1" applyFont="1" applyBorder="1"/>
    <xf numFmtId="0" fontId="1" fillId="0" borderId="14" xfId="1" applyFont="1" applyBorder="1"/>
    <xf numFmtId="0" fontId="1" fillId="0" borderId="22" xfId="1" applyFont="1" applyBorder="1"/>
    <xf numFmtId="0" fontId="1" fillId="0" borderId="9" xfId="1" applyFont="1" applyBorder="1"/>
    <xf numFmtId="0" fontId="3" fillId="5" borderId="2" xfId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  <xf numFmtId="0" fontId="8" fillId="6" borderId="3" xfId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8" fillId="0" borderId="3" xfId="1" applyBorder="1"/>
    <xf numFmtId="0" fontId="8" fillId="0" borderId="4" xfId="1" applyBorder="1"/>
    <xf numFmtId="0" fontId="3" fillId="5" borderId="5" xfId="1" applyFont="1" applyFill="1" applyBorder="1" applyAlignment="1">
      <alignment horizontal="center" vertical="center"/>
    </xf>
    <xf numFmtId="49" fontId="3" fillId="5" borderId="1" xfId="1" applyNumberFormat="1" applyFont="1" applyFill="1" applyBorder="1" applyAlignment="1">
      <alignment horizontal="center" vertical="center"/>
    </xf>
    <xf numFmtId="0" fontId="8" fillId="6" borderId="1" xfId="1" applyFill="1" applyBorder="1" applyAlignment="1">
      <alignment horizontal="center" vertical="center"/>
    </xf>
    <xf numFmtId="0" fontId="8" fillId="0" borderId="1" xfId="1" applyBorder="1"/>
    <xf numFmtId="0" fontId="3" fillId="5" borderId="1" xfId="1" applyFont="1" applyFill="1" applyBorder="1" applyAlignment="1">
      <alignment horizontal="center" vertical="center"/>
    </xf>
    <xf numFmtId="0" fontId="8" fillId="0" borderId="6" xfId="1" applyBorder="1"/>
    <xf numFmtId="0" fontId="1" fillId="0" borderId="10" xfId="1" applyFont="1" applyBorder="1"/>
    <xf numFmtId="0" fontId="3" fillId="5" borderId="7" xfId="1" applyFont="1" applyFill="1" applyBorder="1" applyAlignment="1">
      <alignment horizontal="center" vertical="center"/>
    </xf>
    <xf numFmtId="0" fontId="3" fillId="5" borderId="15" xfId="1" applyFont="1" applyFill="1" applyBorder="1" applyAlignment="1">
      <alignment horizontal="center" vertical="center"/>
    </xf>
    <xf numFmtId="0" fontId="8" fillId="6" borderId="15" xfId="1" applyFill="1" applyBorder="1" applyAlignment="1">
      <alignment horizontal="center" vertical="center"/>
    </xf>
    <xf numFmtId="0" fontId="3" fillId="6" borderId="15" xfId="1" applyFont="1" applyFill="1" applyBorder="1" applyAlignment="1">
      <alignment horizontal="center" vertical="center"/>
    </xf>
    <xf numFmtId="0" fontId="8" fillId="0" borderId="15" xfId="1" applyBorder="1"/>
    <xf numFmtId="0" fontId="8" fillId="0" borderId="8" xfId="1" applyBorder="1"/>
    <xf numFmtId="0" fontId="8" fillId="0" borderId="0" xfId="1" applyAlignment="1">
      <alignment horizontal="center" vertical="center"/>
    </xf>
    <xf numFmtId="0" fontId="1" fillId="0" borderId="0" xfId="1" applyFont="1"/>
    <xf numFmtId="0" fontId="1" fillId="0" borderId="14" xfId="1" applyFont="1" applyBorder="1" applyAlignment="1">
      <alignment horizontal="center" vertical="center"/>
    </xf>
    <xf numFmtId="0" fontId="2" fillId="5" borderId="2" xfId="1" applyFont="1" applyFill="1" applyBorder="1" applyAlignment="1">
      <alignment horizontal="center" vertical="center"/>
    </xf>
    <xf numFmtId="0" fontId="2" fillId="5" borderId="3" xfId="1" applyFont="1" applyFill="1" applyBorder="1" applyAlignment="1">
      <alignment horizontal="center" vertical="center"/>
    </xf>
    <xf numFmtId="0" fontId="2" fillId="5" borderId="19" xfId="1" applyFont="1" applyFill="1" applyBorder="1" applyAlignment="1">
      <alignment horizontal="center" vertical="center"/>
    </xf>
    <xf numFmtId="0" fontId="8" fillId="6" borderId="2" xfId="1" applyFill="1" applyBorder="1" applyAlignment="1">
      <alignment horizontal="center" vertical="center"/>
    </xf>
    <xf numFmtId="0" fontId="8" fillId="6" borderId="4" xfId="1" applyFill="1" applyBorder="1" applyAlignment="1">
      <alignment horizontal="center" vertical="center"/>
    </xf>
    <xf numFmtId="0" fontId="3" fillId="5" borderId="20" xfId="1" applyFont="1" applyFill="1" applyBorder="1" applyAlignment="1">
      <alignment horizontal="center" vertical="center"/>
    </xf>
    <xf numFmtId="0" fontId="8" fillId="6" borderId="5" xfId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3" fillId="6" borderId="6" xfId="1" applyFont="1" applyFill="1" applyBorder="1" applyAlignment="1">
      <alignment horizontal="center" vertical="center"/>
    </xf>
    <xf numFmtId="0" fontId="3" fillId="6" borderId="5" xfId="1" applyFont="1" applyFill="1" applyBorder="1" applyAlignment="1">
      <alignment horizontal="center" vertical="center"/>
    </xf>
    <xf numFmtId="0" fontId="8" fillId="6" borderId="6" xfId="1" applyFill="1" applyBorder="1" applyAlignment="1">
      <alignment horizontal="center" vertical="center"/>
    </xf>
    <xf numFmtId="0" fontId="3" fillId="5" borderId="21" xfId="1" applyFont="1" applyFill="1" applyBorder="1" applyAlignment="1">
      <alignment horizontal="center" vertical="center"/>
    </xf>
    <xf numFmtId="0" fontId="8" fillId="6" borderId="7" xfId="1" applyFill="1" applyBorder="1" applyAlignment="1">
      <alignment horizontal="center" vertical="center"/>
    </xf>
    <xf numFmtId="0" fontId="3" fillId="6" borderId="8" xfId="1" applyFont="1" applyFill="1" applyBorder="1" applyAlignment="1">
      <alignment horizontal="center" vertical="center"/>
    </xf>
    <xf numFmtId="0" fontId="3" fillId="6" borderId="7" xfId="1" applyFont="1" applyFill="1" applyBorder="1" applyAlignment="1">
      <alignment horizontal="center" vertical="center"/>
    </xf>
    <xf numFmtId="0" fontId="8" fillId="0" borderId="13" xfId="1" applyBorder="1"/>
    <xf numFmtId="0" fontId="2" fillId="0" borderId="14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0" xfId="1" applyFont="1"/>
    <xf numFmtId="0" fontId="1" fillId="0" borderId="4" xfId="1" applyFont="1" applyBorder="1"/>
    <xf numFmtId="0" fontId="3" fillId="0" borderId="11" xfId="1" applyFont="1" applyBorder="1"/>
    <xf numFmtId="0" fontId="3" fillId="2" borderId="6" xfId="1" applyFont="1" applyFill="1" applyBorder="1"/>
    <xf numFmtId="0" fontId="3" fillId="0" borderId="0" xfId="1" applyFont="1"/>
    <xf numFmtId="0" fontId="1" fillId="0" borderId="5" xfId="1" applyFont="1" applyBorder="1"/>
    <xf numFmtId="0" fontId="1" fillId="0" borderId="6" xfId="1" applyFont="1" applyBorder="1"/>
    <xf numFmtId="0" fontId="3" fillId="2" borderId="11" xfId="1" applyFont="1" applyFill="1" applyBorder="1"/>
    <xf numFmtId="0" fontId="1" fillId="0" borderId="7" xfId="1" applyFont="1" applyBorder="1"/>
    <xf numFmtId="0" fontId="1" fillId="0" borderId="8" xfId="1" applyFont="1" applyBorder="1"/>
    <xf numFmtId="0" fontId="3" fillId="0" borderId="12" xfId="1" applyFont="1" applyBorder="1"/>
    <xf numFmtId="0" fontId="3" fillId="0" borderId="8" xfId="1" applyFont="1" applyBorder="1"/>
    <xf numFmtId="0" fontId="9" fillId="0" borderId="0" xfId="0" applyFont="1"/>
    <xf numFmtId="0" fontId="16" fillId="7" borderId="1" xfId="2" applyFont="1" applyFill="1" applyBorder="1" applyAlignment="1">
      <alignment horizontal="center" vertical="center"/>
    </xf>
    <xf numFmtId="2" fontId="17" fillId="7" borderId="1" xfId="2" applyNumberFormat="1" applyFont="1" applyFill="1" applyBorder="1" applyAlignment="1">
      <alignment horizontal="center" vertical="center" wrapText="1"/>
    </xf>
    <xf numFmtId="2" fontId="16" fillId="7" borderId="1" xfId="2" applyNumberFormat="1" applyFont="1" applyFill="1" applyBorder="1" applyAlignment="1">
      <alignment horizontal="center" vertical="center" wrapText="1"/>
    </xf>
    <xf numFmtId="0" fontId="17" fillId="0" borderId="1" xfId="2" applyFont="1" applyBorder="1" applyAlignment="1">
      <alignment horizontal="center"/>
    </xf>
    <xf numFmtId="2" fontId="17" fillId="0" borderId="1" xfId="2" applyNumberFormat="1" applyFont="1" applyBorder="1" applyAlignment="1">
      <alignment horizontal="center"/>
    </xf>
    <xf numFmtId="0" fontId="13" fillId="8" borderId="5" xfId="0" applyFont="1" applyFill="1" applyBorder="1" applyAlignment="1">
      <alignment horizontal="center" vertical="center"/>
    </xf>
    <xf numFmtId="0" fontId="2" fillId="5" borderId="17" xfId="1" applyFont="1" applyFill="1" applyBorder="1" applyAlignment="1">
      <alignment horizontal="center" vertical="center"/>
    </xf>
    <xf numFmtId="0" fontId="8" fillId="6" borderId="17" xfId="1" applyFill="1" applyBorder="1" applyAlignment="1">
      <alignment horizontal="center" vertical="center"/>
    </xf>
    <xf numFmtId="0" fontId="8" fillId="0" borderId="17" xfId="1" applyBorder="1"/>
    <xf numFmtId="0" fontId="8" fillId="6" borderId="0" xfId="1" applyFont="1" applyFill="1"/>
    <xf numFmtId="0" fontId="8" fillId="5" borderId="0" xfId="1" applyFont="1" applyFill="1"/>
    <xf numFmtId="0" fontId="14" fillId="0" borderId="1" xfId="2" applyBorder="1" applyAlignment="1">
      <alignment horizontal="center" vertical="center"/>
    </xf>
    <xf numFmtId="0" fontId="16" fillId="7" borderId="11" xfId="2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13" fillId="9" borderId="5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10" borderId="5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6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7" fillId="0" borderId="1" xfId="2" applyFont="1" applyBorder="1" applyAlignment="1">
      <alignment horizontal="center" vertical="center"/>
    </xf>
    <xf numFmtId="0" fontId="17" fillId="7" borderId="1" xfId="2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1" fillId="0" borderId="0" xfId="0" applyFont="1" applyFill="1" applyBorder="1"/>
    <xf numFmtId="0" fontId="3" fillId="0" borderId="0" xfId="0" applyFont="1" applyFill="1" applyBorder="1"/>
    <xf numFmtId="2" fontId="17" fillId="7" borderId="23" xfId="2" applyNumberFormat="1" applyFont="1" applyFill="1" applyBorder="1" applyAlignment="1">
      <alignment horizontal="center" vertical="center"/>
    </xf>
    <xf numFmtId="2" fontId="17" fillId="7" borderId="1" xfId="2" applyNumberFormat="1" applyFont="1" applyFill="1" applyBorder="1" applyAlignment="1">
      <alignment horizontal="center"/>
    </xf>
    <xf numFmtId="0" fontId="9" fillId="0" borderId="0" xfId="1" applyFont="1"/>
    <xf numFmtId="0" fontId="8" fillId="0" borderId="0" xfId="1" applyAlignment="1">
      <alignment horizontal="left"/>
    </xf>
    <xf numFmtId="0" fontId="19" fillId="7" borderId="23" xfId="2" applyFont="1" applyFill="1" applyBorder="1" applyAlignment="1">
      <alignment horizontal="center" vertical="center"/>
    </xf>
    <xf numFmtId="2" fontId="19" fillId="7" borderId="23" xfId="2" applyNumberFormat="1" applyFont="1" applyFill="1" applyBorder="1" applyAlignment="1">
      <alignment horizontal="center" vertical="center"/>
    </xf>
    <xf numFmtId="0" fontId="19" fillId="7" borderId="1" xfId="2" applyFont="1" applyFill="1" applyBorder="1" applyAlignment="1">
      <alignment horizontal="center"/>
    </xf>
    <xf numFmtId="0" fontId="14" fillId="6" borderId="23" xfId="2" applyFill="1" applyBorder="1" applyAlignment="1">
      <alignment horizontal="center" vertical="center"/>
    </xf>
    <xf numFmtId="2" fontId="14" fillId="6" borderId="23" xfId="2" applyNumberFormat="1" applyFill="1" applyBorder="1" applyAlignment="1">
      <alignment horizontal="center" vertical="center"/>
    </xf>
    <xf numFmtId="0" fontId="14" fillId="5" borderId="23" xfId="2" applyFill="1" applyBorder="1" applyAlignment="1">
      <alignment horizontal="center" vertical="center"/>
    </xf>
    <xf numFmtId="2" fontId="17" fillId="5" borderId="23" xfId="2" applyNumberFormat="1" applyFont="1" applyFill="1" applyBorder="1" applyAlignment="1">
      <alignment horizontal="center" vertical="center"/>
    </xf>
    <xf numFmtId="2" fontId="14" fillId="5" borderId="23" xfId="2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ont="1"/>
    <xf numFmtId="0" fontId="0" fillId="0" borderId="0" xfId="0" applyFont="1" applyAlignment="1">
      <alignment horizontal="left"/>
    </xf>
    <xf numFmtId="0" fontId="11" fillId="0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3" fillId="8" borderId="6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17" xfId="2" applyFont="1" applyBorder="1" applyAlignment="1">
      <alignment horizontal="center" vertical="center"/>
    </xf>
    <xf numFmtId="0" fontId="14" fillId="0" borderId="18" xfId="2" applyFont="1" applyBorder="1" applyAlignment="1">
      <alignment horizontal="center" vertical="center"/>
    </xf>
    <xf numFmtId="0" fontId="14" fillId="0" borderId="16" xfId="2" applyFont="1" applyBorder="1" applyAlignment="1">
      <alignment horizontal="center" vertical="center"/>
    </xf>
    <xf numFmtId="0" fontId="17" fillId="0" borderId="17" xfId="2" applyFont="1" applyBorder="1" applyAlignment="1">
      <alignment horizontal="center" vertical="center"/>
    </xf>
    <xf numFmtId="0" fontId="17" fillId="0" borderId="16" xfId="2" applyFont="1" applyBorder="1" applyAlignment="1">
      <alignment horizontal="center" vertical="center"/>
    </xf>
    <xf numFmtId="0" fontId="17" fillId="0" borderId="18" xfId="2" applyFont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5" fillId="12" borderId="14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15" xfId="0" applyFont="1" applyFill="1" applyBorder="1" applyAlignment="1">
      <alignment horizontal="center" vertical="center"/>
    </xf>
    <xf numFmtId="0" fontId="21" fillId="5" borderId="5" xfId="1" applyFont="1" applyFill="1" applyBorder="1" applyAlignment="1">
      <alignment horizontal="center" vertical="center"/>
    </xf>
    <xf numFmtId="0" fontId="21" fillId="5" borderId="7" xfId="1" applyFont="1" applyFill="1" applyBorder="1" applyAlignment="1">
      <alignment horizontal="center" vertical="center"/>
    </xf>
    <xf numFmtId="0" fontId="20" fillId="6" borderId="1" xfId="1" applyFont="1" applyFill="1" applyBorder="1" applyAlignment="1">
      <alignment horizontal="center" vertical="center"/>
    </xf>
    <xf numFmtId="0" fontId="20" fillId="6" borderId="15" xfId="1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/>
    </xf>
    <xf numFmtId="0" fontId="23" fillId="8" borderId="15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3" fillId="6" borderId="15" xfId="0" applyFont="1" applyFill="1" applyBorder="1" applyAlignment="1">
      <alignment horizontal="center"/>
    </xf>
    <xf numFmtId="0" fontId="23" fillId="5" borderId="1" xfId="0" applyFont="1" applyFill="1" applyBorder="1" applyAlignment="1">
      <alignment horizontal="center" vertical="center"/>
    </xf>
    <xf numFmtId="0" fontId="23" fillId="5" borderId="15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23" fillId="12" borderId="15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21" fillId="5" borderId="1" xfId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12" borderId="3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7" fillId="0" borderId="1" xfId="2" applyFont="1" applyFill="1" applyBorder="1" applyAlignment="1">
      <alignment horizontal="center" vertical="center"/>
    </xf>
    <xf numFmtId="0" fontId="14" fillId="0" borderId="18" xfId="2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center"/>
    </xf>
    <xf numFmtId="2" fontId="17" fillId="0" borderId="23" xfId="2" applyNumberFormat="1" applyFont="1" applyFill="1" applyBorder="1" applyAlignment="1">
      <alignment horizontal="center" vertical="center"/>
    </xf>
    <xf numFmtId="2" fontId="18" fillId="0" borderId="23" xfId="2" applyNumberFormat="1" applyFont="1" applyFill="1" applyBorder="1" applyAlignment="1">
      <alignment horizontal="center"/>
    </xf>
    <xf numFmtId="0" fontId="14" fillId="0" borderId="0" xfId="2" applyFill="1"/>
    <xf numFmtId="0" fontId="17" fillId="7" borderId="1" xfId="2" applyFont="1" applyFill="1" applyBorder="1" applyAlignment="1">
      <alignment horizontal="center"/>
    </xf>
    <xf numFmtId="2" fontId="17" fillId="7" borderId="1" xfId="2" applyNumberFormat="1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center" vertical="center"/>
    </xf>
    <xf numFmtId="2" fontId="17" fillId="0" borderId="1" xfId="2" applyNumberFormat="1" applyFont="1" applyFill="1" applyBorder="1" applyAlignment="1">
      <alignment horizontal="center" vertical="center"/>
    </xf>
    <xf numFmtId="0" fontId="17" fillId="0" borderId="1" xfId="2" applyFont="1" applyBorder="1" applyAlignment="1">
      <alignment horizontal="center" vertical="center"/>
    </xf>
    <xf numFmtId="2" fontId="17" fillId="0" borderId="1" xfId="2" applyNumberFormat="1" applyFont="1" applyBorder="1" applyAlignment="1">
      <alignment horizontal="center" vertical="center"/>
    </xf>
    <xf numFmtId="0" fontId="17" fillId="0" borderId="17" xfId="2" applyFont="1" applyBorder="1" applyAlignment="1">
      <alignment horizontal="center" vertical="center"/>
    </xf>
    <xf numFmtId="0" fontId="17" fillId="0" borderId="16" xfId="2" applyFont="1" applyBorder="1" applyAlignment="1">
      <alignment horizontal="center" vertical="center"/>
    </xf>
    <xf numFmtId="0" fontId="17" fillId="7" borderId="1" xfId="2" applyFont="1" applyFill="1" applyBorder="1" applyAlignment="1">
      <alignment horizontal="center" vertical="center"/>
    </xf>
    <xf numFmtId="2" fontId="14" fillId="11" borderId="25" xfId="2" applyNumberFormat="1" applyFill="1" applyBorder="1" applyAlignment="1">
      <alignment horizontal="center" vertical="center"/>
    </xf>
    <xf numFmtId="2" fontId="14" fillId="11" borderId="26" xfId="2" applyNumberFormat="1" applyFill="1" applyBorder="1" applyAlignment="1">
      <alignment horizontal="center" vertical="center"/>
    </xf>
    <xf numFmtId="2" fontId="14" fillId="11" borderId="25" xfId="2" applyNumberFormat="1" applyFill="1" applyBorder="1" applyAlignment="1">
      <alignment horizontal="center" vertical="center" shrinkToFit="1"/>
    </xf>
    <xf numFmtId="2" fontId="14" fillId="11" borderId="26" xfId="2" applyNumberFormat="1" applyFill="1" applyBorder="1" applyAlignment="1">
      <alignment horizontal="center" vertical="center" shrinkToFit="1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8" fillId="0" borderId="24" xfId="1" applyBorder="1" applyAlignment="1">
      <alignment horizontal="center"/>
    </xf>
    <xf numFmtId="0" fontId="2" fillId="0" borderId="0" xfId="1" applyFont="1" applyAlignment="1">
      <alignment horizontal="center"/>
    </xf>
  </cellXfs>
  <cellStyles count="3">
    <cellStyle name="Normal" xfId="0" builtinId="0"/>
    <cellStyle name="Normal 2" xfId="2" xr:uid="{47B47F82-3F7F-0642-A83F-AF77FE310C31}"/>
    <cellStyle name="Normal 4" xfId="1" xr:uid="{D6DE81B8-94DA-2E48-B16E-CD064FA94478}"/>
  </cellStyles>
  <dxfs count="0"/>
  <tableStyles count="0" defaultTableStyle="TableStyleMedium2" defaultPivotStyle="PivotStyleLight16"/>
  <colors>
    <mruColors>
      <color rgb="FFC79D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711200</xdr:colOff>
      <xdr:row>34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97056F-2635-0849-8357-A6FF4482E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42700" cy="6908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10</xdr:col>
      <xdr:colOff>774700</xdr:colOff>
      <xdr:row>50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D31B7D-7F64-D548-ACB1-69CD3D0E2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112000"/>
          <a:ext cx="9029700" cy="307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BE91-E989-EE4E-A5C8-A4BFD0A206F7}">
  <dimension ref="B2:J212"/>
  <sheetViews>
    <sheetView showGridLines="0" workbookViewId="0">
      <selection activeCell="F16" sqref="F16"/>
    </sheetView>
  </sheetViews>
  <sheetFormatPr defaultColWidth="10.83203125" defaultRowHeight="14.5"/>
  <cols>
    <col min="1" max="1" width="10.83203125" style="44"/>
    <col min="2" max="2" width="0" style="45" hidden="1" customWidth="1"/>
    <col min="3" max="3" width="27.83203125" style="45" customWidth="1"/>
    <col min="4" max="4" width="20.6640625" style="46" bestFit="1" customWidth="1"/>
    <col min="5" max="5" width="21.33203125" style="46" bestFit="1" customWidth="1"/>
    <col min="6" max="6" width="21.5" style="47" customWidth="1"/>
    <col min="7" max="7" width="25" style="47" customWidth="1"/>
    <col min="8" max="8" width="27.5" style="47" customWidth="1"/>
    <col min="9" max="9" width="20.1640625" style="48" customWidth="1"/>
    <col min="10" max="10" width="16" style="48" customWidth="1"/>
    <col min="11" max="16384" width="10.83203125" style="44"/>
  </cols>
  <sheetData>
    <row r="2" spans="2:10" ht="30" customHeight="1">
      <c r="B2" s="107" t="s">
        <v>35</v>
      </c>
      <c r="C2" s="119" t="s">
        <v>36</v>
      </c>
      <c r="D2" s="107" t="s">
        <v>94</v>
      </c>
      <c r="E2" s="107" t="s">
        <v>95</v>
      </c>
      <c r="F2" s="108" t="s">
        <v>96</v>
      </c>
      <c r="G2" s="108" t="s">
        <v>97</v>
      </c>
      <c r="H2" s="108" t="s">
        <v>98</v>
      </c>
      <c r="I2" s="109" t="s">
        <v>99</v>
      </c>
      <c r="J2" s="109" t="s">
        <v>100</v>
      </c>
    </row>
    <row r="3" spans="2:10">
      <c r="B3" s="132"/>
      <c r="C3" s="165"/>
      <c r="D3" s="208"/>
      <c r="E3" s="110" t="s">
        <v>57</v>
      </c>
      <c r="F3" s="111"/>
      <c r="G3" s="111"/>
      <c r="H3" s="111"/>
      <c r="I3" s="209"/>
      <c r="J3" s="209"/>
    </row>
    <row r="4" spans="2:10">
      <c r="B4" s="132"/>
      <c r="C4" s="166"/>
      <c r="D4" s="208"/>
      <c r="E4" s="110" t="s">
        <v>39</v>
      </c>
      <c r="F4" s="111"/>
      <c r="G4" s="111"/>
      <c r="H4" s="111"/>
      <c r="I4" s="209"/>
      <c r="J4" s="209"/>
    </row>
    <row r="5" spans="2:10" s="207" customFormat="1" ht="15" customHeight="1">
      <c r="B5" s="202"/>
      <c r="C5" s="203"/>
      <c r="D5" s="210" t="s">
        <v>101</v>
      </c>
      <c r="E5" s="204" t="s">
        <v>102</v>
      </c>
      <c r="F5" s="205"/>
      <c r="G5" s="206"/>
      <c r="H5" s="206"/>
      <c r="I5" s="211">
        <f>SUM(F5:F6)</f>
        <v>0</v>
      </c>
      <c r="J5" s="211" t="e">
        <f>F5/(F5+F6)</f>
        <v>#DIV/0!</v>
      </c>
    </row>
    <row r="6" spans="2:10" s="207" customFormat="1" ht="15" customHeight="1">
      <c r="B6" s="202"/>
      <c r="C6" s="203"/>
      <c r="D6" s="210"/>
      <c r="E6" s="204" t="s">
        <v>103</v>
      </c>
      <c r="F6" s="205"/>
      <c r="G6" s="206"/>
      <c r="H6" s="206"/>
      <c r="I6" s="211"/>
      <c r="J6" s="211"/>
    </row>
    <row r="7" spans="2:10" s="207" customFormat="1" ht="15" customHeight="1">
      <c r="B7" s="202"/>
      <c r="C7" s="203"/>
      <c r="D7" s="210" t="s">
        <v>25</v>
      </c>
      <c r="E7" s="204" t="s">
        <v>104</v>
      </c>
      <c r="F7" s="205"/>
      <c r="G7" s="206"/>
      <c r="H7" s="206"/>
      <c r="I7" s="211">
        <f>SUM(F7:F8)</f>
        <v>0</v>
      </c>
      <c r="J7" s="211" t="e">
        <f>F7/(F7+F8)</f>
        <v>#DIV/0!</v>
      </c>
    </row>
    <row r="8" spans="2:10" s="207" customFormat="1" ht="15" customHeight="1">
      <c r="B8" s="202"/>
      <c r="C8" s="203"/>
      <c r="D8" s="210"/>
      <c r="E8" s="204" t="s">
        <v>105</v>
      </c>
      <c r="F8" s="205"/>
      <c r="G8" s="206"/>
      <c r="H8" s="206"/>
      <c r="I8" s="211"/>
      <c r="J8" s="211"/>
    </row>
    <row r="9" spans="2:10" ht="15" hidden="1" customHeight="1">
      <c r="B9" s="132"/>
      <c r="C9" s="166"/>
      <c r="D9" s="216" t="s">
        <v>106</v>
      </c>
      <c r="E9" s="133" t="s">
        <v>107</v>
      </c>
      <c r="F9" s="140"/>
      <c r="G9" s="140"/>
      <c r="H9" s="140"/>
      <c r="I9" s="209">
        <f>SUM(F9:F10)</f>
        <v>0</v>
      </c>
      <c r="J9" s="209" t="e">
        <f>F9/(F9+F10)</f>
        <v>#DIV/0!</v>
      </c>
    </row>
    <row r="10" spans="2:10" ht="15" hidden="1" customHeight="1">
      <c r="B10" s="132"/>
      <c r="C10" s="166"/>
      <c r="D10" s="216"/>
      <c r="E10" s="133" t="s">
        <v>108</v>
      </c>
      <c r="F10" s="140"/>
      <c r="G10" s="140"/>
      <c r="H10" s="140"/>
      <c r="I10" s="209"/>
      <c r="J10" s="209"/>
    </row>
    <row r="11" spans="2:10" ht="15" hidden="1" customHeight="1">
      <c r="B11" s="132"/>
      <c r="C11" s="166"/>
      <c r="D11" s="216" t="s">
        <v>28</v>
      </c>
      <c r="E11" s="133" t="s">
        <v>109</v>
      </c>
      <c r="F11" s="141"/>
      <c r="G11" s="141"/>
      <c r="H11" s="141"/>
      <c r="I11" s="209">
        <f>SUM(F11:F12)</f>
        <v>0</v>
      </c>
      <c r="J11" s="209" t="e">
        <f>F11/(F11+F12)</f>
        <v>#DIV/0!</v>
      </c>
    </row>
    <row r="12" spans="2:10" ht="15" hidden="1" customHeight="1">
      <c r="B12" s="132"/>
      <c r="C12" s="166"/>
      <c r="D12" s="216"/>
      <c r="E12" s="133" t="s">
        <v>110</v>
      </c>
      <c r="F12" s="141"/>
      <c r="G12" s="141"/>
      <c r="H12" s="141"/>
      <c r="I12" s="209"/>
      <c r="J12" s="209"/>
    </row>
    <row r="13" spans="2:10">
      <c r="B13" s="118"/>
      <c r="C13" s="166"/>
      <c r="D13" s="212" t="s">
        <v>32</v>
      </c>
      <c r="E13" s="110" t="s">
        <v>142</v>
      </c>
      <c r="F13" s="111"/>
      <c r="G13" s="111"/>
      <c r="H13" s="111"/>
      <c r="I13" s="213">
        <f>SUM(F13:F14)</f>
        <v>0</v>
      </c>
      <c r="J13" s="213" t="e">
        <f>F13/(F13+F14)</f>
        <v>#DIV/0!</v>
      </c>
    </row>
    <row r="14" spans="2:10">
      <c r="B14" s="132"/>
      <c r="C14" s="166"/>
      <c r="D14" s="212"/>
      <c r="E14" s="110" t="s">
        <v>143</v>
      </c>
      <c r="F14" s="111"/>
      <c r="G14" s="111"/>
      <c r="H14" s="111"/>
      <c r="I14" s="213"/>
      <c r="J14" s="213"/>
    </row>
    <row r="15" spans="2:10">
      <c r="B15" s="132"/>
      <c r="C15" s="166"/>
      <c r="D15" s="214" t="s">
        <v>144</v>
      </c>
      <c r="E15" s="110" t="s">
        <v>147</v>
      </c>
      <c r="F15" s="111"/>
      <c r="G15" s="111"/>
      <c r="H15" s="111"/>
      <c r="I15" s="213">
        <f>SUM(F15:F16)</f>
        <v>0</v>
      </c>
      <c r="J15" s="213" t="e">
        <f>F15/(F15+F16)</f>
        <v>#DIV/0!</v>
      </c>
    </row>
    <row r="16" spans="2:10">
      <c r="B16" s="132"/>
      <c r="C16" s="167"/>
      <c r="D16" s="215"/>
      <c r="E16" s="110" t="s">
        <v>148</v>
      </c>
      <c r="F16" s="111"/>
      <c r="G16" s="111"/>
      <c r="H16" s="111"/>
      <c r="I16" s="213"/>
      <c r="J16" s="213"/>
    </row>
    <row r="17" spans="2:10">
      <c r="B17" s="132"/>
      <c r="C17" s="168"/>
      <c r="D17" s="208"/>
      <c r="E17" s="110" t="s">
        <v>57</v>
      </c>
      <c r="F17" s="111"/>
      <c r="G17" s="111"/>
      <c r="H17" s="111"/>
      <c r="I17" s="209"/>
      <c r="J17" s="209"/>
    </row>
    <row r="18" spans="2:10">
      <c r="B18" s="132"/>
      <c r="C18" s="170"/>
      <c r="D18" s="208"/>
      <c r="E18" s="110" t="s">
        <v>39</v>
      </c>
      <c r="F18" s="111"/>
      <c r="G18" s="111"/>
      <c r="H18" s="111"/>
      <c r="I18" s="209"/>
      <c r="J18" s="209"/>
    </row>
    <row r="19" spans="2:10" s="207" customFormat="1" ht="15" customHeight="1">
      <c r="B19" s="202"/>
      <c r="C19" s="203"/>
      <c r="D19" s="210" t="s">
        <v>101</v>
      </c>
      <c r="E19" s="204" t="s">
        <v>102</v>
      </c>
      <c r="F19" s="205"/>
      <c r="G19" s="206"/>
      <c r="H19" s="206"/>
      <c r="I19" s="211">
        <f>SUM(F19:F20)</f>
        <v>0</v>
      </c>
      <c r="J19" s="211" t="e">
        <f>F19/(F19+F20)</f>
        <v>#DIV/0!</v>
      </c>
    </row>
    <row r="20" spans="2:10" s="207" customFormat="1" ht="15" customHeight="1">
      <c r="B20" s="202"/>
      <c r="C20" s="203"/>
      <c r="D20" s="210"/>
      <c r="E20" s="204" t="s">
        <v>103</v>
      </c>
      <c r="F20" s="205"/>
      <c r="G20" s="206"/>
      <c r="H20" s="206"/>
      <c r="I20" s="211"/>
      <c r="J20" s="211"/>
    </row>
    <row r="21" spans="2:10" s="207" customFormat="1" ht="15" customHeight="1">
      <c r="B21" s="202"/>
      <c r="C21" s="203"/>
      <c r="D21" s="210" t="s">
        <v>25</v>
      </c>
      <c r="E21" s="204" t="s">
        <v>104</v>
      </c>
      <c r="F21" s="205"/>
      <c r="G21" s="206"/>
      <c r="H21" s="206"/>
      <c r="I21" s="211">
        <f>SUM(F21:F22)</f>
        <v>0</v>
      </c>
      <c r="J21" s="211" t="e">
        <f>F21/(F21+F22)</f>
        <v>#DIV/0!</v>
      </c>
    </row>
    <row r="22" spans="2:10" s="207" customFormat="1" ht="15" customHeight="1">
      <c r="B22" s="202"/>
      <c r="C22" s="203"/>
      <c r="D22" s="210"/>
      <c r="E22" s="204" t="s">
        <v>105</v>
      </c>
      <c r="F22" s="205"/>
      <c r="G22" s="206"/>
      <c r="H22" s="206"/>
      <c r="I22" s="211"/>
      <c r="J22" s="211"/>
    </row>
    <row r="23" spans="2:10" ht="15" hidden="1" customHeight="1">
      <c r="B23" s="132"/>
      <c r="C23" s="170"/>
      <c r="D23" s="216" t="s">
        <v>106</v>
      </c>
      <c r="E23" s="133" t="s">
        <v>107</v>
      </c>
      <c r="F23" s="140"/>
      <c r="G23" s="140"/>
      <c r="H23" s="140"/>
      <c r="I23" s="209">
        <f>SUM(F23:F24)</f>
        <v>0</v>
      </c>
      <c r="J23" s="209" t="e">
        <f>F23/(F23+F24)</f>
        <v>#DIV/0!</v>
      </c>
    </row>
    <row r="24" spans="2:10" ht="15" hidden="1" customHeight="1">
      <c r="B24" s="132"/>
      <c r="C24" s="170"/>
      <c r="D24" s="216"/>
      <c r="E24" s="133" t="s">
        <v>108</v>
      </c>
      <c r="F24" s="140"/>
      <c r="G24" s="140"/>
      <c r="H24" s="140"/>
      <c r="I24" s="209"/>
      <c r="J24" s="209"/>
    </row>
    <row r="25" spans="2:10" ht="15" hidden="1" customHeight="1">
      <c r="B25" s="132"/>
      <c r="C25" s="170"/>
      <c r="D25" s="216" t="s">
        <v>28</v>
      </c>
      <c r="E25" s="133" t="s">
        <v>109</v>
      </c>
      <c r="F25" s="141"/>
      <c r="G25" s="141"/>
      <c r="H25" s="141"/>
      <c r="I25" s="209">
        <f>SUM(F25:F26)</f>
        <v>0</v>
      </c>
      <c r="J25" s="209" t="e">
        <f>F25/(F25+F26)</f>
        <v>#DIV/0!</v>
      </c>
    </row>
    <row r="26" spans="2:10" ht="15" hidden="1" customHeight="1">
      <c r="B26" s="132"/>
      <c r="C26" s="170"/>
      <c r="D26" s="216"/>
      <c r="E26" s="133" t="s">
        <v>110</v>
      </c>
      <c r="F26" s="141"/>
      <c r="G26" s="141"/>
      <c r="H26" s="141"/>
      <c r="I26" s="209"/>
      <c r="J26" s="209"/>
    </row>
    <row r="27" spans="2:10" ht="15" customHeight="1">
      <c r="B27" s="132"/>
      <c r="C27" s="170"/>
      <c r="D27" s="212" t="s">
        <v>32</v>
      </c>
      <c r="E27" s="110" t="s">
        <v>142</v>
      </c>
      <c r="F27" s="111"/>
      <c r="G27" s="111"/>
      <c r="H27" s="111"/>
      <c r="I27" s="213">
        <f>SUM(F27:F28)</f>
        <v>0</v>
      </c>
      <c r="J27" s="213" t="e">
        <f>F27/(F27+F28)</f>
        <v>#DIV/0!</v>
      </c>
    </row>
    <row r="28" spans="2:10" ht="15" customHeight="1">
      <c r="B28" s="132"/>
      <c r="C28" s="170"/>
      <c r="D28" s="212"/>
      <c r="E28" s="110" t="s">
        <v>143</v>
      </c>
      <c r="F28" s="111"/>
      <c r="G28" s="111"/>
      <c r="H28" s="111"/>
      <c r="I28" s="213"/>
      <c r="J28" s="213"/>
    </row>
    <row r="29" spans="2:10">
      <c r="B29" s="118"/>
      <c r="C29" s="170"/>
      <c r="D29" s="214" t="s">
        <v>144</v>
      </c>
      <c r="E29" s="110" t="s">
        <v>147</v>
      </c>
      <c r="F29" s="111"/>
      <c r="G29" s="111"/>
      <c r="H29" s="111"/>
      <c r="I29" s="213">
        <f>SUM(F29:F30)</f>
        <v>0</v>
      </c>
      <c r="J29" s="213" t="e">
        <f>F29/(F29+F30)</f>
        <v>#DIV/0!</v>
      </c>
    </row>
    <row r="30" spans="2:10">
      <c r="B30" s="118"/>
      <c r="C30" s="169"/>
      <c r="D30" s="215"/>
      <c r="E30" s="110" t="s">
        <v>148</v>
      </c>
      <c r="F30" s="111"/>
      <c r="G30" s="111"/>
      <c r="H30" s="111"/>
      <c r="I30" s="213"/>
      <c r="J30" s="213"/>
    </row>
    <row r="31" spans="2:10">
      <c r="B31" s="118"/>
      <c r="C31" s="168"/>
      <c r="D31" s="208"/>
      <c r="E31" s="110" t="s">
        <v>57</v>
      </c>
      <c r="F31" s="111"/>
      <c r="G31" s="111"/>
      <c r="H31" s="111"/>
      <c r="I31" s="209"/>
      <c r="J31" s="209"/>
    </row>
    <row r="32" spans="2:10">
      <c r="B32" s="118"/>
      <c r="C32" s="170"/>
      <c r="D32" s="208"/>
      <c r="E32" s="110" t="s">
        <v>39</v>
      </c>
      <c r="F32" s="111"/>
      <c r="G32" s="111"/>
      <c r="H32" s="111"/>
      <c r="I32" s="209"/>
      <c r="J32" s="209"/>
    </row>
    <row r="33" spans="2:10" s="207" customFormat="1" ht="15" customHeight="1">
      <c r="B33" s="202"/>
      <c r="C33" s="203"/>
      <c r="D33" s="210" t="s">
        <v>101</v>
      </c>
      <c r="E33" s="204" t="s">
        <v>102</v>
      </c>
      <c r="F33" s="205"/>
      <c r="G33" s="206"/>
      <c r="H33" s="206"/>
      <c r="I33" s="211">
        <f>SUM(F33:F34)</f>
        <v>0</v>
      </c>
      <c r="J33" s="211" t="e">
        <f>F33/(F33+F34)</f>
        <v>#DIV/0!</v>
      </c>
    </row>
    <row r="34" spans="2:10" s="207" customFormat="1" ht="15" customHeight="1">
      <c r="B34" s="202"/>
      <c r="C34" s="203"/>
      <c r="D34" s="210"/>
      <c r="E34" s="204" t="s">
        <v>103</v>
      </c>
      <c r="F34" s="205"/>
      <c r="G34" s="206"/>
      <c r="H34" s="206"/>
      <c r="I34" s="211"/>
      <c r="J34" s="211"/>
    </row>
    <row r="35" spans="2:10" s="207" customFormat="1" ht="15" customHeight="1">
      <c r="B35" s="202"/>
      <c r="C35" s="203"/>
      <c r="D35" s="210" t="s">
        <v>25</v>
      </c>
      <c r="E35" s="204" t="s">
        <v>104</v>
      </c>
      <c r="F35" s="205"/>
      <c r="G35" s="206"/>
      <c r="H35" s="206"/>
      <c r="I35" s="211">
        <f>SUM(F35:F36)</f>
        <v>0</v>
      </c>
      <c r="J35" s="211" t="e">
        <f>F35/(F35+F36)</f>
        <v>#DIV/0!</v>
      </c>
    </row>
    <row r="36" spans="2:10" s="207" customFormat="1" ht="15" customHeight="1">
      <c r="B36" s="202"/>
      <c r="C36" s="203"/>
      <c r="D36" s="210"/>
      <c r="E36" s="204" t="s">
        <v>105</v>
      </c>
      <c r="F36" s="205"/>
      <c r="G36" s="206"/>
      <c r="H36" s="206"/>
      <c r="I36" s="211"/>
      <c r="J36" s="211"/>
    </row>
    <row r="37" spans="2:10" ht="15" hidden="1" customHeight="1">
      <c r="B37" s="118"/>
      <c r="C37" s="170"/>
      <c r="D37" s="216" t="s">
        <v>106</v>
      </c>
      <c r="E37" s="133" t="s">
        <v>107</v>
      </c>
      <c r="F37" s="140"/>
      <c r="G37" s="140"/>
      <c r="H37" s="140"/>
      <c r="I37" s="209">
        <f>SUM(F37:F38)</f>
        <v>0</v>
      </c>
      <c r="J37" s="209" t="e">
        <f>F37/(F37+F38)</f>
        <v>#DIV/0!</v>
      </c>
    </row>
    <row r="38" spans="2:10" ht="15" hidden="1" customHeight="1">
      <c r="B38" s="118"/>
      <c r="C38" s="170"/>
      <c r="D38" s="216"/>
      <c r="E38" s="133" t="s">
        <v>108</v>
      </c>
      <c r="F38" s="140"/>
      <c r="G38" s="140"/>
      <c r="H38" s="140"/>
      <c r="I38" s="209"/>
      <c r="J38" s="209"/>
    </row>
    <row r="39" spans="2:10" ht="15" hidden="1" customHeight="1">
      <c r="B39" s="132"/>
      <c r="C39" s="170"/>
      <c r="D39" s="216" t="s">
        <v>28</v>
      </c>
      <c r="E39" s="133" t="s">
        <v>109</v>
      </c>
      <c r="F39" s="141"/>
      <c r="G39" s="141"/>
      <c r="H39" s="141"/>
      <c r="I39" s="209">
        <f>SUM(F39:F40)</f>
        <v>0</v>
      </c>
      <c r="J39" s="209" t="e">
        <f>F39/(F39+F40)</f>
        <v>#DIV/0!</v>
      </c>
    </row>
    <row r="40" spans="2:10" ht="15" hidden="1" customHeight="1">
      <c r="B40" s="132"/>
      <c r="C40" s="170"/>
      <c r="D40" s="216"/>
      <c r="E40" s="133" t="s">
        <v>110</v>
      </c>
      <c r="F40" s="141"/>
      <c r="G40" s="141"/>
      <c r="H40" s="141"/>
      <c r="I40" s="209"/>
      <c r="J40" s="209"/>
    </row>
    <row r="41" spans="2:10" ht="15" customHeight="1">
      <c r="B41" s="132"/>
      <c r="C41" s="170"/>
      <c r="D41" s="212" t="s">
        <v>32</v>
      </c>
      <c r="E41" s="110" t="s">
        <v>142</v>
      </c>
      <c r="F41" s="111"/>
      <c r="G41" s="111"/>
      <c r="H41" s="111"/>
      <c r="I41" s="213">
        <f>SUM(F41:F42)</f>
        <v>0</v>
      </c>
      <c r="J41" s="213" t="e">
        <f>F41/(F41+F42)</f>
        <v>#DIV/0!</v>
      </c>
    </row>
    <row r="42" spans="2:10" ht="15" customHeight="1">
      <c r="B42" s="132"/>
      <c r="C42" s="170"/>
      <c r="D42" s="212"/>
      <c r="E42" s="110" t="s">
        <v>143</v>
      </c>
      <c r="F42" s="111"/>
      <c r="G42" s="111"/>
      <c r="H42" s="111"/>
      <c r="I42" s="213"/>
      <c r="J42" s="213"/>
    </row>
    <row r="43" spans="2:10">
      <c r="B43" s="132"/>
      <c r="C43" s="170"/>
      <c r="D43" s="214" t="s">
        <v>144</v>
      </c>
      <c r="E43" s="110" t="s">
        <v>147</v>
      </c>
      <c r="F43" s="111"/>
      <c r="G43" s="111"/>
      <c r="H43" s="111"/>
      <c r="I43" s="213">
        <f>SUM(F43:F44)</f>
        <v>0</v>
      </c>
      <c r="J43" s="213" t="e">
        <f>F43/(F43+F44)</f>
        <v>#DIV/0!</v>
      </c>
    </row>
    <row r="44" spans="2:10">
      <c r="B44" s="132"/>
      <c r="C44" s="169"/>
      <c r="D44" s="215"/>
      <c r="E44" s="110" t="s">
        <v>148</v>
      </c>
      <c r="F44" s="111"/>
      <c r="G44" s="111"/>
      <c r="H44" s="111"/>
      <c r="I44" s="213"/>
      <c r="J44" s="213"/>
    </row>
    <row r="45" spans="2:10">
      <c r="B45" s="132"/>
      <c r="C45" s="168"/>
      <c r="D45" s="208"/>
      <c r="E45" s="110" t="s">
        <v>57</v>
      </c>
      <c r="F45" s="111"/>
      <c r="G45" s="111"/>
      <c r="H45" s="111"/>
      <c r="I45" s="209"/>
      <c r="J45" s="209"/>
    </row>
    <row r="46" spans="2:10">
      <c r="B46" s="132"/>
      <c r="C46" s="170"/>
      <c r="D46" s="208"/>
      <c r="E46" s="110" t="s">
        <v>39</v>
      </c>
      <c r="F46" s="111"/>
      <c r="G46" s="111"/>
      <c r="H46" s="111"/>
      <c r="I46" s="209"/>
      <c r="J46" s="209"/>
    </row>
    <row r="47" spans="2:10" s="207" customFormat="1" ht="15" customHeight="1">
      <c r="B47" s="202"/>
      <c r="C47" s="203"/>
      <c r="D47" s="210" t="s">
        <v>101</v>
      </c>
      <c r="E47" s="204" t="s">
        <v>102</v>
      </c>
      <c r="F47" s="205"/>
      <c r="G47" s="206"/>
      <c r="H47" s="206"/>
      <c r="I47" s="211">
        <f>SUM(F47:F48)</f>
        <v>0</v>
      </c>
      <c r="J47" s="211" t="e">
        <f>F47/(F47+F48)</f>
        <v>#DIV/0!</v>
      </c>
    </row>
    <row r="48" spans="2:10" s="207" customFormat="1" ht="15" customHeight="1">
      <c r="B48" s="202"/>
      <c r="C48" s="203"/>
      <c r="D48" s="210"/>
      <c r="E48" s="204" t="s">
        <v>103</v>
      </c>
      <c r="F48" s="205"/>
      <c r="G48" s="206"/>
      <c r="H48" s="206"/>
      <c r="I48" s="211"/>
      <c r="J48" s="211"/>
    </row>
    <row r="49" spans="2:10" s="207" customFormat="1" ht="15" customHeight="1">
      <c r="B49" s="202"/>
      <c r="C49" s="203"/>
      <c r="D49" s="210" t="s">
        <v>25</v>
      </c>
      <c r="E49" s="204" t="s">
        <v>104</v>
      </c>
      <c r="F49" s="205"/>
      <c r="G49" s="206"/>
      <c r="H49" s="206"/>
      <c r="I49" s="211">
        <f>SUM(F49:F50)</f>
        <v>0</v>
      </c>
      <c r="J49" s="211" t="e">
        <f>F49/(F49+F50)</f>
        <v>#DIV/0!</v>
      </c>
    </row>
    <row r="50" spans="2:10" s="207" customFormat="1" ht="15" customHeight="1">
      <c r="B50" s="202"/>
      <c r="C50" s="203"/>
      <c r="D50" s="210"/>
      <c r="E50" s="204" t="s">
        <v>105</v>
      </c>
      <c r="F50" s="205"/>
      <c r="G50" s="206"/>
      <c r="H50" s="206"/>
      <c r="I50" s="211"/>
      <c r="J50" s="211"/>
    </row>
    <row r="51" spans="2:10" ht="15" hidden="1" customHeight="1">
      <c r="B51" s="132"/>
      <c r="C51" s="170"/>
      <c r="D51" s="216" t="s">
        <v>106</v>
      </c>
      <c r="E51" s="133" t="s">
        <v>107</v>
      </c>
      <c r="F51" s="140"/>
      <c r="G51" s="140"/>
      <c r="H51" s="140"/>
      <c r="I51" s="209">
        <f>SUM(F51:F52)</f>
        <v>0</v>
      </c>
      <c r="J51" s="209" t="e">
        <f>F51/(F51+F52)</f>
        <v>#DIV/0!</v>
      </c>
    </row>
    <row r="52" spans="2:10" ht="15" hidden="1" customHeight="1">
      <c r="B52" s="132"/>
      <c r="C52" s="170"/>
      <c r="D52" s="216"/>
      <c r="E52" s="133" t="s">
        <v>108</v>
      </c>
      <c r="F52" s="140"/>
      <c r="G52" s="140"/>
      <c r="H52" s="140"/>
      <c r="I52" s="209"/>
      <c r="J52" s="209"/>
    </row>
    <row r="53" spans="2:10" ht="15" hidden="1" customHeight="1">
      <c r="B53" s="132"/>
      <c r="C53" s="170"/>
      <c r="D53" s="216" t="s">
        <v>28</v>
      </c>
      <c r="E53" s="133" t="s">
        <v>109</v>
      </c>
      <c r="F53" s="141"/>
      <c r="G53" s="141"/>
      <c r="H53" s="141"/>
      <c r="I53" s="209">
        <f>SUM(F53:F54)</f>
        <v>0</v>
      </c>
      <c r="J53" s="209" t="e">
        <f>F53/(F53+F54)</f>
        <v>#DIV/0!</v>
      </c>
    </row>
    <row r="54" spans="2:10" ht="15" hidden="1" customHeight="1">
      <c r="B54" s="132"/>
      <c r="C54" s="170"/>
      <c r="D54" s="216"/>
      <c r="E54" s="133" t="s">
        <v>110</v>
      </c>
      <c r="F54" s="141"/>
      <c r="G54" s="141"/>
      <c r="H54" s="141"/>
      <c r="I54" s="209"/>
      <c r="J54" s="209"/>
    </row>
    <row r="55" spans="2:10" ht="15" customHeight="1">
      <c r="B55" s="132"/>
      <c r="C55" s="170"/>
      <c r="D55" s="212" t="s">
        <v>32</v>
      </c>
      <c r="E55" s="110" t="s">
        <v>142</v>
      </c>
      <c r="F55" s="111"/>
      <c r="G55" s="111"/>
      <c r="H55" s="111"/>
      <c r="I55" s="213">
        <f>SUM(F55:F56)</f>
        <v>0</v>
      </c>
      <c r="J55" s="213" t="e">
        <f>F55/(F55+F56)</f>
        <v>#DIV/0!</v>
      </c>
    </row>
    <row r="56" spans="2:10" ht="15" customHeight="1">
      <c r="B56" s="132"/>
      <c r="C56" s="170"/>
      <c r="D56" s="212"/>
      <c r="E56" s="110" t="s">
        <v>143</v>
      </c>
      <c r="F56" s="111"/>
      <c r="G56" s="111"/>
      <c r="H56" s="111"/>
      <c r="I56" s="213"/>
      <c r="J56" s="213"/>
    </row>
    <row r="57" spans="2:10">
      <c r="B57" s="132"/>
      <c r="C57" s="170"/>
      <c r="D57" s="214" t="s">
        <v>144</v>
      </c>
      <c r="E57" s="110" t="s">
        <v>147</v>
      </c>
      <c r="F57" s="111"/>
      <c r="G57" s="111"/>
      <c r="H57" s="111"/>
      <c r="I57" s="213">
        <f>SUM(F57:F58)</f>
        <v>0</v>
      </c>
      <c r="J57" s="213" t="e">
        <f>F57/(F57+F58)</f>
        <v>#DIV/0!</v>
      </c>
    </row>
    <row r="58" spans="2:10">
      <c r="B58" s="132"/>
      <c r="C58" s="169"/>
      <c r="D58" s="215"/>
      <c r="E58" s="110" t="s">
        <v>148</v>
      </c>
      <c r="F58" s="111"/>
      <c r="G58" s="111"/>
      <c r="H58" s="111"/>
      <c r="I58" s="213"/>
      <c r="J58" s="213"/>
    </row>
    <row r="59" spans="2:10">
      <c r="B59" s="132"/>
      <c r="C59" s="168"/>
      <c r="D59" s="208"/>
      <c r="E59" s="110" t="s">
        <v>57</v>
      </c>
      <c r="F59" s="111"/>
      <c r="G59" s="111"/>
      <c r="H59" s="111"/>
      <c r="I59" s="209"/>
      <c r="J59" s="209"/>
    </row>
    <row r="60" spans="2:10">
      <c r="B60" s="132"/>
      <c r="C60" s="170"/>
      <c r="D60" s="208"/>
      <c r="E60" s="110" t="s">
        <v>39</v>
      </c>
      <c r="F60" s="111"/>
      <c r="G60" s="111"/>
      <c r="H60" s="111"/>
      <c r="I60" s="209"/>
      <c r="J60" s="209"/>
    </row>
    <row r="61" spans="2:10" s="207" customFormat="1" ht="15" customHeight="1">
      <c r="B61" s="202"/>
      <c r="C61" s="203"/>
      <c r="D61" s="210" t="s">
        <v>101</v>
      </c>
      <c r="E61" s="204" t="s">
        <v>102</v>
      </c>
      <c r="F61" s="205"/>
      <c r="G61" s="206"/>
      <c r="H61" s="206"/>
      <c r="I61" s="211">
        <f>SUM(F61:F62)</f>
        <v>0</v>
      </c>
      <c r="J61" s="211" t="e">
        <f>F61/(F61+F62)</f>
        <v>#DIV/0!</v>
      </c>
    </row>
    <row r="62" spans="2:10" s="207" customFormat="1" ht="15" customHeight="1">
      <c r="B62" s="202"/>
      <c r="C62" s="203"/>
      <c r="D62" s="210"/>
      <c r="E62" s="204" t="s">
        <v>103</v>
      </c>
      <c r="F62" s="205"/>
      <c r="G62" s="206"/>
      <c r="H62" s="206"/>
      <c r="I62" s="211"/>
      <c r="J62" s="211"/>
    </row>
    <row r="63" spans="2:10" s="207" customFormat="1" ht="15" customHeight="1">
      <c r="B63" s="202"/>
      <c r="C63" s="203"/>
      <c r="D63" s="210" t="s">
        <v>25</v>
      </c>
      <c r="E63" s="204" t="s">
        <v>104</v>
      </c>
      <c r="F63" s="205"/>
      <c r="G63" s="206"/>
      <c r="H63" s="206"/>
      <c r="I63" s="211">
        <f>SUM(F63:F64)</f>
        <v>0</v>
      </c>
      <c r="J63" s="211" t="e">
        <f>F63/(F63+F64)</f>
        <v>#DIV/0!</v>
      </c>
    </row>
    <row r="64" spans="2:10" s="207" customFormat="1" ht="15" customHeight="1">
      <c r="B64" s="202"/>
      <c r="C64" s="203"/>
      <c r="D64" s="210"/>
      <c r="E64" s="204" t="s">
        <v>105</v>
      </c>
      <c r="F64" s="205"/>
      <c r="G64" s="206"/>
      <c r="H64" s="206"/>
      <c r="I64" s="211"/>
      <c r="J64" s="211"/>
    </row>
    <row r="65" spans="2:10" ht="15" hidden="1" customHeight="1">
      <c r="B65" s="132"/>
      <c r="C65" s="170"/>
      <c r="D65" s="216" t="s">
        <v>106</v>
      </c>
      <c r="E65" s="133" t="s">
        <v>107</v>
      </c>
      <c r="F65" s="140"/>
      <c r="G65" s="140"/>
      <c r="H65" s="140"/>
      <c r="I65" s="209">
        <f>SUM(F65:F66)</f>
        <v>0</v>
      </c>
      <c r="J65" s="209" t="e">
        <f>F65/(F65+F66)</f>
        <v>#DIV/0!</v>
      </c>
    </row>
    <row r="66" spans="2:10" ht="15" hidden="1" customHeight="1">
      <c r="B66" s="132"/>
      <c r="C66" s="170"/>
      <c r="D66" s="216"/>
      <c r="E66" s="133" t="s">
        <v>108</v>
      </c>
      <c r="F66" s="140"/>
      <c r="G66" s="140"/>
      <c r="H66" s="140"/>
      <c r="I66" s="209"/>
      <c r="J66" s="209"/>
    </row>
    <row r="67" spans="2:10" ht="15" hidden="1" customHeight="1">
      <c r="B67" s="132"/>
      <c r="C67" s="170"/>
      <c r="D67" s="216" t="s">
        <v>28</v>
      </c>
      <c r="E67" s="133" t="s">
        <v>109</v>
      </c>
      <c r="F67" s="141"/>
      <c r="G67" s="141"/>
      <c r="H67" s="141"/>
      <c r="I67" s="209">
        <f>SUM(F67:F68)</f>
        <v>0</v>
      </c>
      <c r="J67" s="209" t="e">
        <f>F67/(F67+F68)</f>
        <v>#DIV/0!</v>
      </c>
    </row>
    <row r="68" spans="2:10" ht="15" hidden="1" customHeight="1">
      <c r="B68" s="132"/>
      <c r="C68" s="170"/>
      <c r="D68" s="216"/>
      <c r="E68" s="133" t="s">
        <v>110</v>
      </c>
      <c r="F68" s="141"/>
      <c r="G68" s="141"/>
      <c r="H68" s="141"/>
      <c r="I68" s="209"/>
      <c r="J68" s="209"/>
    </row>
    <row r="69" spans="2:10" ht="15" customHeight="1">
      <c r="B69" s="132"/>
      <c r="C69" s="170"/>
      <c r="D69" s="212" t="s">
        <v>32</v>
      </c>
      <c r="E69" s="110" t="s">
        <v>142</v>
      </c>
      <c r="F69" s="111"/>
      <c r="G69" s="111"/>
      <c r="H69" s="111"/>
      <c r="I69" s="213">
        <f>SUM(F69:F70)</f>
        <v>0</v>
      </c>
      <c r="J69" s="213" t="e">
        <f>F69/(F69+F70)</f>
        <v>#DIV/0!</v>
      </c>
    </row>
    <row r="70" spans="2:10" ht="15" customHeight="1">
      <c r="B70" s="132"/>
      <c r="C70" s="170"/>
      <c r="D70" s="212"/>
      <c r="E70" s="110" t="s">
        <v>143</v>
      </c>
      <c r="F70" s="111"/>
      <c r="G70" s="111"/>
      <c r="H70" s="111"/>
      <c r="I70" s="213"/>
      <c r="J70" s="213"/>
    </row>
    <row r="71" spans="2:10">
      <c r="B71" s="132"/>
      <c r="C71" s="170"/>
      <c r="D71" s="214" t="s">
        <v>144</v>
      </c>
      <c r="E71" s="110" t="s">
        <v>147</v>
      </c>
      <c r="F71" s="111"/>
      <c r="G71" s="111"/>
      <c r="H71" s="111"/>
      <c r="I71" s="213">
        <f>SUM(F71:F72)</f>
        <v>0</v>
      </c>
      <c r="J71" s="213" t="e">
        <f>F71/(F71+F72)</f>
        <v>#DIV/0!</v>
      </c>
    </row>
    <row r="72" spans="2:10">
      <c r="B72" s="132"/>
      <c r="C72" s="169"/>
      <c r="D72" s="215"/>
      <c r="E72" s="110" t="s">
        <v>148</v>
      </c>
      <c r="F72" s="111"/>
      <c r="G72" s="111"/>
      <c r="H72" s="111"/>
      <c r="I72" s="213"/>
      <c r="J72" s="213"/>
    </row>
    <row r="73" spans="2:10">
      <c r="B73" s="132"/>
      <c r="C73" s="168"/>
      <c r="D73" s="208"/>
      <c r="E73" s="110" t="s">
        <v>57</v>
      </c>
      <c r="F73" s="111"/>
      <c r="G73" s="111"/>
      <c r="H73" s="111"/>
      <c r="I73" s="209"/>
      <c r="J73" s="209"/>
    </row>
    <row r="74" spans="2:10">
      <c r="B74" s="132"/>
      <c r="C74" s="170"/>
      <c r="D74" s="208"/>
      <c r="E74" s="110" t="s">
        <v>39</v>
      </c>
      <c r="F74" s="111"/>
      <c r="G74" s="111"/>
      <c r="H74" s="111"/>
      <c r="I74" s="209"/>
      <c r="J74" s="209"/>
    </row>
    <row r="75" spans="2:10" s="207" customFormat="1" ht="15" customHeight="1">
      <c r="B75" s="202"/>
      <c r="C75" s="203"/>
      <c r="D75" s="210" t="s">
        <v>101</v>
      </c>
      <c r="E75" s="204" t="s">
        <v>102</v>
      </c>
      <c r="F75" s="205"/>
      <c r="G75" s="206"/>
      <c r="H75" s="206"/>
      <c r="I75" s="211">
        <f>SUM(F75:F76)</f>
        <v>0</v>
      </c>
      <c r="J75" s="211" t="e">
        <f>F75/(F75+F76)</f>
        <v>#DIV/0!</v>
      </c>
    </row>
    <row r="76" spans="2:10" s="207" customFormat="1" ht="15" customHeight="1">
      <c r="B76" s="202"/>
      <c r="C76" s="203"/>
      <c r="D76" s="210"/>
      <c r="E76" s="204" t="s">
        <v>103</v>
      </c>
      <c r="F76" s="205"/>
      <c r="G76" s="206"/>
      <c r="H76" s="206"/>
      <c r="I76" s="211"/>
      <c r="J76" s="211"/>
    </row>
    <row r="77" spans="2:10" s="207" customFormat="1" ht="15" customHeight="1">
      <c r="B77" s="202"/>
      <c r="C77" s="203"/>
      <c r="D77" s="210" t="s">
        <v>25</v>
      </c>
      <c r="E77" s="204" t="s">
        <v>104</v>
      </c>
      <c r="F77" s="205"/>
      <c r="G77" s="206"/>
      <c r="H77" s="206"/>
      <c r="I77" s="211">
        <f>SUM(F77:F78)</f>
        <v>0</v>
      </c>
      <c r="J77" s="211" t="e">
        <f>F77/(F77+F78)</f>
        <v>#DIV/0!</v>
      </c>
    </row>
    <row r="78" spans="2:10" s="207" customFormat="1" ht="15" customHeight="1">
      <c r="B78" s="202"/>
      <c r="C78" s="203"/>
      <c r="D78" s="210"/>
      <c r="E78" s="204" t="s">
        <v>105</v>
      </c>
      <c r="F78" s="205"/>
      <c r="G78" s="206"/>
      <c r="H78" s="206"/>
      <c r="I78" s="211"/>
      <c r="J78" s="211"/>
    </row>
    <row r="79" spans="2:10" ht="15" hidden="1" customHeight="1">
      <c r="B79" s="132"/>
      <c r="C79" s="170"/>
      <c r="D79" s="216" t="s">
        <v>106</v>
      </c>
      <c r="E79" s="133" t="s">
        <v>107</v>
      </c>
      <c r="F79" s="140"/>
      <c r="G79" s="140"/>
      <c r="H79" s="140"/>
      <c r="I79" s="209">
        <f>SUM(F79:F80)</f>
        <v>0</v>
      </c>
      <c r="J79" s="209" t="e">
        <f>F79/(F79+F80)</f>
        <v>#DIV/0!</v>
      </c>
    </row>
    <row r="80" spans="2:10" ht="15" hidden="1" customHeight="1">
      <c r="B80" s="132"/>
      <c r="C80" s="170"/>
      <c r="D80" s="216"/>
      <c r="E80" s="133" t="s">
        <v>108</v>
      </c>
      <c r="F80" s="140"/>
      <c r="G80" s="140"/>
      <c r="H80" s="140"/>
      <c r="I80" s="209"/>
      <c r="J80" s="209"/>
    </row>
    <row r="81" spans="2:10" ht="15" hidden="1" customHeight="1">
      <c r="B81" s="132"/>
      <c r="C81" s="170"/>
      <c r="D81" s="216" t="s">
        <v>28</v>
      </c>
      <c r="E81" s="133" t="s">
        <v>109</v>
      </c>
      <c r="F81" s="141"/>
      <c r="G81" s="141"/>
      <c r="H81" s="141"/>
      <c r="I81" s="209">
        <f>SUM(F81:F82)</f>
        <v>0</v>
      </c>
      <c r="J81" s="209" t="e">
        <f>F81/(F81+F82)</f>
        <v>#DIV/0!</v>
      </c>
    </row>
    <row r="82" spans="2:10" ht="15" hidden="1" customHeight="1">
      <c r="B82" s="132"/>
      <c r="C82" s="170"/>
      <c r="D82" s="216"/>
      <c r="E82" s="133" t="s">
        <v>110</v>
      </c>
      <c r="F82" s="141"/>
      <c r="G82" s="141"/>
      <c r="H82" s="141"/>
      <c r="I82" s="209"/>
      <c r="J82" s="209"/>
    </row>
    <row r="83" spans="2:10" ht="15" customHeight="1">
      <c r="B83" s="132"/>
      <c r="C83" s="170"/>
      <c r="D83" s="212" t="s">
        <v>32</v>
      </c>
      <c r="E83" s="110" t="s">
        <v>142</v>
      </c>
      <c r="F83" s="111"/>
      <c r="G83" s="111"/>
      <c r="H83" s="111"/>
      <c r="I83" s="213">
        <f>SUM(F83:F84)</f>
        <v>0</v>
      </c>
      <c r="J83" s="213" t="e">
        <f>F83/(F83+F84)</f>
        <v>#DIV/0!</v>
      </c>
    </row>
    <row r="84" spans="2:10" ht="15" customHeight="1">
      <c r="B84" s="132"/>
      <c r="C84" s="170"/>
      <c r="D84" s="212"/>
      <c r="E84" s="110" t="s">
        <v>143</v>
      </c>
      <c r="F84" s="111"/>
      <c r="G84" s="111"/>
      <c r="H84" s="111"/>
      <c r="I84" s="213"/>
      <c r="J84" s="213"/>
    </row>
    <row r="85" spans="2:10">
      <c r="B85" s="132"/>
      <c r="C85" s="170"/>
      <c r="D85" s="214" t="s">
        <v>144</v>
      </c>
      <c r="E85" s="110" t="s">
        <v>147</v>
      </c>
      <c r="F85" s="111"/>
      <c r="G85" s="111"/>
      <c r="H85" s="111"/>
      <c r="I85" s="213">
        <f>SUM(F85:F86)</f>
        <v>0</v>
      </c>
      <c r="J85" s="213" t="e">
        <f>F85/(F85+F86)</f>
        <v>#DIV/0!</v>
      </c>
    </row>
    <row r="86" spans="2:10">
      <c r="B86" s="132"/>
      <c r="C86" s="169"/>
      <c r="D86" s="215"/>
      <c r="E86" s="110" t="s">
        <v>148</v>
      </c>
      <c r="F86" s="111"/>
      <c r="G86" s="111"/>
      <c r="H86" s="111"/>
      <c r="I86" s="213"/>
      <c r="J86" s="213"/>
    </row>
    <row r="87" spans="2:10">
      <c r="B87" s="132"/>
      <c r="C87" s="168"/>
      <c r="D87" s="208"/>
      <c r="E87" s="110" t="s">
        <v>57</v>
      </c>
      <c r="F87" s="111"/>
      <c r="G87" s="111"/>
      <c r="H87" s="111"/>
      <c r="I87" s="209"/>
      <c r="J87" s="209"/>
    </row>
    <row r="88" spans="2:10">
      <c r="B88" s="132"/>
      <c r="C88" s="170"/>
      <c r="D88" s="208"/>
      <c r="E88" s="110" t="s">
        <v>39</v>
      </c>
      <c r="F88" s="111"/>
      <c r="G88" s="111"/>
      <c r="H88" s="111"/>
      <c r="I88" s="209"/>
      <c r="J88" s="209"/>
    </row>
    <row r="89" spans="2:10" s="207" customFormat="1" ht="15" customHeight="1">
      <c r="B89" s="202"/>
      <c r="C89" s="203"/>
      <c r="D89" s="210" t="s">
        <v>101</v>
      </c>
      <c r="E89" s="204" t="s">
        <v>102</v>
      </c>
      <c r="F89" s="205"/>
      <c r="G89" s="206"/>
      <c r="H89" s="206"/>
      <c r="I89" s="211">
        <f>SUM(F89:F90)</f>
        <v>0</v>
      </c>
      <c r="J89" s="211" t="e">
        <f>F89/(F89+F90)</f>
        <v>#DIV/0!</v>
      </c>
    </row>
    <row r="90" spans="2:10" s="207" customFormat="1" ht="15" customHeight="1">
      <c r="B90" s="202"/>
      <c r="C90" s="203"/>
      <c r="D90" s="210"/>
      <c r="E90" s="204" t="s">
        <v>103</v>
      </c>
      <c r="F90" s="205"/>
      <c r="G90" s="206"/>
      <c r="H90" s="206"/>
      <c r="I90" s="211"/>
      <c r="J90" s="211"/>
    </row>
    <row r="91" spans="2:10" s="207" customFormat="1" ht="15" customHeight="1">
      <c r="B91" s="202"/>
      <c r="C91" s="203"/>
      <c r="D91" s="210" t="s">
        <v>25</v>
      </c>
      <c r="E91" s="204" t="s">
        <v>104</v>
      </c>
      <c r="F91" s="205"/>
      <c r="G91" s="206"/>
      <c r="H91" s="206"/>
      <c r="I91" s="211">
        <f>SUM(F91:F92)</f>
        <v>0</v>
      </c>
      <c r="J91" s="211" t="e">
        <f>F91/(F91+F92)</f>
        <v>#DIV/0!</v>
      </c>
    </row>
    <row r="92" spans="2:10" s="207" customFormat="1" ht="15" customHeight="1">
      <c r="B92" s="202"/>
      <c r="C92" s="203"/>
      <c r="D92" s="210"/>
      <c r="E92" s="204" t="s">
        <v>105</v>
      </c>
      <c r="F92" s="205"/>
      <c r="G92" s="206"/>
      <c r="H92" s="206"/>
      <c r="I92" s="211"/>
      <c r="J92" s="211"/>
    </row>
    <row r="93" spans="2:10" ht="15" hidden="1" customHeight="1">
      <c r="B93" s="132"/>
      <c r="C93" s="170"/>
      <c r="D93" s="216" t="s">
        <v>106</v>
      </c>
      <c r="E93" s="133" t="s">
        <v>107</v>
      </c>
      <c r="F93" s="140"/>
      <c r="G93" s="140"/>
      <c r="H93" s="140"/>
      <c r="I93" s="209">
        <f>SUM(F93:F94)</f>
        <v>0</v>
      </c>
      <c r="J93" s="209" t="e">
        <f>F93/(F93+F94)</f>
        <v>#DIV/0!</v>
      </c>
    </row>
    <row r="94" spans="2:10" ht="15" hidden="1" customHeight="1">
      <c r="B94" s="132"/>
      <c r="C94" s="170"/>
      <c r="D94" s="216"/>
      <c r="E94" s="133" t="s">
        <v>108</v>
      </c>
      <c r="F94" s="140"/>
      <c r="G94" s="140"/>
      <c r="H94" s="140"/>
      <c r="I94" s="209"/>
      <c r="J94" s="209"/>
    </row>
    <row r="95" spans="2:10" ht="15" hidden="1" customHeight="1">
      <c r="B95" s="132"/>
      <c r="C95" s="170"/>
      <c r="D95" s="216" t="s">
        <v>28</v>
      </c>
      <c r="E95" s="133" t="s">
        <v>109</v>
      </c>
      <c r="F95" s="141"/>
      <c r="G95" s="141"/>
      <c r="H95" s="141"/>
      <c r="I95" s="209">
        <f>SUM(F95:F96)</f>
        <v>0</v>
      </c>
      <c r="J95" s="209" t="e">
        <f>F95/(F95+F96)</f>
        <v>#DIV/0!</v>
      </c>
    </row>
    <row r="96" spans="2:10" ht="15" hidden="1" customHeight="1">
      <c r="B96" s="132"/>
      <c r="C96" s="170"/>
      <c r="D96" s="216"/>
      <c r="E96" s="133" t="s">
        <v>110</v>
      </c>
      <c r="F96" s="141"/>
      <c r="G96" s="141"/>
      <c r="H96" s="141"/>
      <c r="I96" s="209"/>
      <c r="J96" s="209"/>
    </row>
    <row r="97" spans="2:10" ht="15" customHeight="1">
      <c r="B97" s="132"/>
      <c r="C97" s="170"/>
      <c r="D97" s="212" t="s">
        <v>32</v>
      </c>
      <c r="E97" s="110" t="s">
        <v>142</v>
      </c>
      <c r="F97" s="111"/>
      <c r="G97" s="111"/>
      <c r="H97" s="111"/>
      <c r="I97" s="213">
        <f>SUM(F97:F98)</f>
        <v>0</v>
      </c>
      <c r="J97" s="213" t="e">
        <f>F97/(F97+F98)</f>
        <v>#DIV/0!</v>
      </c>
    </row>
    <row r="98" spans="2:10" ht="15" customHeight="1">
      <c r="B98" s="132"/>
      <c r="C98" s="170"/>
      <c r="D98" s="212"/>
      <c r="E98" s="110" t="s">
        <v>143</v>
      </c>
      <c r="F98" s="111"/>
      <c r="G98" s="111"/>
      <c r="H98" s="111"/>
      <c r="I98" s="213"/>
      <c r="J98" s="213"/>
    </row>
    <row r="99" spans="2:10">
      <c r="B99" s="132"/>
      <c r="C99" s="170"/>
      <c r="D99" s="214" t="s">
        <v>144</v>
      </c>
      <c r="E99" s="110" t="s">
        <v>147</v>
      </c>
      <c r="F99" s="111"/>
      <c r="G99" s="111"/>
      <c r="H99" s="111"/>
      <c r="I99" s="213">
        <f>SUM(F99:F100)</f>
        <v>0</v>
      </c>
      <c r="J99" s="213" t="e">
        <f>F99/(F99+F100)</f>
        <v>#DIV/0!</v>
      </c>
    </row>
    <row r="100" spans="2:10">
      <c r="B100" s="132"/>
      <c r="C100" s="169"/>
      <c r="D100" s="215"/>
      <c r="E100" s="110" t="s">
        <v>148</v>
      </c>
      <c r="F100" s="111"/>
      <c r="G100" s="111"/>
      <c r="H100" s="111"/>
      <c r="I100" s="213"/>
      <c r="J100" s="213"/>
    </row>
    <row r="101" spans="2:10">
      <c r="B101" s="132"/>
      <c r="C101" s="168"/>
      <c r="D101" s="208"/>
      <c r="E101" s="110" t="s">
        <v>57</v>
      </c>
      <c r="F101" s="111"/>
      <c r="G101" s="111"/>
      <c r="H101" s="111"/>
      <c r="I101" s="209"/>
      <c r="J101" s="209"/>
    </row>
    <row r="102" spans="2:10">
      <c r="B102" s="132"/>
      <c r="C102" s="170"/>
      <c r="D102" s="208"/>
      <c r="E102" s="110" t="s">
        <v>39</v>
      </c>
      <c r="F102" s="111"/>
      <c r="G102" s="111"/>
      <c r="H102" s="111"/>
      <c r="I102" s="209"/>
      <c r="J102" s="209"/>
    </row>
    <row r="103" spans="2:10" s="207" customFormat="1" ht="15" customHeight="1">
      <c r="B103" s="202"/>
      <c r="C103" s="203"/>
      <c r="D103" s="210" t="s">
        <v>101</v>
      </c>
      <c r="E103" s="204" t="s">
        <v>102</v>
      </c>
      <c r="F103" s="205"/>
      <c r="G103" s="206"/>
      <c r="H103" s="206"/>
      <c r="I103" s="211">
        <f>SUM(F103:F104)</f>
        <v>0</v>
      </c>
      <c r="J103" s="211" t="e">
        <f>F103/(F103+F104)</f>
        <v>#DIV/0!</v>
      </c>
    </row>
    <row r="104" spans="2:10" s="207" customFormat="1" ht="15" customHeight="1">
      <c r="B104" s="202"/>
      <c r="C104" s="203"/>
      <c r="D104" s="210"/>
      <c r="E104" s="204" t="s">
        <v>103</v>
      </c>
      <c r="F104" s="205"/>
      <c r="G104" s="206"/>
      <c r="H104" s="206"/>
      <c r="I104" s="211"/>
      <c r="J104" s="211"/>
    </row>
    <row r="105" spans="2:10" s="207" customFormat="1" ht="15" customHeight="1">
      <c r="B105" s="202"/>
      <c r="C105" s="203"/>
      <c r="D105" s="210" t="s">
        <v>25</v>
      </c>
      <c r="E105" s="204" t="s">
        <v>104</v>
      </c>
      <c r="F105" s="205"/>
      <c r="G105" s="206"/>
      <c r="H105" s="206"/>
      <c r="I105" s="211">
        <f>SUM(F105:F106)</f>
        <v>0</v>
      </c>
      <c r="J105" s="211" t="e">
        <f>F105/(F105+F106)</f>
        <v>#DIV/0!</v>
      </c>
    </row>
    <row r="106" spans="2:10" s="207" customFormat="1" ht="15" customHeight="1">
      <c r="B106" s="202"/>
      <c r="C106" s="203"/>
      <c r="D106" s="210"/>
      <c r="E106" s="204" t="s">
        <v>105</v>
      </c>
      <c r="F106" s="205"/>
      <c r="G106" s="206"/>
      <c r="H106" s="206"/>
      <c r="I106" s="211"/>
      <c r="J106" s="211"/>
    </row>
    <row r="107" spans="2:10" ht="15" hidden="1" customHeight="1">
      <c r="B107" s="132"/>
      <c r="C107" s="170"/>
      <c r="D107" s="216" t="s">
        <v>106</v>
      </c>
      <c r="E107" s="133" t="s">
        <v>107</v>
      </c>
      <c r="F107" s="140"/>
      <c r="G107" s="140"/>
      <c r="H107" s="140"/>
      <c r="I107" s="209">
        <f>SUM(F107:F108)</f>
        <v>0</v>
      </c>
      <c r="J107" s="209" t="e">
        <f>F107/(F107+F108)</f>
        <v>#DIV/0!</v>
      </c>
    </row>
    <row r="108" spans="2:10" ht="15" hidden="1" customHeight="1">
      <c r="B108" s="132"/>
      <c r="C108" s="170"/>
      <c r="D108" s="216"/>
      <c r="E108" s="133" t="s">
        <v>108</v>
      </c>
      <c r="F108" s="140"/>
      <c r="G108" s="140"/>
      <c r="H108" s="140"/>
      <c r="I108" s="209"/>
      <c r="J108" s="209"/>
    </row>
    <row r="109" spans="2:10" ht="15" hidden="1" customHeight="1">
      <c r="B109" s="118"/>
      <c r="C109" s="170"/>
      <c r="D109" s="216" t="s">
        <v>28</v>
      </c>
      <c r="E109" s="133" t="s">
        <v>109</v>
      </c>
      <c r="F109" s="141"/>
      <c r="G109" s="141"/>
      <c r="H109" s="141"/>
      <c r="I109" s="209">
        <f>SUM(F109:F110)</f>
        <v>0</v>
      </c>
      <c r="J109" s="209" t="e">
        <f>F109/(F109+F110)</f>
        <v>#DIV/0!</v>
      </c>
    </row>
    <row r="110" spans="2:10" ht="15" hidden="1" customHeight="1">
      <c r="B110" s="132"/>
      <c r="C110" s="170"/>
      <c r="D110" s="216"/>
      <c r="E110" s="133" t="s">
        <v>110</v>
      </c>
      <c r="F110" s="141"/>
      <c r="G110" s="141"/>
      <c r="H110" s="141"/>
      <c r="I110" s="209"/>
      <c r="J110" s="209"/>
    </row>
    <row r="111" spans="2:10" ht="15" customHeight="1">
      <c r="B111" s="132"/>
      <c r="C111" s="170"/>
      <c r="D111" s="212" t="s">
        <v>32</v>
      </c>
      <c r="E111" s="110" t="s">
        <v>142</v>
      </c>
      <c r="F111" s="111"/>
      <c r="G111" s="111"/>
      <c r="H111" s="111"/>
      <c r="I111" s="213">
        <f>SUM(F111:F112)</f>
        <v>0</v>
      </c>
      <c r="J111" s="213" t="e">
        <f>F111/(F111+F112)</f>
        <v>#DIV/0!</v>
      </c>
    </row>
    <row r="112" spans="2:10" ht="15" customHeight="1">
      <c r="B112" s="132"/>
      <c r="C112" s="170"/>
      <c r="D112" s="212"/>
      <c r="E112" s="110" t="s">
        <v>143</v>
      </c>
      <c r="F112" s="111"/>
      <c r="G112" s="111"/>
      <c r="H112" s="111"/>
      <c r="I112" s="213"/>
      <c r="J112" s="213"/>
    </row>
    <row r="113" spans="2:10">
      <c r="B113" s="132"/>
      <c r="C113" s="170"/>
      <c r="D113" s="214" t="s">
        <v>144</v>
      </c>
      <c r="E113" s="110" t="s">
        <v>147</v>
      </c>
      <c r="F113" s="111"/>
      <c r="G113" s="111"/>
      <c r="H113" s="111"/>
      <c r="I113" s="213">
        <f>SUM(F113:F114)</f>
        <v>0</v>
      </c>
      <c r="J113" s="213" t="e">
        <f>F113/(F113+F114)</f>
        <v>#DIV/0!</v>
      </c>
    </row>
    <row r="114" spans="2:10">
      <c r="B114" s="132"/>
      <c r="C114" s="169"/>
      <c r="D114" s="215"/>
      <c r="E114" s="110" t="s">
        <v>148</v>
      </c>
      <c r="F114" s="111"/>
      <c r="G114" s="111"/>
      <c r="H114" s="111"/>
      <c r="I114" s="213"/>
      <c r="J114" s="213"/>
    </row>
    <row r="115" spans="2:10">
      <c r="B115" s="132"/>
      <c r="C115" s="168"/>
      <c r="D115" s="208"/>
      <c r="E115" s="110" t="s">
        <v>57</v>
      </c>
      <c r="F115" s="111"/>
      <c r="G115" s="111"/>
      <c r="H115" s="111"/>
      <c r="I115" s="209"/>
      <c r="J115" s="209"/>
    </row>
    <row r="116" spans="2:10">
      <c r="B116" s="132"/>
      <c r="C116" s="170"/>
      <c r="D116" s="208"/>
      <c r="E116" s="110" t="s">
        <v>39</v>
      </c>
      <c r="F116" s="111"/>
      <c r="G116" s="111"/>
      <c r="H116" s="111"/>
      <c r="I116" s="209"/>
      <c r="J116" s="209"/>
    </row>
    <row r="117" spans="2:10" s="207" customFormat="1" ht="15" customHeight="1">
      <c r="B117" s="202"/>
      <c r="C117" s="203"/>
      <c r="D117" s="210" t="s">
        <v>101</v>
      </c>
      <c r="E117" s="204" t="s">
        <v>102</v>
      </c>
      <c r="F117" s="205"/>
      <c r="G117" s="206"/>
      <c r="H117" s="206"/>
      <c r="I117" s="211">
        <f>SUM(F117:F118)</f>
        <v>0</v>
      </c>
      <c r="J117" s="211" t="e">
        <f>F117/(F117+F118)</f>
        <v>#DIV/0!</v>
      </c>
    </row>
    <row r="118" spans="2:10" s="207" customFormat="1" ht="15" customHeight="1">
      <c r="B118" s="202"/>
      <c r="C118" s="203"/>
      <c r="D118" s="210"/>
      <c r="E118" s="204" t="s">
        <v>103</v>
      </c>
      <c r="F118" s="205"/>
      <c r="G118" s="206"/>
      <c r="H118" s="206"/>
      <c r="I118" s="211"/>
      <c r="J118" s="211"/>
    </row>
    <row r="119" spans="2:10" s="207" customFormat="1" ht="15" customHeight="1">
      <c r="B119" s="202"/>
      <c r="C119" s="203"/>
      <c r="D119" s="210" t="s">
        <v>25</v>
      </c>
      <c r="E119" s="204" t="s">
        <v>104</v>
      </c>
      <c r="F119" s="205"/>
      <c r="G119" s="206"/>
      <c r="H119" s="206"/>
      <c r="I119" s="211">
        <f>SUM(F119:F120)</f>
        <v>0</v>
      </c>
      <c r="J119" s="211" t="e">
        <f>F119/(F119+F120)</f>
        <v>#DIV/0!</v>
      </c>
    </row>
    <row r="120" spans="2:10" s="207" customFormat="1" ht="15" customHeight="1">
      <c r="B120" s="202"/>
      <c r="C120" s="203"/>
      <c r="D120" s="210"/>
      <c r="E120" s="204" t="s">
        <v>105</v>
      </c>
      <c r="F120" s="205"/>
      <c r="G120" s="206"/>
      <c r="H120" s="206"/>
      <c r="I120" s="211"/>
      <c r="J120" s="211"/>
    </row>
    <row r="121" spans="2:10" ht="15" hidden="1" customHeight="1">
      <c r="B121" s="132"/>
      <c r="C121" s="170"/>
      <c r="D121" s="216" t="s">
        <v>106</v>
      </c>
      <c r="E121" s="133" t="s">
        <v>107</v>
      </c>
      <c r="F121" s="140"/>
      <c r="G121" s="140"/>
      <c r="H121" s="140"/>
      <c r="I121" s="209">
        <f>SUM(F121:F122)</f>
        <v>0</v>
      </c>
      <c r="J121" s="209" t="e">
        <f>F121/(F121+F122)</f>
        <v>#DIV/0!</v>
      </c>
    </row>
    <row r="122" spans="2:10" ht="15" hidden="1" customHeight="1">
      <c r="B122" s="132"/>
      <c r="C122" s="170"/>
      <c r="D122" s="216"/>
      <c r="E122" s="133" t="s">
        <v>108</v>
      </c>
      <c r="F122" s="140"/>
      <c r="G122" s="140"/>
      <c r="H122" s="140"/>
      <c r="I122" s="209"/>
      <c r="J122" s="209"/>
    </row>
    <row r="123" spans="2:10" ht="15" hidden="1" customHeight="1">
      <c r="B123" s="132"/>
      <c r="C123" s="170"/>
      <c r="D123" s="216" t="s">
        <v>28</v>
      </c>
      <c r="E123" s="133" t="s">
        <v>109</v>
      </c>
      <c r="F123" s="141"/>
      <c r="G123" s="141"/>
      <c r="H123" s="141"/>
      <c r="I123" s="209">
        <f>SUM(F123:F124)</f>
        <v>0</v>
      </c>
      <c r="J123" s="209" t="e">
        <f>F123/(F123+F124)</f>
        <v>#DIV/0!</v>
      </c>
    </row>
    <row r="124" spans="2:10" ht="15" hidden="1" customHeight="1">
      <c r="B124" s="132"/>
      <c r="C124" s="170"/>
      <c r="D124" s="216"/>
      <c r="E124" s="133" t="s">
        <v>110</v>
      </c>
      <c r="F124" s="141"/>
      <c r="G124" s="141"/>
      <c r="H124" s="141"/>
      <c r="I124" s="209"/>
      <c r="J124" s="209"/>
    </row>
    <row r="125" spans="2:10" ht="15" customHeight="1">
      <c r="B125" s="118"/>
      <c r="C125" s="170"/>
      <c r="D125" s="212" t="s">
        <v>32</v>
      </c>
      <c r="E125" s="110" t="s">
        <v>142</v>
      </c>
      <c r="F125" s="111"/>
      <c r="G125" s="111"/>
      <c r="H125" s="111"/>
      <c r="I125" s="213">
        <f>SUM(F125:F126)</f>
        <v>0</v>
      </c>
      <c r="J125" s="213" t="e">
        <f>F125/(F125+F126)</f>
        <v>#DIV/0!</v>
      </c>
    </row>
    <row r="126" spans="2:10" ht="15" customHeight="1">
      <c r="B126" s="118"/>
      <c r="C126" s="170"/>
      <c r="D126" s="212"/>
      <c r="E126" s="110" t="s">
        <v>143</v>
      </c>
      <c r="F126" s="111"/>
      <c r="G126" s="111"/>
      <c r="H126" s="111"/>
      <c r="I126" s="213"/>
      <c r="J126" s="213"/>
    </row>
    <row r="127" spans="2:10">
      <c r="B127" s="118"/>
      <c r="C127" s="170"/>
      <c r="D127" s="214" t="s">
        <v>144</v>
      </c>
      <c r="E127" s="110" t="s">
        <v>147</v>
      </c>
      <c r="F127" s="111"/>
      <c r="G127" s="111"/>
      <c r="H127" s="111"/>
      <c r="I127" s="213">
        <f>SUM(F127:F128)</f>
        <v>0</v>
      </c>
      <c r="J127" s="213" t="e">
        <f>F127/(F127+F128)</f>
        <v>#DIV/0!</v>
      </c>
    </row>
    <row r="128" spans="2:10">
      <c r="B128" s="118"/>
      <c r="C128" s="169"/>
      <c r="D128" s="215"/>
      <c r="E128" s="110" t="s">
        <v>148</v>
      </c>
      <c r="F128" s="111"/>
      <c r="G128" s="111"/>
      <c r="H128" s="111"/>
      <c r="I128" s="213"/>
      <c r="J128" s="213"/>
    </row>
    <row r="129" spans="2:10">
      <c r="B129" s="118"/>
      <c r="C129" s="168"/>
      <c r="D129" s="208"/>
      <c r="E129" s="110" t="s">
        <v>57</v>
      </c>
      <c r="F129" s="111"/>
      <c r="G129" s="111"/>
      <c r="H129" s="111"/>
      <c r="I129" s="209"/>
      <c r="J129" s="209"/>
    </row>
    <row r="130" spans="2:10">
      <c r="B130" s="118"/>
      <c r="C130" s="170"/>
      <c r="D130" s="208"/>
      <c r="E130" s="110" t="s">
        <v>39</v>
      </c>
      <c r="F130" s="111"/>
      <c r="G130" s="111"/>
      <c r="H130" s="111"/>
      <c r="I130" s="209"/>
      <c r="J130" s="209"/>
    </row>
    <row r="131" spans="2:10" s="207" customFormat="1" ht="15" customHeight="1">
      <c r="B131" s="202"/>
      <c r="C131" s="203"/>
      <c r="D131" s="210" t="s">
        <v>101</v>
      </c>
      <c r="E131" s="204" t="s">
        <v>102</v>
      </c>
      <c r="F131" s="205"/>
      <c r="G131" s="206"/>
      <c r="H131" s="206"/>
      <c r="I131" s="211">
        <f>SUM(F131:F132)</f>
        <v>0</v>
      </c>
      <c r="J131" s="211" t="e">
        <f>F131/(F131+F132)</f>
        <v>#DIV/0!</v>
      </c>
    </row>
    <row r="132" spans="2:10" s="207" customFormat="1" ht="15" customHeight="1">
      <c r="B132" s="202"/>
      <c r="C132" s="203"/>
      <c r="D132" s="210"/>
      <c r="E132" s="204" t="s">
        <v>103</v>
      </c>
      <c r="F132" s="205"/>
      <c r="G132" s="206"/>
      <c r="H132" s="206"/>
      <c r="I132" s="211"/>
      <c r="J132" s="211"/>
    </row>
    <row r="133" spans="2:10" s="207" customFormat="1" ht="15" customHeight="1">
      <c r="B133" s="202"/>
      <c r="C133" s="203"/>
      <c r="D133" s="210" t="s">
        <v>25</v>
      </c>
      <c r="E133" s="204" t="s">
        <v>104</v>
      </c>
      <c r="F133" s="205"/>
      <c r="G133" s="206"/>
      <c r="H133" s="206"/>
      <c r="I133" s="211">
        <f>SUM(F133:F134)</f>
        <v>0</v>
      </c>
      <c r="J133" s="211" t="e">
        <f>F133/(F133+F134)</f>
        <v>#DIV/0!</v>
      </c>
    </row>
    <row r="134" spans="2:10" s="207" customFormat="1" ht="15" customHeight="1">
      <c r="B134" s="202"/>
      <c r="C134" s="203"/>
      <c r="D134" s="210"/>
      <c r="E134" s="204" t="s">
        <v>105</v>
      </c>
      <c r="F134" s="205"/>
      <c r="G134" s="206"/>
      <c r="H134" s="206"/>
      <c r="I134" s="211"/>
      <c r="J134" s="211"/>
    </row>
    <row r="135" spans="2:10" ht="15" hidden="1" customHeight="1">
      <c r="B135" s="132"/>
      <c r="C135" s="170"/>
      <c r="D135" s="216" t="s">
        <v>106</v>
      </c>
      <c r="E135" s="133" t="s">
        <v>107</v>
      </c>
      <c r="F135" s="140"/>
      <c r="G135" s="140"/>
      <c r="H135" s="140"/>
      <c r="I135" s="209">
        <f>SUM(F135:F136)</f>
        <v>0</v>
      </c>
      <c r="J135" s="209" t="e">
        <f>F135/(F135+F136)</f>
        <v>#DIV/0!</v>
      </c>
    </row>
    <row r="136" spans="2:10" ht="15" hidden="1" customHeight="1">
      <c r="B136" s="132"/>
      <c r="C136" s="170"/>
      <c r="D136" s="216"/>
      <c r="E136" s="133" t="s">
        <v>108</v>
      </c>
      <c r="F136" s="140"/>
      <c r="G136" s="140"/>
      <c r="H136" s="140"/>
      <c r="I136" s="209"/>
      <c r="J136" s="209"/>
    </row>
    <row r="137" spans="2:10" ht="15" hidden="1" customHeight="1">
      <c r="B137" s="118"/>
      <c r="C137" s="170"/>
      <c r="D137" s="216" t="s">
        <v>28</v>
      </c>
      <c r="E137" s="133" t="s">
        <v>109</v>
      </c>
      <c r="F137" s="141"/>
      <c r="G137" s="141"/>
      <c r="H137" s="141"/>
      <c r="I137" s="209">
        <f>SUM(F137:F138)</f>
        <v>0</v>
      </c>
      <c r="J137" s="209" t="e">
        <f>F137/(F137+F138)</f>
        <v>#DIV/0!</v>
      </c>
    </row>
    <row r="138" spans="2:10" ht="15" hidden="1" customHeight="1">
      <c r="B138" s="118"/>
      <c r="C138" s="170"/>
      <c r="D138" s="216"/>
      <c r="E138" s="133" t="s">
        <v>110</v>
      </c>
      <c r="F138" s="141"/>
      <c r="G138" s="141"/>
      <c r="H138" s="141"/>
      <c r="I138" s="209"/>
      <c r="J138" s="209"/>
    </row>
    <row r="139" spans="2:10" ht="15" customHeight="1">
      <c r="B139" s="118"/>
      <c r="C139" s="170"/>
      <c r="D139" s="212" t="s">
        <v>32</v>
      </c>
      <c r="E139" s="110" t="s">
        <v>142</v>
      </c>
      <c r="F139" s="111"/>
      <c r="G139" s="111"/>
      <c r="H139" s="111"/>
      <c r="I139" s="213">
        <f>SUM(F139:F140)</f>
        <v>0</v>
      </c>
      <c r="J139" s="213" t="e">
        <f>F139/(F139+F140)</f>
        <v>#DIV/0!</v>
      </c>
    </row>
    <row r="140" spans="2:10" ht="15" customHeight="1">
      <c r="B140" s="118"/>
      <c r="C140" s="170"/>
      <c r="D140" s="212"/>
      <c r="E140" s="110" t="s">
        <v>143</v>
      </c>
      <c r="F140" s="111"/>
      <c r="G140" s="111"/>
      <c r="H140" s="111"/>
      <c r="I140" s="213"/>
      <c r="J140" s="213"/>
    </row>
    <row r="141" spans="2:10">
      <c r="B141" s="118"/>
      <c r="C141" s="170"/>
      <c r="D141" s="214" t="s">
        <v>144</v>
      </c>
      <c r="E141" s="110" t="s">
        <v>147</v>
      </c>
      <c r="F141" s="111"/>
      <c r="G141" s="111"/>
      <c r="H141" s="111"/>
      <c r="I141" s="213">
        <f>SUM(F141:F142)</f>
        <v>0</v>
      </c>
      <c r="J141" s="213" t="e">
        <f>F141/(F141+F142)</f>
        <v>#DIV/0!</v>
      </c>
    </row>
    <row r="142" spans="2:10">
      <c r="B142" s="118"/>
      <c r="C142" s="169"/>
      <c r="D142" s="215"/>
      <c r="E142" s="110" t="s">
        <v>148</v>
      </c>
      <c r="F142" s="111"/>
      <c r="G142" s="111"/>
      <c r="H142" s="111"/>
      <c r="I142" s="213"/>
      <c r="J142" s="213"/>
    </row>
    <row r="143" spans="2:10">
      <c r="B143" s="118"/>
      <c r="C143" s="168"/>
      <c r="D143" s="208"/>
      <c r="E143" s="110" t="s">
        <v>57</v>
      </c>
      <c r="F143" s="111"/>
      <c r="G143" s="111"/>
      <c r="H143" s="111"/>
      <c r="I143" s="209"/>
      <c r="J143" s="209"/>
    </row>
    <row r="144" spans="2:10">
      <c r="B144" s="118"/>
      <c r="C144" s="170"/>
      <c r="D144" s="208"/>
      <c r="E144" s="110" t="s">
        <v>39</v>
      </c>
      <c r="F144" s="111"/>
      <c r="G144" s="111"/>
      <c r="H144" s="111"/>
      <c r="I144" s="209"/>
      <c r="J144" s="209"/>
    </row>
    <row r="145" spans="2:10" s="207" customFormat="1" ht="15" customHeight="1">
      <c r="B145" s="202"/>
      <c r="C145" s="203"/>
      <c r="D145" s="210" t="s">
        <v>101</v>
      </c>
      <c r="E145" s="204" t="s">
        <v>102</v>
      </c>
      <c r="F145" s="205"/>
      <c r="G145" s="206"/>
      <c r="H145" s="206"/>
      <c r="I145" s="211">
        <f>SUM(F145:F146)</f>
        <v>0</v>
      </c>
      <c r="J145" s="211" t="e">
        <f>F145/(F145+F146)</f>
        <v>#DIV/0!</v>
      </c>
    </row>
    <row r="146" spans="2:10" s="207" customFormat="1" ht="15" customHeight="1">
      <c r="B146" s="202"/>
      <c r="C146" s="203"/>
      <c r="D146" s="210"/>
      <c r="E146" s="204" t="s">
        <v>103</v>
      </c>
      <c r="F146" s="205"/>
      <c r="G146" s="206"/>
      <c r="H146" s="206"/>
      <c r="I146" s="211"/>
      <c r="J146" s="211"/>
    </row>
    <row r="147" spans="2:10" s="207" customFormat="1" ht="15" customHeight="1">
      <c r="B147" s="202"/>
      <c r="C147" s="203"/>
      <c r="D147" s="210" t="s">
        <v>25</v>
      </c>
      <c r="E147" s="204" t="s">
        <v>104</v>
      </c>
      <c r="F147" s="205"/>
      <c r="G147" s="206"/>
      <c r="H147" s="206"/>
      <c r="I147" s="211">
        <f>SUM(F147:F148)</f>
        <v>0</v>
      </c>
      <c r="J147" s="211" t="e">
        <f>F147/(F147+F148)</f>
        <v>#DIV/0!</v>
      </c>
    </row>
    <row r="148" spans="2:10" s="207" customFormat="1" ht="15" customHeight="1">
      <c r="B148" s="202"/>
      <c r="C148" s="203"/>
      <c r="D148" s="210"/>
      <c r="E148" s="204" t="s">
        <v>105</v>
      </c>
      <c r="F148" s="205"/>
      <c r="G148" s="206"/>
      <c r="H148" s="206"/>
      <c r="I148" s="211"/>
      <c r="J148" s="211"/>
    </row>
    <row r="149" spans="2:10" ht="15" hidden="1" customHeight="1">
      <c r="B149" s="132"/>
      <c r="C149" s="170"/>
      <c r="D149" s="216" t="s">
        <v>106</v>
      </c>
      <c r="E149" s="133" t="s">
        <v>107</v>
      </c>
      <c r="F149" s="140"/>
      <c r="G149" s="140"/>
      <c r="H149" s="140"/>
      <c r="I149" s="209">
        <f>SUM(F149:F150)</f>
        <v>0</v>
      </c>
      <c r="J149" s="209" t="e">
        <f>F149/(F149+F150)</f>
        <v>#DIV/0!</v>
      </c>
    </row>
    <row r="150" spans="2:10" ht="15" hidden="1" customHeight="1">
      <c r="B150" s="132"/>
      <c r="C150" s="170"/>
      <c r="D150" s="216"/>
      <c r="E150" s="133" t="s">
        <v>108</v>
      </c>
      <c r="F150" s="140"/>
      <c r="G150" s="140"/>
      <c r="H150" s="140"/>
      <c r="I150" s="209"/>
      <c r="J150" s="209"/>
    </row>
    <row r="151" spans="2:10" ht="15" hidden="1" customHeight="1">
      <c r="B151" s="132"/>
      <c r="C151" s="170"/>
      <c r="D151" s="216" t="s">
        <v>28</v>
      </c>
      <c r="E151" s="133" t="s">
        <v>109</v>
      </c>
      <c r="F151" s="141"/>
      <c r="G151" s="141"/>
      <c r="H151" s="141"/>
      <c r="I151" s="209">
        <f>SUM(F151:F152)</f>
        <v>0</v>
      </c>
      <c r="J151" s="209" t="e">
        <f>F151/(F151+F152)</f>
        <v>#DIV/0!</v>
      </c>
    </row>
    <row r="152" spans="2:10" ht="15" hidden="1" customHeight="1">
      <c r="B152" s="132"/>
      <c r="C152" s="170"/>
      <c r="D152" s="216"/>
      <c r="E152" s="133" t="s">
        <v>110</v>
      </c>
      <c r="F152" s="141"/>
      <c r="G152" s="141"/>
      <c r="H152" s="141"/>
      <c r="I152" s="209"/>
      <c r="J152" s="209"/>
    </row>
    <row r="153" spans="2:10" ht="15" customHeight="1">
      <c r="B153" s="132"/>
      <c r="C153" s="170"/>
      <c r="D153" s="212" t="s">
        <v>32</v>
      </c>
      <c r="E153" s="110" t="s">
        <v>142</v>
      </c>
      <c r="F153" s="111"/>
      <c r="G153" s="111"/>
      <c r="H153" s="111"/>
      <c r="I153" s="213">
        <f>SUM(F153:F154)</f>
        <v>0</v>
      </c>
      <c r="J153" s="213" t="e">
        <f>F153/(F153+F154)</f>
        <v>#DIV/0!</v>
      </c>
    </row>
    <row r="154" spans="2:10" ht="15" customHeight="1">
      <c r="B154" s="132"/>
      <c r="C154" s="170"/>
      <c r="D154" s="212"/>
      <c r="E154" s="110" t="s">
        <v>143</v>
      </c>
      <c r="F154" s="111"/>
      <c r="G154" s="111"/>
      <c r="H154" s="111"/>
      <c r="I154" s="213"/>
      <c r="J154" s="213"/>
    </row>
    <row r="155" spans="2:10">
      <c r="B155" s="132"/>
      <c r="C155" s="170"/>
      <c r="D155" s="214" t="s">
        <v>144</v>
      </c>
      <c r="E155" s="110" t="s">
        <v>147</v>
      </c>
      <c r="F155" s="111"/>
      <c r="G155" s="111"/>
      <c r="H155" s="111"/>
      <c r="I155" s="213">
        <f>SUM(F155:F156)</f>
        <v>0</v>
      </c>
      <c r="J155" s="213" t="e">
        <f>F155/(F155+F156)</f>
        <v>#DIV/0!</v>
      </c>
    </row>
    <row r="156" spans="2:10">
      <c r="B156" s="132"/>
      <c r="C156" s="169"/>
      <c r="D156" s="215"/>
      <c r="E156" s="110" t="s">
        <v>148</v>
      </c>
      <c r="F156" s="111"/>
      <c r="G156" s="111"/>
      <c r="H156" s="111"/>
      <c r="I156" s="213"/>
      <c r="J156" s="213"/>
    </row>
    <row r="157" spans="2:10">
      <c r="B157" s="132"/>
      <c r="C157" s="168"/>
      <c r="D157" s="208"/>
      <c r="E157" s="110" t="s">
        <v>57</v>
      </c>
      <c r="F157" s="111"/>
      <c r="G157" s="111"/>
      <c r="H157" s="111"/>
      <c r="I157" s="209"/>
      <c r="J157" s="209"/>
    </row>
    <row r="158" spans="2:10">
      <c r="B158" s="132"/>
      <c r="C158" s="170"/>
      <c r="D158" s="208"/>
      <c r="E158" s="110" t="s">
        <v>39</v>
      </c>
      <c r="F158" s="111"/>
      <c r="G158" s="111"/>
      <c r="H158" s="111"/>
      <c r="I158" s="209"/>
      <c r="J158" s="209"/>
    </row>
    <row r="159" spans="2:10" s="207" customFormat="1" ht="15" customHeight="1">
      <c r="B159" s="202"/>
      <c r="C159" s="203"/>
      <c r="D159" s="210" t="s">
        <v>101</v>
      </c>
      <c r="E159" s="204" t="s">
        <v>102</v>
      </c>
      <c r="F159" s="205"/>
      <c r="G159" s="206"/>
      <c r="H159" s="206"/>
      <c r="I159" s="211">
        <f>SUM(F159:F160)</f>
        <v>0</v>
      </c>
      <c r="J159" s="211" t="e">
        <f>F159/(F159+F160)</f>
        <v>#DIV/0!</v>
      </c>
    </row>
    <row r="160" spans="2:10" s="207" customFormat="1" ht="15" customHeight="1">
      <c r="B160" s="202"/>
      <c r="C160" s="203"/>
      <c r="D160" s="210"/>
      <c r="E160" s="204" t="s">
        <v>103</v>
      </c>
      <c r="F160" s="205"/>
      <c r="G160" s="206"/>
      <c r="H160" s="206"/>
      <c r="I160" s="211"/>
      <c r="J160" s="211"/>
    </row>
    <row r="161" spans="2:10" s="207" customFormat="1" ht="15" customHeight="1">
      <c r="B161" s="202"/>
      <c r="C161" s="203"/>
      <c r="D161" s="210" t="s">
        <v>25</v>
      </c>
      <c r="E161" s="204" t="s">
        <v>104</v>
      </c>
      <c r="F161" s="205"/>
      <c r="G161" s="206"/>
      <c r="H161" s="206"/>
      <c r="I161" s="211">
        <f>SUM(F161:F162)</f>
        <v>0</v>
      </c>
      <c r="J161" s="211" t="e">
        <f>F161/(F161+F162)</f>
        <v>#DIV/0!</v>
      </c>
    </row>
    <row r="162" spans="2:10" s="207" customFormat="1" ht="15" customHeight="1">
      <c r="B162" s="202"/>
      <c r="C162" s="203"/>
      <c r="D162" s="210"/>
      <c r="E162" s="204" t="s">
        <v>105</v>
      </c>
      <c r="F162" s="205"/>
      <c r="G162" s="206"/>
      <c r="H162" s="206"/>
      <c r="I162" s="211"/>
      <c r="J162" s="211"/>
    </row>
    <row r="163" spans="2:10" ht="15" hidden="1" customHeight="1">
      <c r="B163" s="132"/>
      <c r="C163" s="170"/>
      <c r="D163" s="216" t="s">
        <v>106</v>
      </c>
      <c r="E163" s="133" t="s">
        <v>107</v>
      </c>
      <c r="F163" s="140"/>
      <c r="G163" s="140"/>
      <c r="H163" s="140"/>
      <c r="I163" s="209">
        <f>SUM(F163:F164)</f>
        <v>0</v>
      </c>
      <c r="J163" s="209" t="e">
        <f>F163/(F163+F164)</f>
        <v>#DIV/0!</v>
      </c>
    </row>
    <row r="164" spans="2:10" ht="15" hidden="1" customHeight="1">
      <c r="B164" s="132"/>
      <c r="C164" s="170"/>
      <c r="D164" s="216"/>
      <c r="E164" s="133" t="s">
        <v>108</v>
      </c>
      <c r="F164" s="140"/>
      <c r="G164" s="140"/>
      <c r="H164" s="140"/>
      <c r="I164" s="209"/>
      <c r="J164" s="209"/>
    </row>
    <row r="165" spans="2:10" ht="15" hidden="1" customHeight="1">
      <c r="B165" s="132"/>
      <c r="C165" s="170"/>
      <c r="D165" s="216" t="s">
        <v>28</v>
      </c>
      <c r="E165" s="133" t="s">
        <v>109</v>
      </c>
      <c r="F165" s="141"/>
      <c r="G165" s="141"/>
      <c r="H165" s="141"/>
      <c r="I165" s="209">
        <f>SUM(F165:F166)</f>
        <v>0</v>
      </c>
      <c r="J165" s="209" t="e">
        <f>F165/(F165+F166)</f>
        <v>#DIV/0!</v>
      </c>
    </row>
    <row r="166" spans="2:10" ht="15" hidden="1" customHeight="1">
      <c r="B166" s="132"/>
      <c r="C166" s="170"/>
      <c r="D166" s="216"/>
      <c r="E166" s="133" t="s">
        <v>110</v>
      </c>
      <c r="F166" s="141"/>
      <c r="G166" s="141"/>
      <c r="H166" s="141"/>
      <c r="I166" s="209"/>
      <c r="J166" s="209"/>
    </row>
    <row r="167" spans="2:10" ht="15" customHeight="1">
      <c r="B167" s="132"/>
      <c r="C167" s="170"/>
      <c r="D167" s="212" t="s">
        <v>32</v>
      </c>
      <c r="E167" s="110" t="s">
        <v>142</v>
      </c>
      <c r="F167" s="111"/>
      <c r="G167" s="111"/>
      <c r="H167" s="111"/>
      <c r="I167" s="213">
        <f>SUM(F167:F168)</f>
        <v>0</v>
      </c>
      <c r="J167" s="213" t="e">
        <f>F167/(F167+F168)</f>
        <v>#DIV/0!</v>
      </c>
    </row>
    <row r="168" spans="2:10" ht="15" customHeight="1">
      <c r="B168" s="132"/>
      <c r="C168" s="170"/>
      <c r="D168" s="212"/>
      <c r="E168" s="110" t="s">
        <v>143</v>
      </c>
      <c r="F168" s="111"/>
      <c r="G168" s="111"/>
      <c r="H168" s="111"/>
      <c r="I168" s="213"/>
      <c r="J168" s="213"/>
    </row>
    <row r="169" spans="2:10">
      <c r="B169" s="132"/>
      <c r="C169" s="170"/>
      <c r="D169" s="214" t="s">
        <v>144</v>
      </c>
      <c r="E169" s="110" t="s">
        <v>147</v>
      </c>
      <c r="F169" s="111"/>
      <c r="G169" s="111"/>
      <c r="H169" s="111"/>
      <c r="I169" s="213">
        <f>SUM(F169:F170)</f>
        <v>0</v>
      </c>
      <c r="J169" s="213" t="e">
        <f>F169/(F169+F170)</f>
        <v>#DIV/0!</v>
      </c>
    </row>
    <row r="170" spans="2:10">
      <c r="B170" s="132"/>
      <c r="C170" s="169"/>
      <c r="D170" s="215"/>
      <c r="E170" s="110" t="s">
        <v>148</v>
      </c>
      <c r="F170" s="111"/>
      <c r="G170" s="111"/>
      <c r="H170" s="111"/>
      <c r="I170" s="213"/>
      <c r="J170" s="213"/>
    </row>
    <row r="171" spans="2:10">
      <c r="B171" s="132"/>
      <c r="C171" s="168"/>
      <c r="D171" s="208"/>
      <c r="E171" s="110" t="s">
        <v>57</v>
      </c>
      <c r="F171" s="111"/>
      <c r="G171" s="111"/>
      <c r="H171" s="111"/>
      <c r="I171" s="209"/>
      <c r="J171" s="209"/>
    </row>
    <row r="172" spans="2:10">
      <c r="B172" s="132"/>
      <c r="C172" s="170"/>
      <c r="D172" s="208"/>
      <c r="E172" s="110" t="s">
        <v>39</v>
      </c>
      <c r="F172" s="111"/>
      <c r="G172" s="111"/>
      <c r="H172" s="111"/>
      <c r="I172" s="209"/>
      <c r="J172" s="209"/>
    </row>
    <row r="173" spans="2:10" s="207" customFormat="1" ht="15" customHeight="1">
      <c r="B173" s="202"/>
      <c r="C173" s="203"/>
      <c r="D173" s="210" t="s">
        <v>101</v>
      </c>
      <c r="E173" s="204" t="s">
        <v>102</v>
      </c>
      <c r="F173" s="205"/>
      <c r="G173" s="206"/>
      <c r="H173" s="206"/>
      <c r="I173" s="211">
        <f>SUM(F173:F174)</f>
        <v>0</v>
      </c>
      <c r="J173" s="211" t="e">
        <f>F173/(F173+F174)</f>
        <v>#DIV/0!</v>
      </c>
    </row>
    <row r="174" spans="2:10" s="207" customFormat="1" ht="15" customHeight="1">
      <c r="B174" s="202"/>
      <c r="C174" s="203"/>
      <c r="D174" s="210"/>
      <c r="E174" s="204" t="s">
        <v>103</v>
      </c>
      <c r="F174" s="205"/>
      <c r="G174" s="206"/>
      <c r="H174" s="206"/>
      <c r="I174" s="211"/>
      <c r="J174" s="211"/>
    </row>
    <row r="175" spans="2:10" s="207" customFormat="1" ht="15" customHeight="1">
      <c r="B175" s="202"/>
      <c r="C175" s="203"/>
      <c r="D175" s="210" t="s">
        <v>25</v>
      </c>
      <c r="E175" s="204" t="s">
        <v>104</v>
      </c>
      <c r="F175" s="205"/>
      <c r="G175" s="206"/>
      <c r="H175" s="206"/>
      <c r="I175" s="211">
        <f>SUM(F175:F176)</f>
        <v>0</v>
      </c>
      <c r="J175" s="211" t="e">
        <f>F175/(F175+F176)</f>
        <v>#DIV/0!</v>
      </c>
    </row>
    <row r="176" spans="2:10" s="207" customFormat="1" ht="15" customHeight="1">
      <c r="B176" s="202"/>
      <c r="C176" s="203"/>
      <c r="D176" s="210"/>
      <c r="E176" s="204" t="s">
        <v>105</v>
      </c>
      <c r="F176" s="205"/>
      <c r="G176" s="206"/>
      <c r="H176" s="206"/>
      <c r="I176" s="211"/>
      <c r="J176" s="211"/>
    </row>
    <row r="177" spans="2:10" ht="15" hidden="1" customHeight="1">
      <c r="B177" s="132"/>
      <c r="C177" s="170"/>
      <c r="D177" s="216" t="s">
        <v>106</v>
      </c>
      <c r="E177" s="133" t="s">
        <v>107</v>
      </c>
      <c r="F177" s="140"/>
      <c r="G177" s="140"/>
      <c r="H177" s="140"/>
      <c r="I177" s="209">
        <f>SUM(F177:F178)</f>
        <v>0</v>
      </c>
      <c r="J177" s="209" t="e">
        <f>F177/(F177+F178)</f>
        <v>#DIV/0!</v>
      </c>
    </row>
    <row r="178" spans="2:10" ht="15" hidden="1" customHeight="1">
      <c r="B178" s="132"/>
      <c r="C178" s="170"/>
      <c r="D178" s="216"/>
      <c r="E178" s="133" t="s">
        <v>108</v>
      </c>
      <c r="F178" s="140"/>
      <c r="G178" s="140"/>
      <c r="H178" s="140"/>
      <c r="I178" s="209"/>
      <c r="J178" s="209"/>
    </row>
    <row r="179" spans="2:10" ht="15" hidden="1" customHeight="1">
      <c r="B179" s="132"/>
      <c r="C179" s="170"/>
      <c r="D179" s="216" t="s">
        <v>28</v>
      </c>
      <c r="E179" s="133" t="s">
        <v>109</v>
      </c>
      <c r="F179" s="141"/>
      <c r="G179" s="141"/>
      <c r="H179" s="141"/>
      <c r="I179" s="209">
        <f>SUM(F179:F180)</f>
        <v>0</v>
      </c>
      <c r="J179" s="209" t="e">
        <f>F179/(F179+F180)</f>
        <v>#DIV/0!</v>
      </c>
    </row>
    <row r="180" spans="2:10" ht="15" hidden="1" customHeight="1">
      <c r="B180" s="132"/>
      <c r="C180" s="170"/>
      <c r="D180" s="216"/>
      <c r="E180" s="133" t="s">
        <v>110</v>
      </c>
      <c r="F180" s="141"/>
      <c r="G180" s="141"/>
      <c r="H180" s="141"/>
      <c r="I180" s="209"/>
      <c r="J180" s="209"/>
    </row>
    <row r="181" spans="2:10" ht="15" customHeight="1">
      <c r="B181" s="132"/>
      <c r="C181" s="170"/>
      <c r="D181" s="212" t="s">
        <v>32</v>
      </c>
      <c r="E181" s="110" t="s">
        <v>142</v>
      </c>
      <c r="F181" s="111"/>
      <c r="G181" s="111"/>
      <c r="H181" s="111"/>
      <c r="I181" s="213">
        <f>SUM(F181:F182)</f>
        <v>0</v>
      </c>
      <c r="J181" s="213" t="e">
        <f>F181/(F181+F182)</f>
        <v>#DIV/0!</v>
      </c>
    </row>
    <row r="182" spans="2:10" ht="15" customHeight="1">
      <c r="B182" s="132"/>
      <c r="C182" s="170"/>
      <c r="D182" s="212"/>
      <c r="E182" s="110" t="s">
        <v>143</v>
      </c>
      <c r="F182" s="111"/>
      <c r="G182" s="111"/>
      <c r="H182" s="111"/>
      <c r="I182" s="213"/>
      <c r="J182" s="213"/>
    </row>
    <row r="183" spans="2:10">
      <c r="B183" s="132"/>
      <c r="C183" s="170"/>
      <c r="D183" s="214" t="s">
        <v>144</v>
      </c>
      <c r="E183" s="110" t="s">
        <v>147</v>
      </c>
      <c r="F183" s="111"/>
      <c r="G183" s="111"/>
      <c r="H183" s="111"/>
      <c r="I183" s="213">
        <f>SUM(F183:F184)</f>
        <v>0</v>
      </c>
      <c r="J183" s="213" t="e">
        <f>F183/(F183+F184)</f>
        <v>#DIV/0!</v>
      </c>
    </row>
    <row r="184" spans="2:10">
      <c r="B184" s="132"/>
      <c r="C184" s="169"/>
      <c r="D184" s="215"/>
      <c r="E184" s="110" t="s">
        <v>148</v>
      </c>
      <c r="F184" s="111"/>
      <c r="G184" s="111"/>
      <c r="H184" s="111"/>
      <c r="I184" s="213"/>
      <c r="J184" s="213"/>
    </row>
    <row r="185" spans="2:10">
      <c r="B185" s="132"/>
      <c r="C185" s="168"/>
      <c r="D185" s="208"/>
      <c r="E185" s="110" t="s">
        <v>57</v>
      </c>
      <c r="F185" s="111"/>
      <c r="G185" s="111"/>
      <c r="H185" s="111"/>
      <c r="I185" s="209"/>
      <c r="J185" s="209"/>
    </row>
    <row r="186" spans="2:10">
      <c r="B186" s="132"/>
      <c r="C186" s="170"/>
      <c r="D186" s="208"/>
      <c r="E186" s="110" t="s">
        <v>39</v>
      </c>
      <c r="F186" s="111"/>
      <c r="G186" s="111"/>
      <c r="H186" s="111"/>
      <c r="I186" s="209"/>
      <c r="J186" s="209"/>
    </row>
    <row r="187" spans="2:10" s="207" customFormat="1" ht="15" customHeight="1">
      <c r="B187" s="202"/>
      <c r="C187" s="203"/>
      <c r="D187" s="210" t="s">
        <v>101</v>
      </c>
      <c r="E187" s="204" t="s">
        <v>102</v>
      </c>
      <c r="F187" s="205"/>
      <c r="G187" s="206"/>
      <c r="H187" s="206"/>
      <c r="I187" s="211">
        <f>SUM(F187:F188)</f>
        <v>0</v>
      </c>
      <c r="J187" s="211" t="e">
        <f>F187/(F187+F188)</f>
        <v>#DIV/0!</v>
      </c>
    </row>
    <row r="188" spans="2:10" s="207" customFormat="1" ht="15" customHeight="1">
      <c r="B188" s="202"/>
      <c r="C188" s="203"/>
      <c r="D188" s="210"/>
      <c r="E188" s="204" t="s">
        <v>103</v>
      </c>
      <c r="F188" s="205"/>
      <c r="G188" s="206"/>
      <c r="H188" s="206"/>
      <c r="I188" s="211"/>
      <c r="J188" s="211"/>
    </row>
    <row r="189" spans="2:10" s="207" customFormat="1" ht="15" customHeight="1">
      <c r="B189" s="202"/>
      <c r="C189" s="203"/>
      <c r="D189" s="210" t="s">
        <v>25</v>
      </c>
      <c r="E189" s="204" t="s">
        <v>104</v>
      </c>
      <c r="F189" s="205"/>
      <c r="G189" s="206"/>
      <c r="H189" s="206"/>
      <c r="I189" s="211">
        <f>SUM(F189:F190)</f>
        <v>0</v>
      </c>
      <c r="J189" s="211" t="e">
        <f>F189/(F189+F190)</f>
        <v>#DIV/0!</v>
      </c>
    </row>
    <row r="190" spans="2:10" s="207" customFormat="1" ht="15" customHeight="1">
      <c r="B190" s="202"/>
      <c r="C190" s="203"/>
      <c r="D190" s="210"/>
      <c r="E190" s="204" t="s">
        <v>105</v>
      </c>
      <c r="F190" s="205"/>
      <c r="G190" s="206"/>
      <c r="H190" s="206"/>
      <c r="I190" s="211"/>
      <c r="J190" s="211"/>
    </row>
    <row r="191" spans="2:10" ht="15" hidden="1" customHeight="1">
      <c r="B191" s="132"/>
      <c r="C191" s="170"/>
      <c r="D191" s="216" t="s">
        <v>106</v>
      </c>
      <c r="E191" s="133" t="s">
        <v>107</v>
      </c>
      <c r="F191" s="140"/>
      <c r="G191" s="140"/>
      <c r="H191" s="140"/>
      <c r="I191" s="209">
        <f>SUM(F191:F192)</f>
        <v>0</v>
      </c>
      <c r="J191" s="209" t="e">
        <f>F191/(F191+F192)</f>
        <v>#DIV/0!</v>
      </c>
    </row>
    <row r="192" spans="2:10" ht="15" hidden="1" customHeight="1">
      <c r="B192" s="132"/>
      <c r="C192" s="170"/>
      <c r="D192" s="216"/>
      <c r="E192" s="133" t="s">
        <v>108</v>
      </c>
      <c r="F192" s="140"/>
      <c r="G192" s="140"/>
      <c r="H192" s="140"/>
      <c r="I192" s="209"/>
      <c r="J192" s="209"/>
    </row>
    <row r="193" spans="2:10" ht="15" hidden="1" customHeight="1">
      <c r="B193" s="132"/>
      <c r="C193" s="170"/>
      <c r="D193" s="216" t="s">
        <v>28</v>
      </c>
      <c r="E193" s="133" t="s">
        <v>109</v>
      </c>
      <c r="F193" s="141"/>
      <c r="G193" s="141"/>
      <c r="H193" s="141"/>
      <c r="I193" s="209">
        <f>SUM(F193:F194)</f>
        <v>0</v>
      </c>
      <c r="J193" s="209" t="e">
        <f>F193/(F193+F194)</f>
        <v>#DIV/0!</v>
      </c>
    </row>
    <row r="194" spans="2:10" ht="15" hidden="1" customHeight="1">
      <c r="B194" s="132"/>
      <c r="C194" s="170"/>
      <c r="D194" s="216"/>
      <c r="E194" s="133" t="s">
        <v>110</v>
      </c>
      <c r="F194" s="141"/>
      <c r="G194" s="141"/>
      <c r="H194" s="141"/>
      <c r="I194" s="209"/>
      <c r="J194" s="209"/>
    </row>
    <row r="195" spans="2:10" ht="15" customHeight="1">
      <c r="B195" s="132"/>
      <c r="C195" s="170"/>
      <c r="D195" s="212" t="s">
        <v>32</v>
      </c>
      <c r="E195" s="110" t="s">
        <v>142</v>
      </c>
      <c r="F195" s="111"/>
      <c r="G195" s="111"/>
      <c r="H195" s="111"/>
      <c r="I195" s="213">
        <f>SUM(F195:F196)</f>
        <v>0</v>
      </c>
      <c r="J195" s="213" t="e">
        <f>F195/(F195+F196)</f>
        <v>#DIV/0!</v>
      </c>
    </row>
    <row r="196" spans="2:10" ht="15" customHeight="1">
      <c r="B196" s="132"/>
      <c r="C196" s="170"/>
      <c r="D196" s="212"/>
      <c r="E196" s="110" t="s">
        <v>143</v>
      </c>
      <c r="F196" s="111"/>
      <c r="G196" s="111"/>
      <c r="H196" s="111"/>
      <c r="I196" s="213"/>
      <c r="J196" s="213"/>
    </row>
    <row r="197" spans="2:10">
      <c r="B197" s="132"/>
      <c r="C197" s="170"/>
      <c r="D197" s="214" t="s">
        <v>144</v>
      </c>
      <c r="E197" s="110" t="s">
        <v>147</v>
      </c>
      <c r="F197" s="111"/>
      <c r="G197" s="111"/>
      <c r="H197" s="111"/>
      <c r="I197" s="213">
        <f>SUM(F197:F198)</f>
        <v>0</v>
      </c>
      <c r="J197" s="213" t="e">
        <f>F197/(F197+F198)</f>
        <v>#DIV/0!</v>
      </c>
    </row>
    <row r="198" spans="2:10">
      <c r="B198" s="132"/>
      <c r="C198" s="169"/>
      <c r="D198" s="215"/>
      <c r="E198" s="110" t="s">
        <v>148</v>
      </c>
      <c r="F198" s="111"/>
      <c r="G198" s="111"/>
      <c r="H198" s="111"/>
      <c r="I198" s="213"/>
      <c r="J198" s="213"/>
    </row>
    <row r="199" spans="2:10">
      <c r="B199" s="132"/>
      <c r="C199" s="168"/>
      <c r="D199" s="208"/>
      <c r="E199" s="110" t="s">
        <v>57</v>
      </c>
      <c r="F199" s="111"/>
      <c r="G199" s="111"/>
      <c r="H199" s="111"/>
      <c r="I199" s="209"/>
      <c r="J199" s="209"/>
    </row>
    <row r="200" spans="2:10">
      <c r="B200" s="132"/>
      <c r="C200" s="170"/>
      <c r="D200" s="208"/>
      <c r="E200" s="110" t="s">
        <v>39</v>
      </c>
      <c r="F200" s="111"/>
      <c r="G200" s="111"/>
      <c r="H200" s="111"/>
      <c r="I200" s="209"/>
      <c r="J200" s="209"/>
    </row>
    <row r="201" spans="2:10" s="207" customFormat="1" ht="15" customHeight="1">
      <c r="B201" s="202"/>
      <c r="C201" s="203"/>
      <c r="D201" s="210" t="s">
        <v>101</v>
      </c>
      <c r="E201" s="204" t="s">
        <v>102</v>
      </c>
      <c r="F201" s="205"/>
      <c r="G201" s="206"/>
      <c r="H201" s="206"/>
      <c r="I201" s="211">
        <f>SUM(F201:F202)</f>
        <v>0</v>
      </c>
      <c r="J201" s="211" t="e">
        <f>F201/(F201+F202)</f>
        <v>#DIV/0!</v>
      </c>
    </row>
    <row r="202" spans="2:10" s="207" customFormat="1" ht="15" customHeight="1">
      <c r="B202" s="202"/>
      <c r="C202" s="203"/>
      <c r="D202" s="210"/>
      <c r="E202" s="204" t="s">
        <v>103</v>
      </c>
      <c r="F202" s="205"/>
      <c r="G202" s="206"/>
      <c r="H202" s="206"/>
      <c r="I202" s="211"/>
      <c r="J202" s="211"/>
    </row>
    <row r="203" spans="2:10" s="207" customFormat="1" ht="15" customHeight="1">
      <c r="B203" s="202"/>
      <c r="C203" s="203"/>
      <c r="D203" s="210" t="s">
        <v>25</v>
      </c>
      <c r="E203" s="204" t="s">
        <v>104</v>
      </c>
      <c r="F203" s="205"/>
      <c r="G203" s="206"/>
      <c r="H203" s="206"/>
      <c r="I203" s="211">
        <f>SUM(F203:F204)</f>
        <v>0</v>
      </c>
      <c r="J203" s="211" t="e">
        <f>F203/(F203+F204)</f>
        <v>#DIV/0!</v>
      </c>
    </row>
    <row r="204" spans="2:10" s="207" customFormat="1" ht="15" customHeight="1">
      <c r="B204" s="202"/>
      <c r="C204" s="203"/>
      <c r="D204" s="210"/>
      <c r="E204" s="204" t="s">
        <v>105</v>
      </c>
      <c r="F204" s="205"/>
      <c r="G204" s="206"/>
      <c r="H204" s="206"/>
      <c r="I204" s="211"/>
      <c r="J204" s="211"/>
    </row>
    <row r="205" spans="2:10" ht="15" hidden="1" customHeight="1">
      <c r="B205" s="132"/>
      <c r="C205" s="170"/>
      <c r="D205" s="216" t="s">
        <v>106</v>
      </c>
      <c r="E205" s="133" t="s">
        <v>107</v>
      </c>
      <c r="F205" s="140"/>
      <c r="G205" s="140"/>
      <c r="H205" s="140"/>
      <c r="I205" s="209">
        <f>SUM(F205:F206)</f>
        <v>0</v>
      </c>
      <c r="J205" s="209" t="e">
        <f>F205/(F205+F206)</f>
        <v>#DIV/0!</v>
      </c>
    </row>
    <row r="206" spans="2:10" ht="15" hidden="1" customHeight="1">
      <c r="B206" s="132"/>
      <c r="C206" s="170"/>
      <c r="D206" s="216"/>
      <c r="E206" s="133" t="s">
        <v>108</v>
      </c>
      <c r="F206" s="140"/>
      <c r="G206" s="140"/>
      <c r="H206" s="140"/>
      <c r="I206" s="209"/>
      <c r="J206" s="209"/>
    </row>
    <row r="207" spans="2:10" ht="15" hidden="1" customHeight="1">
      <c r="B207" s="132"/>
      <c r="C207" s="170"/>
      <c r="D207" s="216" t="s">
        <v>28</v>
      </c>
      <c r="E207" s="133" t="s">
        <v>109</v>
      </c>
      <c r="F207" s="141"/>
      <c r="G207" s="141"/>
      <c r="H207" s="141"/>
      <c r="I207" s="209">
        <f>SUM(F207:F208)</f>
        <v>0</v>
      </c>
      <c r="J207" s="209" t="e">
        <f>F207/(F207+F208)</f>
        <v>#DIV/0!</v>
      </c>
    </row>
    <row r="208" spans="2:10" ht="15" hidden="1" customHeight="1">
      <c r="B208" s="132"/>
      <c r="C208" s="170"/>
      <c r="D208" s="216"/>
      <c r="E208" s="133" t="s">
        <v>110</v>
      </c>
      <c r="F208" s="141"/>
      <c r="G208" s="141"/>
      <c r="H208" s="141"/>
      <c r="I208" s="209"/>
      <c r="J208" s="209"/>
    </row>
    <row r="209" spans="2:10" ht="15" customHeight="1">
      <c r="B209" s="132"/>
      <c r="C209" s="170"/>
      <c r="D209" s="212" t="s">
        <v>32</v>
      </c>
      <c r="E209" s="110" t="s">
        <v>142</v>
      </c>
      <c r="F209" s="111"/>
      <c r="G209" s="111"/>
      <c r="H209" s="111"/>
      <c r="I209" s="213">
        <f>SUM(F209:F210)</f>
        <v>0</v>
      </c>
      <c r="J209" s="213" t="e">
        <f>F209/(F209+F210)</f>
        <v>#DIV/0!</v>
      </c>
    </row>
    <row r="210" spans="2:10" ht="15" customHeight="1">
      <c r="B210" s="132"/>
      <c r="C210" s="170"/>
      <c r="D210" s="212"/>
      <c r="E210" s="110" t="s">
        <v>143</v>
      </c>
      <c r="F210" s="111"/>
      <c r="G210" s="111"/>
      <c r="H210" s="111"/>
      <c r="I210" s="213"/>
      <c r="J210" s="213"/>
    </row>
    <row r="211" spans="2:10">
      <c r="B211" s="132"/>
      <c r="C211" s="170"/>
      <c r="D211" s="214" t="s">
        <v>144</v>
      </c>
      <c r="E211" s="110" t="s">
        <v>147</v>
      </c>
      <c r="F211" s="111"/>
      <c r="G211" s="111"/>
      <c r="H211" s="111"/>
      <c r="I211" s="213">
        <f>SUM(F211:F212)</f>
        <v>0</v>
      </c>
      <c r="J211" s="213" t="e">
        <f>F211/(F211+F212)</f>
        <v>#DIV/0!</v>
      </c>
    </row>
    <row r="212" spans="2:10">
      <c r="B212" s="132"/>
      <c r="C212" s="169"/>
      <c r="D212" s="215"/>
      <c r="E212" s="110" t="s">
        <v>148</v>
      </c>
      <c r="F212" s="111"/>
      <c r="G212" s="111"/>
      <c r="H212" s="111"/>
      <c r="I212" s="213"/>
      <c r="J212" s="213"/>
    </row>
  </sheetData>
  <autoFilter ref="B2:J2" xr:uid="{2B0F4A0C-69A6-DD46-83BD-6305AD8368D0}">
    <sortState xmlns:xlrd2="http://schemas.microsoft.com/office/spreadsheetml/2017/richdata2" ref="B3:J162">
      <sortCondition ref="C2:C162"/>
    </sortState>
  </autoFilter>
  <mergeCells count="315">
    <mergeCell ref="D209:D210"/>
    <mergeCell ref="I209:I210"/>
    <mergeCell ref="J209:J210"/>
    <mergeCell ref="D211:D212"/>
    <mergeCell ref="I211:I212"/>
    <mergeCell ref="J211:J212"/>
    <mergeCell ref="D205:D206"/>
    <mergeCell ref="I205:I206"/>
    <mergeCell ref="J205:J206"/>
    <mergeCell ref="D207:D208"/>
    <mergeCell ref="I207:I208"/>
    <mergeCell ref="J207:J208"/>
    <mergeCell ref="D199:D200"/>
    <mergeCell ref="I199:I200"/>
    <mergeCell ref="J199:J200"/>
    <mergeCell ref="D201:D202"/>
    <mergeCell ref="I201:I202"/>
    <mergeCell ref="J201:J202"/>
    <mergeCell ref="D203:D204"/>
    <mergeCell ref="I203:I204"/>
    <mergeCell ref="J203:J204"/>
    <mergeCell ref="D195:D196"/>
    <mergeCell ref="I195:I196"/>
    <mergeCell ref="J195:J196"/>
    <mergeCell ref="D197:D198"/>
    <mergeCell ref="I197:I198"/>
    <mergeCell ref="J197:J198"/>
    <mergeCell ref="D191:D192"/>
    <mergeCell ref="I191:I192"/>
    <mergeCell ref="J191:J192"/>
    <mergeCell ref="D193:D194"/>
    <mergeCell ref="I193:I194"/>
    <mergeCell ref="J193:J194"/>
    <mergeCell ref="D185:D186"/>
    <mergeCell ref="I185:I186"/>
    <mergeCell ref="J185:J186"/>
    <mergeCell ref="D187:D188"/>
    <mergeCell ref="I187:I188"/>
    <mergeCell ref="J187:J188"/>
    <mergeCell ref="D189:D190"/>
    <mergeCell ref="I189:I190"/>
    <mergeCell ref="J189:J190"/>
    <mergeCell ref="D181:D182"/>
    <mergeCell ref="I181:I182"/>
    <mergeCell ref="J181:J182"/>
    <mergeCell ref="D183:D184"/>
    <mergeCell ref="I183:I184"/>
    <mergeCell ref="J183:J184"/>
    <mergeCell ref="D177:D178"/>
    <mergeCell ref="I177:I178"/>
    <mergeCell ref="J177:J178"/>
    <mergeCell ref="D179:D180"/>
    <mergeCell ref="I179:I180"/>
    <mergeCell ref="J179:J180"/>
    <mergeCell ref="D171:D172"/>
    <mergeCell ref="I171:I172"/>
    <mergeCell ref="J171:J172"/>
    <mergeCell ref="D173:D174"/>
    <mergeCell ref="I173:I174"/>
    <mergeCell ref="J173:J174"/>
    <mergeCell ref="D175:D176"/>
    <mergeCell ref="I175:I176"/>
    <mergeCell ref="J175:J176"/>
    <mergeCell ref="D167:D168"/>
    <mergeCell ref="I167:I168"/>
    <mergeCell ref="J167:J168"/>
    <mergeCell ref="D169:D170"/>
    <mergeCell ref="I169:I170"/>
    <mergeCell ref="J169:J170"/>
    <mergeCell ref="D163:D164"/>
    <mergeCell ref="I163:I164"/>
    <mergeCell ref="J163:J164"/>
    <mergeCell ref="D165:D166"/>
    <mergeCell ref="I165:I166"/>
    <mergeCell ref="J165:J166"/>
    <mergeCell ref="D157:D158"/>
    <mergeCell ref="I157:I158"/>
    <mergeCell ref="J157:J158"/>
    <mergeCell ref="D159:D160"/>
    <mergeCell ref="I159:I160"/>
    <mergeCell ref="J159:J160"/>
    <mergeCell ref="D161:D162"/>
    <mergeCell ref="I161:I162"/>
    <mergeCell ref="J161:J162"/>
    <mergeCell ref="D153:D154"/>
    <mergeCell ref="I153:I154"/>
    <mergeCell ref="J153:J154"/>
    <mergeCell ref="D155:D156"/>
    <mergeCell ref="I155:I156"/>
    <mergeCell ref="J155:J156"/>
    <mergeCell ref="D149:D150"/>
    <mergeCell ref="I149:I150"/>
    <mergeCell ref="J149:J150"/>
    <mergeCell ref="D151:D152"/>
    <mergeCell ref="I151:I152"/>
    <mergeCell ref="J151:J152"/>
    <mergeCell ref="D143:D144"/>
    <mergeCell ref="I143:I144"/>
    <mergeCell ref="J143:J144"/>
    <mergeCell ref="D145:D146"/>
    <mergeCell ref="I145:I146"/>
    <mergeCell ref="J145:J146"/>
    <mergeCell ref="D147:D148"/>
    <mergeCell ref="I147:I148"/>
    <mergeCell ref="J147:J148"/>
    <mergeCell ref="D139:D140"/>
    <mergeCell ref="I139:I140"/>
    <mergeCell ref="J139:J140"/>
    <mergeCell ref="D141:D142"/>
    <mergeCell ref="I141:I142"/>
    <mergeCell ref="J141:J142"/>
    <mergeCell ref="D135:D136"/>
    <mergeCell ref="I135:I136"/>
    <mergeCell ref="J135:J136"/>
    <mergeCell ref="D137:D138"/>
    <mergeCell ref="I137:I138"/>
    <mergeCell ref="J137:J138"/>
    <mergeCell ref="D129:D130"/>
    <mergeCell ref="I129:I130"/>
    <mergeCell ref="J129:J130"/>
    <mergeCell ref="D131:D132"/>
    <mergeCell ref="I131:I132"/>
    <mergeCell ref="J131:J132"/>
    <mergeCell ref="D133:D134"/>
    <mergeCell ref="I133:I134"/>
    <mergeCell ref="J133:J134"/>
    <mergeCell ref="D125:D126"/>
    <mergeCell ref="I125:I126"/>
    <mergeCell ref="J125:J126"/>
    <mergeCell ref="D127:D128"/>
    <mergeCell ref="I127:I128"/>
    <mergeCell ref="J127:J128"/>
    <mergeCell ref="D121:D122"/>
    <mergeCell ref="I121:I122"/>
    <mergeCell ref="J121:J122"/>
    <mergeCell ref="D123:D124"/>
    <mergeCell ref="I123:I124"/>
    <mergeCell ref="J123:J124"/>
    <mergeCell ref="D115:D116"/>
    <mergeCell ref="I115:I116"/>
    <mergeCell ref="J115:J116"/>
    <mergeCell ref="D117:D118"/>
    <mergeCell ref="I117:I118"/>
    <mergeCell ref="J117:J118"/>
    <mergeCell ref="D119:D120"/>
    <mergeCell ref="I119:I120"/>
    <mergeCell ref="J119:J120"/>
    <mergeCell ref="D111:D112"/>
    <mergeCell ref="I111:I112"/>
    <mergeCell ref="J111:J112"/>
    <mergeCell ref="D113:D114"/>
    <mergeCell ref="I113:I114"/>
    <mergeCell ref="J113:J114"/>
    <mergeCell ref="D107:D108"/>
    <mergeCell ref="I107:I108"/>
    <mergeCell ref="J107:J108"/>
    <mergeCell ref="D109:D110"/>
    <mergeCell ref="I109:I110"/>
    <mergeCell ref="J109:J110"/>
    <mergeCell ref="D101:D102"/>
    <mergeCell ref="I101:I102"/>
    <mergeCell ref="J101:J102"/>
    <mergeCell ref="D103:D104"/>
    <mergeCell ref="I103:I104"/>
    <mergeCell ref="J103:J104"/>
    <mergeCell ref="D105:D106"/>
    <mergeCell ref="I105:I106"/>
    <mergeCell ref="J105:J106"/>
    <mergeCell ref="D97:D98"/>
    <mergeCell ref="I97:I98"/>
    <mergeCell ref="J97:J98"/>
    <mergeCell ref="D99:D100"/>
    <mergeCell ref="I99:I100"/>
    <mergeCell ref="J99:J100"/>
    <mergeCell ref="D93:D94"/>
    <mergeCell ref="I93:I94"/>
    <mergeCell ref="J93:J94"/>
    <mergeCell ref="D95:D96"/>
    <mergeCell ref="I95:I96"/>
    <mergeCell ref="J95:J96"/>
    <mergeCell ref="D87:D88"/>
    <mergeCell ref="I87:I88"/>
    <mergeCell ref="J87:J88"/>
    <mergeCell ref="D89:D90"/>
    <mergeCell ref="I89:I90"/>
    <mergeCell ref="J89:J90"/>
    <mergeCell ref="D91:D92"/>
    <mergeCell ref="I91:I92"/>
    <mergeCell ref="J91:J92"/>
    <mergeCell ref="D83:D84"/>
    <mergeCell ref="I83:I84"/>
    <mergeCell ref="J83:J84"/>
    <mergeCell ref="D85:D86"/>
    <mergeCell ref="I85:I86"/>
    <mergeCell ref="J85:J86"/>
    <mergeCell ref="D79:D80"/>
    <mergeCell ref="I79:I80"/>
    <mergeCell ref="J79:J80"/>
    <mergeCell ref="D81:D82"/>
    <mergeCell ref="I81:I82"/>
    <mergeCell ref="J81:J82"/>
    <mergeCell ref="D73:D74"/>
    <mergeCell ref="I73:I74"/>
    <mergeCell ref="J73:J74"/>
    <mergeCell ref="D75:D76"/>
    <mergeCell ref="I75:I76"/>
    <mergeCell ref="J75:J76"/>
    <mergeCell ref="D77:D78"/>
    <mergeCell ref="I77:I78"/>
    <mergeCell ref="J77:J78"/>
    <mergeCell ref="D69:D70"/>
    <mergeCell ref="I69:I70"/>
    <mergeCell ref="J69:J70"/>
    <mergeCell ref="D71:D72"/>
    <mergeCell ref="I71:I72"/>
    <mergeCell ref="J71:J72"/>
    <mergeCell ref="D65:D66"/>
    <mergeCell ref="I65:I66"/>
    <mergeCell ref="J65:J66"/>
    <mergeCell ref="D67:D68"/>
    <mergeCell ref="I67:I68"/>
    <mergeCell ref="J67:J68"/>
    <mergeCell ref="D59:D60"/>
    <mergeCell ref="I59:I60"/>
    <mergeCell ref="J59:J60"/>
    <mergeCell ref="D61:D62"/>
    <mergeCell ref="I61:I62"/>
    <mergeCell ref="J61:J62"/>
    <mergeCell ref="D63:D64"/>
    <mergeCell ref="I63:I64"/>
    <mergeCell ref="J63:J64"/>
    <mergeCell ref="D55:D56"/>
    <mergeCell ref="I55:I56"/>
    <mergeCell ref="J55:J56"/>
    <mergeCell ref="D57:D58"/>
    <mergeCell ref="I57:I58"/>
    <mergeCell ref="J57:J58"/>
    <mergeCell ref="D51:D52"/>
    <mergeCell ref="I51:I52"/>
    <mergeCell ref="J51:J52"/>
    <mergeCell ref="D53:D54"/>
    <mergeCell ref="I53:I54"/>
    <mergeCell ref="J53:J54"/>
    <mergeCell ref="D45:D46"/>
    <mergeCell ref="I45:I46"/>
    <mergeCell ref="J45:J46"/>
    <mergeCell ref="D47:D48"/>
    <mergeCell ref="I47:I48"/>
    <mergeCell ref="J47:J48"/>
    <mergeCell ref="D49:D50"/>
    <mergeCell ref="I49:I50"/>
    <mergeCell ref="J49:J50"/>
    <mergeCell ref="D41:D42"/>
    <mergeCell ref="I41:I42"/>
    <mergeCell ref="J41:J42"/>
    <mergeCell ref="D43:D44"/>
    <mergeCell ref="I43:I44"/>
    <mergeCell ref="J43:J44"/>
    <mergeCell ref="D37:D38"/>
    <mergeCell ref="I37:I38"/>
    <mergeCell ref="J37:J38"/>
    <mergeCell ref="D39:D40"/>
    <mergeCell ref="I39:I40"/>
    <mergeCell ref="J39:J40"/>
    <mergeCell ref="D31:D32"/>
    <mergeCell ref="I31:I32"/>
    <mergeCell ref="J31:J32"/>
    <mergeCell ref="D33:D34"/>
    <mergeCell ref="I33:I34"/>
    <mergeCell ref="J33:J34"/>
    <mergeCell ref="D35:D36"/>
    <mergeCell ref="I35:I36"/>
    <mergeCell ref="J35:J36"/>
    <mergeCell ref="D27:D28"/>
    <mergeCell ref="I27:I28"/>
    <mergeCell ref="J27:J28"/>
    <mergeCell ref="D29:D30"/>
    <mergeCell ref="I29:I30"/>
    <mergeCell ref="J29:J30"/>
    <mergeCell ref="D23:D24"/>
    <mergeCell ref="I23:I24"/>
    <mergeCell ref="J23:J24"/>
    <mergeCell ref="D25:D26"/>
    <mergeCell ref="I25:I26"/>
    <mergeCell ref="J25:J26"/>
    <mergeCell ref="D17:D18"/>
    <mergeCell ref="I17:I18"/>
    <mergeCell ref="J17:J18"/>
    <mergeCell ref="D19:D20"/>
    <mergeCell ref="I19:I20"/>
    <mergeCell ref="J19:J20"/>
    <mergeCell ref="D21:D22"/>
    <mergeCell ref="I21:I22"/>
    <mergeCell ref="J21:J22"/>
    <mergeCell ref="D13:D14"/>
    <mergeCell ref="I13:I14"/>
    <mergeCell ref="J13:J14"/>
    <mergeCell ref="D15:D16"/>
    <mergeCell ref="I15:I16"/>
    <mergeCell ref="J15:J16"/>
    <mergeCell ref="D9:D10"/>
    <mergeCell ref="I9:I10"/>
    <mergeCell ref="J9:J10"/>
    <mergeCell ref="D11:D12"/>
    <mergeCell ref="I11:I12"/>
    <mergeCell ref="J11:J12"/>
    <mergeCell ref="D3:D4"/>
    <mergeCell ref="I3:I4"/>
    <mergeCell ref="J3:J4"/>
    <mergeCell ref="D5:D6"/>
    <mergeCell ref="I5:I6"/>
    <mergeCell ref="J5:J6"/>
    <mergeCell ref="D7:D8"/>
    <mergeCell ref="I7:I8"/>
    <mergeCell ref="J7:J8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DF1FE-0CD4-CE41-AFE3-E2A6FCF6209A}">
  <dimension ref="B2:F34"/>
  <sheetViews>
    <sheetView showGridLines="0" zoomScale="60" zoomScaleNormal="60" workbookViewId="0">
      <selection activeCell="G8" sqref="G8"/>
    </sheetView>
  </sheetViews>
  <sheetFormatPr defaultColWidth="10.83203125" defaultRowHeight="14.5"/>
  <cols>
    <col min="1" max="1" width="10.83203125" style="44"/>
    <col min="2" max="2" width="10.83203125" style="45"/>
    <col min="3" max="3" width="13.33203125" style="45" bestFit="1" customWidth="1"/>
    <col min="4" max="4" width="10.83203125" style="45"/>
    <col min="5" max="5" width="30.83203125" style="48" bestFit="1" customWidth="1"/>
    <col min="6" max="6" width="13.5" style="44" hidden="1" customWidth="1"/>
    <col min="7" max="16384" width="10.83203125" style="44"/>
  </cols>
  <sheetData>
    <row r="2" spans="2:6">
      <c r="B2" s="144" t="s">
        <v>35</v>
      </c>
      <c r="C2" s="144" t="s">
        <v>36</v>
      </c>
      <c r="D2" s="144" t="s">
        <v>37</v>
      </c>
      <c r="E2" s="145" t="s">
        <v>151</v>
      </c>
      <c r="F2" s="146" t="s">
        <v>152</v>
      </c>
    </row>
    <row r="3" spans="2:6">
      <c r="B3" s="147" t="s">
        <v>86</v>
      </c>
      <c r="C3" s="147" t="s">
        <v>163</v>
      </c>
      <c r="D3" s="147" t="s">
        <v>57</v>
      </c>
      <c r="E3" s="148">
        <v>139.1303833007812</v>
      </c>
      <c r="F3" s="217" t="e">
        <f>#REF!</f>
        <v>#REF!</v>
      </c>
    </row>
    <row r="4" spans="2:6">
      <c r="B4" s="149" t="s">
        <v>72</v>
      </c>
      <c r="C4" s="149" t="s">
        <v>163</v>
      </c>
      <c r="D4" s="149" t="s">
        <v>39</v>
      </c>
      <c r="E4" s="150">
        <v>227.52048339843799</v>
      </c>
      <c r="F4" s="218"/>
    </row>
    <row r="5" spans="2:6">
      <c r="B5" s="147" t="s">
        <v>87</v>
      </c>
      <c r="C5" s="147" t="s">
        <v>164</v>
      </c>
      <c r="D5" s="147" t="s">
        <v>57</v>
      </c>
      <c r="E5" s="148">
        <v>162.97080078125001</v>
      </c>
      <c r="F5" s="217" t="e">
        <f>#REF!</f>
        <v>#REF!</v>
      </c>
    </row>
    <row r="6" spans="2:6">
      <c r="B6" s="149" t="s">
        <v>73</v>
      </c>
      <c r="C6" s="149" t="s">
        <v>164</v>
      </c>
      <c r="D6" s="149" t="s">
        <v>39</v>
      </c>
      <c r="E6" s="151">
        <v>196.6316040039062</v>
      </c>
      <c r="F6" s="218"/>
    </row>
    <row r="7" spans="2:6">
      <c r="B7" s="147" t="s">
        <v>88</v>
      </c>
      <c r="C7" s="147" t="s">
        <v>165</v>
      </c>
      <c r="D7" s="147" t="s">
        <v>57</v>
      </c>
      <c r="E7" s="148">
        <v>106.3125122070312</v>
      </c>
      <c r="F7" s="217" t="e">
        <f>#REF!</f>
        <v>#REF!</v>
      </c>
    </row>
    <row r="8" spans="2:6">
      <c r="B8" s="149" t="s">
        <v>74</v>
      </c>
      <c r="C8" s="149" t="s">
        <v>165</v>
      </c>
      <c r="D8" s="149" t="s">
        <v>39</v>
      </c>
      <c r="E8" s="151">
        <v>144.7810180664062</v>
      </c>
      <c r="F8" s="218"/>
    </row>
    <row r="9" spans="2:6">
      <c r="B9" s="147" t="s">
        <v>89</v>
      </c>
      <c r="C9" s="147" t="s">
        <v>166</v>
      </c>
      <c r="D9" s="147" t="s">
        <v>57</v>
      </c>
      <c r="E9" s="148" t="s">
        <v>264</v>
      </c>
      <c r="F9" s="217" t="e">
        <f>#REF!</f>
        <v>#REF!</v>
      </c>
    </row>
    <row r="10" spans="2:6">
      <c r="B10" s="149" t="s">
        <v>75</v>
      </c>
      <c r="C10" s="149" t="s">
        <v>166</v>
      </c>
      <c r="D10" s="149" t="s">
        <v>39</v>
      </c>
      <c r="E10" s="151">
        <v>166.92857666015621</v>
      </c>
      <c r="F10" s="218"/>
    </row>
    <row r="11" spans="2:6">
      <c r="B11" s="147" t="s">
        <v>90</v>
      </c>
      <c r="C11" s="147" t="s">
        <v>167</v>
      </c>
      <c r="D11" s="147" t="s">
        <v>57</v>
      </c>
      <c r="E11" s="148">
        <v>81.913629150390605</v>
      </c>
      <c r="F11" s="217" t="e">
        <f>#REF!</f>
        <v>#REF!</v>
      </c>
    </row>
    <row r="12" spans="2:6">
      <c r="B12" s="149" t="s">
        <v>76</v>
      </c>
      <c r="C12" s="149" t="s">
        <v>167</v>
      </c>
      <c r="D12" s="149" t="s">
        <v>39</v>
      </c>
      <c r="E12" s="151">
        <v>106.56833496093759</v>
      </c>
      <c r="F12" s="218"/>
    </row>
    <row r="13" spans="2:6">
      <c r="B13" s="147" t="s">
        <v>91</v>
      </c>
      <c r="C13" s="147" t="s">
        <v>168</v>
      </c>
      <c r="D13" s="147" t="s">
        <v>57</v>
      </c>
      <c r="E13" s="148">
        <v>84.00621337890621</v>
      </c>
      <c r="F13" s="217" t="e">
        <f>#REF!</f>
        <v>#REF!</v>
      </c>
    </row>
    <row r="14" spans="2:6">
      <c r="B14" s="149" t="s">
        <v>77</v>
      </c>
      <c r="C14" s="149" t="s">
        <v>168</v>
      </c>
      <c r="D14" s="149" t="s">
        <v>39</v>
      </c>
      <c r="E14" s="151">
        <v>107.8670288085938</v>
      </c>
      <c r="F14" s="218"/>
    </row>
    <row r="15" spans="2:6">
      <c r="B15" s="147" t="s">
        <v>92</v>
      </c>
      <c r="C15" s="147" t="s">
        <v>169</v>
      </c>
      <c r="D15" s="147" t="s">
        <v>57</v>
      </c>
      <c r="E15" s="148">
        <v>106.0152099609376</v>
      </c>
      <c r="F15" s="219" t="e">
        <f>#REF!</f>
        <v>#REF!</v>
      </c>
    </row>
    <row r="16" spans="2:6">
      <c r="B16" s="149" t="s">
        <v>78</v>
      </c>
      <c r="C16" s="149" t="s">
        <v>169</v>
      </c>
      <c r="D16" s="149" t="s">
        <v>39</v>
      </c>
      <c r="E16" s="151">
        <v>134.24807128906258</v>
      </c>
      <c r="F16" s="220"/>
    </row>
    <row r="17" spans="2:6">
      <c r="B17" s="147" t="s">
        <v>93</v>
      </c>
      <c r="C17" s="147" t="s">
        <v>170</v>
      </c>
      <c r="D17" s="147" t="s">
        <v>57</v>
      </c>
      <c r="E17" s="148">
        <v>90.092193603515597</v>
      </c>
      <c r="F17" s="219" t="e">
        <f>#REF!</f>
        <v>#REF!</v>
      </c>
    </row>
    <row r="18" spans="2:6">
      <c r="B18" s="149" t="s">
        <v>79</v>
      </c>
      <c r="C18" s="149" t="s">
        <v>170</v>
      </c>
      <c r="D18" s="149" t="s">
        <v>39</v>
      </c>
      <c r="E18" s="151">
        <v>137.76916503906259</v>
      </c>
      <c r="F18" s="220"/>
    </row>
    <row r="19" spans="2:6">
      <c r="B19" s="147" t="s">
        <v>111</v>
      </c>
      <c r="C19" s="147" t="s">
        <v>171</v>
      </c>
      <c r="D19" s="147" t="s">
        <v>57</v>
      </c>
      <c r="E19" s="148">
        <v>125.3886596679688</v>
      </c>
      <c r="F19" s="219" t="e">
        <f>#REF!</f>
        <v>#REF!</v>
      </c>
    </row>
    <row r="20" spans="2:6">
      <c r="B20" s="149" t="s">
        <v>80</v>
      </c>
      <c r="C20" s="149" t="s">
        <v>171</v>
      </c>
      <c r="D20" s="149" t="s">
        <v>39</v>
      </c>
      <c r="E20" s="151">
        <v>182.7837646484376</v>
      </c>
      <c r="F20" s="220"/>
    </row>
    <row r="21" spans="2:6">
      <c r="B21" s="147" t="s">
        <v>112</v>
      </c>
      <c r="C21" s="147" t="s">
        <v>172</v>
      </c>
      <c r="D21" s="147" t="s">
        <v>57</v>
      </c>
      <c r="E21" s="148">
        <v>139.0883666992188</v>
      </c>
      <c r="F21" s="219" t="e">
        <f>#REF!</f>
        <v>#REF!</v>
      </c>
    </row>
    <row r="22" spans="2:6">
      <c r="B22" s="149" t="s">
        <v>81</v>
      </c>
      <c r="C22" s="149" t="s">
        <v>172</v>
      </c>
      <c r="D22" s="149" t="s">
        <v>39</v>
      </c>
      <c r="E22" s="151">
        <v>173.96643066406259</v>
      </c>
      <c r="F22" s="220"/>
    </row>
    <row r="23" spans="2:6">
      <c r="B23" s="147" t="s">
        <v>113</v>
      </c>
      <c r="C23" s="147" t="s">
        <v>173</v>
      </c>
      <c r="D23" s="147" t="s">
        <v>57</v>
      </c>
      <c r="E23" s="148">
        <v>78.800939941406199</v>
      </c>
      <c r="F23" s="219" t="e">
        <f>#REF!</f>
        <v>#REF!</v>
      </c>
    </row>
    <row r="24" spans="2:6">
      <c r="B24" s="149" t="s">
        <v>82</v>
      </c>
      <c r="C24" s="149" t="s">
        <v>173</v>
      </c>
      <c r="D24" s="149" t="s">
        <v>39</v>
      </c>
      <c r="E24" s="151">
        <v>125.39171142578121</v>
      </c>
      <c r="F24" s="220"/>
    </row>
    <row r="25" spans="2:6">
      <c r="B25" s="147" t="s">
        <v>114</v>
      </c>
      <c r="C25" s="147" t="s">
        <v>174</v>
      </c>
      <c r="D25" s="147" t="s">
        <v>57</v>
      </c>
      <c r="E25" s="148">
        <v>87.201611328124997</v>
      </c>
      <c r="F25" s="219" t="e">
        <f>#REF!</f>
        <v>#REF!</v>
      </c>
    </row>
    <row r="26" spans="2:6">
      <c r="B26" s="149" t="s">
        <v>83</v>
      </c>
      <c r="C26" s="149" t="s">
        <v>174</v>
      </c>
      <c r="D26" s="149" t="s">
        <v>39</v>
      </c>
      <c r="E26" s="151">
        <v>134.0192993164062</v>
      </c>
      <c r="F26" s="220"/>
    </row>
    <row r="27" spans="2:6">
      <c r="B27" s="147" t="s">
        <v>115</v>
      </c>
      <c r="C27" s="147" t="s">
        <v>175</v>
      </c>
      <c r="D27" s="147" t="s">
        <v>57</v>
      </c>
      <c r="E27" s="148">
        <v>150.69592285156259</v>
      </c>
      <c r="F27" s="219" t="e">
        <f>#REF!</f>
        <v>#REF!</v>
      </c>
    </row>
    <row r="28" spans="2:6">
      <c r="B28" s="149" t="s">
        <v>84</v>
      </c>
      <c r="C28" s="149" t="s">
        <v>175</v>
      </c>
      <c r="D28" s="149" t="s">
        <v>39</v>
      </c>
      <c r="E28" s="151">
        <v>141.77272949218758</v>
      </c>
      <c r="F28" s="220"/>
    </row>
    <row r="29" spans="2:6">
      <c r="B29" s="147" t="s">
        <v>116</v>
      </c>
      <c r="C29" s="147" t="s">
        <v>176</v>
      </c>
      <c r="D29" s="147" t="s">
        <v>57</v>
      </c>
      <c r="E29" s="148">
        <v>128.3574096679688</v>
      </c>
      <c r="F29" s="219" t="e">
        <f>#REF!</f>
        <v>#REF!</v>
      </c>
    </row>
    <row r="30" spans="2:6">
      <c r="B30" s="149" t="s">
        <v>85</v>
      </c>
      <c r="C30" s="149" t="s">
        <v>176</v>
      </c>
      <c r="D30" s="149" t="s">
        <v>39</v>
      </c>
      <c r="E30" s="151">
        <v>142.28594970703119</v>
      </c>
      <c r="F30" s="220"/>
    </row>
    <row r="31" spans="2:6">
      <c r="B31" s="147" t="s">
        <v>262</v>
      </c>
      <c r="C31" s="147" t="s">
        <v>7</v>
      </c>
      <c r="D31" s="147" t="s">
        <v>57</v>
      </c>
      <c r="E31" s="148">
        <v>0</v>
      </c>
      <c r="F31" s="217" t="e">
        <f>#REF!</f>
        <v>#REF!</v>
      </c>
    </row>
    <row r="32" spans="2:6">
      <c r="B32" s="149" t="s">
        <v>261</v>
      </c>
      <c r="C32" s="149" t="s">
        <v>7</v>
      </c>
      <c r="D32" s="149" t="s">
        <v>39</v>
      </c>
      <c r="E32" s="151">
        <v>0</v>
      </c>
      <c r="F32" s="218"/>
    </row>
    <row r="33" spans="2:6">
      <c r="B33" s="147" t="s">
        <v>150</v>
      </c>
      <c r="C33" s="147" t="s">
        <v>55</v>
      </c>
      <c r="D33" s="147" t="s">
        <v>57</v>
      </c>
      <c r="E33" s="148">
        <v>19.362478637695322</v>
      </c>
      <c r="F33" s="217" t="e">
        <f>#REF!</f>
        <v>#REF!</v>
      </c>
    </row>
    <row r="34" spans="2:6">
      <c r="B34" s="149" t="s">
        <v>149</v>
      </c>
      <c r="C34" s="149" t="s">
        <v>55</v>
      </c>
      <c r="D34" s="149" t="s">
        <v>39</v>
      </c>
      <c r="E34" s="151">
        <v>23.8805633544922</v>
      </c>
      <c r="F34" s="218"/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mergeCells count="16">
    <mergeCell ref="F27:F28"/>
    <mergeCell ref="F29:F30"/>
    <mergeCell ref="F31:F32"/>
    <mergeCell ref="F33:F34"/>
    <mergeCell ref="F15:F16"/>
    <mergeCell ref="F17:F18"/>
    <mergeCell ref="F19:F20"/>
    <mergeCell ref="F21:F22"/>
    <mergeCell ref="F23:F24"/>
    <mergeCell ref="F25:F26"/>
    <mergeCell ref="F13:F14"/>
    <mergeCell ref="F3:F4"/>
    <mergeCell ref="F5:F6"/>
    <mergeCell ref="F7:F8"/>
    <mergeCell ref="F9:F10"/>
    <mergeCell ref="F11:F1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8737-CE82-4E4F-A658-442783B2C220}">
  <dimension ref="A1:BF37"/>
  <sheetViews>
    <sheetView zoomScale="109" workbookViewId="0">
      <selection activeCell="D32" sqref="A1:BF37"/>
    </sheetView>
  </sheetViews>
  <sheetFormatPr defaultColWidth="10.83203125" defaultRowHeight="15.5"/>
  <cols>
    <col min="1" max="1" width="10.83203125" style="153"/>
    <col min="2" max="2" width="10.83203125" style="154"/>
    <col min="3" max="3" width="10.83203125" style="153"/>
    <col min="4" max="6" width="10.83203125" style="106"/>
    <col min="7" max="16384" width="10.83203125" style="153"/>
  </cols>
  <sheetData>
    <row r="1" spans="1:58">
      <c r="A1"/>
      <c r="B1"/>
      <c r="C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8">
      <c r="A2"/>
      <c r="B2"/>
      <c r="C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>
      <c r="A3"/>
      <c r="B3"/>
      <c r="C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>
      <c r="A4"/>
      <c r="B4"/>
      <c r="C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>
      <c r="A5"/>
      <c r="B5"/>
      <c r="C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</row>
    <row r="6" spans="1:58">
      <c r="A6"/>
      <c r="B6"/>
      <c r="C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>
      <c r="A7"/>
      <c r="B7"/>
      <c r="C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</row>
    <row r="8" spans="1:58">
      <c r="A8"/>
      <c r="B8"/>
      <c r="C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</row>
    <row r="9" spans="1:58">
      <c r="A9"/>
      <c r="B9"/>
      <c r="C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</row>
    <row r="10" spans="1:58">
      <c r="A10"/>
      <c r="B10"/>
      <c r="C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</row>
    <row r="11" spans="1:58">
      <c r="A11"/>
      <c r="B11"/>
      <c r="C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58">
      <c r="A12"/>
      <c r="B12"/>
      <c r="C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</row>
    <row r="13" spans="1:58">
      <c r="A13"/>
      <c r="B13"/>
      <c r="C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</row>
    <row r="14" spans="1:58">
      <c r="A14"/>
      <c r="B14"/>
      <c r="C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</row>
    <row r="15" spans="1:58">
      <c r="A15"/>
      <c r="B15"/>
      <c r="C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</row>
    <row r="16" spans="1:58">
      <c r="A16"/>
      <c r="B16"/>
      <c r="C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</row>
    <row r="17" spans="1:58">
      <c r="A17"/>
      <c r="B17"/>
      <c r="C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</row>
    <row r="18" spans="1:58">
      <c r="A18"/>
      <c r="B18"/>
      <c r="C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</row>
    <row r="19" spans="1:58">
      <c r="A19"/>
      <c r="B19"/>
      <c r="C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</row>
    <row r="20" spans="1:58">
      <c r="A20"/>
      <c r="B20"/>
      <c r="C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</row>
    <row r="21" spans="1:58">
      <c r="A21"/>
      <c r="B21"/>
      <c r="C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</row>
    <row r="22" spans="1:58">
      <c r="A22"/>
      <c r="B22"/>
      <c r="C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</row>
    <row r="23" spans="1:58">
      <c r="A23"/>
      <c r="B23"/>
      <c r="C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</row>
    <row r="24" spans="1:58">
      <c r="A24"/>
      <c r="B24"/>
      <c r="C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</row>
    <row r="25" spans="1:58">
      <c r="A25"/>
      <c r="B25"/>
      <c r="C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</row>
    <row r="26" spans="1:58">
      <c r="A26"/>
      <c r="B26"/>
      <c r="C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</row>
    <row r="27" spans="1:58">
      <c r="A27"/>
      <c r="B27"/>
      <c r="C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>
      <c r="A28"/>
      <c r="B28"/>
      <c r="C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>
      <c r="A29"/>
      <c r="B29"/>
      <c r="C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>
      <c r="A30"/>
      <c r="B30"/>
      <c r="C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>
      <c r="A31"/>
      <c r="B31"/>
      <c r="C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>
      <c r="A32"/>
      <c r="B32"/>
      <c r="C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</row>
    <row r="33" spans="1:58">
      <c r="A33"/>
      <c r="B33"/>
      <c r="C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</row>
    <row r="34" spans="1:58">
      <c r="A34"/>
      <c r="B34"/>
      <c r="C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>
      <c r="A35"/>
      <c r="B35"/>
      <c r="C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>
      <c r="A36"/>
      <c r="B36"/>
      <c r="C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>
      <c r="A37"/>
      <c r="B37"/>
      <c r="C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</sheetData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9B14-2E6F-7043-A492-A93BEC950101}">
  <dimension ref="A1:BF65"/>
  <sheetViews>
    <sheetView zoomScale="125" workbookViewId="0">
      <selection activeCell="B2" sqref="B2"/>
    </sheetView>
  </sheetViews>
  <sheetFormatPr defaultColWidth="10.83203125" defaultRowHeight="15.5"/>
  <cols>
    <col min="1" max="1" width="10.83203125" style="38"/>
    <col min="2" max="2" width="10.83203125" style="143"/>
    <col min="3" max="16384" width="10.83203125" style="38"/>
  </cols>
  <sheetData>
    <row r="1" spans="1:58">
      <c r="A1" t="s">
        <v>35</v>
      </c>
      <c r="B1" s="201" t="s">
        <v>36</v>
      </c>
      <c r="C1" t="s">
        <v>37</v>
      </c>
      <c r="D1" t="s">
        <v>263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  <c r="P1" t="s">
        <v>212</v>
      </c>
      <c r="Q1" t="s">
        <v>213</v>
      </c>
      <c r="R1" t="s">
        <v>214</v>
      </c>
      <c r="S1" t="s">
        <v>215</v>
      </c>
      <c r="T1" t="s">
        <v>216</v>
      </c>
      <c r="U1" t="s">
        <v>217</v>
      </c>
      <c r="V1" t="s">
        <v>218</v>
      </c>
      <c r="W1" t="s">
        <v>219</v>
      </c>
      <c r="X1" t="s">
        <v>220</v>
      </c>
      <c r="Y1" t="s">
        <v>221</v>
      </c>
      <c r="Z1" t="s">
        <v>222</v>
      </c>
      <c r="AA1" t="s">
        <v>223</v>
      </c>
      <c r="AB1" t="s">
        <v>224</v>
      </c>
      <c r="AC1" t="s">
        <v>225</v>
      </c>
      <c r="AD1" t="s">
        <v>226</v>
      </c>
      <c r="AE1" t="s">
        <v>227</v>
      </c>
      <c r="AF1" t="s">
        <v>228</v>
      </c>
      <c r="AG1" t="s">
        <v>229</v>
      </c>
      <c r="AH1" t="s">
        <v>230</v>
      </c>
      <c r="AI1" t="s">
        <v>231</v>
      </c>
      <c r="AJ1" t="s">
        <v>232</v>
      </c>
      <c r="AK1" t="s">
        <v>233</v>
      </c>
      <c r="AL1" t="s">
        <v>234</v>
      </c>
      <c r="AM1" t="s">
        <v>235</v>
      </c>
      <c r="AN1" t="s">
        <v>236</v>
      </c>
      <c r="AO1" t="s">
        <v>237</v>
      </c>
      <c r="AP1" t="s">
        <v>238</v>
      </c>
      <c r="AQ1" t="s">
        <v>239</v>
      </c>
      <c r="AR1" t="s">
        <v>240</v>
      </c>
      <c r="AS1" t="s">
        <v>241</v>
      </c>
      <c r="AT1" t="s">
        <v>242</v>
      </c>
      <c r="AU1" t="s">
        <v>243</v>
      </c>
      <c r="AV1" t="s">
        <v>244</v>
      </c>
      <c r="AW1" t="s">
        <v>245</v>
      </c>
      <c r="AX1" t="s">
        <v>246</v>
      </c>
      <c r="AY1" t="s">
        <v>247</v>
      </c>
      <c r="AZ1" t="s">
        <v>248</v>
      </c>
      <c r="BA1" t="s">
        <v>249</v>
      </c>
      <c r="BB1" t="s">
        <v>250</v>
      </c>
      <c r="BC1" t="s">
        <v>251</v>
      </c>
      <c r="BD1" t="s">
        <v>252</v>
      </c>
      <c r="BE1" t="s">
        <v>253</v>
      </c>
      <c r="BF1" t="s">
        <v>254</v>
      </c>
    </row>
    <row r="2" spans="1:58" s="117" customFormat="1">
      <c r="A2" t="s">
        <v>38</v>
      </c>
      <c r="B2" s="201" t="s">
        <v>177</v>
      </c>
      <c r="C2" t="s">
        <v>39</v>
      </c>
      <c r="D2">
        <v>207.27770996093801</v>
      </c>
      <c r="E2">
        <f>G2*4</f>
        <v>222.14694213867199</v>
      </c>
      <c r="F2">
        <f>H2*4</f>
        <v>192.45529174804679</v>
      </c>
      <c r="G2">
        <v>55.536735534667997</v>
      </c>
      <c r="H2">
        <v>48.113822937011697</v>
      </c>
      <c r="I2">
        <v>17382</v>
      </c>
      <c r="J2">
        <v>749</v>
      </c>
      <c r="K2">
        <v>16633</v>
      </c>
      <c r="L2">
        <v>0</v>
      </c>
      <c r="M2">
        <v>0</v>
      </c>
      <c r="N2">
        <v>0</v>
      </c>
      <c r="O2">
        <v>0</v>
      </c>
      <c r="P2"/>
      <c r="Q2"/>
      <c r="R2"/>
      <c r="S2"/>
      <c r="T2"/>
      <c r="U2"/>
      <c r="V2"/>
      <c r="W2"/>
      <c r="X2">
        <v>4766.1611328125</v>
      </c>
      <c r="Y2"/>
      <c r="Z2"/>
      <c r="AA2"/>
      <c r="AB2"/>
      <c r="AC2"/>
      <c r="AD2"/>
      <c r="AE2"/>
      <c r="AF2"/>
      <c r="AG2"/>
      <c r="AH2"/>
      <c r="AI2"/>
      <c r="AJ2"/>
      <c r="AK2"/>
      <c r="AL2">
        <v>5512.2922288311502</v>
      </c>
      <c r="AM2">
        <v>4072.1912357053002</v>
      </c>
      <c r="AN2">
        <v>4134.2459845173298</v>
      </c>
      <c r="AO2"/>
      <c r="AP2"/>
      <c r="AQ2"/>
      <c r="AR2"/>
      <c r="AS2">
        <v>53.714550018310497</v>
      </c>
      <c r="AT2">
        <v>49.927356719970703</v>
      </c>
      <c r="AU2"/>
      <c r="AV2"/>
      <c r="AW2"/>
      <c r="AX2"/>
      <c r="AY2"/>
      <c r="AZ2"/>
      <c r="BA2"/>
      <c r="BB2"/>
      <c r="BC2"/>
      <c r="BD2"/>
      <c r="BE2"/>
      <c r="BF2"/>
    </row>
    <row r="3" spans="1:58" s="117" customFormat="1">
      <c r="A3" t="s">
        <v>40</v>
      </c>
      <c r="B3" s="201" t="s">
        <v>178</v>
      </c>
      <c r="C3" t="s">
        <v>39</v>
      </c>
      <c r="D3">
        <v>146.46352539062499</v>
      </c>
      <c r="E3">
        <f t="shared" ref="E3:E33" si="0">G3*4</f>
        <v>158.84524536132801</v>
      </c>
      <c r="F3">
        <f t="shared" ref="F3:F33" si="1">H3*4</f>
        <v>134.1143493652344</v>
      </c>
      <c r="G3">
        <v>39.711311340332003</v>
      </c>
      <c r="H3">
        <v>33.528587341308601</v>
      </c>
      <c r="I3">
        <v>17589</v>
      </c>
      <c r="J3">
        <v>539</v>
      </c>
      <c r="K3">
        <v>17050</v>
      </c>
      <c r="L3">
        <v>0</v>
      </c>
      <c r="M3">
        <v>0</v>
      </c>
      <c r="N3">
        <v>0</v>
      </c>
      <c r="O3">
        <v>0</v>
      </c>
      <c r="P3"/>
      <c r="Q3"/>
      <c r="R3"/>
      <c r="S3"/>
      <c r="T3"/>
      <c r="U3"/>
      <c r="V3"/>
      <c r="W3"/>
      <c r="X3">
        <v>4766.1611328125</v>
      </c>
      <c r="Y3"/>
      <c r="Z3"/>
      <c r="AA3"/>
      <c r="AB3"/>
      <c r="AC3"/>
      <c r="AD3"/>
      <c r="AE3"/>
      <c r="AF3"/>
      <c r="AG3"/>
      <c r="AH3"/>
      <c r="AI3"/>
      <c r="AJ3"/>
      <c r="AK3"/>
      <c r="AL3">
        <v>5551.4493437644896</v>
      </c>
      <c r="AM3">
        <v>4144.70762260012</v>
      </c>
      <c r="AN3">
        <v>4187.8160305657202</v>
      </c>
      <c r="AO3"/>
      <c r="AP3"/>
      <c r="AQ3"/>
      <c r="AR3"/>
      <c r="AS3">
        <v>38.194164276122997</v>
      </c>
      <c r="AT3">
        <v>35.039722442627003</v>
      </c>
      <c r="AU3"/>
      <c r="AV3"/>
      <c r="AW3"/>
      <c r="AX3"/>
      <c r="AY3"/>
      <c r="AZ3"/>
      <c r="BA3"/>
      <c r="BB3"/>
      <c r="BC3"/>
      <c r="BD3"/>
      <c r="BE3"/>
      <c r="BF3"/>
    </row>
    <row r="4" spans="1:58" s="117" customFormat="1">
      <c r="A4" t="s">
        <v>41</v>
      </c>
      <c r="B4" s="201" t="s">
        <v>179</v>
      </c>
      <c r="C4" t="s">
        <v>39</v>
      </c>
      <c r="D4">
        <v>93.101330566406205</v>
      </c>
      <c r="E4">
        <f t="shared" si="0"/>
        <v>103.7378311157228</v>
      </c>
      <c r="F4">
        <f t="shared" si="1"/>
        <v>82.488822937011605</v>
      </c>
      <c r="G4">
        <v>25.9344577789307</v>
      </c>
      <c r="H4">
        <v>20.622205734252901</v>
      </c>
      <c r="I4">
        <v>15059</v>
      </c>
      <c r="J4">
        <v>295</v>
      </c>
      <c r="K4">
        <v>14764</v>
      </c>
      <c r="L4">
        <v>0</v>
      </c>
      <c r="M4">
        <v>0</v>
      </c>
      <c r="N4">
        <v>0</v>
      </c>
      <c r="O4">
        <v>0</v>
      </c>
      <c r="P4"/>
      <c r="Q4"/>
      <c r="R4"/>
      <c r="S4"/>
      <c r="T4"/>
      <c r="U4"/>
      <c r="V4"/>
      <c r="W4"/>
      <c r="X4">
        <v>4766.1611328125</v>
      </c>
      <c r="Y4"/>
      <c r="Z4"/>
      <c r="AA4"/>
      <c r="AB4"/>
      <c r="AC4"/>
      <c r="AD4"/>
      <c r="AE4"/>
      <c r="AF4"/>
      <c r="AG4"/>
      <c r="AH4"/>
      <c r="AI4"/>
      <c r="AJ4"/>
      <c r="AK4"/>
      <c r="AL4">
        <v>5672.8167339777501</v>
      </c>
      <c r="AM4">
        <v>4204.9796065023302</v>
      </c>
      <c r="AN4">
        <v>4233.7339695148503</v>
      </c>
      <c r="AO4"/>
      <c r="AP4"/>
      <c r="AQ4"/>
      <c r="AR4"/>
      <c r="AS4">
        <v>24.631278991699201</v>
      </c>
      <c r="AT4">
        <v>21.9209499359131</v>
      </c>
      <c r="AU4"/>
      <c r="AV4"/>
      <c r="AW4"/>
      <c r="AX4"/>
      <c r="AY4"/>
      <c r="AZ4"/>
      <c r="BA4"/>
      <c r="BB4"/>
      <c r="BC4"/>
      <c r="BD4"/>
      <c r="BE4"/>
      <c r="BF4"/>
    </row>
    <row r="5" spans="1:58" s="117" customFormat="1">
      <c r="A5" t="s">
        <v>42</v>
      </c>
      <c r="B5" s="201" t="s">
        <v>180</v>
      </c>
      <c r="C5" t="s">
        <v>39</v>
      </c>
      <c r="D5">
        <v>130.39501953125</v>
      </c>
      <c r="E5">
        <f t="shared" si="0"/>
        <v>142.65113830566401</v>
      </c>
      <c r="F5">
        <f t="shared" si="1"/>
        <v>118.1707305908204</v>
      </c>
      <c r="G5">
        <v>35.662784576416001</v>
      </c>
      <c r="H5">
        <v>29.542682647705099</v>
      </c>
      <c r="I5">
        <v>15954</v>
      </c>
      <c r="J5">
        <v>436</v>
      </c>
      <c r="K5">
        <v>15518</v>
      </c>
      <c r="L5">
        <v>0</v>
      </c>
      <c r="M5">
        <v>0</v>
      </c>
      <c r="N5">
        <v>0</v>
      </c>
      <c r="O5">
        <v>0</v>
      </c>
      <c r="P5"/>
      <c r="Q5"/>
      <c r="R5"/>
      <c r="S5"/>
      <c r="T5"/>
      <c r="U5"/>
      <c r="V5"/>
      <c r="W5"/>
      <c r="X5">
        <v>4766.1611328125</v>
      </c>
      <c r="Y5"/>
      <c r="Z5"/>
      <c r="AA5"/>
      <c r="AB5"/>
      <c r="AC5"/>
      <c r="AD5"/>
      <c r="AE5"/>
      <c r="AF5"/>
      <c r="AG5"/>
      <c r="AH5"/>
      <c r="AI5"/>
      <c r="AJ5"/>
      <c r="AK5"/>
      <c r="AL5">
        <v>5593.1234702013999</v>
      </c>
      <c r="AM5">
        <v>4188.9730934313202</v>
      </c>
      <c r="AN5">
        <v>4227.3465147847</v>
      </c>
      <c r="AO5"/>
      <c r="AP5"/>
      <c r="AQ5"/>
      <c r="AR5"/>
      <c r="AS5">
        <v>34.161037445068402</v>
      </c>
      <c r="AT5">
        <v>31.0385417938232</v>
      </c>
      <c r="AU5"/>
      <c r="AV5"/>
      <c r="AW5"/>
      <c r="AX5"/>
      <c r="AY5"/>
      <c r="AZ5"/>
      <c r="BA5"/>
      <c r="BB5"/>
      <c r="BC5"/>
      <c r="BD5"/>
      <c r="BE5"/>
      <c r="BF5"/>
    </row>
    <row r="6" spans="1:58" s="117" customFormat="1">
      <c r="A6" t="s">
        <v>43</v>
      </c>
      <c r="B6" s="201" t="s">
        <v>181</v>
      </c>
      <c r="C6" t="s">
        <v>39</v>
      </c>
      <c r="D6">
        <v>188.99506835937501</v>
      </c>
      <c r="E6">
        <f t="shared" si="0"/>
        <v>203.7424316406252</v>
      </c>
      <c r="F6">
        <f t="shared" si="1"/>
        <v>174.2937927246092</v>
      </c>
      <c r="G6">
        <v>50.9356079101563</v>
      </c>
      <c r="H6">
        <v>43.573448181152301</v>
      </c>
      <c r="I6">
        <v>16080</v>
      </c>
      <c r="J6">
        <v>633</v>
      </c>
      <c r="K6">
        <v>15447</v>
      </c>
      <c r="L6">
        <v>0</v>
      </c>
      <c r="M6">
        <v>0</v>
      </c>
      <c r="N6">
        <v>0</v>
      </c>
      <c r="O6">
        <v>0</v>
      </c>
      <c r="P6"/>
      <c r="Q6"/>
      <c r="R6"/>
      <c r="S6"/>
      <c r="T6"/>
      <c r="U6"/>
      <c r="V6"/>
      <c r="W6"/>
      <c r="X6">
        <v>4766.1611328125</v>
      </c>
      <c r="Y6"/>
      <c r="Z6"/>
      <c r="AA6"/>
      <c r="AB6"/>
      <c r="AC6"/>
      <c r="AD6"/>
      <c r="AE6"/>
      <c r="AF6"/>
      <c r="AG6"/>
      <c r="AH6"/>
      <c r="AI6"/>
      <c r="AJ6"/>
      <c r="AK6"/>
      <c r="AL6">
        <v>5448.40785214875</v>
      </c>
      <c r="AM6">
        <v>4076.6853871175399</v>
      </c>
      <c r="AN6">
        <v>4130.6841632596297</v>
      </c>
      <c r="AO6"/>
      <c r="AP6"/>
      <c r="AQ6"/>
      <c r="AR6"/>
      <c r="AS6">
        <v>49.128364562988303</v>
      </c>
      <c r="AT6">
        <v>45.372169494628899</v>
      </c>
      <c r="AU6"/>
      <c r="AV6"/>
      <c r="AW6"/>
      <c r="AX6"/>
      <c r="AY6"/>
      <c r="AZ6"/>
      <c r="BA6"/>
      <c r="BB6"/>
      <c r="BC6"/>
      <c r="BD6"/>
      <c r="BE6"/>
      <c r="BF6"/>
    </row>
    <row r="7" spans="1:58" s="117" customFormat="1">
      <c r="A7" t="s">
        <v>44</v>
      </c>
      <c r="B7" s="201" t="s">
        <v>182</v>
      </c>
      <c r="C7" t="s">
        <v>39</v>
      </c>
      <c r="D7">
        <v>127.20571289062499</v>
      </c>
      <c r="E7">
        <f t="shared" si="0"/>
        <v>139.23091125488281</v>
      </c>
      <c r="F7">
        <f t="shared" si="1"/>
        <v>115.2111740112304</v>
      </c>
      <c r="G7">
        <v>34.807727813720703</v>
      </c>
      <c r="H7">
        <v>28.802793502807599</v>
      </c>
      <c r="I7">
        <v>16161</v>
      </c>
      <c r="J7">
        <v>431</v>
      </c>
      <c r="K7">
        <v>15730</v>
      </c>
      <c r="L7">
        <v>0</v>
      </c>
      <c r="M7">
        <v>0</v>
      </c>
      <c r="N7">
        <v>0</v>
      </c>
      <c r="O7">
        <v>0</v>
      </c>
      <c r="P7"/>
      <c r="Q7"/>
      <c r="R7"/>
      <c r="S7"/>
      <c r="T7"/>
      <c r="U7"/>
      <c r="V7"/>
      <c r="W7"/>
      <c r="X7">
        <v>4766.1611328125</v>
      </c>
      <c r="Y7"/>
      <c r="Z7"/>
      <c r="AA7"/>
      <c r="AB7"/>
      <c r="AC7"/>
      <c r="AD7"/>
      <c r="AE7"/>
      <c r="AF7"/>
      <c r="AG7"/>
      <c r="AH7"/>
      <c r="AI7"/>
      <c r="AJ7"/>
      <c r="AK7"/>
      <c r="AL7">
        <v>5659.0009765625</v>
      </c>
      <c r="AM7">
        <v>4217.7720643059902</v>
      </c>
      <c r="AN7">
        <v>4256.2084024770602</v>
      </c>
      <c r="AO7"/>
      <c r="AP7"/>
      <c r="AQ7"/>
      <c r="AR7"/>
      <c r="AS7">
        <v>33.334297180175803</v>
      </c>
      <c r="AT7">
        <v>30.270557403564499</v>
      </c>
      <c r="AU7"/>
      <c r="AV7"/>
      <c r="AW7"/>
      <c r="AX7"/>
      <c r="AY7"/>
      <c r="AZ7"/>
      <c r="BA7"/>
      <c r="BB7"/>
      <c r="BC7"/>
      <c r="BD7"/>
      <c r="BE7"/>
      <c r="BF7"/>
    </row>
    <row r="8" spans="1:58" s="117" customFormat="1">
      <c r="A8" t="s">
        <v>45</v>
      </c>
      <c r="B8" s="201">
        <v>11183</v>
      </c>
      <c r="C8" t="s">
        <v>39</v>
      </c>
      <c r="D8">
        <v>177.75473632812501</v>
      </c>
      <c r="E8">
        <f t="shared" si="0"/>
        <v>191.36755371093761</v>
      </c>
      <c r="F8">
        <f t="shared" si="1"/>
        <v>164.1811676025392</v>
      </c>
      <c r="G8">
        <v>47.841888427734403</v>
      </c>
      <c r="H8">
        <v>41.045291900634801</v>
      </c>
      <c r="I8">
        <v>17724</v>
      </c>
      <c r="J8">
        <v>657</v>
      </c>
      <c r="K8">
        <v>17067</v>
      </c>
      <c r="L8">
        <v>0</v>
      </c>
      <c r="M8">
        <v>0</v>
      </c>
      <c r="N8">
        <v>0</v>
      </c>
      <c r="O8">
        <v>0</v>
      </c>
      <c r="P8"/>
      <c r="Q8"/>
      <c r="R8"/>
      <c r="S8"/>
      <c r="T8"/>
      <c r="U8"/>
      <c r="V8"/>
      <c r="W8"/>
      <c r="X8">
        <v>4766.1611328125</v>
      </c>
      <c r="Y8"/>
      <c r="Z8"/>
      <c r="AA8"/>
      <c r="AB8"/>
      <c r="AC8"/>
      <c r="AD8"/>
      <c r="AE8"/>
      <c r="AF8"/>
      <c r="AG8"/>
      <c r="AH8"/>
      <c r="AI8"/>
      <c r="AJ8"/>
      <c r="AK8"/>
      <c r="AL8">
        <v>5520.4072213601103</v>
      </c>
      <c r="AM8">
        <v>4137.4011652318304</v>
      </c>
      <c r="AN8">
        <v>4188.6669618283504</v>
      </c>
      <c r="AO8"/>
      <c r="AP8"/>
      <c r="AQ8"/>
      <c r="AR8"/>
      <c r="AS8">
        <v>46.173782348632798</v>
      </c>
      <c r="AT8">
        <v>42.706134796142599</v>
      </c>
      <c r="AU8"/>
      <c r="AV8"/>
      <c r="AW8"/>
      <c r="AX8"/>
      <c r="AY8"/>
      <c r="AZ8"/>
      <c r="BA8"/>
      <c r="BB8"/>
      <c r="BC8"/>
      <c r="BD8"/>
      <c r="BE8"/>
      <c r="BF8"/>
    </row>
    <row r="9" spans="1:58" s="117" customFormat="1">
      <c r="A9" t="s">
        <v>46</v>
      </c>
      <c r="B9" s="201" t="s">
        <v>183</v>
      </c>
      <c r="C9" t="s">
        <v>39</v>
      </c>
      <c r="D9">
        <v>106.6994506835938</v>
      </c>
      <c r="E9">
        <f t="shared" si="0"/>
        <v>117.6140441894532</v>
      </c>
      <c r="F9">
        <f t="shared" si="1"/>
        <v>95.810127258300795</v>
      </c>
      <c r="G9">
        <v>29.403511047363299</v>
      </c>
      <c r="H9">
        <v>23.952531814575199</v>
      </c>
      <c r="I9">
        <v>16415</v>
      </c>
      <c r="J9">
        <v>368</v>
      </c>
      <c r="K9">
        <v>16047</v>
      </c>
      <c r="L9">
        <v>0</v>
      </c>
      <c r="M9">
        <v>0</v>
      </c>
      <c r="N9">
        <v>0</v>
      </c>
      <c r="O9">
        <v>0</v>
      </c>
      <c r="P9"/>
      <c r="Q9"/>
      <c r="R9"/>
      <c r="S9"/>
      <c r="T9"/>
      <c r="U9"/>
      <c r="V9"/>
      <c r="W9"/>
      <c r="X9">
        <v>4766.1611328125</v>
      </c>
      <c r="Y9"/>
      <c r="Z9"/>
      <c r="AA9"/>
      <c r="AB9"/>
      <c r="AC9"/>
      <c r="AD9"/>
      <c r="AE9"/>
      <c r="AF9"/>
      <c r="AG9"/>
      <c r="AH9"/>
      <c r="AI9"/>
      <c r="AJ9"/>
      <c r="AK9"/>
      <c r="AL9">
        <v>5539.1122237495802</v>
      </c>
      <c r="AM9">
        <v>4095.3911884388899</v>
      </c>
      <c r="AN9">
        <v>4127.7572768333303</v>
      </c>
      <c r="AO9"/>
      <c r="AP9"/>
      <c r="AQ9"/>
      <c r="AR9"/>
      <c r="AS9">
        <v>28.066240310668899</v>
      </c>
      <c r="AT9">
        <v>25.285131454467798</v>
      </c>
      <c r="AU9"/>
      <c r="AV9"/>
      <c r="AW9"/>
      <c r="AX9"/>
      <c r="AY9"/>
      <c r="AZ9"/>
      <c r="BA9"/>
      <c r="BB9"/>
      <c r="BC9"/>
      <c r="BD9"/>
      <c r="BE9"/>
      <c r="BF9"/>
    </row>
    <row r="10" spans="1:58" s="117" customFormat="1">
      <c r="A10" t="s">
        <v>47</v>
      </c>
      <c r="B10" s="201" t="s">
        <v>7</v>
      </c>
      <c r="C10" t="s">
        <v>39</v>
      </c>
      <c r="D10">
        <v>0</v>
      </c>
      <c r="E10">
        <f t="shared" si="0"/>
        <v>0.76763796806335605</v>
      </c>
      <c r="F10">
        <f t="shared" si="1"/>
        <v>0</v>
      </c>
      <c r="G10">
        <v>0.19190949201583901</v>
      </c>
      <c r="H10">
        <v>0</v>
      </c>
      <c r="I10">
        <v>18368</v>
      </c>
      <c r="J10">
        <v>0</v>
      </c>
      <c r="K10">
        <v>18368</v>
      </c>
      <c r="L10">
        <v>0</v>
      </c>
      <c r="M10">
        <v>0</v>
      </c>
      <c r="N10">
        <v>0</v>
      </c>
      <c r="O10">
        <v>0</v>
      </c>
      <c r="P10"/>
      <c r="Q10"/>
      <c r="R10"/>
      <c r="S10"/>
      <c r="T10"/>
      <c r="U10"/>
      <c r="V10"/>
      <c r="W10"/>
      <c r="X10">
        <v>4766.1611328125</v>
      </c>
      <c r="Y10"/>
      <c r="Z10"/>
      <c r="AA10"/>
      <c r="AB10"/>
      <c r="AC10"/>
      <c r="AD10"/>
      <c r="AE10"/>
      <c r="AF10"/>
      <c r="AG10"/>
      <c r="AH10"/>
      <c r="AI10"/>
      <c r="AJ10"/>
      <c r="AK10"/>
      <c r="AL10">
        <v>0</v>
      </c>
      <c r="AM10">
        <v>4052.39525456711</v>
      </c>
      <c r="AN10">
        <v>4052.39525456711</v>
      </c>
      <c r="AO10"/>
      <c r="AP10"/>
      <c r="AQ10"/>
      <c r="AR10"/>
      <c r="AS10">
        <v>8.7687723338604001E-2</v>
      </c>
      <c r="AT10">
        <v>0</v>
      </c>
      <c r="AU10"/>
      <c r="AV10"/>
      <c r="AW10"/>
      <c r="AX10"/>
      <c r="AY10"/>
      <c r="AZ10"/>
      <c r="BA10"/>
      <c r="BB10"/>
      <c r="BC10"/>
      <c r="BD10"/>
      <c r="BE10"/>
      <c r="BF10"/>
    </row>
    <row r="11" spans="1:58" s="117" customFormat="1">
      <c r="A11" t="s">
        <v>48</v>
      </c>
      <c r="B11" s="201" t="s">
        <v>184</v>
      </c>
      <c r="C11" t="s">
        <v>39</v>
      </c>
      <c r="D11">
        <v>101.9747009277344</v>
      </c>
      <c r="E11">
        <f t="shared" si="0"/>
        <v>112.1722869873048</v>
      </c>
      <c r="F11">
        <f t="shared" si="1"/>
        <v>91.799171447754006</v>
      </c>
      <c r="G11">
        <v>28.0430717468262</v>
      </c>
      <c r="H11">
        <v>22.949792861938501</v>
      </c>
      <c r="I11">
        <v>17960</v>
      </c>
      <c r="J11">
        <v>385</v>
      </c>
      <c r="K11">
        <v>17575</v>
      </c>
      <c r="L11">
        <v>0</v>
      </c>
      <c r="M11">
        <v>0</v>
      </c>
      <c r="N11">
        <v>0</v>
      </c>
      <c r="O11">
        <v>0</v>
      </c>
      <c r="P11"/>
      <c r="Q11"/>
      <c r="R11"/>
      <c r="S11"/>
      <c r="T11"/>
      <c r="U11"/>
      <c r="V11"/>
      <c r="W11"/>
      <c r="X11">
        <v>4766.1611328125</v>
      </c>
      <c r="Y11"/>
      <c r="Z11"/>
      <c r="AA11"/>
      <c r="AB11"/>
      <c r="AC11"/>
      <c r="AD11"/>
      <c r="AE11"/>
      <c r="AF11"/>
      <c r="AG11"/>
      <c r="AH11"/>
      <c r="AI11"/>
      <c r="AJ11"/>
      <c r="AK11"/>
      <c r="AL11">
        <v>5582.7269176136397</v>
      </c>
      <c r="AM11">
        <v>4161.5020703958498</v>
      </c>
      <c r="AN11">
        <v>4191.9681932342901</v>
      </c>
      <c r="AO11"/>
      <c r="AP11"/>
      <c r="AQ11"/>
      <c r="AR11"/>
      <c r="AS11">
        <v>26.793699264526399</v>
      </c>
      <c r="AT11">
        <v>24.19508934021</v>
      </c>
      <c r="AU11"/>
      <c r="AV11"/>
      <c r="AW11"/>
      <c r="AX11"/>
      <c r="AY11"/>
      <c r="AZ11"/>
      <c r="BA11"/>
      <c r="BB11"/>
      <c r="BC11"/>
      <c r="BD11"/>
      <c r="BE11"/>
      <c r="BF11"/>
    </row>
    <row r="12" spans="1:58" s="117" customFormat="1">
      <c r="A12" t="s">
        <v>49</v>
      </c>
      <c r="B12" s="201" t="s">
        <v>185</v>
      </c>
      <c r="C12" t="s">
        <v>39</v>
      </c>
      <c r="D12">
        <v>127.59909667968759</v>
      </c>
      <c r="E12">
        <f t="shared" si="0"/>
        <v>139.17427062988281</v>
      </c>
      <c r="F12">
        <f t="shared" si="1"/>
        <v>116.05229949951161</v>
      </c>
      <c r="G12">
        <v>34.793567657470703</v>
      </c>
      <c r="H12">
        <v>29.013074874877901</v>
      </c>
      <c r="I12">
        <v>17495</v>
      </c>
      <c r="J12">
        <v>468</v>
      </c>
      <c r="K12">
        <v>17027</v>
      </c>
      <c r="L12">
        <v>0</v>
      </c>
      <c r="M12">
        <v>0</v>
      </c>
      <c r="N12">
        <v>0</v>
      </c>
      <c r="O12">
        <v>0</v>
      </c>
      <c r="P12"/>
      <c r="Q12"/>
      <c r="R12"/>
      <c r="S12"/>
      <c r="T12"/>
      <c r="U12"/>
      <c r="V12"/>
      <c r="W12"/>
      <c r="X12">
        <v>4766.1611328125</v>
      </c>
      <c r="Y12"/>
      <c r="Z12"/>
      <c r="AA12"/>
      <c r="AB12"/>
      <c r="AC12"/>
      <c r="AD12"/>
      <c r="AE12"/>
      <c r="AF12"/>
      <c r="AG12"/>
      <c r="AH12"/>
      <c r="AI12"/>
      <c r="AJ12"/>
      <c r="AK12"/>
      <c r="AL12">
        <v>5613.5837214543299</v>
      </c>
      <c r="AM12">
        <v>4182.7911243533899</v>
      </c>
      <c r="AN12">
        <v>4221.0655419265804</v>
      </c>
      <c r="AO12"/>
      <c r="AP12"/>
      <c r="AQ12"/>
      <c r="AR12"/>
      <c r="AS12">
        <v>33.375308990478501</v>
      </c>
      <c r="AT12">
        <v>30.426082611083999</v>
      </c>
      <c r="AU12"/>
      <c r="AV12"/>
      <c r="AW12"/>
      <c r="AX12"/>
      <c r="AY12"/>
      <c r="AZ12"/>
      <c r="BA12"/>
      <c r="BB12"/>
      <c r="BC12"/>
      <c r="BD12"/>
      <c r="BE12"/>
      <c r="BF12"/>
    </row>
    <row r="13" spans="1:58" s="117" customFormat="1">
      <c r="A13" t="s">
        <v>50</v>
      </c>
      <c r="B13" s="201" t="s">
        <v>159</v>
      </c>
      <c r="C13" t="s">
        <v>39</v>
      </c>
      <c r="D13">
        <v>123.82183837890621</v>
      </c>
      <c r="E13">
        <f t="shared" si="0"/>
        <v>135.04194641113281</v>
      </c>
      <c r="F13">
        <f t="shared" si="1"/>
        <v>112.62841796875</v>
      </c>
      <c r="G13">
        <v>33.760486602783203</v>
      </c>
      <c r="H13">
        <v>28.1571044921875</v>
      </c>
      <c r="I13">
        <v>18060</v>
      </c>
      <c r="J13">
        <v>469</v>
      </c>
      <c r="K13">
        <v>17591</v>
      </c>
      <c r="L13">
        <v>0</v>
      </c>
      <c r="M13">
        <v>0</v>
      </c>
      <c r="N13">
        <v>0</v>
      </c>
      <c r="O13">
        <v>0</v>
      </c>
      <c r="P13"/>
      <c r="Q13"/>
      <c r="R13"/>
      <c r="S13"/>
      <c r="T13"/>
      <c r="U13"/>
      <c r="V13"/>
      <c r="W13"/>
      <c r="X13">
        <v>4766.1611328125</v>
      </c>
      <c r="Y13"/>
      <c r="Z13"/>
      <c r="AA13"/>
      <c r="AB13"/>
      <c r="AC13"/>
      <c r="AD13"/>
      <c r="AE13"/>
      <c r="AF13"/>
      <c r="AG13"/>
      <c r="AH13"/>
      <c r="AI13"/>
      <c r="AJ13"/>
      <c r="AK13"/>
      <c r="AL13">
        <v>5556.3814444796099</v>
      </c>
      <c r="AM13">
        <v>4130.0104602828696</v>
      </c>
      <c r="AN13">
        <v>4167.0518773143103</v>
      </c>
      <c r="AO13"/>
      <c r="AP13"/>
      <c r="AQ13"/>
      <c r="AR13"/>
      <c r="AS13">
        <v>32.3857612609863</v>
      </c>
      <c r="AT13">
        <v>29.5268955230713</v>
      </c>
      <c r="AU13"/>
      <c r="AV13"/>
      <c r="AW13"/>
      <c r="AX13"/>
      <c r="AY13"/>
      <c r="AZ13"/>
      <c r="BA13"/>
      <c r="BB13"/>
      <c r="BC13"/>
      <c r="BD13"/>
      <c r="BE13"/>
      <c r="BF13"/>
    </row>
    <row r="14" spans="1:58" s="117" customFormat="1">
      <c r="A14" t="s">
        <v>51</v>
      </c>
      <c r="B14" s="201" t="s">
        <v>161</v>
      </c>
      <c r="C14" t="s">
        <v>39</v>
      </c>
      <c r="D14">
        <v>107.9704711914062</v>
      </c>
      <c r="E14">
        <f t="shared" si="0"/>
        <v>119.9860458374024</v>
      </c>
      <c r="F14">
        <f t="shared" si="1"/>
        <v>95.985488891601605</v>
      </c>
      <c r="G14">
        <v>29.9965114593506</v>
      </c>
      <c r="H14">
        <v>23.996372222900401</v>
      </c>
      <c r="I14">
        <v>13711</v>
      </c>
      <c r="J14">
        <v>311</v>
      </c>
      <c r="K14">
        <v>13400</v>
      </c>
      <c r="L14">
        <v>0</v>
      </c>
      <c r="M14">
        <v>0</v>
      </c>
      <c r="N14">
        <v>0</v>
      </c>
      <c r="O14">
        <v>0</v>
      </c>
      <c r="P14"/>
      <c r="Q14"/>
      <c r="R14"/>
      <c r="S14"/>
      <c r="T14"/>
      <c r="U14"/>
      <c r="V14"/>
      <c r="W14"/>
      <c r="X14">
        <v>4766.1611328125</v>
      </c>
      <c r="Y14"/>
      <c r="Z14"/>
      <c r="AA14"/>
      <c r="AB14"/>
      <c r="AC14"/>
      <c r="AD14"/>
      <c r="AE14"/>
      <c r="AF14"/>
      <c r="AG14"/>
      <c r="AH14"/>
      <c r="AI14"/>
      <c r="AJ14"/>
      <c r="AK14"/>
      <c r="AL14">
        <v>5283.5507388590204</v>
      </c>
      <c r="AM14">
        <v>3869.6022159223398</v>
      </c>
      <c r="AN14">
        <v>3901.67412830169</v>
      </c>
      <c r="AO14"/>
      <c r="AP14"/>
      <c r="AQ14"/>
      <c r="AR14"/>
      <c r="AS14">
        <v>28.524255752563501</v>
      </c>
      <c r="AT14">
        <v>25.462966918945298</v>
      </c>
      <c r="AU14"/>
      <c r="AV14"/>
      <c r="AW14"/>
      <c r="AX14"/>
      <c r="AY14"/>
      <c r="AZ14"/>
      <c r="BA14"/>
      <c r="BB14"/>
      <c r="BC14"/>
      <c r="BD14"/>
      <c r="BE14"/>
      <c r="BF14"/>
    </row>
    <row r="15" spans="1:58" s="117" customFormat="1">
      <c r="A15" t="s">
        <v>52</v>
      </c>
      <c r="B15" s="201" t="s">
        <v>186</v>
      </c>
      <c r="C15" t="s">
        <v>39</v>
      </c>
      <c r="D15">
        <v>107.85534667968759</v>
      </c>
      <c r="E15">
        <f t="shared" si="0"/>
        <v>118.5722579956056</v>
      </c>
      <c r="F15">
        <f t="shared" si="1"/>
        <v>97.162796020507997</v>
      </c>
      <c r="G15">
        <v>29.643064498901399</v>
      </c>
      <c r="H15">
        <v>24.290699005126999</v>
      </c>
      <c r="I15">
        <v>17212</v>
      </c>
      <c r="J15">
        <v>390</v>
      </c>
      <c r="K15">
        <v>16822</v>
      </c>
      <c r="L15">
        <v>0</v>
      </c>
      <c r="M15">
        <v>0</v>
      </c>
      <c r="N15">
        <v>0</v>
      </c>
      <c r="O15">
        <v>0</v>
      </c>
      <c r="P15"/>
      <c r="Q15"/>
      <c r="R15"/>
      <c r="S15"/>
      <c r="T15"/>
      <c r="U15"/>
      <c r="V15"/>
      <c r="W15"/>
      <c r="X15">
        <v>4766.1611328125</v>
      </c>
      <c r="Y15"/>
      <c r="Z15"/>
      <c r="AA15"/>
      <c r="AB15"/>
      <c r="AC15"/>
      <c r="AD15"/>
      <c r="AE15"/>
      <c r="AF15"/>
      <c r="AG15"/>
      <c r="AH15"/>
      <c r="AI15"/>
      <c r="AJ15"/>
      <c r="AK15"/>
      <c r="AL15">
        <v>5593.1863919771604</v>
      </c>
      <c r="AM15">
        <v>4046.5742607511302</v>
      </c>
      <c r="AN15">
        <v>4081.6183422743802</v>
      </c>
      <c r="AO15"/>
      <c r="AP15"/>
      <c r="AQ15"/>
      <c r="AR15"/>
      <c r="AS15">
        <v>28.3300266265869</v>
      </c>
      <c r="AT15">
        <v>25.5992336273193</v>
      </c>
      <c r="AU15"/>
      <c r="AV15"/>
      <c r="AW15"/>
      <c r="AX15"/>
      <c r="AY15"/>
      <c r="AZ15"/>
      <c r="BA15"/>
      <c r="BB15"/>
      <c r="BC15"/>
      <c r="BD15"/>
      <c r="BE15"/>
      <c r="BF15"/>
    </row>
    <row r="16" spans="1:58" s="117" customFormat="1">
      <c r="A16" t="s">
        <v>53</v>
      </c>
      <c r="B16" s="201" t="s">
        <v>187</v>
      </c>
      <c r="C16" t="s">
        <v>39</v>
      </c>
      <c r="D16">
        <v>125.5559936523438</v>
      </c>
      <c r="E16">
        <f t="shared" si="0"/>
        <v>137.05686950683599</v>
      </c>
      <c r="F16">
        <f t="shared" si="1"/>
        <v>114.0831680297852</v>
      </c>
      <c r="G16">
        <v>34.264217376708999</v>
      </c>
      <c r="H16">
        <v>28.5207920074463</v>
      </c>
      <c r="I16">
        <v>17434</v>
      </c>
      <c r="J16">
        <v>459</v>
      </c>
      <c r="K16">
        <v>16975</v>
      </c>
      <c r="L16">
        <v>0</v>
      </c>
      <c r="M16">
        <v>0</v>
      </c>
      <c r="N16">
        <v>0</v>
      </c>
      <c r="O16">
        <v>0</v>
      </c>
      <c r="P16"/>
      <c r="Q16"/>
      <c r="R16"/>
      <c r="S16"/>
      <c r="T16"/>
      <c r="U16"/>
      <c r="V16"/>
      <c r="W16"/>
      <c r="X16">
        <v>4766.1611328125</v>
      </c>
      <c r="Y16"/>
      <c r="Z16"/>
      <c r="AA16"/>
      <c r="AB16"/>
      <c r="AC16"/>
      <c r="AD16"/>
      <c r="AE16"/>
      <c r="AF16"/>
      <c r="AG16"/>
      <c r="AH16"/>
      <c r="AI16"/>
      <c r="AJ16"/>
      <c r="AK16"/>
      <c r="AL16">
        <v>5515.0983562261699</v>
      </c>
      <c r="AM16">
        <v>4110.7907329108803</v>
      </c>
      <c r="AN16">
        <v>4147.7631545640998</v>
      </c>
      <c r="AO16"/>
      <c r="AP16"/>
      <c r="AQ16"/>
      <c r="AR16"/>
      <c r="AS16">
        <v>32.855068206787102</v>
      </c>
      <c r="AT16">
        <v>29.924755096435501</v>
      </c>
      <c r="AU16"/>
      <c r="AV16"/>
      <c r="AW16"/>
      <c r="AX16"/>
      <c r="AY16"/>
      <c r="AZ16"/>
      <c r="BA16"/>
      <c r="BB16"/>
      <c r="BC16"/>
      <c r="BD16"/>
      <c r="BE16"/>
      <c r="BF16"/>
    </row>
    <row r="17" spans="1:58" s="117" customFormat="1">
      <c r="A17" t="s">
        <v>54</v>
      </c>
      <c r="B17" s="201" t="s">
        <v>188</v>
      </c>
      <c r="C17" t="s">
        <v>39</v>
      </c>
      <c r="D17">
        <v>27.719296264648399</v>
      </c>
      <c r="E17">
        <f t="shared" si="0"/>
        <v>33.912399291992202</v>
      </c>
      <c r="F17">
        <f t="shared" si="1"/>
        <v>22.334590911865241</v>
      </c>
      <c r="G17">
        <v>8.4780998229980504</v>
      </c>
      <c r="H17">
        <v>5.5836477279663104</v>
      </c>
      <c r="I17">
        <v>15154</v>
      </c>
      <c r="J17">
        <v>89</v>
      </c>
      <c r="K17">
        <v>15065</v>
      </c>
      <c r="L17">
        <v>0</v>
      </c>
      <c r="M17">
        <v>0</v>
      </c>
      <c r="N17">
        <v>0</v>
      </c>
      <c r="O17">
        <v>0</v>
      </c>
      <c r="P17"/>
      <c r="Q17"/>
      <c r="R17"/>
      <c r="S17"/>
      <c r="T17"/>
      <c r="U17"/>
      <c r="V17"/>
      <c r="W17"/>
      <c r="X17">
        <v>4766.1611328125</v>
      </c>
      <c r="Y17"/>
      <c r="Z17"/>
      <c r="AA17"/>
      <c r="AB17"/>
      <c r="AC17"/>
      <c r="AD17"/>
      <c r="AE17"/>
      <c r="AF17"/>
      <c r="AG17"/>
      <c r="AH17"/>
      <c r="AI17"/>
      <c r="AJ17"/>
      <c r="AK17"/>
      <c r="AL17">
        <v>5529.9520222524598</v>
      </c>
      <c r="AM17">
        <v>3975.0585654870602</v>
      </c>
      <c r="AN17">
        <v>3984.1905120128699</v>
      </c>
      <c r="AO17"/>
      <c r="AP17"/>
      <c r="AQ17"/>
      <c r="AR17"/>
      <c r="AS17">
        <v>7.6894454956054696</v>
      </c>
      <c r="AT17">
        <v>6.2222805023193404</v>
      </c>
      <c r="AU17"/>
      <c r="AV17"/>
      <c r="AW17"/>
      <c r="AX17"/>
      <c r="AY17"/>
      <c r="AZ17"/>
      <c r="BA17"/>
      <c r="BB17"/>
      <c r="BC17"/>
      <c r="BD17"/>
      <c r="BE17"/>
      <c r="BF17"/>
    </row>
    <row r="18" spans="1:58" s="116" customFormat="1">
      <c r="A18" t="s">
        <v>56</v>
      </c>
      <c r="B18" s="201" t="s">
        <v>177</v>
      </c>
      <c r="C18" t="s">
        <v>57</v>
      </c>
      <c r="D18">
        <v>149.15686035156259</v>
      </c>
      <c r="E18">
        <f t="shared" si="0"/>
        <v>161.83743286132801</v>
      </c>
      <c r="F18">
        <f t="shared" si="1"/>
        <v>136.5103454589844</v>
      </c>
      <c r="G18">
        <v>40.459358215332003</v>
      </c>
      <c r="H18">
        <v>34.127586364746101</v>
      </c>
      <c r="I18">
        <v>17084</v>
      </c>
      <c r="J18">
        <v>533</v>
      </c>
      <c r="K18">
        <v>16551</v>
      </c>
      <c r="L18">
        <v>0</v>
      </c>
      <c r="M18">
        <v>0</v>
      </c>
      <c r="N18">
        <v>0</v>
      </c>
      <c r="O18">
        <v>0</v>
      </c>
      <c r="P18"/>
      <c r="Q18"/>
      <c r="R18"/>
      <c r="S18"/>
      <c r="T18"/>
      <c r="U18"/>
      <c r="V18"/>
      <c r="W18"/>
      <c r="X18">
        <v>4523.91845703125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>
        <v>5723.53384805933</v>
      </c>
      <c r="AM18">
        <v>3601.4598493476401</v>
      </c>
      <c r="AN18">
        <v>3667.6659744537801</v>
      </c>
      <c r="AO18"/>
      <c r="AP18"/>
      <c r="AQ18"/>
      <c r="AR18"/>
      <c r="AS18">
        <v>38.905563354492202</v>
      </c>
      <c r="AT18">
        <v>35.675075531005902</v>
      </c>
      <c r="AU18"/>
      <c r="AV18"/>
      <c r="AW18"/>
      <c r="AX18"/>
      <c r="AY18"/>
      <c r="AZ18"/>
      <c r="BA18"/>
      <c r="BB18"/>
      <c r="BC18"/>
      <c r="BD18"/>
      <c r="BE18"/>
      <c r="BF18"/>
    </row>
    <row r="19" spans="1:58" s="116" customFormat="1">
      <c r="A19" t="s">
        <v>58</v>
      </c>
      <c r="B19" s="201" t="s">
        <v>178</v>
      </c>
      <c r="C19" t="s">
        <v>57</v>
      </c>
      <c r="D19">
        <v>106.61074218749999</v>
      </c>
      <c r="E19">
        <f t="shared" si="0"/>
        <v>117.21746826171881</v>
      </c>
      <c r="F19">
        <f t="shared" si="1"/>
        <v>96.027885437011605</v>
      </c>
      <c r="G19">
        <v>29.304367065429702</v>
      </c>
      <c r="H19">
        <v>24.006971359252901</v>
      </c>
      <c r="I19">
        <v>17366</v>
      </c>
      <c r="J19">
        <v>389</v>
      </c>
      <c r="K19">
        <v>16977</v>
      </c>
      <c r="L19">
        <v>0</v>
      </c>
      <c r="M19">
        <v>0</v>
      </c>
      <c r="N19">
        <v>0</v>
      </c>
      <c r="O19">
        <v>0</v>
      </c>
      <c r="P19"/>
      <c r="Q19"/>
      <c r="R19"/>
      <c r="S19"/>
      <c r="T19"/>
      <c r="U19"/>
      <c r="V19"/>
      <c r="W19"/>
      <c r="X19">
        <v>4523.91845703125</v>
      </c>
      <c r="Y19"/>
      <c r="Z19"/>
      <c r="AA19"/>
      <c r="AB19"/>
      <c r="AC19"/>
      <c r="AD19"/>
      <c r="AE19"/>
      <c r="AF19"/>
      <c r="AG19"/>
      <c r="AH19"/>
      <c r="AI19"/>
      <c r="AJ19"/>
      <c r="AK19"/>
      <c r="AL19">
        <v>5763.4784729474604</v>
      </c>
      <c r="AM19">
        <v>3666.3322171201498</v>
      </c>
      <c r="AN19">
        <v>3713.3084864692701</v>
      </c>
      <c r="AO19"/>
      <c r="AP19"/>
      <c r="AQ19"/>
      <c r="AR19"/>
      <c r="AS19">
        <v>28.004838943481399</v>
      </c>
      <c r="AT19">
        <v>25.302089691162099</v>
      </c>
      <c r="AU19"/>
      <c r="AV19"/>
      <c r="AW19"/>
      <c r="AX19"/>
      <c r="AY19"/>
      <c r="AZ19"/>
      <c r="BA19"/>
      <c r="BB19"/>
      <c r="BC19"/>
      <c r="BD19"/>
      <c r="BE19"/>
      <c r="BF19"/>
    </row>
    <row r="20" spans="1:58" s="116" customFormat="1">
      <c r="A20" t="s">
        <v>59</v>
      </c>
      <c r="B20" s="201" t="s">
        <v>179</v>
      </c>
      <c r="C20" t="s">
        <v>57</v>
      </c>
      <c r="D20">
        <v>68.963415527343798</v>
      </c>
      <c r="E20">
        <f t="shared" si="0"/>
        <v>77.678520202636804</v>
      </c>
      <c r="F20">
        <f t="shared" si="1"/>
        <v>60.264430999756001</v>
      </c>
      <c r="G20">
        <v>19.419630050659201</v>
      </c>
      <c r="H20">
        <v>15.066107749939</v>
      </c>
      <c r="I20">
        <v>16566</v>
      </c>
      <c r="J20">
        <v>241</v>
      </c>
      <c r="K20">
        <v>16325</v>
      </c>
      <c r="L20">
        <v>0</v>
      </c>
      <c r="M20">
        <v>0</v>
      </c>
      <c r="N20">
        <v>0</v>
      </c>
      <c r="O20">
        <v>0</v>
      </c>
      <c r="P20"/>
      <c r="Q20"/>
      <c r="R20"/>
      <c r="S20"/>
      <c r="T20"/>
      <c r="U20"/>
      <c r="V20"/>
      <c r="W20"/>
      <c r="X20">
        <v>4523.91845703125</v>
      </c>
      <c r="Y20"/>
      <c r="Z20"/>
      <c r="AA20"/>
      <c r="AB20"/>
      <c r="AC20"/>
      <c r="AD20"/>
      <c r="AE20"/>
      <c r="AF20"/>
      <c r="AG20"/>
      <c r="AH20"/>
      <c r="AI20"/>
      <c r="AJ20"/>
      <c r="AK20"/>
      <c r="AL20">
        <v>5704.8855821284997</v>
      </c>
      <c r="AM20">
        <v>3592.6268095119899</v>
      </c>
      <c r="AN20">
        <v>3623.3556737037402</v>
      </c>
      <c r="AO20"/>
      <c r="AP20"/>
      <c r="AQ20"/>
      <c r="AR20"/>
      <c r="AS20">
        <v>18.351970672607401</v>
      </c>
      <c r="AT20">
        <v>16.1307888031006</v>
      </c>
      <c r="AU20"/>
      <c r="AV20"/>
      <c r="AW20"/>
      <c r="AX20"/>
      <c r="AY20"/>
      <c r="AZ20"/>
      <c r="BA20"/>
      <c r="BB20"/>
      <c r="BC20"/>
      <c r="BD20"/>
      <c r="BE20"/>
      <c r="BF20"/>
    </row>
    <row r="21" spans="1:58" s="116" customFormat="1">
      <c r="A21" t="s">
        <v>60</v>
      </c>
      <c r="B21" s="201" t="s">
        <v>180</v>
      </c>
      <c r="C21" t="s">
        <v>57</v>
      </c>
      <c r="D21">
        <v>94.81472778320321</v>
      </c>
      <c r="E21">
        <f t="shared" si="0"/>
        <v>104.6469345092772</v>
      </c>
      <c r="F21">
        <f t="shared" si="1"/>
        <v>85.00301361084</v>
      </c>
      <c r="G21">
        <v>26.1617336273193</v>
      </c>
      <c r="H21">
        <v>21.25075340271</v>
      </c>
      <c r="I21">
        <v>17948</v>
      </c>
      <c r="J21">
        <v>358</v>
      </c>
      <c r="K21">
        <v>17590</v>
      </c>
      <c r="L21">
        <v>0</v>
      </c>
      <c r="M21">
        <v>0</v>
      </c>
      <c r="N21">
        <v>0</v>
      </c>
      <c r="O21">
        <v>0</v>
      </c>
      <c r="P21"/>
      <c r="Q21"/>
      <c r="R21"/>
      <c r="S21"/>
      <c r="T21"/>
      <c r="U21"/>
      <c r="V21"/>
      <c r="W21"/>
      <c r="X21">
        <v>4523.91845703125</v>
      </c>
      <c r="Y21"/>
      <c r="Z21"/>
      <c r="AA21"/>
      <c r="AB21"/>
      <c r="AC21"/>
      <c r="AD21"/>
      <c r="AE21"/>
      <c r="AF21"/>
      <c r="AG21"/>
      <c r="AH21"/>
      <c r="AI21"/>
      <c r="AJ21"/>
      <c r="AK21"/>
      <c r="AL21">
        <v>5747.9371917554099</v>
      </c>
      <c r="AM21">
        <v>3682.9613445444602</v>
      </c>
      <c r="AN21">
        <v>3724.1504103624702</v>
      </c>
      <c r="AO21"/>
      <c r="AP21"/>
      <c r="AQ21"/>
      <c r="AR21"/>
      <c r="AS21">
        <v>24.957147598266602</v>
      </c>
      <c r="AT21">
        <v>22.4515495300293</v>
      </c>
      <c r="AU21"/>
      <c r="AV21"/>
      <c r="AW21"/>
      <c r="AX21"/>
      <c r="AY21"/>
      <c r="AZ21"/>
      <c r="BA21"/>
      <c r="BB21"/>
      <c r="BC21"/>
      <c r="BD21"/>
      <c r="BE21"/>
      <c r="BF21"/>
    </row>
    <row r="22" spans="1:58" s="116" customFormat="1">
      <c r="A22" t="s">
        <v>61</v>
      </c>
      <c r="B22" s="201" t="s">
        <v>181</v>
      </c>
      <c r="C22" t="s">
        <v>57</v>
      </c>
      <c r="D22">
        <v>124.79733886718759</v>
      </c>
      <c r="E22">
        <f t="shared" si="0"/>
        <v>136.44664001464841</v>
      </c>
      <c r="F22">
        <f t="shared" si="1"/>
        <v>113.17678070068359</v>
      </c>
      <c r="G22">
        <v>34.111660003662102</v>
      </c>
      <c r="H22">
        <v>28.294195175170898</v>
      </c>
      <c r="I22">
        <v>16889</v>
      </c>
      <c r="J22">
        <v>442</v>
      </c>
      <c r="K22">
        <v>16447</v>
      </c>
      <c r="L22">
        <v>0</v>
      </c>
      <c r="M22">
        <v>0</v>
      </c>
      <c r="N22">
        <v>0</v>
      </c>
      <c r="O22">
        <v>0</v>
      </c>
      <c r="P22"/>
      <c r="Q22"/>
      <c r="R22"/>
      <c r="S22"/>
      <c r="T22"/>
      <c r="U22"/>
      <c r="V22"/>
      <c r="W22"/>
      <c r="X22">
        <v>4523.91845703125</v>
      </c>
      <c r="Y22"/>
      <c r="Z22"/>
      <c r="AA22"/>
      <c r="AB22"/>
      <c r="AC22"/>
      <c r="AD22"/>
      <c r="AE22"/>
      <c r="AF22"/>
      <c r="AG22"/>
      <c r="AH22"/>
      <c r="AI22"/>
      <c r="AJ22"/>
      <c r="AK22"/>
      <c r="AL22">
        <v>5620.9532995439804</v>
      </c>
      <c r="AM22">
        <v>3627.2395320123901</v>
      </c>
      <c r="AN22">
        <v>3679.4167766834198</v>
      </c>
      <c r="AO22"/>
      <c r="AP22"/>
      <c r="AQ22"/>
      <c r="AR22"/>
      <c r="AS22">
        <v>32.684314727783203</v>
      </c>
      <c r="AT22">
        <v>29.716224670410199</v>
      </c>
      <c r="AU22"/>
      <c r="AV22"/>
      <c r="AW22"/>
      <c r="AX22"/>
      <c r="AY22"/>
      <c r="AZ22"/>
      <c r="BA22"/>
      <c r="BB22"/>
      <c r="BC22"/>
      <c r="BD22"/>
      <c r="BE22"/>
      <c r="BF22"/>
    </row>
    <row r="23" spans="1:58" s="116" customFormat="1">
      <c r="A23" t="s">
        <v>62</v>
      </c>
      <c r="B23" s="201" t="s">
        <v>182</v>
      </c>
      <c r="C23" t="s">
        <v>57</v>
      </c>
      <c r="D23">
        <v>83.578619384765602</v>
      </c>
      <c r="E23">
        <f t="shared" si="0"/>
        <v>93.309379577636804</v>
      </c>
      <c r="F23">
        <f t="shared" si="1"/>
        <v>73.867942810058395</v>
      </c>
      <c r="G23">
        <v>23.327344894409201</v>
      </c>
      <c r="H23">
        <v>18.466985702514599</v>
      </c>
      <c r="I23">
        <v>16133</v>
      </c>
      <c r="J23">
        <v>284</v>
      </c>
      <c r="K23">
        <v>15849</v>
      </c>
      <c r="L23">
        <v>0</v>
      </c>
      <c r="M23">
        <v>0</v>
      </c>
      <c r="N23">
        <v>0</v>
      </c>
      <c r="O23">
        <v>0</v>
      </c>
      <c r="P23"/>
      <c r="Q23"/>
      <c r="R23"/>
      <c r="S23"/>
      <c r="T23"/>
      <c r="U23"/>
      <c r="V23"/>
      <c r="W23"/>
      <c r="X23">
        <v>4523.91845703125</v>
      </c>
      <c r="Y23"/>
      <c r="Z23"/>
      <c r="AA23"/>
      <c r="AB23"/>
      <c r="AC23"/>
      <c r="AD23"/>
      <c r="AE23"/>
      <c r="AF23"/>
      <c r="AG23"/>
      <c r="AH23"/>
      <c r="AI23"/>
      <c r="AJ23"/>
      <c r="AK23"/>
      <c r="AL23">
        <v>5616.1513104505902</v>
      </c>
      <c r="AM23">
        <v>3578.82878265005</v>
      </c>
      <c r="AN23">
        <v>3614.6931350888699</v>
      </c>
      <c r="AO23"/>
      <c r="AP23"/>
      <c r="AQ23"/>
      <c r="AR23"/>
      <c r="AS23">
        <v>22.135194778442401</v>
      </c>
      <c r="AT23">
        <v>19.655422210693398</v>
      </c>
      <c r="AU23"/>
      <c r="AV23"/>
      <c r="AW23"/>
      <c r="AX23"/>
      <c r="AY23"/>
      <c r="AZ23"/>
      <c r="BA23"/>
      <c r="BB23"/>
      <c r="BC23"/>
      <c r="BD23"/>
      <c r="BE23"/>
      <c r="BF23"/>
    </row>
    <row r="24" spans="1:58" s="116" customFormat="1">
      <c r="A24" t="s">
        <v>63</v>
      </c>
      <c r="B24" s="201">
        <v>11183</v>
      </c>
      <c r="C24" t="s">
        <v>57</v>
      </c>
      <c r="D24">
        <v>118.11398925781259</v>
      </c>
      <c r="E24">
        <f t="shared" si="0"/>
        <v>129.17633056640639</v>
      </c>
      <c r="F24">
        <f t="shared" si="1"/>
        <v>107.0775985717772</v>
      </c>
      <c r="G24">
        <v>32.294082641601598</v>
      </c>
      <c r="H24">
        <v>26.7693996429443</v>
      </c>
      <c r="I24">
        <v>17711</v>
      </c>
      <c r="J24">
        <v>439</v>
      </c>
      <c r="K24">
        <v>17272</v>
      </c>
      <c r="L24">
        <v>0</v>
      </c>
      <c r="M24">
        <v>0</v>
      </c>
      <c r="N24">
        <v>0</v>
      </c>
      <c r="O24">
        <v>0</v>
      </c>
      <c r="P24"/>
      <c r="Q24"/>
      <c r="R24"/>
      <c r="S24"/>
      <c r="T24"/>
      <c r="U24"/>
      <c r="V24"/>
      <c r="W24"/>
      <c r="X24">
        <v>4523.91845703125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>
        <v>5730.6028026676404</v>
      </c>
      <c r="AM24">
        <v>3641.2243077047101</v>
      </c>
      <c r="AN24">
        <v>3693.0134308083602</v>
      </c>
      <c r="AO24"/>
      <c r="AP24"/>
      <c r="AQ24"/>
      <c r="AR24"/>
      <c r="AS24">
        <v>30.938695907592798</v>
      </c>
      <c r="AT24">
        <v>28.1199855804443</v>
      </c>
      <c r="AU24"/>
      <c r="AV24"/>
      <c r="AW24"/>
      <c r="AX24"/>
      <c r="AY24"/>
      <c r="AZ24"/>
      <c r="BA24"/>
      <c r="BB24"/>
      <c r="BC24"/>
      <c r="BD24"/>
      <c r="BE24"/>
      <c r="BF24"/>
    </row>
    <row r="25" spans="1:58" s="116" customFormat="1">
      <c r="A25" t="s">
        <v>64</v>
      </c>
      <c r="B25" s="201" t="s">
        <v>183</v>
      </c>
      <c r="C25" t="s">
        <v>57</v>
      </c>
      <c r="D25">
        <v>62.105798339843794</v>
      </c>
      <c r="E25">
        <f t="shared" si="0"/>
        <v>70.192131042480398</v>
      </c>
      <c r="F25">
        <f t="shared" si="1"/>
        <v>54.033336639404403</v>
      </c>
      <c r="G25">
        <v>17.548032760620099</v>
      </c>
      <c r="H25">
        <v>13.508334159851101</v>
      </c>
      <c r="I25">
        <v>17314</v>
      </c>
      <c r="J25">
        <v>227</v>
      </c>
      <c r="K25">
        <v>17087</v>
      </c>
      <c r="L25">
        <v>0</v>
      </c>
      <c r="M25">
        <v>0</v>
      </c>
      <c r="N25">
        <v>0</v>
      </c>
      <c r="O25">
        <v>0</v>
      </c>
      <c r="P25"/>
      <c r="Q25"/>
      <c r="R25"/>
      <c r="S25"/>
      <c r="T25"/>
      <c r="U25"/>
      <c r="V25"/>
      <c r="W25"/>
      <c r="X25">
        <v>4523.91845703125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>
        <v>5901.4070114606302</v>
      </c>
      <c r="AM25">
        <v>3709.9210554493402</v>
      </c>
      <c r="AN25">
        <v>3738.6531400060398</v>
      </c>
      <c r="AO25"/>
      <c r="AP25"/>
      <c r="AQ25"/>
      <c r="AR25"/>
      <c r="AS25">
        <v>16.5574340820313</v>
      </c>
      <c r="AT25">
        <v>14.496366500854499</v>
      </c>
      <c r="AU25"/>
      <c r="AV25"/>
      <c r="AW25"/>
      <c r="AX25"/>
      <c r="AY25"/>
      <c r="AZ25"/>
      <c r="BA25"/>
      <c r="BB25"/>
      <c r="BC25"/>
      <c r="BD25"/>
      <c r="BE25"/>
      <c r="BF25"/>
    </row>
    <row r="26" spans="1:58" s="116" customFormat="1">
      <c r="A26" t="s">
        <v>260</v>
      </c>
      <c r="B26" s="201" t="s">
        <v>7</v>
      </c>
      <c r="C26" t="s">
        <v>57</v>
      </c>
      <c r="D26">
        <v>0</v>
      </c>
      <c r="E26">
        <f t="shared" si="0"/>
        <v>0.80631506443023604</v>
      </c>
      <c r="F26">
        <f t="shared" si="1"/>
        <v>0</v>
      </c>
      <c r="G26">
        <v>0.20157876610755901</v>
      </c>
      <c r="H26">
        <v>0</v>
      </c>
      <c r="I26">
        <v>17487</v>
      </c>
      <c r="J26">
        <v>0</v>
      </c>
      <c r="K26">
        <v>17487</v>
      </c>
      <c r="L26">
        <v>0</v>
      </c>
      <c r="M26">
        <v>0</v>
      </c>
      <c r="N26">
        <v>0</v>
      </c>
      <c r="O26">
        <v>0</v>
      </c>
      <c r="P26"/>
      <c r="Q26"/>
      <c r="R26"/>
      <c r="S26"/>
      <c r="T26"/>
      <c r="U26"/>
      <c r="V26"/>
      <c r="W26"/>
      <c r="X26">
        <v>4523.91845703125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>
        <v>0</v>
      </c>
      <c r="AM26">
        <v>3479.4584328352598</v>
      </c>
      <c r="AN26">
        <v>3479.4584328352698</v>
      </c>
      <c r="AO26"/>
      <c r="AP26"/>
      <c r="AQ26"/>
      <c r="AR26"/>
      <c r="AS26">
        <v>9.2105634510517106E-2</v>
      </c>
      <c r="AT26">
        <v>0</v>
      </c>
      <c r="AU26"/>
      <c r="AV26"/>
      <c r="AW26"/>
      <c r="AX26"/>
      <c r="AY26"/>
      <c r="AZ26"/>
      <c r="BA26"/>
      <c r="BB26"/>
      <c r="BC26"/>
      <c r="BD26"/>
      <c r="BE26"/>
      <c r="BF26"/>
    </row>
    <row r="27" spans="1:58" s="116" customFormat="1">
      <c r="A27" t="s">
        <v>65</v>
      </c>
      <c r="B27" s="201" t="s">
        <v>184</v>
      </c>
      <c r="C27" t="s">
        <v>57</v>
      </c>
      <c r="D27">
        <v>88.085705566406205</v>
      </c>
      <c r="E27">
        <f t="shared" si="0"/>
        <v>97.716987609863196</v>
      </c>
      <c r="F27">
        <f t="shared" si="1"/>
        <v>78.474090576172003</v>
      </c>
      <c r="G27">
        <v>24.429246902465799</v>
      </c>
      <c r="H27">
        <v>19.618522644043001</v>
      </c>
      <c r="I27">
        <v>17364</v>
      </c>
      <c r="J27">
        <v>322</v>
      </c>
      <c r="K27">
        <v>17042</v>
      </c>
      <c r="L27">
        <v>0</v>
      </c>
      <c r="M27">
        <v>0</v>
      </c>
      <c r="N27">
        <v>0</v>
      </c>
      <c r="O27">
        <v>0</v>
      </c>
      <c r="P27"/>
      <c r="Q27"/>
      <c r="R27"/>
      <c r="S27"/>
      <c r="T27"/>
      <c r="U27"/>
      <c r="V27"/>
      <c r="W27"/>
      <c r="X27">
        <v>4523.91845703125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>
        <v>5704.0389972947396</v>
      </c>
      <c r="AM27">
        <v>3604.4565004497199</v>
      </c>
      <c r="AN27">
        <v>3643.3913981682199</v>
      </c>
      <c r="AO27"/>
      <c r="AP27"/>
      <c r="AQ27"/>
      <c r="AR27"/>
      <c r="AS27">
        <v>23.249290466308601</v>
      </c>
      <c r="AT27">
        <v>20.794841766357401</v>
      </c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s="116" customFormat="1">
      <c r="A28" t="s">
        <v>66</v>
      </c>
      <c r="B28" s="201" t="s">
        <v>185</v>
      </c>
      <c r="C28" t="s">
        <v>57</v>
      </c>
      <c r="D28">
        <v>95.939459228515602</v>
      </c>
      <c r="E28">
        <f t="shared" si="0"/>
        <v>106.22466278076161</v>
      </c>
      <c r="F28">
        <f t="shared" si="1"/>
        <v>85.676689147949205</v>
      </c>
      <c r="G28">
        <v>26.556165695190401</v>
      </c>
      <c r="H28">
        <v>21.419172286987301</v>
      </c>
      <c r="I28">
        <v>16600</v>
      </c>
      <c r="J28">
        <v>335</v>
      </c>
      <c r="K28">
        <v>16265</v>
      </c>
      <c r="L28">
        <v>0</v>
      </c>
      <c r="M28">
        <v>0</v>
      </c>
      <c r="N28">
        <v>0</v>
      </c>
      <c r="O28">
        <v>0</v>
      </c>
      <c r="P28"/>
      <c r="Q28"/>
      <c r="R28"/>
      <c r="S28"/>
      <c r="T28"/>
      <c r="U28"/>
      <c r="V28"/>
      <c r="W28"/>
      <c r="X28">
        <v>4523.91845703125</v>
      </c>
      <c r="Y28"/>
      <c r="Z28"/>
      <c r="AA28"/>
      <c r="AB28"/>
      <c r="AC28"/>
      <c r="AD28"/>
      <c r="AE28"/>
      <c r="AF28"/>
      <c r="AG28"/>
      <c r="AH28"/>
      <c r="AI28"/>
      <c r="AJ28"/>
      <c r="AK28"/>
      <c r="AL28">
        <v>5650.6518029967301</v>
      </c>
      <c r="AM28">
        <v>3537.7413107852399</v>
      </c>
      <c r="AN28">
        <v>3580.3813719232398</v>
      </c>
      <c r="AO28"/>
      <c r="AP28"/>
      <c r="AQ28"/>
      <c r="AR28"/>
      <c r="AS28">
        <v>25.2960510253906</v>
      </c>
      <c r="AT28">
        <v>22.6751384735107</v>
      </c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s="116" customFormat="1">
      <c r="A29" t="s">
        <v>67</v>
      </c>
      <c r="B29" s="201" t="s">
        <v>159</v>
      </c>
      <c r="C29" t="s">
        <v>57</v>
      </c>
      <c r="D29">
        <v>104.46832275390621</v>
      </c>
      <c r="E29">
        <f t="shared" si="0"/>
        <v>115.03998565673839</v>
      </c>
      <c r="F29">
        <f t="shared" si="1"/>
        <v>93.920356750488395</v>
      </c>
      <c r="G29">
        <v>28.759996414184599</v>
      </c>
      <c r="H29">
        <v>23.480089187622099</v>
      </c>
      <c r="I29">
        <v>17126</v>
      </c>
      <c r="J29">
        <v>376</v>
      </c>
      <c r="K29">
        <v>16750</v>
      </c>
      <c r="L29">
        <v>0</v>
      </c>
      <c r="M29">
        <v>0</v>
      </c>
      <c r="N29">
        <v>0</v>
      </c>
      <c r="O29">
        <v>0</v>
      </c>
      <c r="P29"/>
      <c r="Q29"/>
      <c r="R29"/>
      <c r="S29"/>
      <c r="T29"/>
      <c r="U29"/>
      <c r="V29"/>
      <c r="W29"/>
      <c r="X29">
        <v>4523.91845703125</v>
      </c>
      <c r="Y29"/>
      <c r="Z29"/>
      <c r="AA29"/>
      <c r="AB29"/>
      <c r="AC29"/>
      <c r="AD29"/>
      <c r="AE29"/>
      <c r="AF29"/>
      <c r="AG29"/>
      <c r="AH29"/>
      <c r="AI29"/>
      <c r="AJ29"/>
      <c r="AK29"/>
      <c r="AL29">
        <v>5649.8654460501202</v>
      </c>
      <c r="AM29">
        <v>3543.42725508687</v>
      </c>
      <c r="AN29">
        <v>3589.6739419841201</v>
      </c>
      <c r="AO29"/>
      <c r="AP29"/>
      <c r="AQ29"/>
      <c r="AR29"/>
      <c r="AS29">
        <v>27.464765548706101</v>
      </c>
      <c r="AT29">
        <v>24.770936965942401</v>
      </c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s="116" customFormat="1">
      <c r="A30" t="s">
        <v>68</v>
      </c>
      <c r="B30" s="201" t="s">
        <v>161</v>
      </c>
      <c r="C30" t="s">
        <v>57</v>
      </c>
      <c r="D30">
        <v>88.774487304687597</v>
      </c>
      <c r="E30">
        <f t="shared" si="0"/>
        <v>98.526748657226406</v>
      </c>
      <c r="F30">
        <f t="shared" si="1"/>
        <v>79.04239654541</v>
      </c>
      <c r="G30">
        <v>24.631687164306602</v>
      </c>
      <c r="H30">
        <v>19.7605991363525</v>
      </c>
      <c r="I30">
        <v>17070</v>
      </c>
      <c r="J30">
        <v>319</v>
      </c>
      <c r="K30">
        <v>16751</v>
      </c>
      <c r="L30">
        <v>0</v>
      </c>
      <c r="M30">
        <v>0</v>
      </c>
      <c r="N30">
        <v>0</v>
      </c>
      <c r="O30">
        <v>0</v>
      </c>
      <c r="P30"/>
      <c r="Q30"/>
      <c r="R30"/>
      <c r="S30"/>
      <c r="T30"/>
      <c r="U30"/>
      <c r="V30"/>
      <c r="W30"/>
      <c r="X30">
        <v>4523.91845703125</v>
      </c>
      <c r="Y30"/>
      <c r="Z30"/>
      <c r="AA30"/>
      <c r="AB30"/>
      <c r="AC30"/>
      <c r="AD30"/>
      <c r="AE30"/>
      <c r="AF30"/>
      <c r="AG30"/>
      <c r="AH30"/>
      <c r="AI30"/>
      <c r="AJ30"/>
      <c r="AK30"/>
      <c r="AL30">
        <v>5696.3675227150297</v>
      </c>
      <c r="AM30">
        <v>3602.6988259766899</v>
      </c>
      <c r="AN30">
        <v>3641.8247963492499</v>
      </c>
      <c r="AO30"/>
      <c r="AP30"/>
      <c r="AQ30"/>
      <c r="AR30"/>
      <c r="AS30">
        <v>23.4369010925293</v>
      </c>
      <c r="AT30">
        <v>20.951654434204102</v>
      </c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s="116" customFormat="1">
      <c r="A31" t="s">
        <v>69</v>
      </c>
      <c r="B31" s="201" t="s">
        <v>186</v>
      </c>
      <c r="C31" t="s">
        <v>57</v>
      </c>
      <c r="D31">
        <v>95.041406249999994</v>
      </c>
      <c r="E31">
        <f t="shared" si="0"/>
        <v>104.5822067260744</v>
      </c>
      <c r="F31">
        <f t="shared" si="1"/>
        <v>85.519912719726406</v>
      </c>
      <c r="G31">
        <v>26.145551681518601</v>
      </c>
      <c r="H31">
        <v>21.379978179931602</v>
      </c>
      <c r="I31">
        <v>19106</v>
      </c>
      <c r="J31">
        <v>382</v>
      </c>
      <c r="K31">
        <v>18724</v>
      </c>
      <c r="L31">
        <v>0</v>
      </c>
      <c r="M31">
        <v>0</v>
      </c>
      <c r="N31">
        <v>0</v>
      </c>
      <c r="O31">
        <v>0</v>
      </c>
      <c r="P31"/>
      <c r="Q31"/>
      <c r="R31"/>
      <c r="S31"/>
      <c r="T31"/>
      <c r="U31"/>
      <c r="V31"/>
      <c r="W31"/>
      <c r="X31">
        <v>4523.91845703125</v>
      </c>
      <c r="Y31"/>
      <c r="Z31"/>
      <c r="AA31"/>
      <c r="AB31"/>
      <c r="AC31"/>
      <c r="AD31"/>
      <c r="AE31"/>
      <c r="AF31"/>
      <c r="AG31"/>
      <c r="AH31"/>
      <c r="AI31"/>
      <c r="AJ31"/>
      <c r="AK31"/>
      <c r="AL31">
        <v>5710.5206330783703</v>
      </c>
      <c r="AM31">
        <v>3483.4572207054198</v>
      </c>
      <c r="AN31">
        <v>3527.9845013254599</v>
      </c>
      <c r="AO31"/>
      <c r="AP31"/>
      <c r="AQ31"/>
      <c r="AR31"/>
      <c r="AS31">
        <v>24.976686477661101</v>
      </c>
      <c r="AT31">
        <v>22.545272827148398</v>
      </c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s="116" customFormat="1">
      <c r="A32" t="s">
        <v>70</v>
      </c>
      <c r="B32" s="201" t="s">
        <v>187</v>
      </c>
      <c r="C32" t="s">
        <v>57</v>
      </c>
      <c r="D32">
        <v>90.38082885742179</v>
      </c>
      <c r="E32">
        <f t="shared" si="0"/>
        <v>100.0839996337892</v>
      </c>
      <c r="F32">
        <f t="shared" si="1"/>
        <v>80.697631835937599</v>
      </c>
      <c r="G32">
        <v>25.020999908447301</v>
      </c>
      <c r="H32">
        <v>20.1744079589844</v>
      </c>
      <c r="I32">
        <v>17558</v>
      </c>
      <c r="J32">
        <v>334</v>
      </c>
      <c r="K32">
        <v>17224</v>
      </c>
      <c r="L32">
        <v>0</v>
      </c>
      <c r="M32">
        <v>0</v>
      </c>
      <c r="N32">
        <v>0</v>
      </c>
      <c r="O32">
        <v>0</v>
      </c>
      <c r="P32"/>
      <c r="Q32"/>
      <c r="R32"/>
      <c r="S32"/>
      <c r="T32"/>
      <c r="U32"/>
      <c r="V32"/>
      <c r="W32"/>
      <c r="X32">
        <v>4523.91845703125</v>
      </c>
      <c r="Y32"/>
      <c r="Z32"/>
      <c r="AA32"/>
      <c r="AB32"/>
      <c r="AC32"/>
      <c r="AD32"/>
      <c r="AE32"/>
      <c r="AF32"/>
      <c r="AG32"/>
      <c r="AH32"/>
      <c r="AI32"/>
      <c r="AJ32"/>
      <c r="AK32"/>
      <c r="AL32">
        <v>5652.1654498619901</v>
      </c>
      <c r="AM32">
        <v>3578.9511763824698</v>
      </c>
      <c r="AN32">
        <v>3618.3892426395701</v>
      </c>
      <c r="AO32"/>
      <c r="AP32"/>
      <c r="AQ32"/>
      <c r="AR32"/>
      <c r="AS32">
        <v>23.832231521606399</v>
      </c>
      <c r="AT32">
        <v>21.359481811523398</v>
      </c>
      <c r="AU32"/>
      <c r="AV32"/>
      <c r="AW32"/>
      <c r="AX32"/>
      <c r="AY32"/>
      <c r="AZ32"/>
      <c r="BA32"/>
      <c r="BB32"/>
      <c r="BC32"/>
      <c r="BD32"/>
      <c r="BE32"/>
      <c r="BF32"/>
    </row>
    <row r="33" spans="1:58" s="116" customFormat="1">
      <c r="A33" t="s">
        <v>71</v>
      </c>
      <c r="B33" s="201" t="s">
        <v>188</v>
      </c>
      <c r="C33" t="s">
        <v>57</v>
      </c>
      <c r="D33">
        <v>36.6622924804688</v>
      </c>
      <c r="E33">
        <f t="shared" si="0"/>
        <v>42.873996734619197</v>
      </c>
      <c r="F33">
        <f t="shared" si="1"/>
        <v>30.458772659301761</v>
      </c>
      <c r="G33">
        <v>10.718499183654799</v>
      </c>
      <c r="H33">
        <v>7.6146931648254403</v>
      </c>
      <c r="I33">
        <v>17267</v>
      </c>
      <c r="J33">
        <v>134</v>
      </c>
      <c r="K33">
        <v>17133</v>
      </c>
      <c r="L33">
        <v>0</v>
      </c>
      <c r="M33">
        <v>0</v>
      </c>
      <c r="N33">
        <v>0</v>
      </c>
      <c r="O33">
        <v>0</v>
      </c>
      <c r="P33"/>
      <c r="Q33"/>
      <c r="R33"/>
      <c r="S33"/>
      <c r="T33"/>
      <c r="U33"/>
      <c r="V33"/>
      <c r="W33"/>
      <c r="X33">
        <v>4523.91845703125</v>
      </c>
      <c r="Y33"/>
      <c r="Z33"/>
      <c r="AA33"/>
      <c r="AB33"/>
      <c r="AC33"/>
      <c r="AD33"/>
      <c r="AE33"/>
      <c r="AF33"/>
      <c r="AG33"/>
      <c r="AH33"/>
      <c r="AI33"/>
      <c r="AJ33"/>
      <c r="AK33"/>
      <c r="AL33">
        <v>5710.1755699043797</v>
      </c>
      <c r="AM33">
        <v>3635.21085599154</v>
      </c>
      <c r="AN33">
        <v>3651.3135531401099</v>
      </c>
      <c r="AO33"/>
      <c r="AP33"/>
      <c r="AQ33"/>
      <c r="AR33"/>
      <c r="AS33">
        <v>9.9576263427734393</v>
      </c>
      <c r="AT33">
        <v>8.3740530014038104</v>
      </c>
      <c r="AU33"/>
      <c r="AV33"/>
      <c r="AW33"/>
      <c r="AX33"/>
      <c r="AY33"/>
      <c r="AZ33"/>
      <c r="BA33"/>
      <c r="BB33"/>
      <c r="BC33"/>
      <c r="BD33"/>
      <c r="BE33"/>
      <c r="BF33"/>
    </row>
    <row r="34" spans="1:58">
      <c r="A34"/>
      <c r="B34" s="201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>
      <c r="A35"/>
      <c r="B35" s="201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>
      <c r="A36"/>
      <c r="B36" s="201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>
      <c r="A37"/>
      <c r="B37" s="201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>
      <c r="A38"/>
      <c r="B38" s="201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>
      <c r="A39"/>
      <c r="B39" s="201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1:58">
      <c r="A40"/>
      <c r="B40" s="201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1:58">
      <c r="A41"/>
      <c r="B41" s="20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>
      <c r="A42"/>
      <c r="B42" s="201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1:58">
      <c r="A43"/>
      <c r="B43" s="201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</row>
    <row r="44" spans="1:58">
      <c r="A44"/>
      <c r="B44" s="201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>
      <c r="A45"/>
      <c r="B45" s="201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>
      <c r="A46"/>
      <c r="B46" s="201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</row>
    <row r="47" spans="1:58">
      <c r="A47"/>
      <c r="B47" s="201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</row>
    <row r="48" spans="1:58">
      <c r="A48"/>
      <c r="B48" s="201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</row>
    <row r="49" spans="1:58">
      <c r="A49"/>
      <c r="B49" s="201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>
      <c r="A50"/>
      <c r="B50" s="201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</row>
    <row r="51" spans="1:58">
      <c r="A51"/>
      <c r="B51" s="20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1:58">
      <c r="A52"/>
      <c r="B52" s="201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</row>
    <row r="53" spans="1:58">
      <c r="A53"/>
      <c r="B53" s="201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</row>
    <row r="54" spans="1:58">
      <c r="A54"/>
      <c r="B54" s="201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</row>
    <row r="55" spans="1:58">
      <c r="A55"/>
      <c r="B55" s="201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</row>
    <row r="56" spans="1:58">
      <c r="A56"/>
      <c r="B56" s="201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58">
      <c r="A57"/>
      <c r="B57" s="201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</row>
    <row r="58" spans="1:58">
      <c r="A58"/>
      <c r="B58" s="201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</row>
    <row r="59" spans="1:58">
      <c r="A59"/>
      <c r="B59" s="201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</row>
    <row r="60" spans="1:58">
      <c r="A60"/>
      <c r="B60" s="201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</row>
    <row r="61" spans="1:58">
      <c r="A61"/>
      <c r="B61" s="20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</row>
    <row r="62" spans="1:58">
      <c r="A62"/>
      <c r="B62" s="201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</row>
    <row r="63" spans="1:58">
      <c r="A63"/>
      <c r="B63" s="201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</row>
    <row r="64" spans="1:58">
      <c r="A64"/>
      <c r="B64" s="201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</row>
    <row r="65" spans="1:58">
      <c r="A65"/>
      <c r="B65" s="201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</row>
  </sheetData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3E96-6DA5-467E-9F6F-87E4414F3012}">
  <dimension ref="B1:D17"/>
  <sheetViews>
    <sheetView showGridLines="0" zoomScale="60" zoomScaleNormal="60" workbookViewId="0">
      <selection activeCell="B1" sqref="B1:D17"/>
    </sheetView>
  </sheetViews>
  <sheetFormatPr defaultColWidth="10.83203125" defaultRowHeight="14.5"/>
  <cols>
    <col min="1" max="1" width="10.83203125" style="44"/>
    <col min="2" max="2" width="12.6640625" style="45" customWidth="1"/>
    <col min="3" max="3" width="12.6640625" style="48" customWidth="1"/>
    <col min="4" max="4" width="12.6640625" style="44" customWidth="1"/>
    <col min="5" max="16384" width="10.83203125" style="44"/>
  </cols>
  <sheetData>
    <row r="1" spans="2:4">
      <c r="C1" s="147" t="s">
        <v>57</v>
      </c>
      <c r="D1" s="149" t="s">
        <v>39</v>
      </c>
    </row>
    <row r="2" spans="2:4">
      <c r="B2" s="147" t="s">
        <v>163</v>
      </c>
      <c r="C2" s="148">
        <v>139.1303833007812</v>
      </c>
      <c r="D2" s="150">
        <v>227.52048339843799</v>
      </c>
    </row>
    <row r="3" spans="2:4">
      <c r="B3" s="147" t="s">
        <v>164</v>
      </c>
      <c r="C3" s="148">
        <v>162.97080078125001</v>
      </c>
      <c r="D3" s="151">
        <v>196.6316040039062</v>
      </c>
    </row>
    <row r="4" spans="2:4">
      <c r="B4" s="147" t="s">
        <v>165</v>
      </c>
      <c r="C4" s="148">
        <v>106.3125122070312</v>
      </c>
      <c r="D4" s="151">
        <v>144.7810180664062</v>
      </c>
    </row>
    <row r="5" spans="2:4">
      <c r="B5" s="147" t="s">
        <v>166</v>
      </c>
      <c r="C5" s="148" t="s">
        <v>264</v>
      </c>
      <c r="D5" s="151">
        <v>166.92857666015621</v>
      </c>
    </row>
    <row r="6" spans="2:4">
      <c r="B6" s="147" t="s">
        <v>167</v>
      </c>
      <c r="C6" s="148">
        <v>81.913629150390605</v>
      </c>
      <c r="D6" s="151">
        <v>106.56833496093759</v>
      </c>
    </row>
    <row r="7" spans="2:4">
      <c r="B7" s="147" t="s">
        <v>168</v>
      </c>
      <c r="C7" s="148">
        <v>84.00621337890621</v>
      </c>
      <c r="D7" s="151">
        <v>107.8670288085938</v>
      </c>
    </row>
    <row r="8" spans="2:4">
      <c r="B8" s="147" t="s">
        <v>169</v>
      </c>
      <c r="C8" s="148">
        <v>106.0152099609376</v>
      </c>
      <c r="D8" s="151">
        <v>134.24807128906258</v>
      </c>
    </row>
    <row r="9" spans="2:4">
      <c r="B9" s="147" t="s">
        <v>170</v>
      </c>
      <c r="C9" s="148">
        <v>90.092193603515597</v>
      </c>
      <c r="D9" s="151">
        <v>137.76916503906259</v>
      </c>
    </row>
    <row r="10" spans="2:4">
      <c r="B10" s="147" t="s">
        <v>171</v>
      </c>
      <c r="C10" s="148">
        <v>125.3886596679688</v>
      </c>
      <c r="D10" s="151">
        <v>182.7837646484376</v>
      </c>
    </row>
    <row r="11" spans="2:4">
      <c r="B11" s="147" t="s">
        <v>172</v>
      </c>
      <c r="C11" s="148">
        <v>139.0883666992188</v>
      </c>
      <c r="D11" s="151">
        <v>173.96643066406259</v>
      </c>
    </row>
    <row r="12" spans="2:4">
      <c r="B12" s="147" t="s">
        <v>173</v>
      </c>
      <c r="C12" s="148">
        <v>78.800939941406199</v>
      </c>
      <c r="D12" s="151">
        <v>125.39171142578121</v>
      </c>
    </row>
    <row r="13" spans="2:4">
      <c r="B13" s="147" t="s">
        <v>174</v>
      </c>
      <c r="C13" s="148">
        <v>87.201611328124997</v>
      </c>
      <c r="D13" s="151">
        <v>134.0192993164062</v>
      </c>
    </row>
    <row r="14" spans="2:4">
      <c r="B14" s="147" t="s">
        <v>175</v>
      </c>
      <c r="C14" s="148">
        <v>150.69592285156259</v>
      </c>
      <c r="D14" s="151">
        <v>141.77272949218758</v>
      </c>
    </row>
    <row r="15" spans="2:4">
      <c r="B15" s="147" t="s">
        <v>176</v>
      </c>
      <c r="C15" s="148">
        <v>128.3574096679688</v>
      </c>
      <c r="D15" s="151">
        <v>142.28594970703119</v>
      </c>
    </row>
    <row r="16" spans="2:4">
      <c r="B16" s="147" t="s">
        <v>7</v>
      </c>
      <c r="C16" s="148">
        <v>0</v>
      </c>
      <c r="D16" s="151">
        <v>0</v>
      </c>
    </row>
    <row r="17" spans="2:4">
      <c r="B17" s="147" t="s">
        <v>55</v>
      </c>
      <c r="C17" s="148">
        <v>19.362478637695322</v>
      </c>
      <c r="D17" s="151">
        <v>23.8805633544922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4373B-A5C6-AC46-9277-C22408EE8D64}">
  <dimension ref="A1:BR33"/>
  <sheetViews>
    <sheetView tabSelected="1" zoomScale="50" zoomScaleNormal="50" workbookViewId="0">
      <selection activeCell="A2" sqref="A2:D33"/>
    </sheetView>
  </sheetViews>
  <sheetFormatPr defaultColWidth="10.83203125" defaultRowHeight="15.5"/>
  <cols>
    <col min="1" max="1" width="10.83203125" style="38"/>
    <col min="2" max="2" width="10.83203125" style="143"/>
    <col min="3" max="7" width="10.83203125" style="38"/>
    <col min="8" max="10" width="10.83203125" style="142"/>
    <col min="11" max="16384" width="10.83203125" style="38"/>
  </cols>
  <sheetData>
    <row r="1" spans="1:70">
      <c r="A1" t="s">
        <v>35</v>
      </c>
      <c r="B1" t="s">
        <v>36</v>
      </c>
      <c r="C1" t="s">
        <v>37</v>
      </c>
      <c r="D1" t="s">
        <v>263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11</v>
      </c>
      <c r="K1" t="s">
        <v>199</v>
      </c>
      <c r="L1" t="s">
        <v>200</v>
      </c>
      <c r="M1" t="s">
        <v>201</v>
      </c>
      <c r="N1" t="s">
        <v>202</v>
      </c>
      <c r="O1" t="s">
        <v>203</v>
      </c>
      <c r="P1" t="s">
        <v>204</v>
      </c>
      <c r="Q1" t="s">
        <v>205</v>
      </c>
      <c r="R1" t="s">
        <v>206</v>
      </c>
      <c r="S1" t="s">
        <v>207</v>
      </c>
      <c r="T1" t="s">
        <v>208</v>
      </c>
      <c r="U1" t="s">
        <v>209</v>
      </c>
      <c r="V1" t="s">
        <v>210</v>
      </c>
      <c r="W1" t="s">
        <v>211</v>
      </c>
      <c r="X1" t="s">
        <v>212</v>
      </c>
      <c r="Y1" t="s">
        <v>213</v>
      </c>
      <c r="Z1" t="s">
        <v>214</v>
      </c>
      <c r="AA1" t="s">
        <v>215</v>
      </c>
      <c r="AB1" t="s">
        <v>216</v>
      </c>
      <c r="AC1" t="s">
        <v>217</v>
      </c>
      <c r="AD1" t="s">
        <v>218</v>
      </c>
      <c r="AE1" t="s">
        <v>219</v>
      </c>
      <c r="AF1" t="s">
        <v>220</v>
      </c>
      <c r="AG1" t="s">
        <v>221</v>
      </c>
      <c r="AH1" t="s">
        <v>222</v>
      </c>
      <c r="AI1" t="s">
        <v>223</v>
      </c>
      <c r="AJ1" t="s">
        <v>224</v>
      </c>
      <c r="AK1" t="s">
        <v>225</v>
      </c>
      <c r="AL1" t="s">
        <v>226</v>
      </c>
      <c r="AM1" t="s">
        <v>227</v>
      </c>
      <c r="AN1" t="s">
        <v>228</v>
      </c>
      <c r="AO1" t="s">
        <v>229</v>
      </c>
      <c r="AP1" t="s">
        <v>230</v>
      </c>
      <c r="AQ1" t="s">
        <v>231</v>
      </c>
      <c r="AR1" t="s">
        <v>232</v>
      </c>
      <c r="AS1" t="s">
        <v>233</v>
      </c>
      <c r="AT1" t="s">
        <v>234</v>
      </c>
      <c r="AU1" t="s">
        <v>235</v>
      </c>
      <c r="AV1" t="s">
        <v>236</v>
      </c>
      <c r="AW1" t="s">
        <v>237</v>
      </c>
      <c r="AX1" t="s">
        <v>238</v>
      </c>
      <c r="AY1" t="s">
        <v>239</v>
      </c>
      <c r="AZ1" t="s">
        <v>240</v>
      </c>
      <c r="BA1" t="s">
        <v>241</v>
      </c>
      <c r="BB1" t="s">
        <v>242</v>
      </c>
      <c r="BC1" t="s">
        <v>243</v>
      </c>
      <c r="BD1" t="s">
        <v>244</v>
      </c>
      <c r="BE1" t="s">
        <v>245</v>
      </c>
      <c r="BF1" t="s">
        <v>246</v>
      </c>
      <c r="BG1" t="s">
        <v>247</v>
      </c>
      <c r="BH1" t="s">
        <v>248</v>
      </c>
      <c r="BI1" t="s">
        <v>249</v>
      </c>
      <c r="BJ1" t="s">
        <v>250</v>
      </c>
      <c r="BK1" t="s">
        <v>251</v>
      </c>
      <c r="BL1" t="s">
        <v>252</v>
      </c>
      <c r="BM1" t="s">
        <v>253</v>
      </c>
      <c r="BN1" t="s">
        <v>254</v>
      </c>
      <c r="BO1"/>
      <c r="BP1" s="153"/>
      <c r="BQ1" s="153"/>
      <c r="BR1" s="153"/>
    </row>
    <row r="2" spans="1:70">
      <c r="A2" t="s">
        <v>86</v>
      </c>
      <c r="B2" t="s">
        <v>163</v>
      </c>
      <c r="C2" t="s">
        <v>57</v>
      </c>
      <c r="D2">
        <f t="shared" ref="D2:D33" si="0">L2/5</f>
        <v>139.1303833007812</v>
      </c>
      <c r="E2">
        <v>34.782596588134801</v>
      </c>
      <c r="F2" t="s">
        <v>255</v>
      </c>
      <c r="G2" t="s">
        <v>256</v>
      </c>
      <c r="H2" t="s">
        <v>257</v>
      </c>
      <c r="I2" t="s">
        <v>257</v>
      </c>
      <c r="J2" t="s">
        <v>258</v>
      </c>
      <c r="K2" t="s">
        <v>259</v>
      </c>
      <c r="L2">
        <v>695.65191650390602</v>
      </c>
      <c r="M2"/>
      <c r="N2"/>
      <c r="O2">
        <v>37.703895568847699</v>
      </c>
      <c r="P2">
        <v>31.868526458740199</v>
      </c>
      <c r="Q2">
        <v>18742</v>
      </c>
      <c r="R2">
        <v>546</v>
      </c>
      <c r="S2">
        <v>18196</v>
      </c>
      <c r="T2">
        <v>0</v>
      </c>
      <c r="U2">
        <v>0</v>
      </c>
      <c r="V2">
        <v>0</v>
      </c>
      <c r="W2">
        <v>0</v>
      </c>
      <c r="X2"/>
      <c r="Y2"/>
      <c r="Z2"/>
      <c r="AA2"/>
      <c r="AB2"/>
      <c r="AC2"/>
      <c r="AD2"/>
      <c r="AE2"/>
      <c r="AF2">
        <v>4523.91845703125</v>
      </c>
      <c r="AG2"/>
      <c r="AH2"/>
      <c r="AI2"/>
      <c r="AJ2"/>
      <c r="AK2"/>
      <c r="AL2"/>
      <c r="AM2"/>
      <c r="AN2"/>
      <c r="AO2"/>
      <c r="AP2"/>
      <c r="AQ2"/>
      <c r="AR2"/>
      <c r="AS2"/>
      <c r="AT2">
        <v>5767.8738803514198</v>
      </c>
      <c r="AU2">
        <v>3732.66182990671</v>
      </c>
      <c r="AV2">
        <v>3791.9525021691502</v>
      </c>
      <c r="AW2"/>
      <c r="AX2"/>
      <c r="AY2"/>
      <c r="AZ2"/>
      <c r="BA2">
        <v>36.272148132324197</v>
      </c>
      <c r="BB2">
        <v>33.294921875</v>
      </c>
      <c r="BC2"/>
      <c r="BD2"/>
      <c r="BE2"/>
      <c r="BF2"/>
      <c r="BG2"/>
      <c r="BH2"/>
      <c r="BI2"/>
      <c r="BJ2"/>
      <c r="BK2"/>
      <c r="BL2"/>
      <c r="BM2"/>
      <c r="BN2"/>
    </row>
    <row r="3" spans="1:70">
      <c r="A3" t="s">
        <v>72</v>
      </c>
      <c r="B3" t="s">
        <v>163</v>
      </c>
      <c r="C3" t="s">
        <v>39</v>
      </c>
      <c r="D3">
        <f t="shared" si="0"/>
        <v>227.52048339843799</v>
      </c>
      <c r="E3">
        <v>56.880119323730497</v>
      </c>
      <c r="F3" t="s">
        <v>255</v>
      </c>
      <c r="G3" t="s">
        <v>256</v>
      </c>
      <c r="H3" t="s">
        <v>257</v>
      </c>
      <c r="I3" t="s">
        <v>257</v>
      </c>
      <c r="J3" t="s">
        <v>258</v>
      </c>
      <c r="K3" t="s">
        <v>259</v>
      </c>
      <c r="L3">
        <v>1137.60241699219</v>
      </c>
      <c r="M3"/>
      <c r="N3"/>
      <c r="O3">
        <v>60.565799713134801</v>
      </c>
      <c r="P3">
        <v>53.2059516906738</v>
      </c>
      <c r="Q3">
        <v>19450</v>
      </c>
      <c r="R3">
        <v>918</v>
      </c>
      <c r="S3">
        <v>18532</v>
      </c>
      <c r="T3">
        <v>0</v>
      </c>
      <c r="U3">
        <v>0</v>
      </c>
      <c r="V3">
        <v>0</v>
      </c>
      <c r="W3">
        <v>0</v>
      </c>
      <c r="X3"/>
      <c r="Y3"/>
      <c r="Z3"/>
      <c r="AA3"/>
      <c r="AB3"/>
      <c r="AC3"/>
      <c r="AD3"/>
      <c r="AE3"/>
      <c r="AF3">
        <v>4766.1611328125</v>
      </c>
      <c r="AG3"/>
      <c r="AH3"/>
      <c r="AI3"/>
      <c r="AJ3"/>
      <c r="AK3"/>
      <c r="AL3"/>
      <c r="AM3"/>
      <c r="AN3"/>
      <c r="AO3"/>
      <c r="AP3"/>
      <c r="AQ3"/>
      <c r="AR3"/>
      <c r="AS3"/>
      <c r="AT3">
        <v>5277.8328923909003</v>
      </c>
      <c r="AU3">
        <v>3943.9241964569501</v>
      </c>
      <c r="AV3">
        <v>4006.8819436480799</v>
      </c>
      <c r="AW3"/>
      <c r="AX3"/>
      <c r="AY3"/>
      <c r="AZ3"/>
      <c r="BA3">
        <v>58.759124755859403</v>
      </c>
      <c r="BB3">
        <v>55.004108428955099</v>
      </c>
      <c r="BC3"/>
      <c r="BD3"/>
      <c r="BE3"/>
      <c r="BF3"/>
      <c r="BG3"/>
      <c r="BH3"/>
      <c r="BI3"/>
      <c r="BJ3"/>
      <c r="BK3"/>
      <c r="BL3"/>
      <c r="BM3"/>
      <c r="BN3"/>
    </row>
    <row r="4" spans="1:70">
      <c r="A4" t="s">
        <v>87</v>
      </c>
      <c r="B4" t="s">
        <v>164</v>
      </c>
      <c r="C4" t="s">
        <v>57</v>
      </c>
      <c r="D4">
        <f t="shared" si="0"/>
        <v>162.97080078125001</v>
      </c>
      <c r="E4">
        <v>40.742698669433601</v>
      </c>
      <c r="F4" t="s">
        <v>255</v>
      </c>
      <c r="G4" t="s">
        <v>256</v>
      </c>
      <c r="H4" t="s">
        <v>257</v>
      </c>
      <c r="I4" t="s">
        <v>257</v>
      </c>
      <c r="J4" t="s">
        <v>258</v>
      </c>
      <c r="K4" t="s">
        <v>259</v>
      </c>
      <c r="L4">
        <v>814.85400390625</v>
      </c>
      <c r="M4"/>
      <c r="N4"/>
      <c r="O4">
        <v>43.898738861083999</v>
      </c>
      <c r="P4">
        <v>37.595100402832003</v>
      </c>
      <c r="Q4">
        <v>18861</v>
      </c>
      <c r="R4">
        <v>642</v>
      </c>
      <c r="S4">
        <v>18219</v>
      </c>
      <c r="T4">
        <v>0</v>
      </c>
      <c r="U4">
        <v>0</v>
      </c>
      <c r="V4">
        <v>0</v>
      </c>
      <c r="W4">
        <v>0</v>
      </c>
      <c r="X4"/>
      <c r="Y4"/>
      <c r="Z4"/>
      <c r="AA4"/>
      <c r="AB4"/>
      <c r="AC4"/>
      <c r="AD4"/>
      <c r="AE4"/>
      <c r="AF4">
        <v>4523.91845703125</v>
      </c>
      <c r="AG4"/>
      <c r="AH4"/>
      <c r="AI4"/>
      <c r="AJ4"/>
      <c r="AK4"/>
      <c r="AL4"/>
      <c r="AM4"/>
      <c r="AN4"/>
      <c r="AO4"/>
      <c r="AP4"/>
      <c r="AQ4"/>
      <c r="AR4"/>
      <c r="AS4"/>
      <c r="AT4">
        <v>5661.7363220405005</v>
      </c>
      <c r="AU4">
        <v>3638.7481204160099</v>
      </c>
      <c r="AV4">
        <v>3707.6075883892399</v>
      </c>
      <c r="AW4"/>
      <c r="AX4"/>
      <c r="AY4"/>
      <c r="AZ4"/>
      <c r="BA4">
        <v>42.351860046386697</v>
      </c>
      <c r="BB4">
        <v>39.135730743408203</v>
      </c>
      <c r="BC4"/>
      <c r="BD4"/>
      <c r="BE4"/>
      <c r="BF4"/>
      <c r="BG4"/>
      <c r="BH4"/>
      <c r="BI4"/>
      <c r="BJ4"/>
      <c r="BK4"/>
      <c r="BL4"/>
      <c r="BM4"/>
      <c r="BN4"/>
    </row>
    <row r="5" spans="1:70">
      <c r="A5" t="s">
        <v>73</v>
      </c>
      <c r="B5" t="s">
        <v>164</v>
      </c>
      <c r="C5" t="s">
        <v>39</v>
      </c>
      <c r="D5">
        <f t="shared" si="0"/>
        <v>196.6316040039062</v>
      </c>
      <c r="E5">
        <v>49.157901763916001</v>
      </c>
      <c r="F5" t="s">
        <v>255</v>
      </c>
      <c r="G5" t="s">
        <v>256</v>
      </c>
      <c r="H5" t="s">
        <v>257</v>
      </c>
      <c r="I5" t="s">
        <v>257</v>
      </c>
      <c r="J5" t="s">
        <v>258</v>
      </c>
      <c r="K5" t="s">
        <v>259</v>
      </c>
      <c r="L5">
        <v>983.15802001953102</v>
      </c>
      <c r="M5"/>
      <c r="N5"/>
      <c r="O5">
        <v>52.628719329833999</v>
      </c>
      <c r="P5">
        <v>45.697296142578097</v>
      </c>
      <c r="Q5">
        <v>18889</v>
      </c>
      <c r="R5">
        <v>773</v>
      </c>
      <c r="S5">
        <v>18116</v>
      </c>
      <c r="T5">
        <v>0</v>
      </c>
      <c r="U5">
        <v>0</v>
      </c>
      <c r="V5">
        <v>0</v>
      </c>
      <c r="W5">
        <v>0</v>
      </c>
      <c r="X5"/>
      <c r="Y5"/>
      <c r="Z5"/>
      <c r="AA5"/>
      <c r="AB5"/>
      <c r="AC5"/>
      <c r="AD5"/>
      <c r="AE5"/>
      <c r="AF5">
        <v>4766.1611328125</v>
      </c>
      <c r="AG5"/>
      <c r="AH5"/>
      <c r="AI5"/>
      <c r="AJ5"/>
      <c r="AK5"/>
      <c r="AL5"/>
      <c r="AM5"/>
      <c r="AN5"/>
      <c r="AO5"/>
      <c r="AP5"/>
      <c r="AQ5"/>
      <c r="AR5"/>
      <c r="AS5"/>
      <c r="AT5">
        <v>5315.9218099379405</v>
      </c>
      <c r="AU5">
        <v>3981.0436302180001</v>
      </c>
      <c r="AV5">
        <v>4035.67123532804</v>
      </c>
      <c r="AW5"/>
      <c r="AX5"/>
      <c r="AY5"/>
      <c r="AZ5"/>
      <c r="BA5">
        <v>50.927448272705099</v>
      </c>
      <c r="BB5">
        <v>47.391014099121101</v>
      </c>
      <c r="BC5"/>
      <c r="BD5"/>
      <c r="BE5"/>
      <c r="BF5"/>
      <c r="BG5"/>
      <c r="BH5"/>
      <c r="BI5"/>
      <c r="BJ5"/>
      <c r="BK5"/>
      <c r="BL5"/>
      <c r="BM5"/>
      <c r="BN5"/>
    </row>
    <row r="6" spans="1:70">
      <c r="A6" t="s">
        <v>88</v>
      </c>
      <c r="B6" t="s">
        <v>165</v>
      </c>
      <c r="C6" t="s">
        <v>57</v>
      </c>
      <c r="D6">
        <f t="shared" si="0"/>
        <v>106.3125122070312</v>
      </c>
      <c r="E6">
        <v>26.578126907348601</v>
      </c>
      <c r="F6" t="s">
        <v>255</v>
      </c>
      <c r="G6" t="s">
        <v>256</v>
      </c>
      <c r="H6" t="s">
        <v>257</v>
      </c>
      <c r="I6" t="s">
        <v>257</v>
      </c>
      <c r="J6" t="s">
        <v>258</v>
      </c>
      <c r="K6" t="s">
        <v>259</v>
      </c>
      <c r="L6">
        <v>531.56256103515602</v>
      </c>
      <c r="M6"/>
      <c r="N6"/>
      <c r="O6">
        <v>29.205528259277301</v>
      </c>
      <c r="P6">
        <v>23.956581115722699</v>
      </c>
      <c r="Q6">
        <v>17638</v>
      </c>
      <c r="R6">
        <v>394</v>
      </c>
      <c r="S6">
        <v>17244</v>
      </c>
      <c r="T6">
        <v>0</v>
      </c>
      <c r="U6">
        <v>0</v>
      </c>
      <c r="V6">
        <v>0</v>
      </c>
      <c r="W6">
        <v>0</v>
      </c>
      <c r="X6"/>
      <c r="Y6"/>
      <c r="Z6"/>
      <c r="AA6"/>
      <c r="AB6"/>
      <c r="AC6"/>
      <c r="AD6"/>
      <c r="AE6"/>
      <c r="AF6">
        <v>4523.91845703125</v>
      </c>
      <c r="AG6"/>
      <c r="AH6"/>
      <c r="AI6"/>
      <c r="AJ6"/>
      <c r="AK6"/>
      <c r="AL6"/>
      <c r="AM6"/>
      <c r="AN6"/>
      <c r="AO6"/>
      <c r="AP6"/>
      <c r="AQ6"/>
      <c r="AR6"/>
      <c r="AS6"/>
      <c r="AT6">
        <v>5603.3726812837103</v>
      </c>
      <c r="AU6">
        <v>3613.9722582118702</v>
      </c>
      <c r="AV6">
        <v>3658.4117505970798</v>
      </c>
      <c r="AW6"/>
      <c r="AX6"/>
      <c r="AY6"/>
      <c r="AZ6"/>
      <c r="BA6">
        <v>27.917905807495099</v>
      </c>
      <c r="BB6">
        <v>25.239873886108398</v>
      </c>
      <c r="BC6"/>
      <c r="BD6"/>
      <c r="BE6"/>
      <c r="BF6"/>
      <c r="BG6"/>
      <c r="BH6"/>
      <c r="BI6"/>
      <c r="BJ6"/>
      <c r="BK6"/>
      <c r="BL6"/>
      <c r="BM6"/>
      <c r="BN6"/>
    </row>
    <row r="7" spans="1:70">
      <c r="A7" t="s">
        <v>74</v>
      </c>
      <c r="B7" t="s">
        <v>165</v>
      </c>
      <c r="C7" t="s">
        <v>39</v>
      </c>
      <c r="D7">
        <f t="shared" si="0"/>
        <v>144.7810180664062</v>
      </c>
      <c r="E7">
        <v>36.195255279541001</v>
      </c>
      <c r="F7" t="s">
        <v>255</v>
      </c>
      <c r="G7" t="s">
        <v>256</v>
      </c>
      <c r="H7" t="s">
        <v>257</v>
      </c>
      <c r="I7" t="s">
        <v>257</v>
      </c>
      <c r="J7" t="s">
        <v>258</v>
      </c>
      <c r="K7" t="s">
        <v>259</v>
      </c>
      <c r="L7">
        <v>723.90509033203102</v>
      </c>
      <c r="M7"/>
      <c r="N7"/>
      <c r="O7">
        <v>39.3755073547363</v>
      </c>
      <c r="P7">
        <v>33.023574829101598</v>
      </c>
      <c r="Q7">
        <v>16470</v>
      </c>
      <c r="R7">
        <v>499</v>
      </c>
      <c r="S7">
        <v>15971</v>
      </c>
      <c r="T7">
        <v>0</v>
      </c>
      <c r="U7">
        <v>0</v>
      </c>
      <c r="V7">
        <v>0</v>
      </c>
      <c r="W7">
        <v>0</v>
      </c>
      <c r="X7"/>
      <c r="Y7"/>
      <c r="Z7"/>
      <c r="AA7"/>
      <c r="AB7"/>
      <c r="AC7"/>
      <c r="AD7"/>
      <c r="AE7"/>
      <c r="AF7">
        <v>4766.1611328125</v>
      </c>
      <c r="AG7"/>
      <c r="AH7"/>
      <c r="AI7"/>
      <c r="AJ7"/>
      <c r="AK7"/>
      <c r="AL7"/>
      <c r="AM7"/>
      <c r="AN7"/>
      <c r="AO7"/>
      <c r="AP7"/>
      <c r="AQ7"/>
      <c r="AR7"/>
      <c r="AS7"/>
      <c r="AT7">
        <v>5346.1257935793501</v>
      </c>
      <c r="AU7">
        <v>4038.1355315242999</v>
      </c>
      <c r="AV7">
        <v>4077.76438038681</v>
      </c>
      <c r="AW7"/>
      <c r="AX7"/>
      <c r="AY7"/>
      <c r="AZ7"/>
      <c r="BA7">
        <v>37.816757202148402</v>
      </c>
      <c r="BB7">
        <v>34.575984954833999</v>
      </c>
      <c r="BC7"/>
      <c r="BD7"/>
      <c r="BE7"/>
      <c r="BF7"/>
      <c r="BG7"/>
      <c r="BH7"/>
      <c r="BI7"/>
      <c r="BJ7"/>
      <c r="BK7"/>
      <c r="BL7"/>
      <c r="BM7"/>
      <c r="BN7"/>
    </row>
    <row r="8" spans="1:70">
      <c r="A8" t="s">
        <v>89</v>
      </c>
      <c r="B8" t="s">
        <v>166</v>
      </c>
      <c r="C8" t="s">
        <v>57</v>
      </c>
      <c r="D8">
        <f t="shared" si="0"/>
        <v>92.750708007812605</v>
      </c>
      <c r="E8">
        <v>23.187677383422901</v>
      </c>
      <c r="F8" t="s">
        <v>255</v>
      </c>
      <c r="G8" t="s">
        <v>256</v>
      </c>
      <c r="H8" t="s">
        <v>257</v>
      </c>
      <c r="I8" t="s">
        <v>257</v>
      </c>
      <c r="J8" t="s">
        <v>258</v>
      </c>
      <c r="K8" t="s">
        <v>259</v>
      </c>
      <c r="L8">
        <v>463.75354003906301</v>
      </c>
      <c r="M8"/>
      <c r="N8"/>
      <c r="O8">
        <v>26.2698764801025</v>
      </c>
      <c r="P8">
        <v>20.113531112670898</v>
      </c>
      <c r="Q8">
        <v>11170</v>
      </c>
      <c r="R8">
        <v>218</v>
      </c>
      <c r="S8">
        <v>10952</v>
      </c>
      <c r="T8">
        <v>0</v>
      </c>
      <c r="U8">
        <v>0</v>
      </c>
      <c r="V8">
        <v>0</v>
      </c>
      <c r="W8">
        <v>0</v>
      </c>
      <c r="X8"/>
      <c r="Y8"/>
      <c r="Z8"/>
      <c r="AA8"/>
      <c r="AB8"/>
      <c r="AC8"/>
      <c r="AD8"/>
      <c r="AE8"/>
      <c r="AF8">
        <v>4523.91845703125</v>
      </c>
      <c r="AG8"/>
      <c r="AH8"/>
      <c r="AI8"/>
      <c r="AJ8"/>
      <c r="AK8"/>
      <c r="AL8"/>
      <c r="AM8"/>
      <c r="AN8"/>
      <c r="AO8"/>
      <c r="AP8"/>
      <c r="AQ8"/>
      <c r="AR8"/>
      <c r="AS8"/>
      <c r="AT8">
        <v>5518.2920235450101</v>
      </c>
      <c r="AU8">
        <v>3174.5772252720199</v>
      </c>
      <c r="AV8">
        <v>3220.3184809590002</v>
      </c>
      <c r="AW8"/>
      <c r="AX8"/>
      <c r="AY8"/>
      <c r="AZ8"/>
      <c r="BA8">
        <v>24.759220123291001</v>
      </c>
      <c r="BB8">
        <v>21.618228912353501</v>
      </c>
      <c r="BC8"/>
      <c r="BD8"/>
      <c r="BE8"/>
      <c r="BF8"/>
      <c r="BG8"/>
      <c r="BH8"/>
      <c r="BI8"/>
      <c r="BJ8"/>
      <c r="BK8"/>
      <c r="BL8"/>
      <c r="BM8"/>
      <c r="BN8"/>
    </row>
    <row r="9" spans="1:70">
      <c r="A9" t="s">
        <v>75</v>
      </c>
      <c r="B9" t="s">
        <v>166</v>
      </c>
      <c r="C9" t="s">
        <v>39</v>
      </c>
      <c r="D9">
        <f t="shared" si="0"/>
        <v>166.92857666015621</v>
      </c>
      <c r="E9">
        <v>41.732143402099602</v>
      </c>
      <c r="F9" t="s">
        <v>255</v>
      </c>
      <c r="G9" t="s">
        <v>256</v>
      </c>
      <c r="H9" t="s">
        <v>257</v>
      </c>
      <c r="I9" t="s">
        <v>257</v>
      </c>
      <c r="J9" t="s">
        <v>258</v>
      </c>
      <c r="K9" t="s">
        <v>259</v>
      </c>
      <c r="L9">
        <v>834.64288330078102</v>
      </c>
      <c r="M9"/>
      <c r="N9"/>
      <c r="O9">
        <v>45.187705993652301</v>
      </c>
      <c r="P9">
        <v>38.286697387695298</v>
      </c>
      <c r="Q9">
        <v>16126</v>
      </c>
      <c r="R9">
        <v>562</v>
      </c>
      <c r="S9">
        <v>15564</v>
      </c>
      <c r="T9">
        <v>0</v>
      </c>
      <c r="U9">
        <v>0</v>
      </c>
      <c r="V9">
        <v>0</v>
      </c>
      <c r="W9">
        <v>0</v>
      </c>
      <c r="X9"/>
      <c r="Y9"/>
      <c r="Z9"/>
      <c r="AA9"/>
      <c r="AB9"/>
      <c r="AC9"/>
      <c r="AD9"/>
      <c r="AE9"/>
      <c r="AF9">
        <v>4766.1611328125</v>
      </c>
      <c r="AG9"/>
      <c r="AH9"/>
      <c r="AI9"/>
      <c r="AJ9"/>
      <c r="AK9"/>
      <c r="AL9"/>
      <c r="AM9"/>
      <c r="AN9"/>
      <c r="AO9"/>
      <c r="AP9"/>
      <c r="AQ9"/>
      <c r="AR9"/>
      <c r="AS9"/>
      <c r="AT9">
        <v>5468.8227460868002</v>
      </c>
      <c r="AU9">
        <v>4140.8979403874</v>
      </c>
      <c r="AV9">
        <v>4187.1768527526801</v>
      </c>
      <c r="AW9"/>
      <c r="AX9"/>
      <c r="AY9"/>
      <c r="AZ9"/>
      <c r="BA9">
        <v>43.4939155578613</v>
      </c>
      <c r="BB9">
        <v>39.972999572753899</v>
      </c>
      <c r="BC9"/>
      <c r="BD9"/>
      <c r="BE9"/>
      <c r="BF9"/>
      <c r="BG9"/>
      <c r="BH9"/>
      <c r="BI9"/>
      <c r="BJ9"/>
      <c r="BK9"/>
      <c r="BL9"/>
      <c r="BM9"/>
      <c r="BN9"/>
    </row>
    <row r="10" spans="1:70">
      <c r="A10" t="s">
        <v>90</v>
      </c>
      <c r="B10" t="s">
        <v>167</v>
      </c>
      <c r="C10" t="s">
        <v>57</v>
      </c>
      <c r="D10">
        <f t="shared" si="0"/>
        <v>81.913629150390605</v>
      </c>
      <c r="E10">
        <v>20.478406906127901</v>
      </c>
      <c r="F10" t="s">
        <v>255</v>
      </c>
      <c r="G10" t="s">
        <v>256</v>
      </c>
      <c r="H10" t="s">
        <v>257</v>
      </c>
      <c r="I10" t="s">
        <v>257</v>
      </c>
      <c r="J10" t="s">
        <v>258</v>
      </c>
      <c r="K10" t="s">
        <v>259</v>
      </c>
      <c r="L10">
        <v>409.56814575195301</v>
      </c>
      <c r="M10"/>
      <c r="N10"/>
      <c r="O10">
        <v>22.706983566284201</v>
      </c>
      <c r="P10">
        <v>18.254045486450199</v>
      </c>
      <c r="Q10">
        <v>18834</v>
      </c>
      <c r="R10">
        <v>325</v>
      </c>
      <c r="S10">
        <v>18509</v>
      </c>
      <c r="T10">
        <v>0</v>
      </c>
      <c r="U10">
        <v>0</v>
      </c>
      <c r="V10">
        <v>0</v>
      </c>
      <c r="W10">
        <v>0</v>
      </c>
      <c r="X10"/>
      <c r="Y10"/>
      <c r="Z10"/>
      <c r="AA10"/>
      <c r="AB10"/>
      <c r="AC10"/>
      <c r="AD10"/>
      <c r="AE10"/>
      <c r="AF10">
        <v>4523.91845703125</v>
      </c>
      <c r="AG10"/>
      <c r="AH10"/>
      <c r="AI10"/>
      <c r="AJ10"/>
      <c r="AK10"/>
      <c r="AL10"/>
      <c r="AM10"/>
      <c r="AN10"/>
      <c r="AO10"/>
      <c r="AP10"/>
      <c r="AQ10"/>
      <c r="AR10"/>
      <c r="AS10"/>
      <c r="AT10">
        <v>5646.0756250000004</v>
      </c>
      <c r="AU10">
        <v>3632.3855624950402</v>
      </c>
      <c r="AV10">
        <v>3667.1338512448701</v>
      </c>
      <c r="AW10"/>
      <c r="AX10"/>
      <c r="AY10"/>
      <c r="AZ10"/>
      <c r="BA10">
        <v>21.6149082183838</v>
      </c>
      <c r="BB10">
        <v>19.343004226684599</v>
      </c>
      <c r="BC10"/>
      <c r="BD10"/>
      <c r="BE10"/>
      <c r="BF10"/>
      <c r="BG10"/>
      <c r="BH10"/>
      <c r="BI10"/>
      <c r="BJ10"/>
      <c r="BK10"/>
      <c r="BL10"/>
      <c r="BM10"/>
      <c r="BN10"/>
    </row>
    <row r="11" spans="1:70">
      <c r="A11" t="s">
        <v>76</v>
      </c>
      <c r="B11" t="s">
        <v>167</v>
      </c>
      <c r="C11" t="s">
        <v>39</v>
      </c>
      <c r="D11">
        <f t="shared" si="0"/>
        <v>106.56833496093759</v>
      </c>
      <c r="E11">
        <v>26.642084121704102</v>
      </c>
      <c r="F11" t="s">
        <v>255</v>
      </c>
      <c r="G11" t="s">
        <v>256</v>
      </c>
      <c r="H11" t="s">
        <v>257</v>
      </c>
      <c r="I11" t="s">
        <v>257</v>
      </c>
      <c r="J11" t="s">
        <v>258</v>
      </c>
      <c r="K11" t="s">
        <v>259</v>
      </c>
      <c r="L11">
        <v>532.84167480468795</v>
      </c>
      <c r="M11"/>
      <c r="N11"/>
      <c r="O11">
        <v>29.208238601684599</v>
      </c>
      <c r="P11">
        <v>24.081514358520501</v>
      </c>
      <c r="Q11">
        <v>18534</v>
      </c>
      <c r="R11">
        <v>415</v>
      </c>
      <c r="S11">
        <v>18119</v>
      </c>
      <c r="T11">
        <v>0</v>
      </c>
      <c r="U11">
        <v>0</v>
      </c>
      <c r="V11">
        <v>0</v>
      </c>
      <c r="W11">
        <v>0</v>
      </c>
      <c r="X11"/>
      <c r="Y11"/>
      <c r="Z11"/>
      <c r="AA11"/>
      <c r="AB11"/>
      <c r="AC11"/>
      <c r="AD11"/>
      <c r="AE11"/>
      <c r="AF11">
        <v>4766.1611328125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>
        <v>5383.6014107210103</v>
      </c>
      <c r="AU11">
        <v>4034.6046411457501</v>
      </c>
      <c r="AV11">
        <v>4064.81040673191</v>
      </c>
      <c r="AW11"/>
      <c r="AX11"/>
      <c r="AY11"/>
      <c r="AZ11"/>
      <c r="BA11">
        <v>27.950649261474599</v>
      </c>
      <c r="BB11">
        <v>25.334974288940401</v>
      </c>
      <c r="BC11"/>
      <c r="BD11"/>
      <c r="BE11"/>
      <c r="BF11"/>
      <c r="BG11"/>
      <c r="BH11"/>
      <c r="BI11"/>
      <c r="BJ11"/>
      <c r="BK11"/>
      <c r="BL11"/>
      <c r="BM11"/>
      <c r="BN11"/>
    </row>
    <row r="12" spans="1:70">
      <c r="A12" t="s">
        <v>91</v>
      </c>
      <c r="B12" t="s">
        <v>168</v>
      </c>
      <c r="C12" t="s">
        <v>57</v>
      </c>
      <c r="D12">
        <f t="shared" si="0"/>
        <v>84.00621337890621</v>
      </c>
      <c r="E12">
        <v>21.001552581787099</v>
      </c>
      <c r="F12" t="s">
        <v>255</v>
      </c>
      <c r="G12" t="s">
        <v>256</v>
      </c>
      <c r="H12" t="s">
        <v>257</v>
      </c>
      <c r="I12" t="s">
        <v>257</v>
      </c>
      <c r="J12" t="s">
        <v>258</v>
      </c>
      <c r="K12" t="s">
        <v>259</v>
      </c>
      <c r="L12">
        <v>420.03106689453102</v>
      </c>
      <c r="M12"/>
      <c r="N12"/>
      <c r="O12">
        <v>23.273166656494102</v>
      </c>
      <c r="P12">
        <v>18.734315872192401</v>
      </c>
      <c r="Q12">
        <v>18595</v>
      </c>
      <c r="R12">
        <v>329</v>
      </c>
      <c r="S12">
        <v>18266</v>
      </c>
      <c r="T12">
        <v>0</v>
      </c>
      <c r="U12">
        <v>0</v>
      </c>
      <c r="V12">
        <v>0</v>
      </c>
      <c r="W12">
        <v>0</v>
      </c>
      <c r="X12"/>
      <c r="Y12"/>
      <c r="Z12"/>
      <c r="AA12"/>
      <c r="AB12"/>
      <c r="AC12"/>
      <c r="AD12"/>
      <c r="AE12"/>
      <c r="AF12">
        <v>4523.91845703125</v>
      </c>
      <c r="AG12"/>
      <c r="AH12"/>
      <c r="AI12"/>
      <c r="AJ12"/>
      <c r="AK12"/>
      <c r="AL12"/>
      <c r="AM12"/>
      <c r="AN12"/>
      <c r="AO12"/>
      <c r="AP12"/>
      <c r="AQ12"/>
      <c r="AR12"/>
      <c r="AS12"/>
      <c r="AT12">
        <v>5513.3079659598197</v>
      </c>
      <c r="AU12">
        <v>3550.2918876932799</v>
      </c>
      <c r="AV12">
        <v>3585.0233902342702</v>
      </c>
      <c r="AW12"/>
      <c r="AX12"/>
      <c r="AY12"/>
      <c r="AZ12"/>
      <c r="BA12">
        <v>22.159990310668899</v>
      </c>
      <c r="BB12">
        <v>19.844253540039102</v>
      </c>
      <c r="BC12"/>
      <c r="BD12"/>
      <c r="BE12"/>
      <c r="BF12"/>
      <c r="BG12"/>
      <c r="BH12"/>
      <c r="BI12"/>
      <c r="BJ12"/>
      <c r="BK12"/>
      <c r="BL12"/>
      <c r="BM12"/>
      <c r="BN12"/>
    </row>
    <row r="13" spans="1:70">
      <c r="A13" t="s">
        <v>77</v>
      </c>
      <c r="B13" t="s">
        <v>168</v>
      </c>
      <c r="C13" t="s">
        <v>39</v>
      </c>
      <c r="D13">
        <f t="shared" si="0"/>
        <v>107.8670288085938</v>
      </c>
      <c r="E13">
        <v>26.9667568206787</v>
      </c>
      <c r="F13" t="s">
        <v>255</v>
      </c>
      <c r="G13" t="s">
        <v>256</v>
      </c>
      <c r="H13" t="s">
        <v>257</v>
      </c>
      <c r="I13" t="s">
        <v>257</v>
      </c>
      <c r="J13" t="s">
        <v>258</v>
      </c>
      <c r="K13" t="s">
        <v>259</v>
      </c>
      <c r="L13">
        <v>539.33514404296898</v>
      </c>
      <c r="M13"/>
      <c r="N13"/>
      <c r="O13">
        <v>29.677772521972699</v>
      </c>
      <c r="P13">
        <v>24.2619743347168</v>
      </c>
      <c r="Q13">
        <v>16813</v>
      </c>
      <c r="R13">
        <v>381</v>
      </c>
      <c r="S13">
        <v>16432</v>
      </c>
      <c r="T13">
        <v>0</v>
      </c>
      <c r="U13">
        <v>0</v>
      </c>
      <c r="V13">
        <v>0</v>
      </c>
      <c r="W13">
        <v>0</v>
      </c>
      <c r="X13"/>
      <c r="Y13"/>
      <c r="Z13"/>
      <c r="AA13"/>
      <c r="AB13"/>
      <c r="AC13"/>
      <c r="AD13"/>
      <c r="AE13"/>
      <c r="AF13">
        <v>4766.1611328125</v>
      </c>
      <c r="AG13"/>
      <c r="AH13"/>
      <c r="AI13"/>
      <c r="AJ13"/>
      <c r="AK13"/>
      <c r="AL13"/>
      <c r="AM13"/>
      <c r="AN13"/>
      <c r="AO13"/>
      <c r="AP13"/>
      <c r="AQ13"/>
      <c r="AR13"/>
      <c r="AS13"/>
      <c r="AT13">
        <v>5313.9955926529701</v>
      </c>
      <c r="AU13">
        <v>3986.6232150931201</v>
      </c>
      <c r="AV13">
        <v>4016.7028484631501</v>
      </c>
      <c r="AW13"/>
      <c r="AX13"/>
      <c r="AY13"/>
      <c r="AZ13"/>
      <c r="BA13">
        <v>28.349147796630898</v>
      </c>
      <c r="BB13">
        <v>25.5859889984131</v>
      </c>
      <c r="BC13"/>
      <c r="BD13"/>
      <c r="BE13"/>
      <c r="BF13"/>
      <c r="BG13"/>
      <c r="BH13"/>
      <c r="BI13"/>
      <c r="BJ13"/>
      <c r="BK13"/>
      <c r="BL13"/>
      <c r="BM13"/>
      <c r="BN13"/>
    </row>
    <row r="14" spans="1:70">
      <c r="A14" t="s">
        <v>92</v>
      </c>
      <c r="B14" t="s">
        <v>169</v>
      </c>
      <c r="C14" t="s">
        <v>57</v>
      </c>
      <c r="D14">
        <f t="shared" si="0"/>
        <v>106.0152099609376</v>
      </c>
      <c r="E14">
        <v>26.503801345825199</v>
      </c>
      <c r="F14" t="s">
        <v>255</v>
      </c>
      <c r="G14" t="s">
        <v>256</v>
      </c>
      <c r="H14" t="s">
        <v>257</v>
      </c>
      <c r="I14" t="s">
        <v>257</v>
      </c>
      <c r="J14" t="s">
        <v>258</v>
      </c>
      <c r="K14" t="s">
        <v>259</v>
      </c>
      <c r="L14">
        <v>530.07604980468795</v>
      </c>
      <c r="M14"/>
      <c r="N14"/>
      <c r="O14">
        <v>29.157781600952099</v>
      </c>
      <c r="P14">
        <v>23.855796813964801</v>
      </c>
      <c r="Q14">
        <v>17238</v>
      </c>
      <c r="R14">
        <v>384</v>
      </c>
      <c r="S14">
        <v>16854</v>
      </c>
      <c r="T14">
        <v>0</v>
      </c>
      <c r="U14">
        <v>0</v>
      </c>
      <c r="V14">
        <v>0</v>
      </c>
      <c r="W14">
        <v>0</v>
      </c>
      <c r="X14"/>
      <c r="Y14"/>
      <c r="Z14"/>
      <c r="AA14"/>
      <c r="AB14"/>
      <c r="AC14"/>
      <c r="AD14"/>
      <c r="AE14"/>
      <c r="AF14">
        <v>4523.91845703125</v>
      </c>
      <c r="AG14"/>
      <c r="AH14"/>
      <c r="AI14"/>
      <c r="AJ14"/>
      <c r="AK14"/>
      <c r="AL14"/>
      <c r="AM14"/>
      <c r="AN14"/>
      <c r="AO14"/>
      <c r="AP14"/>
      <c r="AQ14"/>
      <c r="AR14"/>
      <c r="AS14"/>
      <c r="AT14">
        <v>5559.69286473592</v>
      </c>
      <c r="AU14">
        <v>3609.88399074578</v>
      </c>
      <c r="AV14">
        <v>3653.3186471799399</v>
      </c>
      <c r="AW14"/>
      <c r="AX14"/>
      <c r="AY14"/>
      <c r="AZ14"/>
      <c r="BA14">
        <v>27.857124328613299</v>
      </c>
      <c r="BB14">
        <v>25.152032852172901</v>
      </c>
      <c r="BC14"/>
      <c r="BD14"/>
      <c r="BE14"/>
      <c r="BF14"/>
      <c r="BG14"/>
      <c r="BH14"/>
      <c r="BI14"/>
      <c r="BJ14"/>
      <c r="BK14"/>
      <c r="BL14"/>
      <c r="BM14"/>
      <c r="BN14"/>
    </row>
    <row r="15" spans="1:70">
      <c r="A15" t="s">
        <v>78</v>
      </c>
      <c r="B15" t="s">
        <v>169</v>
      </c>
      <c r="C15" t="s">
        <v>39</v>
      </c>
      <c r="D15">
        <f t="shared" si="0"/>
        <v>134.24807128906258</v>
      </c>
      <c r="E15">
        <v>33.562019348144503</v>
      </c>
      <c r="F15" t="s">
        <v>255</v>
      </c>
      <c r="G15" t="s">
        <v>256</v>
      </c>
      <c r="H15" t="s">
        <v>257</v>
      </c>
      <c r="I15" t="s">
        <v>257</v>
      </c>
      <c r="J15" t="s">
        <v>258</v>
      </c>
      <c r="K15" t="s">
        <v>259</v>
      </c>
      <c r="L15">
        <v>671.24035644531295</v>
      </c>
      <c r="M15"/>
      <c r="N15"/>
      <c r="O15">
        <v>36.534549713134801</v>
      </c>
      <c r="P15">
        <v>30.596977233886701</v>
      </c>
      <c r="Q15">
        <v>17458</v>
      </c>
      <c r="R15">
        <v>491</v>
      </c>
      <c r="S15">
        <v>16967</v>
      </c>
      <c r="T15">
        <v>0</v>
      </c>
      <c r="U15">
        <v>0</v>
      </c>
      <c r="V15">
        <v>0</v>
      </c>
      <c r="W15">
        <v>0</v>
      </c>
      <c r="X15"/>
      <c r="Y15"/>
      <c r="Z15"/>
      <c r="AA15"/>
      <c r="AB15"/>
      <c r="AC15"/>
      <c r="AD15"/>
      <c r="AE15"/>
      <c r="AF15">
        <v>4766.1611328125</v>
      </c>
      <c r="AG15"/>
      <c r="AH15"/>
      <c r="AI15"/>
      <c r="AJ15"/>
      <c r="AK15"/>
      <c r="AL15"/>
      <c r="AM15"/>
      <c r="AN15"/>
      <c r="AO15"/>
      <c r="AP15"/>
      <c r="AQ15"/>
      <c r="AR15"/>
      <c r="AS15"/>
      <c r="AT15">
        <v>5323.4269119542396</v>
      </c>
      <c r="AU15">
        <v>4028.2518238817001</v>
      </c>
      <c r="AV15">
        <v>4064.6781595583898</v>
      </c>
      <c r="AW15"/>
      <c r="AX15"/>
      <c r="AY15"/>
      <c r="AZ15"/>
      <c r="BA15">
        <v>35.077678680419901</v>
      </c>
      <c r="BB15">
        <v>32.048309326171903</v>
      </c>
      <c r="BC15"/>
      <c r="BD15"/>
      <c r="BE15"/>
      <c r="BF15"/>
      <c r="BG15"/>
      <c r="BH15"/>
      <c r="BI15"/>
      <c r="BJ15"/>
      <c r="BK15"/>
      <c r="BL15"/>
      <c r="BM15"/>
      <c r="BN15"/>
    </row>
    <row r="16" spans="1:70">
      <c r="A16" t="s">
        <v>93</v>
      </c>
      <c r="B16" t="s">
        <v>170</v>
      </c>
      <c r="C16" t="s">
        <v>57</v>
      </c>
      <c r="D16">
        <f t="shared" si="0"/>
        <v>90.092193603515597</v>
      </c>
      <c r="E16">
        <v>22.523048400878899</v>
      </c>
      <c r="F16" t="s">
        <v>255</v>
      </c>
      <c r="G16" t="s">
        <v>256</v>
      </c>
      <c r="H16" t="s">
        <v>257</v>
      </c>
      <c r="I16" t="s">
        <v>257</v>
      </c>
      <c r="J16" t="s">
        <v>258</v>
      </c>
      <c r="K16" t="s">
        <v>259</v>
      </c>
      <c r="L16">
        <v>450.46096801757801</v>
      </c>
      <c r="M16"/>
      <c r="N16"/>
      <c r="O16">
        <v>25.016984939575199</v>
      </c>
      <c r="P16">
        <v>20.034387588501001</v>
      </c>
      <c r="Q16">
        <v>16559</v>
      </c>
      <c r="R16">
        <v>314</v>
      </c>
      <c r="S16">
        <v>16245</v>
      </c>
      <c r="T16">
        <v>0</v>
      </c>
      <c r="U16">
        <v>0</v>
      </c>
      <c r="V16">
        <v>0</v>
      </c>
      <c r="W16">
        <v>0</v>
      </c>
      <c r="X16"/>
      <c r="Y16"/>
      <c r="Z16"/>
      <c r="AA16"/>
      <c r="AB16"/>
      <c r="AC16"/>
      <c r="AD16"/>
      <c r="AE16"/>
      <c r="AF16">
        <v>4523.91845703125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>
        <v>5583.0770302547799</v>
      </c>
      <c r="AU16">
        <v>3639.44498123822</v>
      </c>
      <c r="AV16">
        <v>3676.3010995660902</v>
      </c>
      <c r="AW16"/>
      <c r="AX16"/>
      <c r="AY16"/>
      <c r="AZ16"/>
      <c r="BA16">
        <v>23.794805526733398</v>
      </c>
      <c r="BB16">
        <v>21.2526664733887</v>
      </c>
      <c r="BC16"/>
      <c r="BD16"/>
      <c r="BE16"/>
      <c r="BF16"/>
      <c r="BG16"/>
      <c r="BH16"/>
      <c r="BI16"/>
      <c r="BJ16"/>
      <c r="BK16"/>
      <c r="BL16"/>
      <c r="BM16"/>
      <c r="BN16"/>
    </row>
    <row r="17" spans="1:66">
      <c r="A17" t="s">
        <v>79</v>
      </c>
      <c r="B17" t="s">
        <v>170</v>
      </c>
      <c r="C17" t="s">
        <v>39</v>
      </c>
      <c r="D17">
        <f t="shared" si="0"/>
        <v>137.76916503906259</v>
      </c>
      <c r="E17">
        <v>34.442291259765597</v>
      </c>
      <c r="F17" t="s">
        <v>255</v>
      </c>
      <c r="G17" t="s">
        <v>256</v>
      </c>
      <c r="H17" t="s">
        <v>257</v>
      </c>
      <c r="I17" t="s">
        <v>257</v>
      </c>
      <c r="J17" t="s">
        <v>258</v>
      </c>
      <c r="K17" t="s">
        <v>259</v>
      </c>
      <c r="L17">
        <v>688.84582519531295</v>
      </c>
      <c r="M17"/>
      <c r="N17"/>
      <c r="O17">
        <v>37.587306976318402</v>
      </c>
      <c r="P17">
        <v>31.305658340454102</v>
      </c>
      <c r="Q17">
        <v>16013</v>
      </c>
      <c r="R17">
        <v>462</v>
      </c>
      <c r="S17">
        <v>15551</v>
      </c>
      <c r="T17">
        <v>0</v>
      </c>
      <c r="U17">
        <v>0</v>
      </c>
      <c r="V17">
        <v>0</v>
      </c>
      <c r="W17">
        <v>0</v>
      </c>
      <c r="X17"/>
      <c r="Y17"/>
      <c r="Z17"/>
      <c r="AA17"/>
      <c r="AB17"/>
      <c r="AC17"/>
      <c r="AD17"/>
      <c r="AE17"/>
      <c r="AF17">
        <v>4766.1611328125</v>
      </c>
      <c r="AG17"/>
      <c r="AH17"/>
      <c r="AI17"/>
      <c r="AJ17"/>
      <c r="AK17"/>
      <c r="AL17"/>
      <c r="AM17"/>
      <c r="AN17"/>
      <c r="AO17"/>
      <c r="AP17"/>
      <c r="AQ17"/>
      <c r="AR17"/>
      <c r="AS17"/>
      <c r="AT17">
        <v>5474.2606534090901</v>
      </c>
      <c r="AU17">
        <v>4168.6540210844796</v>
      </c>
      <c r="AV17">
        <v>4206.3228067045602</v>
      </c>
      <c r="AW17"/>
      <c r="AX17"/>
      <c r="AY17"/>
      <c r="AZ17"/>
      <c r="BA17">
        <v>36.045841217041001</v>
      </c>
      <c r="BB17">
        <v>32.8409233093262</v>
      </c>
      <c r="BC17"/>
      <c r="BD17"/>
      <c r="BE17"/>
      <c r="BF17"/>
      <c r="BG17"/>
      <c r="BH17"/>
      <c r="BI17"/>
      <c r="BJ17"/>
      <c r="BK17"/>
      <c r="BL17"/>
      <c r="BM17"/>
      <c r="BN17"/>
    </row>
    <row r="18" spans="1:66">
      <c r="A18" t="s">
        <v>111</v>
      </c>
      <c r="B18" t="s">
        <v>171</v>
      </c>
      <c r="C18" t="s">
        <v>57</v>
      </c>
      <c r="D18">
        <f t="shared" si="0"/>
        <v>125.3886596679688</v>
      </c>
      <c r="E18">
        <v>31.347164154052699</v>
      </c>
      <c r="F18" t="s">
        <v>255</v>
      </c>
      <c r="G18" t="s">
        <v>256</v>
      </c>
      <c r="H18" t="s">
        <v>257</v>
      </c>
      <c r="I18" t="s">
        <v>257</v>
      </c>
      <c r="J18" t="s">
        <v>258</v>
      </c>
      <c r="K18" t="s">
        <v>259</v>
      </c>
      <c r="L18">
        <v>626.94329833984398</v>
      </c>
      <c r="M18"/>
      <c r="N18"/>
      <c r="O18">
        <v>34.123287200927699</v>
      </c>
      <c r="P18">
        <v>28.577577590942401</v>
      </c>
      <c r="Q18">
        <v>18674</v>
      </c>
      <c r="R18">
        <v>491</v>
      </c>
      <c r="S18">
        <v>18183</v>
      </c>
      <c r="T18">
        <v>0</v>
      </c>
      <c r="U18">
        <v>0</v>
      </c>
      <c r="V18">
        <v>0</v>
      </c>
      <c r="W18">
        <v>0</v>
      </c>
      <c r="X18"/>
      <c r="Y18"/>
      <c r="Z18"/>
      <c r="AA18"/>
      <c r="AB18"/>
      <c r="AC18"/>
      <c r="AD18"/>
      <c r="AE18"/>
      <c r="AF18">
        <v>4523.91845703125</v>
      </c>
      <c r="AG18"/>
      <c r="AH18"/>
      <c r="AI18"/>
      <c r="AJ18"/>
      <c r="AK18"/>
      <c r="AL18"/>
      <c r="AM18"/>
      <c r="AN18"/>
      <c r="AO18"/>
      <c r="AP18"/>
      <c r="AQ18"/>
      <c r="AR18"/>
      <c r="AS18"/>
      <c r="AT18">
        <v>5406.7386313009201</v>
      </c>
      <c r="AU18">
        <v>3541.4458497893002</v>
      </c>
      <c r="AV18">
        <v>3590.4904441837598</v>
      </c>
      <c r="AW18"/>
      <c r="AX18"/>
      <c r="AY18"/>
      <c r="AZ18"/>
      <c r="BA18">
        <v>32.762737274169901</v>
      </c>
      <c r="BB18">
        <v>29.933294296264599</v>
      </c>
      <c r="BC18"/>
      <c r="BD18"/>
      <c r="BE18"/>
      <c r="BF18"/>
      <c r="BG18"/>
      <c r="BH18"/>
      <c r="BI18"/>
      <c r="BJ18"/>
      <c r="BK18"/>
      <c r="BL18"/>
      <c r="BM18"/>
      <c r="BN18"/>
    </row>
    <row r="19" spans="1:66">
      <c r="A19" t="s">
        <v>80</v>
      </c>
      <c r="B19" t="s">
        <v>171</v>
      </c>
      <c r="C19" t="s">
        <v>39</v>
      </c>
      <c r="D19">
        <f t="shared" si="0"/>
        <v>182.7837646484376</v>
      </c>
      <c r="E19">
        <v>45.6959419250488</v>
      </c>
      <c r="F19" t="s">
        <v>255</v>
      </c>
      <c r="G19" t="s">
        <v>256</v>
      </c>
      <c r="H19" t="s">
        <v>257</v>
      </c>
      <c r="I19" t="s">
        <v>257</v>
      </c>
      <c r="J19" t="s">
        <v>258</v>
      </c>
      <c r="K19" t="s">
        <v>259</v>
      </c>
      <c r="L19">
        <v>913.91882324218795</v>
      </c>
      <c r="M19"/>
      <c r="N19"/>
      <c r="O19">
        <v>49.190265655517599</v>
      </c>
      <c r="P19">
        <v>42.211963653564503</v>
      </c>
      <c r="Q19">
        <v>17298</v>
      </c>
      <c r="R19">
        <v>659</v>
      </c>
      <c r="S19">
        <v>16639</v>
      </c>
      <c r="T19">
        <v>0</v>
      </c>
      <c r="U19">
        <v>0</v>
      </c>
      <c r="V19">
        <v>0</v>
      </c>
      <c r="W19">
        <v>0</v>
      </c>
      <c r="X19"/>
      <c r="Y19"/>
      <c r="Z19"/>
      <c r="AA19"/>
      <c r="AB19"/>
      <c r="AC19"/>
      <c r="AD19"/>
      <c r="AE19"/>
      <c r="AF19">
        <v>4766.1611328125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>
        <v>5375.3231740207702</v>
      </c>
      <c r="AU19">
        <v>4077.3910705687499</v>
      </c>
      <c r="AV19">
        <v>4126.8382468998097</v>
      </c>
      <c r="AW19"/>
      <c r="AX19"/>
      <c r="AY19"/>
      <c r="AZ19"/>
      <c r="BA19">
        <v>47.477462768554702</v>
      </c>
      <c r="BB19">
        <v>43.9171142578125</v>
      </c>
      <c r="BC19"/>
      <c r="BD19"/>
      <c r="BE19"/>
      <c r="BF19"/>
      <c r="BG19"/>
      <c r="BH19"/>
      <c r="BI19"/>
      <c r="BJ19"/>
      <c r="BK19"/>
      <c r="BL19"/>
      <c r="BM19"/>
      <c r="BN19"/>
    </row>
    <row r="20" spans="1:66">
      <c r="A20" t="s">
        <v>112</v>
      </c>
      <c r="B20" t="s">
        <v>172</v>
      </c>
      <c r="C20" t="s">
        <v>57</v>
      </c>
      <c r="D20">
        <f t="shared" si="0"/>
        <v>139.0883666992188</v>
      </c>
      <c r="E20">
        <v>34.772090911865199</v>
      </c>
      <c r="F20" t="s">
        <v>255</v>
      </c>
      <c r="G20" t="s">
        <v>256</v>
      </c>
      <c r="H20" t="s">
        <v>257</v>
      </c>
      <c r="I20" t="s">
        <v>257</v>
      </c>
      <c r="J20" t="s">
        <v>258</v>
      </c>
      <c r="K20" t="s">
        <v>259</v>
      </c>
      <c r="L20">
        <v>695.44183349609398</v>
      </c>
      <c r="M20"/>
      <c r="N20"/>
      <c r="O20">
        <v>37.612880706787102</v>
      </c>
      <c r="P20">
        <v>31.938144683837901</v>
      </c>
      <c r="Q20">
        <v>19812</v>
      </c>
      <c r="R20">
        <v>577</v>
      </c>
      <c r="S20">
        <v>19235</v>
      </c>
      <c r="T20">
        <v>0</v>
      </c>
      <c r="U20">
        <v>0</v>
      </c>
      <c r="V20">
        <v>0</v>
      </c>
      <c r="W20">
        <v>0</v>
      </c>
      <c r="X20"/>
      <c r="Y20"/>
      <c r="Z20"/>
      <c r="AA20"/>
      <c r="AB20"/>
      <c r="AC20"/>
      <c r="AD20"/>
      <c r="AE20"/>
      <c r="AF20">
        <v>4523.91845703125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>
        <v>5388.6613790687297</v>
      </c>
      <c r="AU20">
        <v>3518.0383804674302</v>
      </c>
      <c r="AV20">
        <v>3572.5179620438998</v>
      </c>
      <c r="AW20"/>
      <c r="AX20"/>
      <c r="AY20"/>
      <c r="AZ20"/>
      <c r="BA20">
        <v>36.220619201660199</v>
      </c>
      <c r="BB20">
        <v>33.325347900390597</v>
      </c>
      <c r="BC20"/>
      <c r="BD20"/>
      <c r="BE20"/>
      <c r="BF20"/>
      <c r="BG20"/>
      <c r="BH20"/>
      <c r="BI20"/>
      <c r="BJ20"/>
      <c r="BK20"/>
      <c r="BL20"/>
      <c r="BM20"/>
      <c r="BN20"/>
    </row>
    <row r="21" spans="1:66">
      <c r="A21" t="s">
        <v>81</v>
      </c>
      <c r="B21" t="s">
        <v>172</v>
      </c>
      <c r="C21" t="s">
        <v>39</v>
      </c>
      <c r="D21">
        <f t="shared" si="0"/>
        <v>173.96643066406259</v>
      </c>
      <c r="E21">
        <v>43.491607666015597</v>
      </c>
      <c r="F21" t="s">
        <v>255</v>
      </c>
      <c r="G21" t="s">
        <v>256</v>
      </c>
      <c r="H21" t="s">
        <v>257</v>
      </c>
      <c r="I21" t="s">
        <v>257</v>
      </c>
      <c r="J21" t="s">
        <v>258</v>
      </c>
      <c r="K21" t="s">
        <v>259</v>
      </c>
      <c r="L21">
        <v>869.83215332031295</v>
      </c>
      <c r="M21"/>
      <c r="N21"/>
      <c r="O21">
        <v>46.906497955322301</v>
      </c>
      <c r="P21">
        <v>40.086605072021499</v>
      </c>
      <c r="Q21">
        <v>17221</v>
      </c>
      <c r="R21">
        <v>625</v>
      </c>
      <c r="S21">
        <v>16596</v>
      </c>
      <c r="T21">
        <v>0</v>
      </c>
      <c r="U21">
        <v>0</v>
      </c>
      <c r="V21">
        <v>0</v>
      </c>
      <c r="W21">
        <v>0</v>
      </c>
      <c r="X21"/>
      <c r="Y21"/>
      <c r="Z21"/>
      <c r="AA21"/>
      <c r="AB21"/>
      <c r="AC21"/>
      <c r="AD21"/>
      <c r="AE21"/>
      <c r="AF21">
        <v>4766.1611328125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>
        <v>5387.8905273437504</v>
      </c>
      <c r="AU21">
        <v>4083.00031225168</v>
      </c>
      <c r="AV21">
        <v>4130.3585599975904</v>
      </c>
      <c r="AW21"/>
      <c r="AX21"/>
      <c r="AY21"/>
      <c r="AZ21"/>
      <c r="BA21">
        <v>45.232658386230497</v>
      </c>
      <c r="BB21">
        <v>41.753128051757798</v>
      </c>
      <c r="BC21"/>
      <c r="BD21"/>
      <c r="BE21"/>
      <c r="BF21"/>
      <c r="BG21"/>
      <c r="BH21"/>
      <c r="BI21"/>
      <c r="BJ21"/>
      <c r="BK21"/>
      <c r="BL21"/>
      <c r="BM21"/>
      <c r="BN21"/>
    </row>
    <row r="22" spans="1:66">
      <c r="A22" t="s">
        <v>113</v>
      </c>
      <c r="B22" t="s">
        <v>173</v>
      </c>
      <c r="C22" t="s">
        <v>57</v>
      </c>
      <c r="D22">
        <f t="shared" si="0"/>
        <v>78.800939941406199</v>
      </c>
      <c r="E22">
        <v>19.7002353668213</v>
      </c>
      <c r="F22" t="s">
        <v>255</v>
      </c>
      <c r="G22" t="s">
        <v>256</v>
      </c>
      <c r="H22" t="s">
        <v>257</v>
      </c>
      <c r="I22" t="s">
        <v>257</v>
      </c>
      <c r="J22" t="s">
        <v>258</v>
      </c>
      <c r="K22" t="s">
        <v>259</v>
      </c>
      <c r="L22">
        <v>394.00469970703102</v>
      </c>
      <c r="M22"/>
      <c r="N22"/>
      <c r="O22">
        <v>21.931667327880898</v>
      </c>
      <c r="P22">
        <v>17.473028182983398</v>
      </c>
      <c r="Q22">
        <v>18066</v>
      </c>
      <c r="R22">
        <v>300</v>
      </c>
      <c r="S22">
        <v>17766</v>
      </c>
      <c r="T22">
        <v>0</v>
      </c>
      <c r="U22">
        <v>0</v>
      </c>
      <c r="V22">
        <v>0</v>
      </c>
      <c r="W22">
        <v>0</v>
      </c>
      <c r="X22"/>
      <c r="Y22"/>
      <c r="Z22"/>
      <c r="AA22"/>
      <c r="AB22"/>
      <c r="AC22"/>
      <c r="AD22"/>
      <c r="AE22"/>
      <c r="AF22">
        <v>4523.91845703125</v>
      </c>
      <c r="AG22"/>
      <c r="AH22"/>
      <c r="AI22"/>
      <c r="AJ22"/>
      <c r="AK22"/>
      <c r="AL22"/>
      <c r="AM22"/>
      <c r="AN22"/>
      <c r="AO22"/>
      <c r="AP22"/>
      <c r="AQ22"/>
      <c r="AR22"/>
      <c r="AS22"/>
      <c r="AT22">
        <v>5417.8445296223999</v>
      </c>
      <c r="AU22">
        <v>3538.5534950916799</v>
      </c>
      <c r="AV22">
        <v>3569.7605863326298</v>
      </c>
      <c r="AW22"/>
      <c r="AX22"/>
      <c r="AY22"/>
      <c r="AZ22"/>
      <c r="BA22">
        <v>20.838193893432599</v>
      </c>
      <c r="BB22">
        <v>18.563377380371101</v>
      </c>
      <c r="BC22"/>
      <c r="BD22"/>
      <c r="BE22"/>
      <c r="BF22"/>
      <c r="BG22"/>
      <c r="BH22"/>
      <c r="BI22"/>
      <c r="BJ22"/>
      <c r="BK22"/>
      <c r="BL22"/>
      <c r="BM22"/>
      <c r="BN22"/>
    </row>
    <row r="23" spans="1:66">
      <c r="A23" t="s">
        <v>82</v>
      </c>
      <c r="B23" t="s">
        <v>173</v>
      </c>
      <c r="C23" t="s">
        <v>39</v>
      </c>
      <c r="D23">
        <f t="shared" si="0"/>
        <v>125.39171142578121</v>
      </c>
      <c r="E23">
        <v>31.347927093505898</v>
      </c>
      <c r="F23" t="s">
        <v>255</v>
      </c>
      <c r="G23" t="s">
        <v>256</v>
      </c>
      <c r="H23" t="s">
        <v>257</v>
      </c>
      <c r="I23" t="s">
        <v>257</v>
      </c>
      <c r="J23" t="s">
        <v>258</v>
      </c>
      <c r="K23" t="s">
        <v>259</v>
      </c>
      <c r="L23">
        <v>626.95855712890602</v>
      </c>
      <c r="M23"/>
      <c r="N23"/>
      <c r="O23">
        <v>34.274147033691399</v>
      </c>
      <c r="P23">
        <v>28.428970336914102</v>
      </c>
      <c r="Q23">
        <v>16810</v>
      </c>
      <c r="R23">
        <v>442</v>
      </c>
      <c r="S23">
        <v>16368</v>
      </c>
      <c r="T23">
        <v>0</v>
      </c>
      <c r="U23">
        <v>0</v>
      </c>
      <c r="V23">
        <v>0</v>
      </c>
      <c r="W23">
        <v>0</v>
      </c>
      <c r="X23"/>
      <c r="Y23"/>
      <c r="Z23"/>
      <c r="AA23"/>
      <c r="AB23"/>
      <c r="AC23"/>
      <c r="AD23"/>
      <c r="AE23"/>
      <c r="AF23">
        <v>4766.1611328125</v>
      </c>
      <c r="AG23"/>
      <c r="AH23"/>
      <c r="AI23"/>
      <c r="AJ23"/>
      <c r="AK23"/>
      <c r="AL23"/>
      <c r="AM23"/>
      <c r="AN23"/>
      <c r="AO23"/>
      <c r="AP23"/>
      <c r="AQ23"/>
      <c r="AR23"/>
      <c r="AS23"/>
      <c r="AT23">
        <v>5385.7491383272099</v>
      </c>
      <c r="AU23">
        <v>4038.9234151830901</v>
      </c>
      <c r="AV23">
        <v>4074.3366792895499</v>
      </c>
      <c r="AW23"/>
      <c r="AX23"/>
      <c r="AY23"/>
      <c r="AZ23"/>
      <c r="BA23">
        <v>32.8399848937988</v>
      </c>
      <c r="BB23">
        <v>29.857759475708001</v>
      </c>
      <c r="BC23"/>
      <c r="BD23"/>
      <c r="BE23"/>
      <c r="BF23"/>
      <c r="BG23"/>
      <c r="BH23"/>
      <c r="BI23"/>
      <c r="BJ23"/>
      <c r="BK23"/>
      <c r="BL23"/>
      <c r="BM23"/>
      <c r="BN23"/>
    </row>
    <row r="24" spans="1:66">
      <c r="A24" t="s">
        <v>114</v>
      </c>
      <c r="B24" t="s">
        <v>174</v>
      </c>
      <c r="C24" t="s">
        <v>57</v>
      </c>
      <c r="D24">
        <f t="shared" si="0"/>
        <v>87.201611328124997</v>
      </c>
      <c r="E24">
        <v>21.8004035949707</v>
      </c>
      <c r="F24" t="s">
        <v>255</v>
      </c>
      <c r="G24" t="s">
        <v>256</v>
      </c>
      <c r="H24" t="s">
        <v>257</v>
      </c>
      <c r="I24" t="s">
        <v>257</v>
      </c>
      <c r="J24" t="s">
        <v>258</v>
      </c>
      <c r="K24" t="s">
        <v>259</v>
      </c>
      <c r="L24">
        <v>436.008056640625</v>
      </c>
      <c r="M24"/>
      <c r="N24"/>
      <c r="O24">
        <v>24.195228576660199</v>
      </c>
      <c r="P24">
        <v>19.410446166992202</v>
      </c>
      <c r="Q24">
        <v>17375</v>
      </c>
      <c r="R24">
        <v>319</v>
      </c>
      <c r="S24">
        <v>17056</v>
      </c>
      <c r="T24">
        <v>0</v>
      </c>
      <c r="U24">
        <v>0</v>
      </c>
      <c r="V24">
        <v>0</v>
      </c>
      <c r="W24">
        <v>0</v>
      </c>
      <c r="X24"/>
      <c r="Y24"/>
      <c r="Z24"/>
      <c r="AA24"/>
      <c r="AB24"/>
      <c r="AC24"/>
      <c r="AD24"/>
      <c r="AE24"/>
      <c r="AF24">
        <v>4523.91845703125</v>
      </c>
      <c r="AG24"/>
      <c r="AH24"/>
      <c r="AI24"/>
      <c r="AJ24"/>
      <c r="AK24"/>
      <c r="AL24"/>
      <c r="AM24"/>
      <c r="AN24"/>
      <c r="AO24"/>
      <c r="AP24"/>
      <c r="AQ24"/>
      <c r="AR24"/>
      <c r="AS24"/>
      <c r="AT24">
        <v>5402.62239481289</v>
      </c>
      <c r="AU24">
        <v>3497.6587303977499</v>
      </c>
      <c r="AV24">
        <v>3532.6333150854298</v>
      </c>
      <c r="AW24"/>
      <c r="AX24"/>
      <c r="AY24"/>
      <c r="AZ24"/>
      <c r="BA24">
        <v>23.021642684936499</v>
      </c>
      <c r="BB24">
        <v>20.580430984497099</v>
      </c>
      <c r="BC24"/>
      <c r="BD24"/>
      <c r="BE24"/>
      <c r="BF24"/>
      <c r="BG24"/>
      <c r="BH24"/>
      <c r="BI24"/>
      <c r="BJ24"/>
      <c r="BK24"/>
      <c r="BL24"/>
      <c r="BM24"/>
      <c r="BN24"/>
    </row>
    <row r="25" spans="1:66">
      <c r="A25" t="s">
        <v>83</v>
      </c>
      <c r="B25" t="s">
        <v>174</v>
      </c>
      <c r="C25" t="s">
        <v>39</v>
      </c>
      <c r="D25">
        <f t="shared" si="0"/>
        <v>134.0192993164062</v>
      </c>
      <c r="E25">
        <v>33.504825592041001</v>
      </c>
      <c r="F25" t="s">
        <v>255</v>
      </c>
      <c r="G25" t="s">
        <v>256</v>
      </c>
      <c r="H25" t="s">
        <v>257</v>
      </c>
      <c r="I25" t="s">
        <v>257</v>
      </c>
      <c r="J25" t="s">
        <v>258</v>
      </c>
      <c r="K25" t="s">
        <v>259</v>
      </c>
      <c r="L25">
        <v>670.09649658203102</v>
      </c>
      <c r="M25"/>
      <c r="N25"/>
      <c r="O25">
        <v>36.430809020996101</v>
      </c>
      <c r="P25">
        <v>30.586097717285199</v>
      </c>
      <c r="Q25">
        <v>17986</v>
      </c>
      <c r="R25">
        <v>505</v>
      </c>
      <c r="S25">
        <v>17481</v>
      </c>
      <c r="T25">
        <v>0</v>
      </c>
      <c r="U25">
        <v>0</v>
      </c>
      <c r="V25">
        <v>0</v>
      </c>
      <c r="W25">
        <v>0</v>
      </c>
      <c r="X25"/>
      <c r="Y25"/>
      <c r="Z25"/>
      <c r="AA25"/>
      <c r="AB25"/>
      <c r="AC25"/>
      <c r="AD25"/>
      <c r="AE25"/>
      <c r="AF25">
        <v>4766.1611328125</v>
      </c>
      <c r="AG25"/>
      <c r="AH25"/>
      <c r="AI25"/>
      <c r="AJ25"/>
      <c r="AK25"/>
      <c r="AL25"/>
      <c r="AM25"/>
      <c r="AN25"/>
      <c r="AO25"/>
      <c r="AP25"/>
      <c r="AQ25"/>
      <c r="AR25"/>
      <c r="AS25"/>
      <c r="AT25">
        <v>5314.3570128790197</v>
      </c>
      <c r="AU25">
        <v>3970.9355108146401</v>
      </c>
      <c r="AV25">
        <v>4008.65528500248</v>
      </c>
      <c r="AW25"/>
      <c r="AX25"/>
      <c r="AY25"/>
      <c r="AZ25"/>
      <c r="BA25">
        <v>34.9967651367188</v>
      </c>
      <c r="BB25">
        <v>32.0147705078125</v>
      </c>
      <c r="BC25"/>
      <c r="BD25"/>
      <c r="BE25"/>
      <c r="BF25"/>
      <c r="BG25"/>
      <c r="BH25"/>
      <c r="BI25"/>
      <c r="BJ25"/>
      <c r="BK25"/>
      <c r="BL25"/>
      <c r="BM25"/>
      <c r="BN25"/>
    </row>
    <row r="26" spans="1:66">
      <c r="A26" t="s">
        <v>115</v>
      </c>
      <c r="B26" t="s">
        <v>175</v>
      </c>
      <c r="C26" t="s">
        <v>57</v>
      </c>
      <c r="D26">
        <f t="shared" si="0"/>
        <v>150.69592285156259</v>
      </c>
      <c r="E26">
        <v>37.673980712890597</v>
      </c>
      <c r="F26" t="s">
        <v>255</v>
      </c>
      <c r="G26" t="s">
        <v>256</v>
      </c>
      <c r="H26" t="s">
        <v>257</v>
      </c>
      <c r="I26" t="s">
        <v>257</v>
      </c>
      <c r="J26" t="s">
        <v>258</v>
      </c>
      <c r="K26" t="s">
        <v>259</v>
      </c>
      <c r="L26">
        <v>753.47961425781295</v>
      </c>
      <c r="M26"/>
      <c r="N26"/>
      <c r="O26">
        <v>40.6362113952637</v>
      </c>
      <c r="P26">
        <v>34.719188690185497</v>
      </c>
      <c r="Q26">
        <v>19768</v>
      </c>
      <c r="R26">
        <v>623</v>
      </c>
      <c r="S26">
        <v>19145</v>
      </c>
      <c r="T26">
        <v>0</v>
      </c>
      <c r="U26">
        <v>0</v>
      </c>
      <c r="V26">
        <v>0</v>
      </c>
      <c r="W26">
        <v>0</v>
      </c>
      <c r="X26"/>
      <c r="Y26"/>
      <c r="Z26"/>
      <c r="AA26"/>
      <c r="AB26"/>
      <c r="AC26"/>
      <c r="AD26"/>
      <c r="AE26"/>
      <c r="AF26">
        <v>4523.91845703125</v>
      </c>
      <c r="AG26"/>
      <c r="AH26"/>
      <c r="AI26"/>
      <c r="AJ26"/>
      <c r="AK26"/>
      <c r="AL26"/>
      <c r="AM26"/>
      <c r="AN26"/>
      <c r="AO26"/>
      <c r="AP26"/>
      <c r="AQ26"/>
      <c r="AR26"/>
      <c r="AS26"/>
      <c r="AT26">
        <v>5506.4305676602598</v>
      </c>
      <c r="AU26">
        <v>3401.6349645208602</v>
      </c>
      <c r="AV26">
        <v>3467.96882028552</v>
      </c>
      <c r="AW26"/>
      <c r="AX26"/>
      <c r="AY26"/>
      <c r="AZ26"/>
      <c r="BA26">
        <v>39.184391021728501</v>
      </c>
      <c r="BB26">
        <v>36.1655082702637</v>
      </c>
      <c r="BC26"/>
      <c r="BD26"/>
      <c r="BE26"/>
      <c r="BF26"/>
      <c r="BG26"/>
      <c r="BH26"/>
      <c r="BI26"/>
      <c r="BJ26"/>
      <c r="BK26"/>
      <c r="BL26"/>
      <c r="BM26"/>
      <c r="BN26"/>
    </row>
    <row r="27" spans="1:66">
      <c r="A27" t="s">
        <v>84</v>
      </c>
      <c r="B27" t="s">
        <v>175</v>
      </c>
      <c r="C27" t="s">
        <v>39</v>
      </c>
      <c r="D27">
        <f t="shared" si="0"/>
        <v>141.77272949218758</v>
      </c>
      <c r="E27">
        <v>35.443183898925803</v>
      </c>
      <c r="F27" t="s">
        <v>255</v>
      </c>
      <c r="G27" t="s">
        <v>256</v>
      </c>
      <c r="H27" t="s">
        <v>257</v>
      </c>
      <c r="I27" t="s">
        <v>257</v>
      </c>
      <c r="J27" t="s">
        <v>258</v>
      </c>
      <c r="K27" t="s">
        <v>259</v>
      </c>
      <c r="L27">
        <v>708.86364746093795</v>
      </c>
      <c r="M27"/>
      <c r="N27"/>
      <c r="O27">
        <v>38.467555999755902</v>
      </c>
      <c r="P27">
        <v>32.426563262939503</v>
      </c>
      <c r="Q27">
        <v>17825</v>
      </c>
      <c r="R27">
        <v>529</v>
      </c>
      <c r="S27">
        <v>17296</v>
      </c>
      <c r="T27">
        <v>0</v>
      </c>
      <c r="U27">
        <v>0</v>
      </c>
      <c r="V27">
        <v>0</v>
      </c>
      <c r="W27">
        <v>0</v>
      </c>
      <c r="X27"/>
      <c r="Y27"/>
      <c r="Z27"/>
      <c r="AA27"/>
      <c r="AB27"/>
      <c r="AC27"/>
      <c r="AD27"/>
      <c r="AE27"/>
      <c r="AF27">
        <v>4766.1611328125</v>
      </c>
      <c r="AG27"/>
      <c r="AH27"/>
      <c r="AI27"/>
      <c r="AJ27"/>
      <c r="AK27"/>
      <c r="AL27"/>
      <c r="AM27"/>
      <c r="AN27"/>
      <c r="AO27"/>
      <c r="AP27"/>
      <c r="AQ27"/>
      <c r="AR27"/>
      <c r="AS27"/>
      <c r="AT27">
        <v>5288.5198543094302</v>
      </c>
      <c r="AU27">
        <v>3762.5769926736398</v>
      </c>
      <c r="AV27">
        <v>3807.8630388899201</v>
      </c>
      <c r="AW27"/>
      <c r="AX27"/>
      <c r="AY27"/>
      <c r="AZ27"/>
      <c r="BA27">
        <v>36.985260009765597</v>
      </c>
      <c r="BB27">
        <v>33.903125762939503</v>
      </c>
      <c r="BC27"/>
      <c r="BD27"/>
      <c r="BE27"/>
      <c r="BF27"/>
      <c r="BG27"/>
      <c r="BH27"/>
      <c r="BI27"/>
      <c r="BJ27"/>
      <c r="BK27"/>
      <c r="BL27"/>
      <c r="BM27"/>
      <c r="BN27"/>
    </row>
    <row r="28" spans="1:66">
      <c r="A28" t="s">
        <v>116</v>
      </c>
      <c r="B28" t="s">
        <v>176</v>
      </c>
      <c r="C28" t="s">
        <v>57</v>
      </c>
      <c r="D28">
        <f t="shared" si="0"/>
        <v>128.3574096679688</v>
      </c>
      <c r="E28">
        <v>32.089351654052699</v>
      </c>
      <c r="F28" t="s">
        <v>255</v>
      </c>
      <c r="G28" t="s">
        <v>256</v>
      </c>
      <c r="H28" t="s">
        <v>257</v>
      </c>
      <c r="I28" t="s">
        <v>257</v>
      </c>
      <c r="J28" t="s">
        <v>258</v>
      </c>
      <c r="K28" t="s">
        <v>259</v>
      </c>
      <c r="L28">
        <v>641.78704833984398</v>
      </c>
      <c r="M28"/>
      <c r="N28"/>
      <c r="O28">
        <v>34.945884704589801</v>
      </c>
      <c r="P28">
        <v>29.2397346496582</v>
      </c>
      <c r="Q28">
        <v>18062</v>
      </c>
      <c r="R28">
        <v>486</v>
      </c>
      <c r="S28">
        <v>17576</v>
      </c>
      <c r="T28">
        <v>0</v>
      </c>
      <c r="U28">
        <v>0</v>
      </c>
      <c r="V28">
        <v>0</v>
      </c>
      <c r="W28">
        <v>0</v>
      </c>
      <c r="X28"/>
      <c r="Y28"/>
      <c r="Z28"/>
      <c r="AA28"/>
      <c r="AB28"/>
      <c r="AC28"/>
      <c r="AD28"/>
      <c r="AE28"/>
      <c r="AF28">
        <v>4523.91845703125</v>
      </c>
      <c r="AG28"/>
      <c r="AH28"/>
      <c r="AI28"/>
      <c r="AJ28"/>
      <c r="AK28"/>
      <c r="AL28"/>
      <c r="AM28"/>
      <c r="AN28"/>
      <c r="AO28"/>
      <c r="AP28"/>
      <c r="AQ28"/>
      <c r="AR28"/>
      <c r="AS28"/>
      <c r="AT28">
        <v>5609.6601783532697</v>
      </c>
      <c r="AU28">
        <v>3477.7024181506599</v>
      </c>
      <c r="AV28">
        <v>3535.0676861972902</v>
      </c>
      <c r="AW28"/>
      <c r="AX28"/>
      <c r="AY28"/>
      <c r="AZ28"/>
      <c r="BA28">
        <v>33.5458984375</v>
      </c>
      <c r="BB28">
        <v>30.634601593017599</v>
      </c>
      <c r="BC28"/>
      <c r="BD28"/>
      <c r="BE28"/>
      <c r="BF28"/>
      <c r="BG28"/>
      <c r="BH28"/>
      <c r="BI28"/>
      <c r="BJ28"/>
      <c r="BK28"/>
      <c r="BL28"/>
      <c r="BM28"/>
      <c r="BN28"/>
    </row>
    <row r="29" spans="1:66">
      <c r="A29" t="s">
        <v>85</v>
      </c>
      <c r="B29" t="s">
        <v>176</v>
      </c>
      <c r="C29" t="s">
        <v>39</v>
      </c>
      <c r="D29">
        <f t="shared" si="0"/>
        <v>142.28594970703119</v>
      </c>
      <c r="E29">
        <v>35.571487426757798</v>
      </c>
      <c r="F29" t="s">
        <v>255</v>
      </c>
      <c r="G29" t="s">
        <v>256</v>
      </c>
      <c r="H29" t="s">
        <v>257</v>
      </c>
      <c r="I29" t="s">
        <v>257</v>
      </c>
      <c r="J29" t="s">
        <v>258</v>
      </c>
      <c r="K29" t="s">
        <v>259</v>
      </c>
      <c r="L29">
        <v>711.42974853515602</v>
      </c>
      <c r="M29"/>
      <c r="N29"/>
      <c r="O29">
        <v>38.672061920166001</v>
      </c>
      <c r="P29">
        <v>32.479057312011697</v>
      </c>
      <c r="Q29">
        <v>17023</v>
      </c>
      <c r="R29">
        <v>507</v>
      </c>
      <c r="S29">
        <v>16516</v>
      </c>
      <c r="T29">
        <v>0</v>
      </c>
      <c r="U29">
        <v>0</v>
      </c>
      <c r="V29">
        <v>0</v>
      </c>
      <c r="W29">
        <v>0</v>
      </c>
      <c r="X29"/>
      <c r="Y29"/>
      <c r="Z29"/>
      <c r="AA29"/>
      <c r="AB29"/>
      <c r="AC29"/>
      <c r="AD29"/>
      <c r="AE29"/>
      <c r="AF29">
        <v>4766.1611328125</v>
      </c>
      <c r="AG29"/>
      <c r="AH29"/>
      <c r="AI29"/>
      <c r="AJ29"/>
      <c r="AK29"/>
      <c r="AL29"/>
      <c r="AM29"/>
      <c r="AN29"/>
      <c r="AO29"/>
      <c r="AP29"/>
      <c r="AQ29"/>
      <c r="AR29"/>
      <c r="AS29"/>
      <c r="AT29">
        <v>5299.9754453279102</v>
      </c>
      <c r="AU29">
        <v>3787.2148330182199</v>
      </c>
      <c r="AV29">
        <v>3832.2697369975999</v>
      </c>
      <c r="AW29"/>
      <c r="AX29"/>
      <c r="AY29"/>
      <c r="AZ29"/>
      <c r="BA29">
        <v>37.152393341064503</v>
      </c>
      <c r="BB29">
        <v>33.992698669433601</v>
      </c>
      <c r="BC29"/>
      <c r="BD29"/>
      <c r="BE29"/>
      <c r="BF29"/>
      <c r="BG29"/>
      <c r="BH29"/>
      <c r="BI29"/>
      <c r="BJ29"/>
      <c r="BK29"/>
      <c r="BL29"/>
      <c r="BM29"/>
      <c r="BN29"/>
    </row>
    <row r="30" spans="1:66">
      <c r="A30" t="s">
        <v>262</v>
      </c>
      <c r="B30" t="s">
        <v>7</v>
      </c>
      <c r="C30" t="s">
        <v>57</v>
      </c>
      <c r="D30">
        <f t="shared" si="0"/>
        <v>0</v>
      </c>
      <c r="E30">
        <v>0</v>
      </c>
      <c r="F30" t="s">
        <v>255</v>
      </c>
      <c r="G30" t="s">
        <v>256</v>
      </c>
      <c r="H30" t="s">
        <v>257</v>
      </c>
      <c r="I30" t="s">
        <v>257</v>
      </c>
      <c r="J30" t="s">
        <v>258</v>
      </c>
      <c r="K30" t="s">
        <v>259</v>
      </c>
      <c r="L30">
        <v>0</v>
      </c>
      <c r="M30"/>
      <c r="N30"/>
      <c r="O30">
        <v>0.191982641816139</v>
      </c>
      <c r="P30">
        <v>0</v>
      </c>
      <c r="Q30">
        <v>18361</v>
      </c>
      <c r="R30">
        <v>0</v>
      </c>
      <c r="S30">
        <v>18361</v>
      </c>
      <c r="T30">
        <v>0</v>
      </c>
      <c r="U30">
        <v>0</v>
      </c>
      <c r="V30">
        <v>0</v>
      </c>
      <c r="W30">
        <v>0</v>
      </c>
      <c r="X30"/>
      <c r="Y30"/>
      <c r="Z30"/>
      <c r="AA30"/>
      <c r="AB30"/>
      <c r="AC30"/>
      <c r="AD30"/>
      <c r="AE30"/>
      <c r="AF30">
        <v>4523.91845703125</v>
      </c>
      <c r="AG30"/>
      <c r="AH30"/>
      <c r="AI30"/>
      <c r="AJ30"/>
      <c r="AK30"/>
      <c r="AL30"/>
      <c r="AM30"/>
      <c r="AN30"/>
      <c r="AO30"/>
      <c r="AP30"/>
      <c r="AQ30"/>
      <c r="AR30"/>
      <c r="AS30"/>
      <c r="AT30">
        <v>0</v>
      </c>
      <c r="AU30">
        <v>3455.2490183847599</v>
      </c>
      <c r="AV30">
        <v>3455.2490183847499</v>
      </c>
      <c r="AW30"/>
      <c r="AX30"/>
      <c r="AY30"/>
      <c r="AZ30"/>
      <c r="BA30">
        <v>8.7721161544322995E-2</v>
      </c>
      <c r="BB30">
        <v>0</v>
      </c>
      <c r="BC30"/>
      <c r="BD30"/>
      <c r="BE30"/>
      <c r="BF30"/>
      <c r="BG30"/>
      <c r="BH30"/>
      <c r="BI30"/>
      <c r="BJ30"/>
      <c r="BK30"/>
      <c r="BL30"/>
      <c r="BM30"/>
      <c r="BN30"/>
    </row>
    <row r="31" spans="1:66">
      <c r="A31" t="s">
        <v>261</v>
      </c>
      <c r="B31" t="s">
        <v>7</v>
      </c>
      <c r="C31" t="s">
        <v>39</v>
      </c>
      <c r="D31">
        <f t="shared" si="0"/>
        <v>0</v>
      </c>
      <c r="E31">
        <v>0</v>
      </c>
      <c r="F31" t="s">
        <v>255</v>
      </c>
      <c r="G31" t="s">
        <v>256</v>
      </c>
      <c r="H31" t="s">
        <v>257</v>
      </c>
      <c r="I31" t="s">
        <v>257</v>
      </c>
      <c r="J31" t="s">
        <v>258</v>
      </c>
      <c r="K31" t="s">
        <v>259</v>
      </c>
      <c r="L31">
        <v>0</v>
      </c>
      <c r="M31"/>
      <c r="N31"/>
      <c r="O31">
        <v>0.18477657437324499</v>
      </c>
      <c r="P31">
        <v>0</v>
      </c>
      <c r="Q31">
        <v>19077</v>
      </c>
      <c r="R31">
        <v>0</v>
      </c>
      <c r="S31">
        <v>19077</v>
      </c>
      <c r="T31">
        <v>0</v>
      </c>
      <c r="U31">
        <v>0</v>
      </c>
      <c r="V31">
        <v>0</v>
      </c>
      <c r="W31">
        <v>0</v>
      </c>
      <c r="X31"/>
      <c r="Y31"/>
      <c r="Z31"/>
      <c r="AA31"/>
      <c r="AB31"/>
      <c r="AC31"/>
      <c r="AD31"/>
      <c r="AE31"/>
      <c r="AF31">
        <v>4766.1611328125</v>
      </c>
      <c r="AG31"/>
      <c r="AH31"/>
      <c r="AI31"/>
      <c r="AJ31"/>
      <c r="AK31"/>
      <c r="AL31"/>
      <c r="AM31"/>
      <c r="AN31"/>
      <c r="AO31"/>
      <c r="AP31"/>
      <c r="AQ31"/>
      <c r="AR31"/>
      <c r="AS31"/>
      <c r="AT31">
        <v>0</v>
      </c>
      <c r="AU31">
        <v>3781.9578241535301</v>
      </c>
      <c r="AV31">
        <v>3781.9578241535301</v>
      </c>
      <c r="AW31"/>
      <c r="AX31"/>
      <c r="AY31"/>
      <c r="AZ31"/>
      <c r="BA31">
        <v>8.4428682923316997E-2</v>
      </c>
      <c r="BB31">
        <v>0</v>
      </c>
      <c r="BC31"/>
      <c r="BD31"/>
      <c r="BE31"/>
      <c r="BF31"/>
      <c r="BG31"/>
      <c r="BH31"/>
      <c r="BI31"/>
      <c r="BJ31"/>
      <c r="BK31"/>
      <c r="BL31"/>
      <c r="BM31"/>
      <c r="BN31"/>
    </row>
    <row r="32" spans="1:66">
      <c r="A32" t="s">
        <v>150</v>
      </c>
      <c r="B32" t="s">
        <v>55</v>
      </c>
      <c r="C32" t="s">
        <v>57</v>
      </c>
      <c r="D32">
        <f t="shared" si="0"/>
        <v>19.362478637695322</v>
      </c>
      <c r="E32">
        <v>4.8406195640564</v>
      </c>
      <c r="F32" t="s">
        <v>255</v>
      </c>
      <c r="G32" t="s">
        <v>256</v>
      </c>
      <c r="H32" t="s">
        <v>257</v>
      </c>
      <c r="I32" t="s">
        <v>257</v>
      </c>
      <c r="J32" t="s">
        <v>258</v>
      </c>
      <c r="K32" t="s">
        <v>259</v>
      </c>
      <c r="L32">
        <v>96.812393188476605</v>
      </c>
      <c r="M32"/>
      <c r="N32"/>
      <c r="O32">
        <v>6.0510601997375497</v>
      </c>
      <c r="P32">
        <v>3.80412745475769</v>
      </c>
      <c r="Q32">
        <v>17535</v>
      </c>
      <c r="R32">
        <v>72</v>
      </c>
      <c r="S32">
        <v>17463</v>
      </c>
      <c r="T32">
        <v>0</v>
      </c>
      <c r="U32">
        <v>0</v>
      </c>
      <c r="V32">
        <v>0</v>
      </c>
      <c r="W32">
        <v>0</v>
      </c>
      <c r="X32"/>
      <c r="Y32"/>
      <c r="Z32"/>
      <c r="AA32"/>
      <c r="AB32"/>
      <c r="AC32"/>
      <c r="AD32"/>
      <c r="AE32"/>
      <c r="AF32">
        <v>4523.91845703125</v>
      </c>
      <c r="AG32"/>
      <c r="AH32"/>
      <c r="AI32"/>
      <c r="AJ32"/>
      <c r="AK32"/>
      <c r="AL32"/>
      <c r="AM32"/>
      <c r="AN32"/>
      <c r="AO32"/>
      <c r="AP32"/>
      <c r="AQ32"/>
      <c r="AR32"/>
      <c r="AS32"/>
      <c r="AT32">
        <v>5529.4761691623298</v>
      </c>
      <c r="AU32">
        <v>3524.6361375127299</v>
      </c>
      <c r="AV32">
        <v>3532.8681581730498</v>
      </c>
      <c r="AW32"/>
      <c r="AX32"/>
      <c r="AY32"/>
      <c r="AZ32"/>
      <c r="BA32">
        <v>5.4324054718017596</v>
      </c>
      <c r="BB32">
        <v>4.29364061355591</v>
      </c>
      <c r="BC32"/>
      <c r="BD32"/>
      <c r="BE32"/>
      <c r="BF32"/>
      <c r="BG32"/>
      <c r="BH32"/>
      <c r="BI32"/>
      <c r="BJ32"/>
      <c r="BK32"/>
      <c r="BL32"/>
      <c r="BM32"/>
      <c r="BN32"/>
    </row>
    <row r="33" spans="1:66">
      <c r="A33" t="s">
        <v>149</v>
      </c>
      <c r="B33" t="s">
        <v>55</v>
      </c>
      <c r="C33" t="s">
        <v>39</v>
      </c>
      <c r="D33">
        <f t="shared" si="0"/>
        <v>23.8805633544922</v>
      </c>
      <c r="E33">
        <v>5.9701409339904803</v>
      </c>
      <c r="F33" t="s">
        <v>255</v>
      </c>
      <c r="G33" t="s">
        <v>256</v>
      </c>
      <c r="H33" t="s">
        <v>257</v>
      </c>
      <c r="I33" t="s">
        <v>257</v>
      </c>
      <c r="J33" t="s">
        <v>258</v>
      </c>
      <c r="K33" t="s">
        <v>259</v>
      </c>
      <c r="L33">
        <v>119.40281677246099</v>
      </c>
      <c r="M33"/>
      <c r="N33"/>
      <c r="O33">
        <v>7.34521532058716</v>
      </c>
      <c r="P33">
        <v>4.7792382240295401</v>
      </c>
      <c r="Q33">
        <v>16595</v>
      </c>
      <c r="R33">
        <v>84</v>
      </c>
      <c r="S33">
        <v>16511</v>
      </c>
      <c r="T33">
        <v>0</v>
      </c>
      <c r="U33">
        <v>0</v>
      </c>
      <c r="V33">
        <v>0</v>
      </c>
      <c r="W33">
        <v>0</v>
      </c>
      <c r="X33"/>
      <c r="Y33"/>
      <c r="Z33"/>
      <c r="AA33"/>
      <c r="AB33"/>
      <c r="AC33"/>
      <c r="AD33"/>
      <c r="AE33"/>
      <c r="AF33">
        <v>4766.1611328125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>
        <v>5333.7276785714303</v>
      </c>
      <c r="AU33">
        <v>3844.8669348571102</v>
      </c>
      <c r="AV33">
        <v>3852.40319894099</v>
      </c>
      <c r="AW33"/>
      <c r="AX33"/>
      <c r="AY33"/>
      <c r="AZ33"/>
      <c r="BA33">
        <v>6.6441807746887198</v>
      </c>
      <c r="BB33">
        <v>5.3435597419738796</v>
      </c>
      <c r="BC33"/>
      <c r="BD33"/>
      <c r="BE33"/>
      <c r="BF33"/>
      <c r="BG33"/>
      <c r="BH33"/>
      <c r="BI33"/>
      <c r="BJ33"/>
      <c r="BK33"/>
      <c r="BL33"/>
      <c r="BM33"/>
      <c r="BN33"/>
    </row>
  </sheetData>
  <autoFilter ref="A1:BR1" xr:uid="{62B4373B-A5C6-AC46-9277-C22408EE8D64}">
    <sortState xmlns:xlrd2="http://schemas.microsoft.com/office/spreadsheetml/2017/richdata2" ref="A2:BR33">
      <sortCondition ref="B1:B33"/>
    </sortState>
  </autoFilter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B545F-239A-1E45-A1DC-B4D7255528CD}">
  <sheetPr>
    <pageSetUpPr fitToPage="1"/>
  </sheetPr>
  <dimension ref="B4:N32"/>
  <sheetViews>
    <sheetView workbookViewId="0">
      <selection activeCell="E10" sqref="E10"/>
    </sheetView>
  </sheetViews>
  <sheetFormatPr defaultColWidth="10.6640625" defaultRowHeight="15.5"/>
  <cols>
    <col min="2" max="14" width="17" customWidth="1"/>
  </cols>
  <sheetData>
    <row r="4" spans="2:14" ht="16" thickBot="1"/>
    <row r="5" spans="2:14" ht="16" thickBot="1">
      <c r="B5" s="39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40">
        <v>12</v>
      </c>
    </row>
    <row r="6" spans="2:14" ht="16" thickBot="1">
      <c r="B6" s="3"/>
      <c r="C6" s="41"/>
      <c r="D6" s="41"/>
      <c r="E6" s="175" t="s">
        <v>162</v>
      </c>
      <c r="F6" s="175" t="s">
        <v>162</v>
      </c>
      <c r="G6" s="171" t="s">
        <v>25</v>
      </c>
      <c r="H6" s="171" t="s">
        <v>25</v>
      </c>
      <c r="I6" s="157" t="s">
        <v>32</v>
      </c>
      <c r="J6" s="157" t="s">
        <v>32</v>
      </c>
      <c r="K6" s="120" t="s">
        <v>144</v>
      </c>
      <c r="L6" s="120" t="s">
        <v>144</v>
      </c>
      <c r="M6" s="42"/>
      <c r="N6" s="43"/>
    </row>
    <row r="7" spans="2:14">
      <c r="B7" s="7" t="s">
        <v>1</v>
      </c>
      <c r="C7" s="31"/>
      <c r="D7" s="134"/>
      <c r="E7" s="176" t="s">
        <v>177</v>
      </c>
      <c r="F7" s="176" t="s">
        <v>7</v>
      </c>
      <c r="G7" s="172" t="s">
        <v>177</v>
      </c>
      <c r="H7" s="172" t="s">
        <v>7</v>
      </c>
      <c r="I7" s="158" t="s">
        <v>177</v>
      </c>
      <c r="J7" s="158" t="s">
        <v>7</v>
      </c>
      <c r="K7" s="121" t="s">
        <v>177</v>
      </c>
      <c r="L7" s="121" t="s">
        <v>7</v>
      </c>
      <c r="M7" s="198" t="s">
        <v>189</v>
      </c>
      <c r="N7" s="135"/>
    </row>
    <row r="8" spans="2:14">
      <c r="B8" s="7" t="s">
        <v>2</v>
      </c>
      <c r="C8" s="32"/>
      <c r="D8" s="22"/>
      <c r="E8" s="177" t="s">
        <v>178</v>
      </c>
      <c r="F8" s="190">
        <v>11284</v>
      </c>
      <c r="G8" s="173" t="s">
        <v>178</v>
      </c>
      <c r="H8" s="188">
        <v>11284</v>
      </c>
      <c r="I8" s="159" t="s">
        <v>178</v>
      </c>
      <c r="J8" s="192">
        <v>11284</v>
      </c>
      <c r="K8" s="122" t="s">
        <v>178</v>
      </c>
      <c r="L8" s="183">
        <v>11284</v>
      </c>
      <c r="M8" s="196" t="s">
        <v>190</v>
      </c>
      <c r="N8" s="130"/>
    </row>
    <row r="9" spans="2:14">
      <c r="B9" s="7" t="s">
        <v>3</v>
      </c>
      <c r="C9" s="32"/>
      <c r="D9" s="22"/>
      <c r="E9" s="177" t="s">
        <v>179</v>
      </c>
      <c r="F9" s="190">
        <v>12011</v>
      </c>
      <c r="G9" s="173" t="s">
        <v>179</v>
      </c>
      <c r="H9" s="188">
        <v>12011</v>
      </c>
      <c r="I9" s="159" t="s">
        <v>179</v>
      </c>
      <c r="J9" s="192">
        <v>12011</v>
      </c>
      <c r="K9" s="122" t="s">
        <v>179</v>
      </c>
      <c r="L9" s="183">
        <v>12011</v>
      </c>
      <c r="M9" s="197" t="s">
        <v>189</v>
      </c>
      <c r="N9" s="130"/>
    </row>
    <row r="10" spans="2:14">
      <c r="B10" s="7" t="s">
        <v>4</v>
      </c>
      <c r="C10" s="32"/>
      <c r="D10" s="22"/>
      <c r="E10" s="177" t="s">
        <v>180</v>
      </c>
      <c r="F10" s="190">
        <v>12045</v>
      </c>
      <c r="G10" s="173" t="s">
        <v>180</v>
      </c>
      <c r="H10" s="188">
        <v>12045</v>
      </c>
      <c r="I10" s="159" t="s">
        <v>180</v>
      </c>
      <c r="J10" s="192">
        <v>12045</v>
      </c>
      <c r="K10" s="122" t="s">
        <v>180</v>
      </c>
      <c r="L10" s="183">
        <v>12045</v>
      </c>
      <c r="M10" s="197" t="s">
        <v>191</v>
      </c>
      <c r="N10" s="155"/>
    </row>
    <row r="11" spans="2:14">
      <c r="B11" s="7" t="s">
        <v>5</v>
      </c>
      <c r="C11" s="32"/>
      <c r="D11" s="22"/>
      <c r="E11" s="177" t="s">
        <v>181</v>
      </c>
      <c r="F11" s="190" t="s">
        <v>160</v>
      </c>
      <c r="G11" s="173" t="s">
        <v>181</v>
      </c>
      <c r="H11" s="188" t="s">
        <v>160</v>
      </c>
      <c r="I11" s="159" t="s">
        <v>181</v>
      </c>
      <c r="J11" s="192" t="s">
        <v>160</v>
      </c>
      <c r="K11" s="122" t="s">
        <v>181</v>
      </c>
      <c r="L11" s="183" t="s">
        <v>160</v>
      </c>
      <c r="M11" s="195" t="s">
        <v>156</v>
      </c>
      <c r="N11" s="156"/>
    </row>
    <row r="12" spans="2:14">
      <c r="B12" s="7" t="s">
        <v>6</v>
      </c>
      <c r="C12" s="32"/>
      <c r="D12" s="22"/>
      <c r="E12" s="177" t="s">
        <v>182</v>
      </c>
      <c r="F12" s="190" t="s">
        <v>192</v>
      </c>
      <c r="G12" s="173" t="s">
        <v>182</v>
      </c>
      <c r="H12" s="188" t="s">
        <v>192</v>
      </c>
      <c r="I12" s="159" t="s">
        <v>182</v>
      </c>
      <c r="J12" s="192" t="s">
        <v>192</v>
      </c>
      <c r="K12" s="122" t="s">
        <v>182</v>
      </c>
      <c r="L12" s="183" t="s">
        <v>192</v>
      </c>
      <c r="M12" s="195" t="s">
        <v>155</v>
      </c>
      <c r="N12" s="130"/>
    </row>
    <row r="13" spans="2:14">
      <c r="B13" s="7" t="s">
        <v>8</v>
      </c>
      <c r="C13" s="32"/>
      <c r="D13" s="22"/>
      <c r="E13" s="190">
        <v>11194</v>
      </c>
      <c r="F13" s="190" t="s">
        <v>193</v>
      </c>
      <c r="G13" s="188">
        <v>11194</v>
      </c>
      <c r="H13" s="188" t="s">
        <v>193</v>
      </c>
      <c r="I13" s="186">
        <v>11194</v>
      </c>
      <c r="J13" s="186" t="s">
        <v>193</v>
      </c>
      <c r="K13" s="184">
        <v>11194</v>
      </c>
      <c r="L13" s="184" t="s">
        <v>193</v>
      </c>
      <c r="M13" s="193" t="s">
        <v>154</v>
      </c>
      <c r="N13" s="130"/>
    </row>
    <row r="14" spans="2:14" ht="16" thickBot="1">
      <c r="B14" s="8" t="s">
        <v>9</v>
      </c>
      <c r="C14" s="33"/>
      <c r="D14" s="199"/>
      <c r="E14" s="191">
        <v>11245</v>
      </c>
      <c r="F14" s="178" t="s">
        <v>7</v>
      </c>
      <c r="G14" s="189">
        <v>11245</v>
      </c>
      <c r="H14" s="174" t="s">
        <v>7</v>
      </c>
      <c r="I14" s="187">
        <v>11245</v>
      </c>
      <c r="J14" s="160" t="s">
        <v>7</v>
      </c>
      <c r="K14" s="185">
        <v>11245</v>
      </c>
      <c r="L14" s="123" t="s">
        <v>7</v>
      </c>
      <c r="M14" s="200" t="s">
        <v>153</v>
      </c>
      <c r="N14" s="131"/>
    </row>
    <row r="15" spans="2:14">
      <c r="C15" s="21"/>
      <c r="D15" s="21"/>
      <c r="E15" s="21"/>
      <c r="F15" s="21"/>
    </row>
    <row r="16" spans="2:14" ht="16" thickBot="1"/>
    <row r="17" spans="2:14" ht="17" customHeight="1" thickBot="1">
      <c r="B17" s="13"/>
      <c r="C17" s="14" t="s">
        <v>18</v>
      </c>
      <c r="D17" s="12"/>
      <c r="E17" s="11"/>
      <c r="F17" s="1"/>
      <c r="G17" s="152"/>
      <c r="H17" s="136"/>
      <c r="I17" s="136"/>
      <c r="J17" s="137"/>
      <c r="K17" s="136"/>
      <c r="L17" s="136"/>
      <c r="M17" s="137"/>
      <c r="N17" s="1"/>
    </row>
    <row r="18" spans="2:14">
      <c r="B18" s="3"/>
      <c r="C18" s="4" t="s">
        <v>10</v>
      </c>
      <c r="D18" s="9">
        <v>20</v>
      </c>
      <c r="E18" s="17"/>
      <c r="F18" s="2"/>
      <c r="G18" s="138"/>
      <c r="H18" s="138"/>
      <c r="I18" s="139"/>
      <c r="J18" s="139"/>
      <c r="K18" s="138"/>
      <c r="L18" s="139"/>
      <c r="M18" s="139"/>
      <c r="N18" s="2"/>
    </row>
    <row r="19" spans="2:14">
      <c r="B19" s="5" t="s">
        <v>11</v>
      </c>
      <c r="C19" s="15">
        <v>5</v>
      </c>
      <c r="D19" s="9">
        <f>(C19*$D$18)</f>
        <v>100</v>
      </c>
      <c r="E19" s="17"/>
      <c r="F19" s="2"/>
      <c r="G19" s="138"/>
      <c r="H19" s="138"/>
      <c r="I19" s="139"/>
      <c r="J19" s="139"/>
      <c r="K19" s="138"/>
      <c r="L19" s="139"/>
      <c r="M19" s="139"/>
      <c r="N19" s="2"/>
    </row>
    <row r="20" spans="2:14">
      <c r="B20" s="5" t="s">
        <v>12</v>
      </c>
      <c r="C20" s="15">
        <v>2</v>
      </c>
      <c r="D20" s="9">
        <f>(C20*$D$18)</f>
        <v>40</v>
      </c>
      <c r="E20" s="17"/>
      <c r="F20" s="2"/>
      <c r="G20" s="138"/>
      <c r="H20" s="138"/>
      <c r="I20" s="139"/>
      <c r="J20" s="139"/>
      <c r="K20" s="138"/>
      <c r="L20" s="139"/>
      <c r="M20" s="139"/>
      <c r="N20" s="2"/>
    </row>
    <row r="21" spans="2:14">
      <c r="B21" s="5" t="s">
        <v>13</v>
      </c>
      <c r="C21" s="15">
        <v>1</v>
      </c>
      <c r="D21" s="9">
        <f>(C21*$D$18)</f>
        <v>20</v>
      </c>
      <c r="E21" s="17"/>
      <c r="F21" s="2"/>
      <c r="G21" s="138"/>
      <c r="H21" s="138"/>
      <c r="I21" s="139"/>
      <c r="J21" s="139"/>
      <c r="K21" s="138"/>
      <c r="L21" s="139"/>
      <c r="M21" s="139"/>
      <c r="N21" s="1"/>
    </row>
    <row r="22" spans="2:14">
      <c r="B22" s="5" t="s">
        <v>14</v>
      </c>
      <c r="C22" s="15">
        <v>1</v>
      </c>
      <c r="D22" s="9">
        <f>(C22*$D$18)</f>
        <v>20</v>
      </c>
      <c r="E22" s="17"/>
      <c r="F22" s="2"/>
      <c r="G22" s="138"/>
      <c r="H22" s="138"/>
      <c r="I22" s="139"/>
      <c r="J22" s="139"/>
      <c r="K22" s="138"/>
      <c r="L22" s="139"/>
      <c r="M22" s="139"/>
      <c r="N22" s="1"/>
    </row>
    <row r="23" spans="2:14">
      <c r="B23" s="5" t="s">
        <v>15</v>
      </c>
      <c r="C23" s="15">
        <v>6</v>
      </c>
      <c r="D23" s="9">
        <f>(C23*$D$18)</f>
        <v>120</v>
      </c>
      <c r="E23" s="17"/>
      <c r="F23" s="2"/>
      <c r="G23" s="138"/>
      <c r="H23" s="138"/>
      <c r="I23" s="139"/>
      <c r="J23" s="139"/>
      <c r="K23" s="138"/>
      <c r="L23" s="139"/>
      <c r="M23" s="139"/>
      <c r="N23" s="1"/>
    </row>
    <row r="24" spans="2:14">
      <c r="B24" s="5" t="s">
        <v>17</v>
      </c>
      <c r="C24" s="15">
        <v>5</v>
      </c>
      <c r="D24" s="18"/>
      <c r="E24" s="17"/>
      <c r="F24" s="2"/>
      <c r="G24" s="138"/>
      <c r="H24" s="138"/>
      <c r="I24" s="139"/>
      <c r="J24" s="139"/>
      <c r="K24" s="138"/>
      <c r="L24" s="139"/>
      <c r="M24" s="139"/>
      <c r="N24" s="1"/>
    </row>
    <row r="25" spans="2:14" ht="16" thickBot="1">
      <c r="B25" s="6" t="s">
        <v>16</v>
      </c>
      <c r="C25" s="16">
        <v>20</v>
      </c>
      <c r="D25" s="19">
        <f>SUM(D19:D23)</f>
        <v>300</v>
      </c>
      <c r="E25" s="20">
        <f>(D25/8) * 0.95</f>
        <v>35.625</v>
      </c>
      <c r="F25" s="2"/>
      <c r="G25" s="138"/>
      <c r="H25" s="138"/>
      <c r="I25" s="139"/>
      <c r="J25" s="139"/>
      <c r="K25" s="138"/>
      <c r="L25" s="139"/>
      <c r="M25" s="139"/>
      <c r="N25" s="1"/>
    </row>
    <row r="26" spans="2:14" ht="16" thickBot="1"/>
    <row r="27" spans="2:14" ht="16" thickBot="1">
      <c r="B27" s="24" t="s">
        <v>31</v>
      </c>
      <c r="C27" s="25" t="s">
        <v>19</v>
      </c>
      <c r="D27" s="26" t="s">
        <v>20</v>
      </c>
      <c r="E27" s="27" t="s">
        <v>23</v>
      </c>
    </row>
    <row r="28" spans="2:14">
      <c r="B28" s="28">
        <v>1</v>
      </c>
      <c r="C28" s="23" t="s">
        <v>22</v>
      </c>
      <c r="D28" s="29" t="s">
        <v>21</v>
      </c>
      <c r="E28" s="30" t="s">
        <v>24</v>
      </c>
    </row>
    <row r="29" spans="2:14">
      <c r="B29" s="34">
        <v>2</v>
      </c>
      <c r="C29" s="35" t="s">
        <v>26</v>
      </c>
      <c r="D29" s="36" t="s">
        <v>25</v>
      </c>
      <c r="E29" s="37" t="s">
        <v>27</v>
      </c>
    </row>
    <row r="30" spans="2:14">
      <c r="B30" s="124">
        <v>3</v>
      </c>
      <c r="C30" s="125" t="s">
        <v>29</v>
      </c>
      <c r="D30" s="125" t="s">
        <v>28</v>
      </c>
      <c r="E30" s="126" t="s">
        <v>30</v>
      </c>
    </row>
    <row r="31" spans="2:14">
      <c r="B31" s="127">
        <v>4</v>
      </c>
      <c r="C31" s="128" t="s">
        <v>33</v>
      </c>
      <c r="D31" s="128" t="s">
        <v>32</v>
      </c>
      <c r="E31" s="129" t="s">
        <v>34</v>
      </c>
    </row>
    <row r="32" spans="2:14" s="164" customFormat="1" ht="13">
      <c r="B32" s="112">
        <v>5</v>
      </c>
      <c r="C32" s="161" t="s">
        <v>157</v>
      </c>
      <c r="D32" s="162" t="s">
        <v>144</v>
      </c>
      <c r="E32" s="163" t="s">
        <v>158</v>
      </c>
    </row>
  </sheetData>
  <phoneticPr fontId="4" type="noConversion"/>
  <pageMargins left="0.7" right="0.7" top="0.75" bottom="0.75" header="0.3" footer="0.3"/>
  <pageSetup scale="49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6810F-B153-7C4F-A257-0215F38B6FE6}">
  <sheetPr>
    <pageSetUpPr fitToPage="1"/>
  </sheetPr>
  <dimension ref="A1:T37"/>
  <sheetViews>
    <sheetView zoomScale="94" workbookViewId="0">
      <selection activeCell="G36" sqref="G36"/>
    </sheetView>
  </sheetViews>
  <sheetFormatPr defaultColWidth="10.83203125" defaultRowHeight="15.5"/>
  <cols>
    <col min="1" max="1" width="10.83203125" style="38"/>
    <col min="2" max="2" width="15.5" style="38" customWidth="1"/>
    <col min="3" max="3" width="17" style="38" customWidth="1"/>
    <col min="4" max="4" width="16.6640625" style="38" bestFit="1" customWidth="1"/>
    <col min="5" max="5" width="16.6640625" style="38" customWidth="1"/>
    <col min="6" max="6" width="16.6640625" style="38" bestFit="1" customWidth="1"/>
    <col min="7" max="7" width="15.83203125" style="38" customWidth="1"/>
    <col min="8" max="8" width="16.6640625" style="38" bestFit="1" customWidth="1"/>
    <col min="9" max="9" width="17.33203125" style="38" customWidth="1"/>
    <col min="10" max="10" width="16.6640625" style="38" bestFit="1" customWidth="1"/>
    <col min="11" max="11" width="17.1640625" style="38" customWidth="1"/>
    <col min="12" max="12" width="16.6640625" style="38" bestFit="1" customWidth="1"/>
    <col min="13" max="13" width="16.5" style="38" customWidth="1"/>
    <col min="14" max="14" width="16.6640625" style="38" bestFit="1" customWidth="1"/>
    <col min="15" max="16384" width="10.83203125" style="38"/>
  </cols>
  <sheetData>
    <row r="1" spans="1:14">
      <c r="A1" s="38" t="s">
        <v>117</v>
      </c>
    </row>
    <row r="3" spans="1:14">
      <c r="B3" s="38" t="s">
        <v>118</v>
      </c>
    </row>
    <row r="4" spans="1:14" ht="16" thickBot="1">
      <c r="C4" s="223" t="s">
        <v>145</v>
      </c>
      <c r="D4" s="223"/>
      <c r="E4" s="223"/>
      <c r="F4" s="223"/>
      <c r="I4" s="223" t="s">
        <v>146</v>
      </c>
      <c r="J4" s="223"/>
      <c r="K4" s="223"/>
      <c r="L4" s="223"/>
    </row>
    <row r="5" spans="1:14">
      <c r="B5" s="49" t="s">
        <v>0</v>
      </c>
      <c r="C5" s="50">
        <v>1</v>
      </c>
      <c r="D5" s="50">
        <v>2</v>
      </c>
      <c r="E5" s="50">
        <v>3</v>
      </c>
      <c r="F5" s="50">
        <v>4</v>
      </c>
      <c r="G5" s="50">
        <v>5</v>
      </c>
      <c r="H5" s="50">
        <v>6</v>
      </c>
      <c r="I5" s="50">
        <v>7</v>
      </c>
      <c r="J5" s="50">
        <v>8</v>
      </c>
      <c r="K5" s="50">
        <v>9</v>
      </c>
      <c r="L5" s="50">
        <v>10</v>
      </c>
      <c r="M5" s="50">
        <v>11</v>
      </c>
      <c r="N5" s="51">
        <v>12</v>
      </c>
    </row>
    <row r="6" spans="1:14" ht="16" thickBot="1">
      <c r="B6" s="52"/>
      <c r="C6" s="113" t="s">
        <v>39</v>
      </c>
      <c r="D6" s="113" t="s">
        <v>39</v>
      </c>
      <c r="E6" s="114" t="s">
        <v>57</v>
      </c>
      <c r="F6" s="114" t="s">
        <v>57</v>
      </c>
      <c r="G6" s="115"/>
      <c r="H6" s="115"/>
      <c r="I6" s="113" t="s">
        <v>39</v>
      </c>
      <c r="J6" s="113" t="s">
        <v>39</v>
      </c>
      <c r="K6" s="114" t="s">
        <v>57</v>
      </c>
      <c r="L6" s="114" t="s">
        <v>57</v>
      </c>
      <c r="M6" s="115"/>
      <c r="N6" s="115"/>
    </row>
    <row r="7" spans="1:14">
      <c r="B7" s="52" t="s">
        <v>1</v>
      </c>
      <c r="C7" s="53" t="s">
        <v>177</v>
      </c>
      <c r="D7" s="54" t="s">
        <v>7</v>
      </c>
      <c r="E7" s="55" t="s">
        <v>177</v>
      </c>
      <c r="F7" s="55" t="s">
        <v>7</v>
      </c>
      <c r="G7" s="57"/>
      <c r="H7" s="57"/>
      <c r="I7" s="54" t="s">
        <v>163</v>
      </c>
      <c r="J7" s="54" t="s">
        <v>7</v>
      </c>
      <c r="K7" s="55" t="s">
        <v>163</v>
      </c>
      <c r="L7" s="56" t="s">
        <v>7</v>
      </c>
      <c r="M7" s="57"/>
      <c r="N7" s="58"/>
    </row>
    <row r="8" spans="1:14">
      <c r="B8" s="52" t="s">
        <v>2</v>
      </c>
      <c r="C8" s="59" t="s">
        <v>178</v>
      </c>
      <c r="D8" s="194" t="s">
        <v>184</v>
      </c>
      <c r="E8" s="61" t="s">
        <v>178</v>
      </c>
      <c r="F8" s="181" t="s">
        <v>184</v>
      </c>
      <c r="G8" s="62"/>
      <c r="H8" s="62"/>
      <c r="I8" s="63" t="s">
        <v>164</v>
      </c>
      <c r="J8" s="60" t="s">
        <v>171</v>
      </c>
      <c r="K8" s="61" t="s">
        <v>164</v>
      </c>
      <c r="L8" s="61" t="s">
        <v>171</v>
      </c>
      <c r="M8" s="62"/>
      <c r="N8" s="64"/>
    </row>
    <row r="9" spans="1:14">
      <c r="B9" s="52" t="s">
        <v>3</v>
      </c>
      <c r="C9" s="59" t="s">
        <v>179</v>
      </c>
      <c r="D9" s="194" t="s">
        <v>185</v>
      </c>
      <c r="E9" s="61" t="s">
        <v>179</v>
      </c>
      <c r="F9" s="181" t="s">
        <v>185</v>
      </c>
      <c r="G9" s="62"/>
      <c r="H9" s="62"/>
      <c r="I9" s="63" t="s">
        <v>165</v>
      </c>
      <c r="J9" s="60" t="s">
        <v>172</v>
      </c>
      <c r="K9" s="61" t="s">
        <v>165</v>
      </c>
      <c r="L9" s="61" t="s">
        <v>172</v>
      </c>
      <c r="M9" s="62"/>
      <c r="N9" s="64"/>
    </row>
    <row r="10" spans="1:14">
      <c r="B10" s="52" t="s">
        <v>4</v>
      </c>
      <c r="C10" s="59" t="s">
        <v>180</v>
      </c>
      <c r="D10" s="194" t="s">
        <v>159</v>
      </c>
      <c r="E10" s="61" t="s">
        <v>180</v>
      </c>
      <c r="F10" s="181" t="s">
        <v>159</v>
      </c>
      <c r="G10" s="62"/>
      <c r="H10" s="62"/>
      <c r="I10" s="63" t="s">
        <v>166</v>
      </c>
      <c r="J10" s="60" t="s">
        <v>173</v>
      </c>
      <c r="K10" s="61" t="s">
        <v>166</v>
      </c>
      <c r="L10" s="61" t="s">
        <v>173</v>
      </c>
      <c r="M10" s="62"/>
      <c r="N10" s="64"/>
    </row>
    <row r="11" spans="1:14">
      <c r="B11" s="52" t="s">
        <v>5</v>
      </c>
      <c r="C11" s="59" t="s">
        <v>181</v>
      </c>
      <c r="D11" s="194" t="s">
        <v>161</v>
      </c>
      <c r="E11" s="61" t="s">
        <v>181</v>
      </c>
      <c r="F11" s="181" t="s">
        <v>161</v>
      </c>
      <c r="G11" s="62"/>
      <c r="H11" s="62"/>
      <c r="I11" s="63" t="s">
        <v>167</v>
      </c>
      <c r="J11" s="60" t="s">
        <v>174</v>
      </c>
      <c r="K11" s="61" t="s">
        <v>167</v>
      </c>
      <c r="L11" s="61" t="s">
        <v>174</v>
      </c>
      <c r="M11" s="62"/>
      <c r="N11" s="64"/>
    </row>
    <row r="12" spans="1:14">
      <c r="B12" s="52" t="s">
        <v>6</v>
      </c>
      <c r="C12" s="59" t="s">
        <v>182</v>
      </c>
      <c r="D12" s="194" t="s">
        <v>186</v>
      </c>
      <c r="E12" s="61" t="s">
        <v>182</v>
      </c>
      <c r="F12" s="181" t="s">
        <v>186</v>
      </c>
      <c r="G12" s="62"/>
      <c r="H12" s="62"/>
      <c r="I12" s="63" t="s">
        <v>168</v>
      </c>
      <c r="J12" s="60" t="s">
        <v>175</v>
      </c>
      <c r="K12" s="61" t="s">
        <v>168</v>
      </c>
      <c r="L12" s="61" t="s">
        <v>175</v>
      </c>
      <c r="M12" s="62"/>
      <c r="N12" s="64"/>
    </row>
    <row r="13" spans="1:14">
      <c r="B13" s="52" t="s">
        <v>8</v>
      </c>
      <c r="C13" s="179">
        <v>11183</v>
      </c>
      <c r="D13" s="194" t="s">
        <v>187</v>
      </c>
      <c r="E13" s="181">
        <v>11183</v>
      </c>
      <c r="F13" s="181" t="s">
        <v>187</v>
      </c>
      <c r="G13" s="62"/>
      <c r="H13" s="62"/>
      <c r="I13" s="63" t="s">
        <v>169</v>
      </c>
      <c r="J13" s="60" t="s">
        <v>176</v>
      </c>
      <c r="K13" s="61" t="s">
        <v>169</v>
      </c>
      <c r="L13" s="61" t="s">
        <v>176</v>
      </c>
      <c r="M13" s="62"/>
      <c r="N13" s="64"/>
    </row>
    <row r="14" spans="1:14" ht="16" thickBot="1">
      <c r="B14" s="65" t="s">
        <v>9</v>
      </c>
      <c r="C14" s="180" t="s">
        <v>183</v>
      </c>
      <c r="D14" s="67" t="s">
        <v>188</v>
      </c>
      <c r="E14" s="182" t="s">
        <v>183</v>
      </c>
      <c r="F14" s="68" t="s">
        <v>188</v>
      </c>
      <c r="G14" s="70"/>
      <c r="H14" s="70"/>
      <c r="I14" s="67" t="s">
        <v>170</v>
      </c>
      <c r="J14" s="67" t="s">
        <v>55</v>
      </c>
      <c r="K14" s="68" t="s">
        <v>170</v>
      </c>
      <c r="L14" s="69" t="s">
        <v>55</v>
      </c>
      <c r="M14" s="70"/>
      <c r="N14" s="71"/>
    </row>
    <row r="15" spans="1:14">
      <c r="C15" s="72"/>
      <c r="D15" s="72"/>
      <c r="E15" s="72"/>
      <c r="F15" s="72"/>
    </row>
    <row r="16" spans="1:14">
      <c r="B16" s="73" t="s">
        <v>119</v>
      </c>
      <c r="C16" s="72"/>
      <c r="D16" s="72"/>
      <c r="E16" s="72"/>
    </row>
    <row r="17" spans="2:20">
      <c r="C17" s="72"/>
      <c r="E17" s="72"/>
      <c r="F17" s="72"/>
    </row>
    <row r="18" spans="2:20" ht="16" hidden="1" thickBot="1">
      <c r="B18" s="49" t="s">
        <v>0</v>
      </c>
      <c r="C18" s="74">
        <v>1</v>
      </c>
      <c r="D18" s="74">
        <v>2</v>
      </c>
      <c r="E18" s="74">
        <v>3</v>
      </c>
      <c r="F18" s="74">
        <v>4</v>
      </c>
      <c r="G18" s="50">
        <v>5</v>
      </c>
      <c r="H18" s="50">
        <v>6</v>
      </c>
      <c r="I18" s="50">
        <v>7</v>
      </c>
      <c r="J18" s="50">
        <v>8</v>
      </c>
      <c r="K18" s="50">
        <v>9</v>
      </c>
      <c r="L18" s="50">
        <v>10</v>
      </c>
      <c r="M18" s="50">
        <v>11</v>
      </c>
      <c r="N18" s="51">
        <v>12</v>
      </c>
    </row>
    <row r="19" spans="2:20" hidden="1">
      <c r="B19" s="52"/>
      <c r="C19" s="75" t="s">
        <v>39</v>
      </c>
      <c r="D19" s="76" t="s">
        <v>39</v>
      </c>
      <c r="E19" s="76" t="s">
        <v>39</v>
      </c>
      <c r="F19" s="77" t="s">
        <v>39</v>
      </c>
      <c r="G19" s="76" t="s">
        <v>39</v>
      </c>
      <c r="H19" s="77" t="s">
        <v>39</v>
      </c>
      <c r="I19" s="78" t="s">
        <v>57</v>
      </c>
      <c r="J19" s="55" t="s">
        <v>57</v>
      </c>
      <c r="K19" s="55" t="s">
        <v>57</v>
      </c>
      <c r="L19" s="55" t="s">
        <v>57</v>
      </c>
      <c r="M19" s="55" t="s">
        <v>57</v>
      </c>
      <c r="N19" s="79" t="s">
        <v>57</v>
      </c>
      <c r="P19" s="38" t="str">
        <f>CONCATENATE(E20, "-5b")</f>
        <v>A08-8b-5b</v>
      </c>
      <c r="Q19" s="38" t="str">
        <f>CONCATENATE(F20, "-5b")</f>
        <v>NTC-8b-5b</v>
      </c>
      <c r="S19" s="78" t="s">
        <v>57</v>
      </c>
      <c r="T19" s="79" t="s">
        <v>57</v>
      </c>
    </row>
    <row r="20" spans="2:20" hidden="1">
      <c r="B20" s="52" t="s">
        <v>1</v>
      </c>
      <c r="C20" s="59" t="s">
        <v>120</v>
      </c>
      <c r="D20" s="63" t="s">
        <v>121</v>
      </c>
      <c r="E20" s="63" t="s">
        <v>122</v>
      </c>
      <c r="F20" s="80" t="s">
        <v>123</v>
      </c>
      <c r="G20" s="63" t="s">
        <v>124</v>
      </c>
      <c r="H20" s="80" t="s">
        <v>7</v>
      </c>
      <c r="I20" s="81" t="s">
        <v>120</v>
      </c>
      <c r="J20" s="82" t="s">
        <v>121</v>
      </c>
      <c r="K20" s="61" t="s">
        <v>122</v>
      </c>
      <c r="L20" s="82" t="s">
        <v>123</v>
      </c>
      <c r="M20" s="61" t="s">
        <v>124</v>
      </c>
      <c r="N20" s="83" t="s">
        <v>7</v>
      </c>
      <c r="P20" s="38" t="str">
        <f t="shared" ref="P20:Q27" si="0">CONCATENATE(E21, "-5b")</f>
        <v>B08-8b-5b</v>
      </c>
      <c r="Q20" s="38" t="str">
        <f t="shared" si="0"/>
        <v>A08-8b-5b</v>
      </c>
      <c r="S20" s="84" t="s">
        <v>38</v>
      </c>
      <c r="T20" s="83" t="s">
        <v>7</v>
      </c>
    </row>
    <row r="21" spans="2:20" hidden="1">
      <c r="B21" s="52" t="s">
        <v>2</v>
      </c>
      <c r="C21" s="59" t="s">
        <v>125</v>
      </c>
      <c r="D21" s="63" t="s">
        <v>120</v>
      </c>
      <c r="E21" s="63" t="s">
        <v>126</v>
      </c>
      <c r="F21" s="80" t="s">
        <v>122</v>
      </c>
      <c r="G21" s="63" t="s">
        <v>124</v>
      </c>
      <c r="H21" s="80" t="s">
        <v>124</v>
      </c>
      <c r="I21" s="81" t="s">
        <v>125</v>
      </c>
      <c r="J21" s="61" t="s">
        <v>120</v>
      </c>
      <c r="K21" s="61" t="s">
        <v>126</v>
      </c>
      <c r="L21" s="61" t="s">
        <v>122</v>
      </c>
      <c r="M21" s="61" t="s">
        <v>124</v>
      </c>
      <c r="N21" s="85" t="s">
        <v>124</v>
      </c>
      <c r="P21" s="38" t="str">
        <f t="shared" si="0"/>
        <v>C08-8b-5b</v>
      </c>
      <c r="Q21" s="38" t="str">
        <f t="shared" si="0"/>
        <v>B08-8b-5b</v>
      </c>
      <c r="S21" s="84" t="s">
        <v>40</v>
      </c>
      <c r="T21" s="83" t="s">
        <v>47</v>
      </c>
    </row>
    <row r="22" spans="2:20" hidden="1">
      <c r="B22" s="52" t="s">
        <v>3</v>
      </c>
      <c r="C22" s="59" t="s">
        <v>127</v>
      </c>
      <c r="D22" s="63" t="s">
        <v>125</v>
      </c>
      <c r="E22" s="63" t="s">
        <v>128</v>
      </c>
      <c r="F22" s="80" t="s">
        <v>126</v>
      </c>
      <c r="G22" s="63" t="s">
        <v>124</v>
      </c>
      <c r="H22" s="80" t="s">
        <v>124</v>
      </c>
      <c r="I22" s="81" t="s">
        <v>127</v>
      </c>
      <c r="J22" s="61" t="s">
        <v>125</v>
      </c>
      <c r="K22" s="61" t="s">
        <v>128</v>
      </c>
      <c r="L22" s="61" t="s">
        <v>126</v>
      </c>
      <c r="M22" s="61" t="s">
        <v>124</v>
      </c>
      <c r="N22" s="85" t="s">
        <v>124</v>
      </c>
      <c r="P22" s="38" t="str">
        <f t="shared" si="0"/>
        <v>D08-8b-5b</v>
      </c>
      <c r="Q22" s="38" t="str">
        <f t="shared" si="0"/>
        <v>C08-8b-5b</v>
      </c>
      <c r="S22" s="84" t="s">
        <v>41</v>
      </c>
      <c r="T22" s="83" t="s">
        <v>48</v>
      </c>
    </row>
    <row r="23" spans="2:20" hidden="1">
      <c r="B23" s="52" t="s">
        <v>4</v>
      </c>
      <c r="C23" s="59" t="s">
        <v>129</v>
      </c>
      <c r="D23" s="63" t="s">
        <v>127</v>
      </c>
      <c r="E23" s="63" t="s">
        <v>130</v>
      </c>
      <c r="F23" s="80" t="s">
        <v>128</v>
      </c>
      <c r="G23" s="63" t="s">
        <v>124</v>
      </c>
      <c r="H23" s="80" t="s">
        <v>124</v>
      </c>
      <c r="I23" s="81" t="s">
        <v>129</v>
      </c>
      <c r="J23" s="61" t="s">
        <v>127</v>
      </c>
      <c r="K23" s="61" t="s">
        <v>130</v>
      </c>
      <c r="L23" s="61" t="s">
        <v>128</v>
      </c>
      <c r="M23" s="61" t="s">
        <v>124</v>
      </c>
      <c r="N23" s="85" t="s">
        <v>124</v>
      </c>
      <c r="P23" s="38" t="str">
        <f t="shared" si="0"/>
        <v>E08-8b-5b</v>
      </c>
      <c r="Q23" s="38" t="str">
        <f t="shared" si="0"/>
        <v>D08-8b-5b</v>
      </c>
      <c r="S23" s="84" t="s">
        <v>42</v>
      </c>
      <c r="T23" s="83" t="s">
        <v>49</v>
      </c>
    </row>
    <row r="24" spans="2:20" hidden="1">
      <c r="B24" s="52" t="s">
        <v>5</v>
      </c>
      <c r="C24" s="59" t="s">
        <v>131</v>
      </c>
      <c r="D24" s="63" t="s">
        <v>129</v>
      </c>
      <c r="E24" s="63" t="s">
        <v>132</v>
      </c>
      <c r="F24" s="80" t="s">
        <v>130</v>
      </c>
      <c r="G24" s="63" t="s">
        <v>124</v>
      </c>
      <c r="H24" s="80" t="s">
        <v>124</v>
      </c>
      <c r="I24" s="81" t="s">
        <v>131</v>
      </c>
      <c r="J24" s="61" t="s">
        <v>129</v>
      </c>
      <c r="K24" s="61" t="s">
        <v>132</v>
      </c>
      <c r="L24" s="61" t="s">
        <v>130</v>
      </c>
      <c r="M24" s="61" t="s">
        <v>124</v>
      </c>
      <c r="N24" s="85" t="s">
        <v>124</v>
      </c>
      <c r="P24" s="38" t="str">
        <f t="shared" si="0"/>
        <v>F08-8b-5b</v>
      </c>
      <c r="Q24" s="38" t="str">
        <f t="shared" si="0"/>
        <v>E08-8b-5b</v>
      </c>
      <c r="S24" s="84" t="s">
        <v>43</v>
      </c>
      <c r="T24" s="83" t="s">
        <v>50</v>
      </c>
    </row>
    <row r="25" spans="2:20" hidden="1">
      <c r="B25" s="52" t="s">
        <v>6</v>
      </c>
      <c r="C25" s="59" t="s">
        <v>133</v>
      </c>
      <c r="D25" s="63" t="s">
        <v>131</v>
      </c>
      <c r="E25" s="63" t="s">
        <v>134</v>
      </c>
      <c r="F25" s="80" t="s">
        <v>132</v>
      </c>
      <c r="G25" s="63" t="s">
        <v>124</v>
      </c>
      <c r="H25" s="80" t="s">
        <v>124</v>
      </c>
      <c r="I25" s="81" t="s">
        <v>133</v>
      </c>
      <c r="J25" s="61" t="s">
        <v>131</v>
      </c>
      <c r="K25" s="61" t="s">
        <v>134</v>
      </c>
      <c r="L25" s="61" t="s">
        <v>132</v>
      </c>
      <c r="M25" s="61" t="s">
        <v>124</v>
      </c>
      <c r="N25" s="85" t="s">
        <v>124</v>
      </c>
      <c r="P25" s="38" t="str">
        <f t="shared" si="0"/>
        <v>G08-8b-5b</v>
      </c>
      <c r="Q25" s="38" t="str">
        <f t="shared" si="0"/>
        <v>F08-8b-5b</v>
      </c>
      <c r="S25" s="84" t="s">
        <v>44</v>
      </c>
      <c r="T25" s="83" t="s">
        <v>51</v>
      </c>
    </row>
    <row r="26" spans="2:20" hidden="1">
      <c r="B26" s="52" t="s">
        <v>8</v>
      </c>
      <c r="C26" s="59" t="s">
        <v>135</v>
      </c>
      <c r="D26" s="63" t="s">
        <v>133</v>
      </c>
      <c r="E26" s="63" t="s">
        <v>136</v>
      </c>
      <c r="F26" s="80" t="s">
        <v>134</v>
      </c>
      <c r="G26" s="63" t="s">
        <v>124</v>
      </c>
      <c r="H26" s="80" t="s">
        <v>124</v>
      </c>
      <c r="I26" s="81" t="s">
        <v>135</v>
      </c>
      <c r="J26" s="61" t="s">
        <v>133</v>
      </c>
      <c r="K26" s="61" t="s">
        <v>136</v>
      </c>
      <c r="L26" s="61" t="s">
        <v>134</v>
      </c>
      <c r="M26" s="61" t="s">
        <v>124</v>
      </c>
      <c r="N26" s="85" t="s">
        <v>124</v>
      </c>
      <c r="P26" s="38" t="str">
        <f t="shared" si="0"/>
        <v>H08-8b-5b</v>
      </c>
      <c r="Q26" s="38" t="str">
        <f t="shared" si="0"/>
        <v>Positive Control-8b-5b</v>
      </c>
      <c r="S26" s="84" t="s">
        <v>45</v>
      </c>
      <c r="T26" s="83" t="s">
        <v>52</v>
      </c>
    </row>
    <row r="27" spans="2:20" ht="16" hidden="1" thickBot="1">
      <c r="B27" s="65" t="s">
        <v>9</v>
      </c>
      <c r="C27" s="66" t="s">
        <v>137</v>
      </c>
      <c r="D27" s="67" t="s">
        <v>138</v>
      </c>
      <c r="E27" s="67" t="s">
        <v>139</v>
      </c>
      <c r="F27" s="86" t="s">
        <v>140</v>
      </c>
      <c r="G27" s="67" t="s">
        <v>124</v>
      </c>
      <c r="H27" s="86" t="s">
        <v>55</v>
      </c>
      <c r="I27" s="87" t="s">
        <v>137</v>
      </c>
      <c r="J27" s="69" t="s">
        <v>138</v>
      </c>
      <c r="K27" s="68" t="s">
        <v>139</v>
      </c>
      <c r="L27" s="69" t="s">
        <v>140</v>
      </c>
      <c r="M27" s="68" t="s">
        <v>124</v>
      </c>
      <c r="N27" s="88" t="s">
        <v>55</v>
      </c>
      <c r="P27" s="38" t="str">
        <f t="shared" si="0"/>
        <v>-5b</v>
      </c>
      <c r="Q27" s="38" t="str">
        <f t="shared" si="0"/>
        <v>-5b</v>
      </c>
      <c r="S27" s="89" t="s">
        <v>46</v>
      </c>
      <c r="T27" s="88" t="s">
        <v>55</v>
      </c>
    </row>
    <row r="28" spans="2:20" ht="16" thickBot="1"/>
    <row r="29" spans="2:20" ht="16" thickBot="1">
      <c r="B29" s="90"/>
      <c r="C29" s="91" t="s">
        <v>141</v>
      </c>
      <c r="D29" s="92"/>
      <c r="E29" s="93"/>
      <c r="F29" s="94"/>
      <c r="G29" s="94"/>
      <c r="H29" s="224"/>
      <c r="I29" s="224"/>
      <c r="J29" s="94"/>
      <c r="K29" s="94"/>
      <c r="L29" s="94"/>
      <c r="M29" s="94"/>
      <c r="N29" s="94"/>
    </row>
    <row r="30" spans="2:20">
      <c r="B30" s="49"/>
      <c r="C30" s="95" t="s">
        <v>10</v>
      </c>
      <c r="D30" s="96">
        <v>35</v>
      </c>
      <c r="E30" s="97"/>
      <c r="F30" s="98"/>
      <c r="G30" s="98"/>
      <c r="H30" s="222"/>
      <c r="I30" s="222"/>
      <c r="J30" s="98"/>
      <c r="K30" s="98"/>
      <c r="L30" s="98"/>
      <c r="M30" s="98"/>
      <c r="N30" s="98"/>
    </row>
    <row r="31" spans="2:20">
      <c r="B31" s="99" t="s">
        <v>11</v>
      </c>
      <c r="C31" s="100">
        <v>5</v>
      </c>
      <c r="D31" s="96">
        <f>(C31*$D$30) * 1.1</f>
        <v>192.50000000000003</v>
      </c>
      <c r="E31" s="97"/>
      <c r="F31" s="98"/>
      <c r="G31" s="98"/>
      <c r="H31" s="222"/>
      <c r="I31" s="222"/>
      <c r="J31" s="98"/>
      <c r="K31" s="98"/>
      <c r="L31" s="98"/>
      <c r="M31" s="98"/>
      <c r="N31" s="98"/>
    </row>
    <row r="32" spans="2:20">
      <c r="B32" s="99" t="s">
        <v>12</v>
      </c>
      <c r="C32" s="100">
        <v>2</v>
      </c>
      <c r="D32" s="96">
        <f>(C32*$D$30) * 1.1</f>
        <v>77</v>
      </c>
      <c r="E32" s="97"/>
      <c r="F32" s="98"/>
      <c r="G32" s="98"/>
      <c r="H32" s="221"/>
      <c r="I32" s="221"/>
      <c r="J32" s="98"/>
      <c r="K32" s="98"/>
      <c r="L32" s="98"/>
      <c r="M32" s="98"/>
      <c r="N32" s="98"/>
    </row>
    <row r="33" spans="2:14">
      <c r="B33" s="99" t="s">
        <v>13</v>
      </c>
      <c r="C33" s="100">
        <v>1</v>
      </c>
      <c r="D33" s="96">
        <f>(C33*$D$30) * 1.1</f>
        <v>38.5</v>
      </c>
      <c r="E33" s="97"/>
      <c r="F33" s="98"/>
      <c r="G33" s="98"/>
      <c r="H33" s="222"/>
      <c r="I33" s="222"/>
      <c r="J33" s="98"/>
      <c r="K33" s="98"/>
      <c r="L33" s="94"/>
      <c r="M33" s="94"/>
      <c r="N33" s="94"/>
    </row>
    <row r="34" spans="2:14">
      <c r="B34" s="99" t="s">
        <v>14</v>
      </c>
      <c r="C34" s="100">
        <v>2</v>
      </c>
      <c r="D34" s="96">
        <f>(C34*$D$30) * 1.1</f>
        <v>77</v>
      </c>
      <c r="E34" s="97"/>
      <c r="F34" s="98"/>
      <c r="G34" s="98"/>
      <c r="H34" s="98"/>
      <c r="I34" s="98"/>
      <c r="J34" s="98"/>
      <c r="K34" s="98"/>
      <c r="L34" s="94"/>
      <c r="M34" s="94"/>
      <c r="N34" s="94"/>
    </row>
    <row r="35" spans="2:14">
      <c r="B35" s="99" t="s">
        <v>15</v>
      </c>
      <c r="C35" s="100">
        <v>5</v>
      </c>
      <c r="D35" s="96">
        <f>(C35*$D$30) * 1.1</f>
        <v>192.50000000000003</v>
      </c>
      <c r="E35" s="97"/>
      <c r="F35" s="98"/>
      <c r="G35" s="98"/>
      <c r="H35" s="98"/>
      <c r="I35" s="98"/>
      <c r="J35" s="98"/>
      <c r="K35" s="98"/>
      <c r="L35" s="94"/>
      <c r="M35" s="94"/>
      <c r="N35" s="94"/>
    </row>
    <row r="36" spans="2:14">
      <c r="B36" s="99" t="s">
        <v>17</v>
      </c>
      <c r="C36" s="100">
        <v>5</v>
      </c>
      <c r="D36" s="101"/>
      <c r="E36" s="97"/>
      <c r="F36" s="98"/>
      <c r="G36" s="98"/>
      <c r="H36" s="98"/>
      <c r="I36" s="98"/>
      <c r="J36" s="98"/>
      <c r="K36" s="98"/>
      <c r="L36" s="94"/>
      <c r="M36" s="94"/>
      <c r="N36" s="94"/>
    </row>
    <row r="37" spans="2:14" ht="16" thickBot="1">
      <c r="B37" s="102" t="s">
        <v>16</v>
      </c>
      <c r="C37" s="103">
        <v>20</v>
      </c>
      <c r="D37" s="104">
        <f>SUM(D31:D35)</f>
        <v>577.5</v>
      </c>
      <c r="E37" s="105">
        <f>(D37/8) * 0.95</f>
        <v>68.578125</v>
      </c>
      <c r="F37" s="98"/>
      <c r="G37" s="98"/>
      <c r="H37" s="98"/>
      <c r="I37" s="98"/>
      <c r="J37" s="98"/>
      <c r="K37" s="98"/>
      <c r="L37" s="94"/>
      <c r="M37" s="94"/>
      <c r="N37" s="94"/>
    </row>
  </sheetData>
  <mergeCells count="7">
    <mergeCell ref="H32:I32"/>
    <mergeCell ref="H33:I33"/>
    <mergeCell ref="C4:F4"/>
    <mergeCell ref="I4:L4"/>
    <mergeCell ref="H29:I29"/>
    <mergeCell ref="H30:I30"/>
    <mergeCell ref="H31:I31"/>
  </mergeCells>
  <pageMargins left="0.7" right="0.7" top="0.75" bottom="0.75" header="0.3" footer="0.3"/>
  <pageSetup scale="50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1F1C0-DDDC-9D4C-8B77-EC4FD4CF98DF}">
  <dimension ref="A1"/>
  <sheetViews>
    <sheetView workbookViewId="0">
      <selection activeCell="O26" sqref="O26"/>
    </sheetView>
  </sheetViews>
  <sheetFormatPr defaultColWidth="10.6640625" defaultRowHeight="15.5"/>
  <sheetData/>
  <pageMargins left="0.7" right="0.7" top="0.75" bottom="0.75" header="0.3" footer="0.3"/>
  <pageSetup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76E3F7-F7D7-406E-8466-C5C016D9C6D4}"/>
</file>

<file path=customXml/itemProps2.xml><?xml version="1.0" encoding="utf-8"?>
<ds:datastoreItem xmlns:ds="http://schemas.openxmlformats.org/officeDocument/2006/customXml" ds:itemID="{6A0761F7-AEF7-4B01-9DE4-2167AA68BBFA}"/>
</file>

<file path=customXml/itemProps3.xml><?xml version="1.0" encoding="utf-8"?>
<ds:datastoreItem xmlns:ds="http://schemas.openxmlformats.org/officeDocument/2006/customXml" ds:itemID="{689D033A-4387-47D2-B3AF-533366C048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Results "Variant" samples</vt:lpstr>
      <vt:lpstr>Results N2 N1 "Regular" samples</vt:lpstr>
      <vt:lpstr>Variant ddPCR data</vt:lpstr>
      <vt:lpstr>Variant N1 N2 ddPCR data</vt:lpstr>
      <vt:lpstr>Results N2 N1 "Regular" sam (2)</vt:lpstr>
      <vt:lpstr>Regular N1 N2 ddPCR data</vt:lpstr>
      <vt:lpstr>Layout Variant assays</vt:lpstr>
      <vt:lpstr>Layout N1 N2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Balogh, Steve</cp:lastModifiedBy>
  <cp:lastPrinted>2021-12-22T20:14:24Z</cp:lastPrinted>
  <dcterms:created xsi:type="dcterms:W3CDTF">2020-09-04T15:22:02Z</dcterms:created>
  <dcterms:modified xsi:type="dcterms:W3CDTF">2021-12-23T00:33:37Z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