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g/Desktop/FMPro_Downloads/"/>
    </mc:Choice>
  </mc:AlternateContent>
  <xr:revisionPtr revIDLastSave="0" documentId="8_{95DB6147-4F4D-4844-8FB4-179767AD8518}" xr6:coauthVersionLast="47" xr6:coauthVersionMax="47" xr10:uidLastSave="{00000000-0000-0000-0000-000000000000}"/>
  <bookViews>
    <workbookView xWindow="480" yWindow="960" windowWidth="25040" windowHeight="14500" xr2:uid="{4C24BD07-EB3F-B14B-8165-8D6667A2ED71}"/>
  </bookViews>
  <sheets>
    <sheet name="Copies per ul" sheetId="2" r:id="rId1"/>
    <sheet name="Figures" sheetId="3" r:id="rId2"/>
    <sheet name="Layout N1 N2" sheetId="1" r:id="rId3"/>
    <sheet name="ddPCR data" sheetId="4" r:id="rId4"/>
  </sheets>
  <definedNames>
    <definedName name="_xlnm._FilterDatabase" localSheetId="0" hidden="1">'Copies per ul'!$B$2:$E$2</definedName>
    <definedName name="_xlnm._FilterDatabase" localSheetId="3" hidden="1">'ddPCR data'!$A$1:$BN$1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D7" i="4"/>
  <c r="D9" i="4"/>
  <c r="D11" i="4"/>
  <c r="D13" i="4"/>
  <c r="D15" i="4"/>
  <c r="D17" i="4"/>
  <c r="D31" i="4"/>
  <c r="D19" i="4"/>
  <c r="D21" i="4"/>
  <c r="D23" i="4"/>
  <c r="D25" i="4"/>
  <c r="D27" i="4"/>
  <c r="D29" i="4"/>
  <c r="D33" i="4"/>
  <c r="D2" i="4"/>
  <c r="D4" i="4"/>
  <c r="D6" i="4"/>
  <c r="D8" i="4"/>
  <c r="D10" i="4"/>
  <c r="D12" i="4"/>
  <c r="D14" i="4"/>
  <c r="D16" i="4"/>
  <c r="D30" i="4"/>
  <c r="D18" i="4"/>
  <c r="D20" i="4"/>
  <c r="D22" i="4"/>
  <c r="D24" i="4"/>
  <c r="D26" i="4"/>
  <c r="D28" i="4"/>
  <c r="D32" i="4"/>
  <c r="D3" i="4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D35" i="1" l="1"/>
  <c r="D34" i="1"/>
  <c r="D33" i="1"/>
  <c r="D32" i="1"/>
  <c r="D31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D37" i="1" l="1"/>
  <c r="E37" i="1" s="1"/>
</calcChain>
</file>

<file path=xl/sharedStrings.xml><?xml version="1.0" encoding="utf-8"?>
<sst xmlns="http://schemas.openxmlformats.org/spreadsheetml/2006/main" count="648" uniqueCount="164">
  <si>
    <t xml:space="preserve"> </t>
  </si>
  <si>
    <t>Sample ID layout:</t>
  </si>
  <si>
    <t>Regular samples</t>
  </si>
  <si>
    <t>Plate Map</t>
  </si>
  <si>
    <t>N2</t>
  </si>
  <si>
    <t>N1</t>
  </si>
  <si>
    <t>A</t>
  </si>
  <si>
    <t>NTC</t>
  </si>
  <si>
    <t>B</t>
  </si>
  <si>
    <t>C</t>
  </si>
  <si>
    <t>D</t>
  </si>
  <si>
    <t>E</t>
  </si>
  <si>
    <t>F</t>
  </si>
  <si>
    <t>G</t>
  </si>
  <si>
    <t>H</t>
  </si>
  <si>
    <t>Positive Control</t>
  </si>
  <si>
    <t>Well layout:</t>
  </si>
  <si>
    <t>A08-8a</t>
  </si>
  <si>
    <t>NTC-8a</t>
  </si>
  <si>
    <t>A08-8b</t>
  </si>
  <si>
    <t>NTC-8b</t>
  </si>
  <si>
    <t>Variant</t>
  </si>
  <si>
    <t>A01</t>
  </si>
  <si>
    <t>B08-8a</t>
  </si>
  <si>
    <t>B08-8b</t>
  </si>
  <si>
    <t>B01</t>
  </si>
  <si>
    <t>A02</t>
  </si>
  <si>
    <t>C08-8a</t>
  </si>
  <si>
    <t>C08-8b</t>
  </si>
  <si>
    <t>C01</t>
  </si>
  <si>
    <t>B02</t>
  </si>
  <si>
    <t>D08-8a</t>
  </si>
  <si>
    <t>D08-8b</t>
  </si>
  <si>
    <t>D01</t>
  </si>
  <si>
    <t>C02</t>
  </si>
  <si>
    <t>E08-8a</t>
  </si>
  <si>
    <t>E08-8b</t>
  </si>
  <si>
    <t>E01</t>
  </si>
  <si>
    <t>D02</t>
  </si>
  <si>
    <t>F08-8a</t>
  </si>
  <si>
    <t>F08-8b</t>
  </si>
  <si>
    <t>F01</t>
  </si>
  <si>
    <t>E02</t>
  </si>
  <si>
    <t>G08-8a</t>
  </si>
  <si>
    <t>G08-8b</t>
  </si>
  <si>
    <t>G01</t>
  </si>
  <si>
    <t>F02</t>
  </si>
  <si>
    <t>H08-8a</t>
  </si>
  <si>
    <t>Positive Control-8a</t>
  </si>
  <si>
    <t>H08-8b</t>
  </si>
  <si>
    <t>Positive Control-8b</t>
  </si>
  <si>
    <t>H01</t>
  </si>
  <si>
    <t>Per Assay (x3 for reagents needed)</t>
  </si>
  <si>
    <t>1x</t>
  </si>
  <si>
    <t>Supermix</t>
  </si>
  <si>
    <t>Reverse transcriptase</t>
  </si>
  <si>
    <t>300 mM DTT</t>
  </si>
  <si>
    <t>Target primers/probe</t>
  </si>
  <si>
    <t>RNase-/DNase-free water</t>
  </si>
  <si>
    <t>Sample RNA input</t>
  </si>
  <si>
    <t>Total</t>
  </si>
  <si>
    <t>7291</t>
  </si>
  <si>
    <t>7292</t>
  </si>
  <si>
    <t>7303</t>
  </si>
  <si>
    <t>7304</t>
  </si>
  <si>
    <t>7311</t>
  </si>
  <si>
    <t>7312</t>
  </si>
  <si>
    <t>8012</t>
  </si>
  <si>
    <t>8014</t>
  </si>
  <si>
    <t>8022</t>
  </si>
  <si>
    <t>8023</t>
  </si>
  <si>
    <t>8032</t>
  </si>
  <si>
    <t>8033</t>
  </si>
  <si>
    <t>8042</t>
  </si>
  <si>
    <t>8043</t>
  </si>
  <si>
    <t>Well</t>
  </si>
  <si>
    <t>Sample</t>
  </si>
  <si>
    <t>Target</t>
  </si>
  <si>
    <t>Conc(copies/µl of input sample)</t>
  </si>
  <si>
    <t>RG Conc. (ng/ul)</t>
  </si>
  <si>
    <t>Conc(copies/µL)</t>
  </si>
  <si>
    <t>Status</t>
  </si>
  <si>
    <t>Experiment</t>
  </si>
  <si>
    <t>SampleType</t>
  </si>
  <si>
    <t>TargetType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</si>
  <si>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</si>
  <si>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</si>
  <si>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</si>
  <si>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</si>
  <si>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</si>
  <si>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</si>
  <si>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</si>
  <si>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</si>
  <si>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</si>
  <si>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</si>
  <si>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</si>
  <si>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</si>
  <si>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</si>
  <si>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</si>
  <si>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</si>
  <si>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</si>
  <si>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</si>
  <si>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</si>
  <si>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</si>
  <si>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</si>
  <si>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</si>
  <si>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</si>
  <si>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</si>
  <si>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</si>
  <si>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</si>
  <si>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</si>
  <si>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</si>
  <si>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</si>
  <si>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</si>
  <si>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</si>
  <si>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</si>
  <si>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</si>
  <si>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</si>
  <si>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</si>
  <si>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</si>
  <si>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</si>
  <si>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</si>
  <si>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</si>
  <si>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</si>
  <si>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</si>
  <si>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</si>
  <si>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</si>
  <si>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</si>
  <si>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</si>
  <si>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</si>
  <si>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</si>
  <si>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</si>
  <si>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</si>
  <si>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</si>
  <si>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</si>
  <si>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</si>
  <si>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</si>
  <si>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</si>
  <si>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</si>
  <si>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</si>
  <si>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</si>
  <si>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Manual</t>
  </si>
  <si>
    <t>DQ</t>
  </si>
  <si>
    <t>Unknown</t>
  </si>
  <si>
    <t>One-Step RT-ddPCR Kit for Probes</t>
  </si>
  <si>
    <t>FAM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</si>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</sst>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90">
    <xf numFmtId="0" fontId="0" fillId="0" borderId="0" xfId="0"/>
    <xf numFmtId="0" fontId="1" fillId="0" borderId="0" xfId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3" fillId="2" borderId="6" xfId="1" applyFont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1" fillId="0" borderId="6" xfId="1" applyBorder="1"/>
    <xf numFmtId="0" fontId="4" fillId="2" borderId="2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1" fillId="0" borderId="7" xfId="1" applyBorder="1"/>
    <xf numFmtId="0" fontId="1" fillId="0" borderId="8" xfId="1" applyBorder="1"/>
    <xf numFmtId="0" fontId="4" fillId="2" borderId="9" xfId="1" applyFont="1" applyFill="1" applyBorder="1" applyAlignment="1">
      <alignment horizontal="center" vertical="center"/>
    </xf>
    <xf numFmtId="49" fontId="4" fillId="2" borderId="10" xfId="1" applyNumberFormat="1" applyFont="1" applyFill="1" applyBorder="1" applyAlignment="1">
      <alignment horizontal="center" vertical="center"/>
    </xf>
    <xf numFmtId="0" fontId="1" fillId="3" borderId="10" xfId="1" applyFill="1" applyBorder="1" applyAlignment="1">
      <alignment horizontal="center" vertical="center"/>
    </xf>
    <xf numFmtId="0" fontId="1" fillId="0" borderId="10" xfId="1" applyBorder="1"/>
    <xf numFmtId="0" fontId="4" fillId="2" borderId="10" xfId="1" applyFont="1" applyFill="1" applyBorder="1" applyAlignment="1">
      <alignment horizontal="center" vertical="center"/>
    </xf>
    <xf numFmtId="0" fontId="1" fillId="0" borderId="11" xfId="1" applyBorder="1"/>
    <xf numFmtId="0" fontId="2" fillId="0" borderId="12" xfId="1" applyFont="1" applyBorder="1"/>
    <xf numFmtId="0" fontId="4" fillId="2" borderId="13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1" fillId="3" borderId="14" xfId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1" fillId="0" borderId="14" xfId="1" applyBorder="1"/>
    <xf numFmtId="0" fontId="1" fillId="0" borderId="15" xfId="1" applyBorder="1"/>
    <xf numFmtId="0" fontId="1" fillId="0" borderId="0" xfId="1" applyAlignment="1">
      <alignment horizontal="center" vertical="center"/>
    </xf>
    <xf numFmtId="0" fontId="2" fillId="0" borderId="0" xfId="1" applyFont="1"/>
    <xf numFmtId="0" fontId="2" fillId="0" borderId="3" xfId="1" applyFont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8" xfId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1" fillId="3" borderId="9" xfId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1" fillId="3" borderId="11" xfId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1" fillId="3" borderId="13" xfId="1" applyFill="1" applyBorder="1" applyAlignment="1">
      <alignment horizontal="center" vertical="center"/>
    </xf>
    <xf numFmtId="0" fontId="4" fillId="3" borderId="15" xfId="1" applyFont="1" applyFill="1" applyBorder="1" applyAlignment="1">
      <alignment horizontal="center" vertical="center"/>
    </xf>
    <xf numFmtId="0" fontId="4" fillId="3" borderId="13" xfId="1" applyFont="1" applyFill="1" applyBorder="1" applyAlignment="1">
      <alignment horizontal="center" vertical="center"/>
    </xf>
    <xf numFmtId="0" fontId="1" fillId="0" borderId="19" xfId="1" applyBorder="1"/>
    <xf numFmtId="0" fontId="3" fillId="0" borderId="3" xfId="1" applyFont="1" applyBorder="1"/>
    <xf numFmtId="0" fontId="3" fillId="0" borderId="7" xfId="1" applyFont="1" applyBorder="1"/>
    <xf numFmtId="0" fontId="3" fillId="0" borderId="8" xfId="1" applyFont="1" applyBorder="1"/>
    <xf numFmtId="0" fontId="3" fillId="0" borderId="0" xfId="1" applyFont="1"/>
    <xf numFmtId="0" fontId="2" fillId="0" borderId="8" xfId="1" applyFont="1" applyBorder="1"/>
    <xf numFmtId="0" fontId="4" fillId="0" borderId="20" xfId="1" applyFont="1" applyBorder="1"/>
    <xf numFmtId="0" fontId="4" fillId="4" borderId="11" xfId="1" applyFont="1" applyFill="1" applyBorder="1"/>
    <xf numFmtId="0" fontId="4" fillId="0" borderId="0" xfId="1" applyFont="1"/>
    <xf numFmtId="0" fontId="2" fillId="0" borderId="9" xfId="1" applyFont="1" applyBorder="1"/>
    <xf numFmtId="0" fontId="2" fillId="0" borderId="11" xfId="1" applyFont="1" applyBorder="1"/>
    <xf numFmtId="0" fontId="4" fillId="4" borderId="20" xfId="1" applyFont="1" applyFill="1" applyBorder="1"/>
    <xf numFmtId="0" fontId="2" fillId="0" borderId="13" xfId="1" applyFont="1" applyBorder="1"/>
    <xf numFmtId="0" fontId="2" fillId="0" borderId="15" xfId="1" applyFont="1" applyBorder="1"/>
    <xf numFmtId="0" fontId="4" fillId="0" borderId="21" xfId="1" applyFont="1" applyBorder="1"/>
    <xf numFmtId="0" fontId="4" fillId="0" borderId="15" xfId="1" applyFont="1" applyBorder="1"/>
    <xf numFmtId="0" fontId="3" fillId="0" borderId="6" xfId="1" applyFont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49" fontId="4" fillId="0" borderId="10" xfId="1" applyNumberFormat="1" applyFont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1" fillId="0" borderId="14" xfId="1" applyFill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1" fillId="0" borderId="1" xfId="1" applyBorder="1" applyAlignment="1">
      <alignment horizontal="center"/>
    </xf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 wrapText="1"/>
    </xf>
    <xf numFmtId="0" fontId="7" fillId="5" borderId="22" xfId="2" applyFont="1" applyFill="1" applyBorder="1" applyAlignment="1">
      <alignment horizontal="center" vertical="center"/>
    </xf>
    <xf numFmtId="2" fontId="7" fillId="5" borderId="22" xfId="2" applyNumberFormat="1" applyFont="1" applyFill="1" applyBorder="1" applyAlignment="1">
      <alignment horizontal="center" vertical="center"/>
    </xf>
    <xf numFmtId="0" fontId="7" fillId="5" borderId="10" xfId="2" applyFont="1" applyFill="1" applyBorder="1" applyAlignment="1">
      <alignment horizontal="center"/>
    </xf>
    <xf numFmtId="0" fontId="6" fillId="0" borderId="0" xfId="2"/>
    <xf numFmtId="0" fontId="6" fillId="3" borderId="22" xfId="2" applyFill="1" applyBorder="1" applyAlignment="1">
      <alignment horizontal="center" vertical="center"/>
    </xf>
    <xf numFmtId="2" fontId="6" fillId="3" borderId="22" xfId="2" applyNumberFormat="1" applyFill="1" applyBorder="1" applyAlignment="1">
      <alignment horizontal="center" vertical="center"/>
    </xf>
    <xf numFmtId="2" fontId="6" fillId="6" borderId="23" xfId="2" applyNumberFormat="1" applyFill="1" applyBorder="1" applyAlignment="1">
      <alignment horizontal="center" vertical="center"/>
    </xf>
    <xf numFmtId="0" fontId="6" fillId="2" borderId="22" xfId="2" applyFill="1" applyBorder="1" applyAlignment="1">
      <alignment horizontal="center" vertical="center"/>
    </xf>
    <xf numFmtId="2" fontId="6" fillId="2" borderId="22" xfId="2" applyNumberFormat="1" applyFill="1" applyBorder="1" applyAlignment="1">
      <alignment horizontal="center" vertical="center"/>
    </xf>
    <xf numFmtId="2" fontId="6" fillId="6" borderId="24" xfId="2" applyNumberFormat="1" applyFill="1" applyBorder="1" applyAlignment="1">
      <alignment horizontal="center" vertical="center"/>
    </xf>
    <xf numFmtId="2" fontId="6" fillId="6" borderId="23" xfId="2" applyNumberFormat="1" applyFill="1" applyBorder="1" applyAlignment="1">
      <alignment horizontal="center" vertical="center" shrinkToFit="1"/>
    </xf>
    <xf numFmtId="2" fontId="6" fillId="6" borderId="24" xfId="2" applyNumberFormat="1" applyFill="1" applyBorder="1" applyAlignment="1">
      <alignment horizontal="center" vertical="center" shrinkToFit="1"/>
    </xf>
    <xf numFmtId="0" fontId="6" fillId="0" borderId="0" xfId="2" applyAlignment="1">
      <alignment horizontal="center" vertical="center"/>
    </xf>
    <xf numFmtId="2" fontId="6" fillId="0" borderId="0" xfId="2" applyNumberFormat="1" applyAlignment="1">
      <alignment horizontal="center" vertical="center"/>
    </xf>
    <xf numFmtId="0" fontId="6" fillId="0" borderId="0" xfId="0" applyFont="1"/>
  </cellXfs>
  <cellStyles count="3">
    <cellStyle name="Normal" xfId="0" builtinId="0"/>
    <cellStyle name="Normal 2" xfId="2" xr:uid="{7CEB243F-190C-2D43-B6A1-223FB0FED28E}"/>
    <cellStyle name="Normal 4" xfId="1" xr:uid="{C67F0420-B929-A04D-AF5A-83F99C2CFB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76200</xdr:colOff>
      <xdr:row>32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073EA8-36BF-FE43-A5FB-56EE18364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10807700" cy="6451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18</xdr:col>
      <xdr:colOff>381000</xdr:colOff>
      <xdr:row>57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78277B-CB6D-D344-BDD5-1D25699DB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6908800"/>
          <a:ext cx="14414500" cy="4864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26CB9-55BE-3949-80C4-83186BEF3537}">
  <dimension ref="B2:F34"/>
  <sheetViews>
    <sheetView showGridLines="0" tabSelected="1" zoomScale="130" zoomScaleNormal="130" workbookViewId="0">
      <selection activeCell="G11" sqref="G11"/>
    </sheetView>
  </sheetViews>
  <sheetFormatPr baseColWidth="10" defaultRowHeight="15" x14ac:dyDescent="0.2"/>
  <cols>
    <col min="1" max="1" width="10.83203125" style="78"/>
    <col min="2" max="2" width="10.83203125" style="87"/>
    <col min="3" max="3" width="13.33203125" style="87" bestFit="1" customWidth="1"/>
    <col min="4" max="4" width="10.83203125" style="87"/>
    <col min="5" max="5" width="30.83203125" style="88" bestFit="1" customWidth="1"/>
    <col min="6" max="6" width="13.5" style="78" hidden="1" customWidth="1"/>
    <col min="7" max="16384" width="10.83203125" style="78"/>
  </cols>
  <sheetData>
    <row r="2" spans="2:6" x14ac:dyDescent="0.2">
      <c r="B2" s="75" t="s">
        <v>75</v>
      </c>
      <c r="C2" s="75" t="s">
        <v>76</v>
      </c>
      <c r="D2" s="75" t="s">
        <v>77</v>
      </c>
      <c r="E2" s="76" t="s">
        <v>78</v>
      </c>
      <c r="F2" s="77" t="s">
        <v>79</v>
      </c>
    </row>
    <row r="3" spans="2:6" x14ac:dyDescent="0.2">
      <c r="B3" s="79" t="s">
        <v>148</v>
      </c>
      <c r="C3" s="79" t="s">
        <v>61</v>
      </c>
      <c r="D3" s="79" t="s">
        <v>5</v>
      </c>
      <c r="E3" s="80">
        <v>24.546179199218802</v>
      </c>
      <c r="F3" s="81" t="e">
        <f>#REF!</f>
        <v>#REF!</v>
      </c>
    </row>
    <row r="4" spans="2:6" x14ac:dyDescent="0.2">
      <c r="B4" s="82" t="s">
        <v>22</v>
      </c>
      <c r="C4" s="82" t="s">
        <v>61</v>
      </c>
      <c r="D4" s="82" t="s">
        <v>4</v>
      </c>
      <c r="E4" s="83">
        <v>33.057492065429599</v>
      </c>
      <c r="F4" s="84"/>
    </row>
    <row r="5" spans="2:6" x14ac:dyDescent="0.2">
      <c r="B5" s="79" t="s">
        <v>149</v>
      </c>
      <c r="C5" s="79" t="s">
        <v>62</v>
      </c>
      <c r="D5" s="79" t="s">
        <v>5</v>
      </c>
      <c r="E5" s="80">
        <v>23.859683227539001</v>
      </c>
      <c r="F5" s="81" t="e">
        <f>#REF!</f>
        <v>#REF!</v>
      </c>
    </row>
    <row r="6" spans="2:6" x14ac:dyDescent="0.2">
      <c r="B6" s="82" t="s">
        <v>25</v>
      </c>
      <c r="C6" s="82" t="s">
        <v>62</v>
      </c>
      <c r="D6" s="82" t="s">
        <v>4</v>
      </c>
      <c r="E6" s="83">
        <v>36.858160400390602</v>
      </c>
      <c r="F6" s="84"/>
    </row>
    <row r="7" spans="2:6" x14ac:dyDescent="0.2">
      <c r="B7" s="79" t="s">
        <v>150</v>
      </c>
      <c r="C7" s="79" t="s">
        <v>63</v>
      </c>
      <c r="D7" s="79" t="s">
        <v>5</v>
      </c>
      <c r="E7" s="80">
        <v>27.900018310546802</v>
      </c>
      <c r="F7" s="81" t="e">
        <f>#REF!</f>
        <v>#REF!</v>
      </c>
    </row>
    <row r="8" spans="2:6" x14ac:dyDescent="0.2">
      <c r="B8" s="82" t="s">
        <v>29</v>
      </c>
      <c r="C8" s="82" t="s">
        <v>63</v>
      </c>
      <c r="D8" s="82" t="s">
        <v>4</v>
      </c>
      <c r="E8" s="83">
        <v>37.780123901367197</v>
      </c>
      <c r="F8" s="84"/>
    </row>
    <row r="9" spans="2:6" x14ac:dyDescent="0.2">
      <c r="B9" s="79" t="s">
        <v>151</v>
      </c>
      <c r="C9" s="79" t="s">
        <v>64</v>
      </c>
      <c r="D9" s="79" t="s">
        <v>5</v>
      </c>
      <c r="E9" s="80">
        <v>19.862060546875</v>
      </c>
      <c r="F9" s="81" t="e">
        <f>#REF!</f>
        <v>#REF!</v>
      </c>
    </row>
    <row r="10" spans="2:6" x14ac:dyDescent="0.2">
      <c r="B10" s="82" t="s">
        <v>33</v>
      </c>
      <c r="C10" s="82" t="s">
        <v>64</v>
      </c>
      <c r="D10" s="82" t="s">
        <v>4</v>
      </c>
      <c r="E10" s="83">
        <v>28.220840454101602</v>
      </c>
      <c r="F10" s="84"/>
    </row>
    <row r="11" spans="2:6" x14ac:dyDescent="0.2">
      <c r="B11" s="79" t="s">
        <v>152</v>
      </c>
      <c r="C11" s="79" t="s">
        <v>65</v>
      </c>
      <c r="D11" s="79" t="s">
        <v>5</v>
      </c>
      <c r="E11" s="80">
        <v>23.029333496093802</v>
      </c>
      <c r="F11" s="81" t="e">
        <f>#REF!</f>
        <v>#REF!</v>
      </c>
    </row>
    <row r="12" spans="2:6" x14ac:dyDescent="0.2">
      <c r="B12" s="82" t="s">
        <v>37</v>
      </c>
      <c r="C12" s="82" t="s">
        <v>65</v>
      </c>
      <c r="D12" s="82" t="s">
        <v>4</v>
      </c>
      <c r="E12" s="83">
        <v>39.869183349609401</v>
      </c>
      <c r="F12" s="84"/>
    </row>
    <row r="13" spans="2:6" x14ac:dyDescent="0.2">
      <c r="B13" s="79" t="s">
        <v>153</v>
      </c>
      <c r="C13" s="79" t="s">
        <v>66</v>
      </c>
      <c r="D13" s="79" t="s">
        <v>5</v>
      </c>
      <c r="E13" s="80">
        <v>30.9785461425782</v>
      </c>
      <c r="F13" s="81" t="e">
        <f>#REF!</f>
        <v>#REF!</v>
      </c>
    </row>
    <row r="14" spans="2:6" x14ac:dyDescent="0.2">
      <c r="B14" s="82" t="s">
        <v>41</v>
      </c>
      <c r="C14" s="82" t="s">
        <v>66</v>
      </c>
      <c r="D14" s="82" t="s">
        <v>4</v>
      </c>
      <c r="E14" s="83">
        <v>47.133010864257798</v>
      </c>
      <c r="F14" s="84"/>
    </row>
    <row r="15" spans="2:6" x14ac:dyDescent="0.2">
      <c r="B15" s="79" t="s">
        <v>154</v>
      </c>
      <c r="C15" s="79" t="s">
        <v>67</v>
      </c>
      <c r="D15" s="79" t="s">
        <v>5</v>
      </c>
      <c r="E15" s="80">
        <v>41.132128906250003</v>
      </c>
      <c r="F15" s="85" t="e">
        <f>#REF!</f>
        <v>#REF!</v>
      </c>
    </row>
    <row r="16" spans="2:6" x14ac:dyDescent="0.2">
      <c r="B16" s="82" t="s">
        <v>45</v>
      </c>
      <c r="C16" s="82" t="s">
        <v>67</v>
      </c>
      <c r="D16" s="82" t="s">
        <v>4</v>
      </c>
      <c r="E16" s="83">
        <v>63.849633789062601</v>
      </c>
      <c r="F16" s="86"/>
    </row>
    <row r="17" spans="2:6" x14ac:dyDescent="0.2">
      <c r="B17" s="79" t="s">
        <v>155</v>
      </c>
      <c r="C17" s="79" t="s">
        <v>68</v>
      </c>
      <c r="D17" s="79" t="s">
        <v>5</v>
      </c>
      <c r="E17" s="80">
        <v>43.6279479980468</v>
      </c>
      <c r="F17" s="85" t="e">
        <f>#REF!</f>
        <v>#REF!</v>
      </c>
    </row>
    <row r="18" spans="2:6" x14ac:dyDescent="0.2">
      <c r="B18" s="82" t="s">
        <v>51</v>
      </c>
      <c r="C18" s="82" t="s">
        <v>68</v>
      </c>
      <c r="D18" s="82" t="s">
        <v>4</v>
      </c>
      <c r="E18" s="83">
        <v>66.637792968750006</v>
      </c>
      <c r="F18" s="86"/>
    </row>
    <row r="19" spans="2:6" x14ac:dyDescent="0.2">
      <c r="B19" s="79" t="s">
        <v>157</v>
      </c>
      <c r="C19" s="79" t="s">
        <v>69</v>
      </c>
      <c r="D19" s="79" t="s">
        <v>5</v>
      </c>
      <c r="E19" s="80">
        <v>33.4262512207032</v>
      </c>
      <c r="F19" s="85" t="e">
        <f>#REF!</f>
        <v>#REF!</v>
      </c>
    </row>
    <row r="20" spans="2:6" x14ac:dyDescent="0.2">
      <c r="B20" s="82" t="s">
        <v>30</v>
      </c>
      <c r="C20" s="82" t="s">
        <v>69</v>
      </c>
      <c r="D20" s="82" t="s">
        <v>4</v>
      </c>
      <c r="E20" s="83">
        <v>52.191467285156207</v>
      </c>
      <c r="F20" s="86"/>
    </row>
    <row r="21" spans="2:6" x14ac:dyDescent="0.2">
      <c r="B21" s="79" t="s">
        <v>158</v>
      </c>
      <c r="C21" s="79" t="s">
        <v>70</v>
      </c>
      <c r="D21" s="79" t="s">
        <v>5</v>
      </c>
      <c r="E21" s="80">
        <v>30.296972656249999</v>
      </c>
      <c r="F21" s="85" t="e">
        <f>#REF!</f>
        <v>#REF!</v>
      </c>
    </row>
    <row r="22" spans="2:6" x14ac:dyDescent="0.2">
      <c r="B22" s="82" t="s">
        <v>34</v>
      </c>
      <c r="C22" s="82" t="s">
        <v>70</v>
      </c>
      <c r="D22" s="82" t="s">
        <v>4</v>
      </c>
      <c r="E22" s="83">
        <v>42.675033569336001</v>
      </c>
      <c r="F22" s="86"/>
    </row>
    <row r="23" spans="2:6" x14ac:dyDescent="0.2">
      <c r="B23" s="79" t="s">
        <v>159</v>
      </c>
      <c r="C23" s="79" t="s">
        <v>71</v>
      </c>
      <c r="D23" s="79" t="s">
        <v>5</v>
      </c>
      <c r="E23" s="80">
        <v>37.796472167968801</v>
      </c>
      <c r="F23" s="85" t="e">
        <f>#REF!</f>
        <v>#REF!</v>
      </c>
    </row>
    <row r="24" spans="2:6" x14ac:dyDescent="0.2">
      <c r="B24" s="82" t="s">
        <v>38</v>
      </c>
      <c r="C24" s="82" t="s">
        <v>71</v>
      </c>
      <c r="D24" s="82" t="s">
        <v>4</v>
      </c>
      <c r="E24" s="83">
        <v>50.995916748046803</v>
      </c>
      <c r="F24" s="86"/>
    </row>
    <row r="25" spans="2:6" x14ac:dyDescent="0.2">
      <c r="B25" s="79" t="s">
        <v>160</v>
      </c>
      <c r="C25" s="79" t="s">
        <v>72</v>
      </c>
      <c r="D25" s="79" t="s">
        <v>5</v>
      </c>
      <c r="E25" s="80">
        <v>34.1650390625</v>
      </c>
      <c r="F25" s="85" t="e">
        <f>#REF!</f>
        <v>#REF!</v>
      </c>
    </row>
    <row r="26" spans="2:6" x14ac:dyDescent="0.2">
      <c r="B26" s="82" t="s">
        <v>42</v>
      </c>
      <c r="C26" s="82" t="s">
        <v>72</v>
      </c>
      <c r="D26" s="82" t="s">
        <v>4</v>
      </c>
      <c r="E26" s="83">
        <v>48.142440795898395</v>
      </c>
      <c r="F26" s="86"/>
    </row>
    <row r="27" spans="2:6" x14ac:dyDescent="0.2">
      <c r="B27" s="79" t="s">
        <v>161</v>
      </c>
      <c r="C27" s="79" t="s">
        <v>73</v>
      </c>
      <c r="D27" s="79" t="s">
        <v>5</v>
      </c>
      <c r="E27" s="80">
        <v>29.9809753417968</v>
      </c>
      <c r="F27" s="85" t="e">
        <f>#REF!</f>
        <v>#REF!</v>
      </c>
    </row>
    <row r="28" spans="2:6" x14ac:dyDescent="0.2">
      <c r="B28" s="82" t="s">
        <v>46</v>
      </c>
      <c r="C28" s="82" t="s">
        <v>73</v>
      </c>
      <c r="D28" s="82" t="s">
        <v>4</v>
      </c>
      <c r="E28" s="83">
        <v>41.434667968749999</v>
      </c>
      <c r="F28" s="86"/>
    </row>
    <row r="29" spans="2:6" x14ac:dyDescent="0.2">
      <c r="B29" s="79" t="s">
        <v>162</v>
      </c>
      <c r="C29" s="79" t="s">
        <v>74</v>
      </c>
      <c r="D29" s="79" t="s">
        <v>5</v>
      </c>
      <c r="E29" s="80">
        <v>33.202957153320398</v>
      </c>
      <c r="F29" s="85" t="e">
        <f>#REF!</f>
        <v>#REF!</v>
      </c>
    </row>
    <row r="30" spans="2:6" x14ac:dyDescent="0.2">
      <c r="B30" s="82" t="s">
        <v>146</v>
      </c>
      <c r="C30" s="82" t="s">
        <v>74</v>
      </c>
      <c r="D30" s="82" t="s">
        <v>4</v>
      </c>
      <c r="E30" s="83">
        <v>48.462017822265601</v>
      </c>
      <c r="F30" s="86"/>
    </row>
    <row r="31" spans="2:6" x14ac:dyDescent="0.2">
      <c r="B31" s="79" t="s">
        <v>156</v>
      </c>
      <c r="C31" s="79" t="s">
        <v>7</v>
      </c>
      <c r="D31" s="79" t="s">
        <v>5</v>
      </c>
      <c r="E31" s="80">
        <v>0</v>
      </c>
      <c r="F31" s="81" t="e">
        <f>#REF!</f>
        <v>#REF!</v>
      </c>
    </row>
    <row r="32" spans="2:6" x14ac:dyDescent="0.2">
      <c r="B32" s="82" t="s">
        <v>26</v>
      </c>
      <c r="C32" s="82" t="s">
        <v>7</v>
      </c>
      <c r="D32" s="82" t="s">
        <v>4</v>
      </c>
      <c r="E32" s="83">
        <v>0</v>
      </c>
      <c r="F32" s="84"/>
    </row>
    <row r="33" spans="2:6" x14ac:dyDescent="0.2">
      <c r="B33" s="79" t="s">
        <v>163</v>
      </c>
      <c r="C33" s="79" t="s">
        <v>15</v>
      </c>
      <c r="D33" s="79" t="s">
        <v>5</v>
      </c>
      <c r="E33" s="80">
        <v>31.654589843749999</v>
      </c>
      <c r="F33" s="81" t="e">
        <f>#REF!</f>
        <v>#REF!</v>
      </c>
    </row>
    <row r="34" spans="2:6" x14ac:dyDescent="0.2">
      <c r="B34" s="82" t="s">
        <v>147</v>
      </c>
      <c r="C34" s="82" t="s">
        <v>15</v>
      </c>
      <c r="D34" s="82" t="s">
        <v>4</v>
      </c>
      <c r="E34" s="83">
        <v>34.318347167968803</v>
      </c>
      <c r="F34" s="84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16">
    <mergeCell ref="F27:F28"/>
    <mergeCell ref="F29:F30"/>
    <mergeCell ref="F31:F32"/>
    <mergeCell ref="F33:F34"/>
    <mergeCell ref="F15:F16"/>
    <mergeCell ref="F17:F18"/>
    <mergeCell ref="F19:F20"/>
    <mergeCell ref="F21:F22"/>
    <mergeCell ref="F23:F24"/>
    <mergeCell ref="F25:F26"/>
    <mergeCell ref="F3:F4"/>
    <mergeCell ref="F5:F6"/>
    <mergeCell ref="F7:F8"/>
    <mergeCell ref="F9:F10"/>
    <mergeCell ref="F11:F12"/>
    <mergeCell ref="F13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ADA2-D449-EA48-B840-4DC810F71054}">
  <dimension ref="A1"/>
  <sheetViews>
    <sheetView workbookViewId="0">
      <selection activeCell="B35" sqref="B3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B8F6-D545-C348-8EBA-3FB86EFB8B5D}">
  <dimension ref="A1:T37"/>
  <sheetViews>
    <sheetView workbookViewId="0">
      <selection activeCell="D7" sqref="D7:D14"/>
    </sheetView>
  </sheetViews>
  <sheetFormatPr baseColWidth="10" defaultRowHeight="16" x14ac:dyDescent="0.2"/>
  <cols>
    <col min="1" max="1" width="10.83203125" style="1"/>
    <col min="2" max="2" width="15.5" style="1" customWidth="1"/>
    <col min="3" max="3" width="17" style="1" customWidth="1"/>
    <col min="4" max="4" width="16.6640625" style="1" bestFit="1" customWidth="1"/>
    <col min="5" max="5" width="16.6640625" style="1" customWidth="1"/>
    <col min="6" max="6" width="16.6640625" style="1" bestFit="1" customWidth="1"/>
    <col min="7" max="7" width="15.83203125" style="1" customWidth="1"/>
    <col min="8" max="8" width="16.6640625" style="1" bestFit="1" customWidth="1"/>
    <col min="9" max="9" width="17.33203125" style="1" customWidth="1"/>
    <col min="10" max="10" width="16.6640625" style="1" bestFit="1" customWidth="1"/>
    <col min="11" max="11" width="17.1640625" style="1" customWidth="1"/>
    <col min="12" max="12" width="16.6640625" style="1" bestFit="1" customWidth="1"/>
    <col min="13" max="13" width="16.5" style="1" customWidth="1"/>
    <col min="14" max="14" width="16.6640625" style="1" bestFit="1" customWidth="1"/>
    <col min="15" max="16384" width="10.83203125" style="1"/>
  </cols>
  <sheetData>
    <row r="1" spans="1:14" x14ac:dyDescent="0.2">
      <c r="A1" s="1" t="s">
        <v>0</v>
      </c>
    </row>
    <row r="3" spans="1:14" x14ac:dyDescent="0.2">
      <c r="B3" s="1" t="s">
        <v>1</v>
      </c>
    </row>
    <row r="4" spans="1:14" ht="17" thickBot="1" x14ac:dyDescent="0.25">
      <c r="C4" s="72" t="s">
        <v>2</v>
      </c>
      <c r="D4" s="72"/>
      <c r="E4" s="72"/>
      <c r="F4" s="72"/>
    </row>
    <row r="5" spans="1:14" x14ac:dyDescent="0.2">
      <c r="B5" s="2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4">
        <v>12</v>
      </c>
    </row>
    <row r="6" spans="1:14" ht="17" thickBot="1" x14ac:dyDescent="0.25">
      <c r="B6" s="5"/>
      <c r="C6" s="6" t="s">
        <v>4</v>
      </c>
      <c r="D6" s="6" t="s">
        <v>4</v>
      </c>
      <c r="E6" s="7" t="s">
        <v>5</v>
      </c>
      <c r="F6" s="7" t="s">
        <v>5</v>
      </c>
      <c r="G6" s="8"/>
      <c r="H6" s="8"/>
      <c r="I6" s="62"/>
      <c r="J6" s="62"/>
      <c r="K6" s="63"/>
      <c r="L6" s="63"/>
      <c r="M6" s="8"/>
      <c r="N6" s="8"/>
    </row>
    <row r="7" spans="1:14" x14ac:dyDescent="0.2">
      <c r="B7" s="5" t="s">
        <v>6</v>
      </c>
      <c r="C7" s="9" t="s">
        <v>61</v>
      </c>
      <c r="D7" s="10" t="s">
        <v>7</v>
      </c>
      <c r="E7" s="11" t="s">
        <v>61</v>
      </c>
      <c r="F7" s="12" t="s">
        <v>7</v>
      </c>
      <c r="G7" s="13"/>
      <c r="H7" s="13"/>
      <c r="I7" s="64"/>
      <c r="J7" s="64"/>
      <c r="K7" s="65"/>
      <c r="L7" s="64"/>
      <c r="M7" s="13"/>
      <c r="N7" s="14"/>
    </row>
    <row r="8" spans="1:14" x14ac:dyDescent="0.2">
      <c r="B8" s="5" t="s">
        <v>8</v>
      </c>
      <c r="C8" s="15" t="s">
        <v>62</v>
      </c>
      <c r="D8" s="16" t="s">
        <v>69</v>
      </c>
      <c r="E8" s="17" t="s">
        <v>62</v>
      </c>
      <c r="F8" s="17" t="s">
        <v>69</v>
      </c>
      <c r="G8" s="18"/>
      <c r="H8" s="18"/>
      <c r="I8" s="66"/>
      <c r="J8" s="67"/>
      <c r="K8" s="68"/>
      <c r="L8" s="68"/>
      <c r="M8" s="18"/>
      <c r="N8" s="20"/>
    </row>
    <row r="9" spans="1:14" x14ac:dyDescent="0.2">
      <c r="B9" s="5" t="s">
        <v>9</v>
      </c>
      <c r="C9" s="15" t="s">
        <v>63</v>
      </c>
      <c r="D9" s="16" t="s">
        <v>70</v>
      </c>
      <c r="E9" s="17" t="s">
        <v>63</v>
      </c>
      <c r="F9" s="17" t="s">
        <v>70</v>
      </c>
      <c r="G9" s="18"/>
      <c r="H9" s="18"/>
      <c r="I9" s="66"/>
      <c r="J9" s="67"/>
      <c r="K9" s="68"/>
      <c r="L9" s="68"/>
      <c r="M9" s="18"/>
      <c r="N9" s="20"/>
    </row>
    <row r="10" spans="1:14" x14ac:dyDescent="0.2">
      <c r="B10" s="5" t="s">
        <v>10</v>
      </c>
      <c r="C10" s="15" t="s">
        <v>64</v>
      </c>
      <c r="D10" s="16" t="s">
        <v>71</v>
      </c>
      <c r="E10" s="17" t="s">
        <v>64</v>
      </c>
      <c r="F10" s="17" t="s">
        <v>71</v>
      </c>
      <c r="G10" s="18"/>
      <c r="H10" s="18"/>
      <c r="I10" s="66"/>
      <c r="J10" s="67"/>
      <c r="K10" s="68"/>
      <c r="L10" s="68"/>
      <c r="M10" s="18"/>
      <c r="N10" s="20"/>
    </row>
    <row r="11" spans="1:14" x14ac:dyDescent="0.2">
      <c r="B11" s="5" t="s">
        <v>11</v>
      </c>
      <c r="C11" s="15" t="s">
        <v>65</v>
      </c>
      <c r="D11" s="16" t="s">
        <v>72</v>
      </c>
      <c r="E11" s="17" t="s">
        <v>65</v>
      </c>
      <c r="F11" s="17" t="s">
        <v>72</v>
      </c>
      <c r="G11" s="18"/>
      <c r="H11" s="18"/>
      <c r="I11" s="66"/>
      <c r="J11" s="67"/>
      <c r="K11" s="68"/>
      <c r="L11" s="68"/>
      <c r="M11" s="18"/>
      <c r="N11" s="20"/>
    </row>
    <row r="12" spans="1:14" x14ac:dyDescent="0.2">
      <c r="B12" s="5" t="s">
        <v>12</v>
      </c>
      <c r="C12" s="15" t="s">
        <v>66</v>
      </c>
      <c r="D12" s="16" t="s">
        <v>73</v>
      </c>
      <c r="E12" s="17" t="s">
        <v>66</v>
      </c>
      <c r="F12" s="17" t="s">
        <v>73</v>
      </c>
      <c r="G12" s="18"/>
      <c r="H12" s="18"/>
      <c r="I12" s="66"/>
      <c r="J12" s="67"/>
      <c r="K12" s="68"/>
      <c r="L12" s="68"/>
      <c r="M12" s="18"/>
      <c r="N12" s="20"/>
    </row>
    <row r="13" spans="1:14" x14ac:dyDescent="0.2">
      <c r="B13" s="5" t="s">
        <v>13</v>
      </c>
      <c r="C13" s="15" t="s">
        <v>67</v>
      </c>
      <c r="D13" s="16" t="s">
        <v>74</v>
      </c>
      <c r="E13" s="17" t="s">
        <v>67</v>
      </c>
      <c r="F13" s="17" t="s">
        <v>74</v>
      </c>
      <c r="G13" s="18"/>
      <c r="H13" s="18"/>
      <c r="I13" s="66"/>
      <c r="J13" s="67"/>
      <c r="K13" s="68"/>
      <c r="L13" s="68"/>
      <c r="M13" s="18"/>
      <c r="N13" s="20"/>
    </row>
    <row r="14" spans="1:14" ht="17" thickBot="1" x14ac:dyDescent="0.25">
      <c r="B14" s="21" t="s">
        <v>14</v>
      </c>
      <c r="C14" s="22" t="s">
        <v>68</v>
      </c>
      <c r="D14" s="23" t="s">
        <v>15</v>
      </c>
      <c r="E14" s="24" t="s">
        <v>68</v>
      </c>
      <c r="F14" s="25" t="s">
        <v>15</v>
      </c>
      <c r="G14" s="26"/>
      <c r="H14" s="26"/>
      <c r="I14" s="69"/>
      <c r="J14" s="69"/>
      <c r="K14" s="70"/>
      <c r="L14" s="69"/>
      <c r="M14" s="26"/>
      <c r="N14" s="27"/>
    </row>
    <row r="15" spans="1:14" x14ac:dyDescent="0.2">
      <c r="C15" s="28"/>
      <c r="D15" s="28"/>
      <c r="E15" s="28"/>
      <c r="F15" s="28"/>
    </row>
    <row r="16" spans="1:14" x14ac:dyDescent="0.2">
      <c r="B16" s="29" t="s">
        <v>16</v>
      </c>
      <c r="C16" s="28"/>
      <c r="D16" s="28"/>
      <c r="E16" s="28"/>
    </row>
    <row r="17" spans="2:20" x14ac:dyDescent="0.2">
      <c r="C17" s="28"/>
      <c r="E17" s="28"/>
      <c r="F17" s="28"/>
    </row>
    <row r="18" spans="2:20" hidden="1" x14ac:dyDescent="0.2">
      <c r="B18" s="2" t="s">
        <v>3</v>
      </c>
      <c r="C18" s="30">
        <v>1</v>
      </c>
      <c r="D18" s="30">
        <v>2</v>
      </c>
      <c r="E18" s="30">
        <v>3</v>
      </c>
      <c r="F18" s="30">
        <v>4</v>
      </c>
      <c r="G18" s="3">
        <v>5</v>
      </c>
      <c r="H18" s="3">
        <v>6</v>
      </c>
      <c r="I18" s="3">
        <v>7</v>
      </c>
      <c r="J18" s="3">
        <v>8</v>
      </c>
      <c r="K18" s="3">
        <v>9</v>
      </c>
      <c r="L18" s="3">
        <v>10</v>
      </c>
      <c r="M18" s="3">
        <v>11</v>
      </c>
      <c r="N18" s="4">
        <v>12</v>
      </c>
    </row>
    <row r="19" spans="2:20" hidden="1" x14ac:dyDescent="0.2">
      <c r="B19" s="5"/>
      <c r="C19" s="31" t="s">
        <v>4</v>
      </c>
      <c r="D19" s="32" t="s">
        <v>4</v>
      </c>
      <c r="E19" s="32" t="s">
        <v>4</v>
      </c>
      <c r="F19" s="33" t="s">
        <v>4</v>
      </c>
      <c r="G19" s="32" t="s">
        <v>4</v>
      </c>
      <c r="H19" s="33" t="s">
        <v>4</v>
      </c>
      <c r="I19" s="34" t="s">
        <v>5</v>
      </c>
      <c r="J19" s="11" t="s">
        <v>5</v>
      </c>
      <c r="K19" s="11" t="s">
        <v>5</v>
      </c>
      <c r="L19" s="11" t="s">
        <v>5</v>
      </c>
      <c r="M19" s="11" t="s">
        <v>5</v>
      </c>
      <c r="N19" s="35" t="s">
        <v>5</v>
      </c>
      <c r="P19" s="1" t="str">
        <f>CONCATENATE(E20, "-5b")</f>
        <v>A08-8b-5b</v>
      </c>
      <c r="Q19" s="1" t="str">
        <f>CONCATENATE(F20, "-5b")</f>
        <v>NTC-8b-5b</v>
      </c>
      <c r="S19" s="34" t="s">
        <v>5</v>
      </c>
      <c r="T19" s="35" t="s">
        <v>5</v>
      </c>
    </row>
    <row r="20" spans="2:20" hidden="1" x14ac:dyDescent="0.2">
      <c r="B20" s="5" t="s">
        <v>6</v>
      </c>
      <c r="C20" s="15" t="s">
        <v>17</v>
      </c>
      <c r="D20" s="19" t="s">
        <v>18</v>
      </c>
      <c r="E20" s="19" t="s">
        <v>19</v>
      </c>
      <c r="F20" s="36" t="s">
        <v>20</v>
      </c>
      <c r="G20" s="19" t="s">
        <v>21</v>
      </c>
      <c r="H20" s="36" t="s">
        <v>7</v>
      </c>
      <c r="I20" s="37" t="s">
        <v>17</v>
      </c>
      <c r="J20" s="38" t="s">
        <v>18</v>
      </c>
      <c r="K20" s="17" t="s">
        <v>19</v>
      </c>
      <c r="L20" s="38" t="s">
        <v>20</v>
      </c>
      <c r="M20" s="17" t="s">
        <v>21</v>
      </c>
      <c r="N20" s="39" t="s">
        <v>7</v>
      </c>
      <c r="P20" s="1" t="str">
        <f t="shared" ref="P20:Q27" si="0">CONCATENATE(E21, "-5b")</f>
        <v>B08-8b-5b</v>
      </c>
      <c r="Q20" s="1" t="str">
        <f t="shared" si="0"/>
        <v>A08-8b-5b</v>
      </c>
      <c r="S20" s="40" t="s">
        <v>22</v>
      </c>
      <c r="T20" s="39" t="s">
        <v>7</v>
      </c>
    </row>
    <row r="21" spans="2:20" hidden="1" x14ac:dyDescent="0.2">
      <c r="B21" s="5" t="s">
        <v>8</v>
      </c>
      <c r="C21" s="15" t="s">
        <v>23</v>
      </c>
      <c r="D21" s="19" t="s">
        <v>17</v>
      </c>
      <c r="E21" s="19" t="s">
        <v>24</v>
      </c>
      <c r="F21" s="36" t="s">
        <v>19</v>
      </c>
      <c r="G21" s="19" t="s">
        <v>21</v>
      </c>
      <c r="H21" s="36" t="s">
        <v>21</v>
      </c>
      <c r="I21" s="37" t="s">
        <v>23</v>
      </c>
      <c r="J21" s="17" t="s">
        <v>17</v>
      </c>
      <c r="K21" s="17" t="s">
        <v>24</v>
      </c>
      <c r="L21" s="17" t="s">
        <v>19</v>
      </c>
      <c r="M21" s="17" t="s">
        <v>21</v>
      </c>
      <c r="N21" s="41" t="s">
        <v>21</v>
      </c>
      <c r="P21" s="1" t="str">
        <f t="shared" si="0"/>
        <v>C08-8b-5b</v>
      </c>
      <c r="Q21" s="1" t="str">
        <f t="shared" si="0"/>
        <v>B08-8b-5b</v>
      </c>
      <c r="S21" s="40" t="s">
        <v>25</v>
      </c>
      <c r="T21" s="39" t="s">
        <v>26</v>
      </c>
    </row>
    <row r="22" spans="2:20" hidden="1" x14ac:dyDescent="0.2">
      <c r="B22" s="5" t="s">
        <v>9</v>
      </c>
      <c r="C22" s="15" t="s">
        <v>27</v>
      </c>
      <c r="D22" s="19" t="s">
        <v>23</v>
      </c>
      <c r="E22" s="19" t="s">
        <v>28</v>
      </c>
      <c r="F22" s="36" t="s">
        <v>24</v>
      </c>
      <c r="G22" s="19" t="s">
        <v>21</v>
      </c>
      <c r="H22" s="36" t="s">
        <v>21</v>
      </c>
      <c r="I22" s="37" t="s">
        <v>27</v>
      </c>
      <c r="J22" s="17" t="s">
        <v>23</v>
      </c>
      <c r="K22" s="17" t="s">
        <v>28</v>
      </c>
      <c r="L22" s="17" t="s">
        <v>24</v>
      </c>
      <c r="M22" s="17" t="s">
        <v>21</v>
      </c>
      <c r="N22" s="41" t="s">
        <v>21</v>
      </c>
      <c r="P22" s="1" t="str">
        <f t="shared" si="0"/>
        <v>D08-8b-5b</v>
      </c>
      <c r="Q22" s="1" t="str">
        <f t="shared" si="0"/>
        <v>C08-8b-5b</v>
      </c>
      <c r="S22" s="40" t="s">
        <v>29</v>
      </c>
      <c r="T22" s="39" t="s">
        <v>30</v>
      </c>
    </row>
    <row r="23" spans="2:20" hidden="1" x14ac:dyDescent="0.2">
      <c r="B23" s="5" t="s">
        <v>10</v>
      </c>
      <c r="C23" s="15" t="s">
        <v>31</v>
      </c>
      <c r="D23" s="19" t="s">
        <v>27</v>
      </c>
      <c r="E23" s="19" t="s">
        <v>32</v>
      </c>
      <c r="F23" s="36" t="s">
        <v>28</v>
      </c>
      <c r="G23" s="19" t="s">
        <v>21</v>
      </c>
      <c r="H23" s="36" t="s">
        <v>21</v>
      </c>
      <c r="I23" s="37" t="s">
        <v>31</v>
      </c>
      <c r="J23" s="17" t="s">
        <v>27</v>
      </c>
      <c r="K23" s="17" t="s">
        <v>32</v>
      </c>
      <c r="L23" s="17" t="s">
        <v>28</v>
      </c>
      <c r="M23" s="17" t="s">
        <v>21</v>
      </c>
      <c r="N23" s="41" t="s">
        <v>21</v>
      </c>
      <c r="P23" s="1" t="str">
        <f t="shared" si="0"/>
        <v>E08-8b-5b</v>
      </c>
      <c r="Q23" s="1" t="str">
        <f t="shared" si="0"/>
        <v>D08-8b-5b</v>
      </c>
      <c r="S23" s="40" t="s">
        <v>33</v>
      </c>
      <c r="T23" s="39" t="s">
        <v>34</v>
      </c>
    </row>
    <row r="24" spans="2:20" hidden="1" x14ac:dyDescent="0.2">
      <c r="B24" s="5" t="s">
        <v>11</v>
      </c>
      <c r="C24" s="15" t="s">
        <v>35</v>
      </c>
      <c r="D24" s="19" t="s">
        <v>31</v>
      </c>
      <c r="E24" s="19" t="s">
        <v>36</v>
      </c>
      <c r="F24" s="36" t="s">
        <v>32</v>
      </c>
      <c r="G24" s="19" t="s">
        <v>21</v>
      </c>
      <c r="H24" s="36" t="s">
        <v>21</v>
      </c>
      <c r="I24" s="37" t="s">
        <v>35</v>
      </c>
      <c r="J24" s="17" t="s">
        <v>31</v>
      </c>
      <c r="K24" s="17" t="s">
        <v>36</v>
      </c>
      <c r="L24" s="17" t="s">
        <v>32</v>
      </c>
      <c r="M24" s="17" t="s">
        <v>21</v>
      </c>
      <c r="N24" s="41" t="s">
        <v>21</v>
      </c>
      <c r="P24" s="1" t="str">
        <f t="shared" si="0"/>
        <v>F08-8b-5b</v>
      </c>
      <c r="Q24" s="1" t="str">
        <f t="shared" si="0"/>
        <v>E08-8b-5b</v>
      </c>
      <c r="S24" s="40" t="s">
        <v>37</v>
      </c>
      <c r="T24" s="39" t="s">
        <v>38</v>
      </c>
    </row>
    <row r="25" spans="2:20" hidden="1" x14ac:dyDescent="0.2">
      <c r="B25" s="5" t="s">
        <v>12</v>
      </c>
      <c r="C25" s="15" t="s">
        <v>39</v>
      </c>
      <c r="D25" s="19" t="s">
        <v>35</v>
      </c>
      <c r="E25" s="19" t="s">
        <v>40</v>
      </c>
      <c r="F25" s="36" t="s">
        <v>36</v>
      </c>
      <c r="G25" s="19" t="s">
        <v>21</v>
      </c>
      <c r="H25" s="36" t="s">
        <v>21</v>
      </c>
      <c r="I25" s="37" t="s">
        <v>39</v>
      </c>
      <c r="J25" s="17" t="s">
        <v>35</v>
      </c>
      <c r="K25" s="17" t="s">
        <v>40</v>
      </c>
      <c r="L25" s="17" t="s">
        <v>36</v>
      </c>
      <c r="M25" s="17" t="s">
        <v>21</v>
      </c>
      <c r="N25" s="41" t="s">
        <v>21</v>
      </c>
      <c r="P25" s="1" t="str">
        <f t="shared" si="0"/>
        <v>G08-8b-5b</v>
      </c>
      <c r="Q25" s="1" t="str">
        <f t="shared" si="0"/>
        <v>F08-8b-5b</v>
      </c>
      <c r="S25" s="40" t="s">
        <v>41</v>
      </c>
      <c r="T25" s="39" t="s">
        <v>42</v>
      </c>
    </row>
    <row r="26" spans="2:20" hidden="1" x14ac:dyDescent="0.2">
      <c r="B26" s="5" t="s">
        <v>13</v>
      </c>
      <c r="C26" s="15" t="s">
        <v>43</v>
      </c>
      <c r="D26" s="19" t="s">
        <v>39</v>
      </c>
      <c r="E26" s="19" t="s">
        <v>44</v>
      </c>
      <c r="F26" s="36" t="s">
        <v>40</v>
      </c>
      <c r="G26" s="19" t="s">
        <v>21</v>
      </c>
      <c r="H26" s="36" t="s">
        <v>21</v>
      </c>
      <c r="I26" s="37" t="s">
        <v>43</v>
      </c>
      <c r="J26" s="17" t="s">
        <v>39</v>
      </c>
      <c r="K26" s="17" t="s">
        <v>44</v>
      </c>
      <c r="L26" s="17" t="s">
        <v>40</v>
      </c>
      <c r="M26" s="17" t="s">
        <v>21</v>
      </c>
      <c r="N26" s="41" t="s">
        <v>21</v>
      </c>
      <c r="P26" s="1" t="str">
        <f t="shared" si="0"/>
        <v>H08-8b-5b</v>
      </c>
      <c r="Q26" s="1" t="str">
        <f t="shared" si="0"/>
        <v>Positive Control-8b-5b</v>
      </c>
      <c r="S26" s="40" t="s">
        <v>45</v>
      </c>
      <c r="T26" s="39" t="s">
        <v>46</v>
      </c>
    </row>
    <row r="27" spans="2:20" ht="17" hidden="1" thickBot="1" x14ac:dyDescent="0.25">
      <c r="B27" s="21" t="s">
        <v>14</v>
      </c>
      <c r="C27" s="22" t="s">
        <v>47</v>
      </c>
      <c r="D27" s="23" t="s">
        <v>48</v>
      </c>
      <c r="E27" s="23" t="s">
        <v>49</v>
      </c>
      <c r="F27" s="42" t="s">
        <v>50</v>
      </c>
      <c r="G27" s="23" t="s">
        <v>21</v>
      </c>
      <c r="H27" s="42" t="s">
        <v>15</v>
      </c>
      <c r="I27" s="43" t="s">
        <v>47</v>
      </c>
      <c r="J27" s="25" t="s">
        <v>48</v>
      </c>
      <c r="K27" s="24" t="s">
        <v>49</v>
      </c>
      <c r="L27" s="25" t="s">
        <v>50</v>
      </c>
      <c r="M27" s="24" t="s">
        <v>21</v>
      </c>
      <c r="N27" s="44" t="s">
        <v>15</v>
      </c>
      <c r="P27" s="1" t="str">
        <f t="shared" si="0"/>
        <v>-5b</v>
      </c>
      <c r="Q27" s="1" t="str">
        <f t="shared" si="0"/>
        <v>-5b</v>
      </c>
      <c r="S27" s="45" t="s">
        <v>51</v>
      </c>
      <c r="T27" s="44" t="s">
        <v>15</v>
      </c>
    </row>
    <row r="28" spans="2:20" ht="17" thickBot="1" x14ac:dyDescent="0.25"/>
    <row r="29" spans="2:20" ht="17" thickBot="1" x14ac:dyDescent="0.25">
      <c r="B29" s="46"/>
      <c r="C29" s="47" t="s">
        <v>52</v>
      </c>
      <c r="D29" s="48"/>
      <c r="E29" s="49"/>
      <c r="F29" s="50"/>
      <c r="G29" s="50"/>
      <c r="H29" s="73"/>
      <c r="I29" s="73"/>
      <c r="J29" s="50"/>
      <c r="K29" s="50"/>
      <c r="L29" s="50"/>
      <c r="M29" s="50"/>
      <c r="N29" s="50"/>
    </row>
    <row r="30" spans="2:20" x14ac:dyDescent="0.2">
      <c r="B30" s="2"/>
      <c r="C30" s="51" t="s">
        <v>53</v>
      </c>
      <c r="D30" s="52">
        <v>17</v>
      </c>
      <c r="E30" s="53"/>
      <c r="F30" s="54"/>
      <c r="G30" s="54"/>
      <c r="H30" s="71"/>
      <c r="I30" s="71"/>
      <c r="J30" s="54"/>
      <c r="K30" s="54"/>
      <c r="L30" s="54"/>
      <c r="M30" s="54"/>
      <c r="N30" s="54"/>
    </row>
    <row r="31" spans="2:20" x14ac:dyDescent="0.2">
      <c r="B31" s="55" t="s">
        <v>54</v>
      </c>
      <c r="C31" s="56">
        <v>5</v>
      </c>
      <c r="D31" s="52">
        <f>(C31*$D$30) * 1.1</f>
        <v>93.500000000000014</v>
      </c>
      <c r="E31" s="53"/>
      <c r="F31" s="54"/>
      <c r="G31" s="54"/>
      <c r="H31" s="71"/>
      <c r="I31" s="71"/>
      <c r="J31" s="54"/>
      <c r="K31" s="54"/>
      <c r="L31" s="54"/>
      <c r="M31" s="54"/>
      <c r="N31" s="54"/>
    </row>
    <row r="32" spans="2:20" x14ac:dyDescent="0.2">
      <c r="B32" s="55" t="s">
        <v>55</v>
      </c>
      <c r="C32" s="56">
        <v>2</v>
      </c>
      <c r="D32" s="52">
        <f>(C32*$D$30) * 1.1</f>
        <v>37.400000000000006</v>
      </c>
      <c r="E32" s="53"/>
      <c r="F32" s="54"/>
      <c r="G32" s="54"/>
      <c r="H32" s="74"/>
      <c r="I32" s="74"/>
      <c r="J32" s="54"/>
      <c r="K32" s="54"/>
      <c r="L32" s="54"/>
      <c r="M32" s="54"/>
      <c r="N32" s="54"/>
    </row>
    <row r="33" spans="2:14" x14ac:dyDescent="0.2">
      <c r="B33" s="55" t="s">
        <v>56</v>
      </c>
      <c r="C33" s="56">
        <v>1</v>
      </c>
      <c r="D33" s="52">
        <f>(C33*$D$30) * 1.1</f>
        <v>18.700000000000003</v>
      </c>
      <c r="E33" s="53"/>
      <c r="F33" s="54"/>
      <c r="G33" s="54"/>
      <c r="H33" s="71"/>
      <c r="I33" s="71"/>
      <c r="J33" s="54"/>
      <c r="K33" s="54"/>
      <c r="L33" s="50"/>
      <c r="M33" s="50"/>
      <c r="N33" s="50"/>
    </row>
    <row r="34" spans="2:14" x14ac:dyDescent="0.2">
      <c r="B34" s="55" t="s">
        <v>57</v>
      </c>
      <c r="C34" s="56">
        <v>2</v>
      </c>
      <c r="D34" s="52">
        <f>(C34*$D$30) * 1.1</f>
        <v>37.400000000000006</v>
      </c>
      <c r="E34" s="53"/>
      <c r="F34" s="54"/>
      <c r="G34" s="54"/>
      <c r="H34" s="54"/>
      <c r="I34" s="54"/>
      <c r="J34" s="54"/>
      <c r="K34" s="54"/>
      <c r="L34" s="50"/>
      <c r="M34" s="50"/>
      <c r="N34" s="50"/>
    </row>
    <row r="35" spans="2:14" x14ac:dyDescent="0.2">
      <c r="B35" s="55" t="s">
        <v>58</v>
      </c>
      <c r="C35" s="56">
        <v>5</v>
      </c>
      <c r="D35" s="52">
        <f>(C35*$D$30) * 1.1</f>
        <v>93.500000000000014</v>
      </c>
      <c r="E35" s="53"/>
      <c r="F35" s="54"/>
      <c r="G35" s="54"/>
      <c r="H35" s="54"/>
      <c r="I35" s="54"/>
      <c r="J35" s="54"/>
      <c r="K35" s="54"/>
      <c r="L35" s="50"/>
      <c r="M35" s="50"/>
      <c r="N35" s="50"/>
    </row>
    <row r="36" spans="2:14" x14ac:dyDescent="0.2">
      <c r="B36" s="55" t="s">
        <v>59</v>
      </c>
      <c r="C36" s="56">
        <v>5</v>
      </c>
      <c r="D36" s="57"/>
      <c r="E36" s="53"/>
      <c r="F36" s="54"/>
      <c r="G36" s="54"/>
      <c r="H36" s="54"/>
      <c r="I36" s="54"/>
      <c r="J36" s="54"/>
      <c r="K36" s="54"/>
      <c r="L36" s="50"/>
      <c r="M36" s="50"/>
      <c r="N36" s="50"/>
    </row>
    <row r="37" spans="2:14" ht="17" thickBot="1" x14ac:dyDescent="0.25">
      <c r="B37" s="58" t="s">
        <v>60</v>
      </c>
      <c r="C37" s="59">
        <v>20</v>
      </c>
      <c r="D37" s="60">
        <f>SUM(D31:D35)</f>
        <v>280.50000000000006</v>
      </c>
      <c r="E37" s="61">
        <f>(D37/8) * 0.95</f>
        <v>33.309375000000003</v>
      </c>
      <c r="F37" s="54"/>
      <c r="G37" s="54"/>
      <c r="H37" s="54"/>
      <c r="I37" s="54"/>
      <c r="J37" s="54"/>
      <c r="K37" s="54"/>
      <c r="L37" s="50"/>
      <c r="M37" s="50"/>
      <c r="N37" s="50"/>
    </row>
  </sheetData>
  <mergeCells count="6">
    <mergeCell ref="H33:I33"/>
    <mergeCell ref="C4:F4"/>
    <mergeCell ref="H29:I29"/>
    <mergeCell ref="H30:I30"/>
    <mergeCell ref="H31:I31"/>
    <mergeCell ref="H32:I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095B-19ED-944A-AF4C-A6268A83A4CA}">
  <dimension ref="A1:BN33"/>
  <sheetViews>
    <sheetView topLeftCell="A18" workbookViewId="0">
      <selection activeCell="D33" sqref="A2:D33"/>
    </sheetView>
  </sheetViews>
  <sheetFormatPr baseColWidth="10" defaultRowHeight="16" x14ac:dyDescent="0.2"/>
  <sheetData>
    <row r="1" spans="1:66" x14ac:dyDescent="0.2">
      <c r="A1" t="s">
        <v>75</v>
      </c>
      <c r="B1" t="s">
        <v>76</v>
      </c>
      <c r="C1" t="s">
        <v>77</v>
      </c>
      <c r="D1" s="89" t="s">
        <v>78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54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  <c r="AM1" t="s">
        <v>113</v>
      </c>
      <c r="AN1" t="s">
        <v>114</v>
      </c>
      <c r="AO1" t="s">
        <v>115</v>
      </c>
      <c r="AP1" t="s">
        <v>116</v>
      </c>
      <c r="AQ1" t="s">
        <v>117</v>
      </c>
      <c r="AR1" t="s">
        <v>118</v>
      </c>
      <c r="AS1" t="s">
        <v>119</v>
      </c>
      <c r="AT1" t="s">
        <v>120</v>
      </c>
      <c r="AU1" t="s">
        <v>121</v>
      </c>
      <c r="AV1" t="s">
        <v>122</v>
      </c>
      <c r="AW1" t="s">
        <v>123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  <c r="BF1" t="s">
        <v>132</v>
      </c>
      <c r="BG1" t="s">
        <v>133</v>
      </c>
      <c r="BH1" t="s">
        <v>134</v>
      </c>
      <c r="BI1" t="s">
        <v>135</v>
      </c>
      <c r="BJ1" t="s">
        <v>136</v>
      </c>
      <c r="BK1" t="s">
        <v>137</v>
      </c>
      <c r="BL1" t="s">
        <v>138</v>
      </c>
      <c r="BM1" t="s">
        <v>139</v>
      </c>
      <c r="BN1" t="s">
        <v>140</v>
      </c>
    </row>
    <row r="2" spans="1:66" x14ac:dyDescent="0.2">
      <c r="A2" t="s">
        <v>148</v>
      </c>
      <c r="B2" t="s">
        <v>61</v>
      </c>
      <c r="C2" t="s">
        <v>5</v>
      </c>
      <c r="D2">
        <f>L2/5</f>
        <v>24.546179199218802</v>
      </c>
      <c r="E2">
        <v>6.1365447044372603</v>
      </c>
      <c r="F2" t="s">
        <v>141</v>
      </c>
      <c r="G2" t="s">
        <v>142</v>
      </c>
      <c r="H2" t="s">
        <v>143</v>
      </c>
      <c r="I2" t="s">
        <v>143</v>
      </c>
      <c r="J2" t="s">
        <v>144</v>
      </c>
      <c r="K2" t="s">
        <v>145</v>
      </c>
      <c r="L2">
        <v>122.73089599609401</v>
      </c>
      <c r="O2">
        <v>7.51531934738159</v>
      </c>
      <c r="P2">
        <v>4.9385213851928702</v>
      </c>
      <c r="Q2">
        <v>16915</v>
      </c>
      <c r="R2">
        <v>88</v>
      </c>
      <c r="S2">
        <v>16827</v>
      </c>
      <c r="T2">
        <v>0</v>
      </c>
      <c r="U2">
        <v>0</v>
      </c>
      <c r="V2">
        <v>0</v>
      </c>
      <c r="W2">
        <v>0</v>
      </c>
      <c r="AF2">
        <v>4288.34130859375</v>
      </c>
      <c r="AT2">
        <v>5782.3177601207399</v>
      </c>
      <c r="AU2">
        <v>3563.4481541622299</v>
      </c>
      <c r="AV2">
        <v>3574.9917855736699</v>
      </c>
      <c r="BA2">
        <v>6.8129630088806197</v>
      </c>
      <c r="BB2">
        <v>5.5067033767700204</v>
      </c>
    </row>
    <row r="3" spans="1:66" x14ac:dyDescent="0.2">
      <c r="A3" t="s">
        <v>22</v>
      </c>
      <c r="B3" t="s">
        <v>61</v>
      </c>
      <c r="C3" t="s">
        <v>4</v>
      </c>
      <c r="D3">
        <f>L3/5</f>
        <v>33.057492065429599</v>
      </c>
      <c r="E3">
        <v>8.2643728256225604</v>
      </c>
      <c r="F3" t="s">
        <v>141</v>
      </c>
      <c r="G3" t="s">
        <v>142</v>
      </c>
      <c r="H3" t="s">
        <v>143</v>
      </c>
      <c r="I3" t="s">
        <v>143</v>
      </c>
      <c r="J3" t="s">
        <v>144</v>
      </c>
      <c r="K3" t="s">
        <v>145</v>
      </c>
      <c r="L3">
        <v>165.28746032714801</v>
      </c>
      <c r="O3">
        <v>9.6440639495849592</v>
      </c>
      <c r="P3">
        <v>6.8862977027893102</v>
      </c>
      <c r="Q3">
        <v>19714</v>
      </c>
      <c r="R3">
        <v>138</v>
      </c>
      <c r="S3">
        <v>19576</v>
      </c>
      <c r="T3">
        <v>0</v>
      </c>
      <c r="U3">
        <v>0</v>
      </c>
      <c r="V3">
        <v>0</v>
      </c>
      <c r="W3">
        <v>0</v>
      </c>
      <c r="AF3">
        <v>5429.91259765625</v>
      </c>
      <c r="AT3">
        <v>6270.20607591712</v>
      </c>
      <c r="AU3">
        <v>4820.1406018779799</v>
      </c>
      <c r="AV3">
        <v>4830.2912073064799</v>
      </c>
      <c r="BA3">
        <v>8.9680948257446307</v>
      </c>
      <c r="BB3">
        <v>7.5610713958740199</v>
      </c>
    </row>
    <row r="4" spans="1:66" x14ac:dyDescent="0.2">
      <c r="A4" t="s">
        <v>149</v>
      </c>
      <c r="B4" t="s">
        <v>62</v>
      </c>
      <c r="C4" t="s">
        <v>5</v>
      </c>
      <c r="D4">
        <f>L4/5</f>
        <v>23.859683227539001</v>
      </c>
      <c r="E4">
        <v>5.9649209976196298</v>
      </c>
      <c r="F4" t="s">
        <v>141</v>
      </c>
      <c r="G4" t="s">
        <v>142</v>
      </c>
      <c r="H4" t="s">
        <v>143</v>
      </c>
      <c r="I4" t="s">
        <v>143</v>
      </c>
      <c r="J4" t="s">
        <v>144</v>
      </c>
      <c r="K4" t="s">
        <v>145</v>
      </c>
      <c r="L4">
        <v>119.298416137695</v>
      </c>
      <c r="O4">
        <v>7.23708248138428</v>
      </c>
      <c r="P4">
        <v>4.8521075248718297</v>
      </c>
      <c r="Q4">
        <v>19180</v>
      </c>
      <c r="R4">
        <v>97</v>
      </c>
      <c r="S4">
        <v>19083</v>
      </c>
      <c r="T4">
        <v>0</v>
      </c>
      <c r="U4">
        <v>0</v>
      </c>
      <c r="V4">
        <v>0</v>
      </c>
      <c r="W4">
        <v>0</v>
      </c>
      <c r="AF4">
        <v>4288.34130859375</v>
      </c>
      <c r="AT4">
        <v>6080.80778833763</v>
      </c>
      <c r="AU4">
        <v>3760.1070164324301</v>
      </c>
      <c r="AV4">
        <v>3771.8436157481101</v>
      </c>
      <c r="BA4">
        <v>6.5899739265441903</v>
      </c>
      <c r="BB4">
        <v>5.3809309005737296</v>
      </c>
    </row>
    <row r="5" spans="1:66" x14ac:dyDescent="0.2">
      <c r="A5" t="s">
        <v>25</v>
      </c>
      <c r="B5" t="s">
        <v>62</v>
      </c>
      <c r="C5" t="s">
        <v>4</v>
      </c>
      <c r="D5">
        <f>L5/5</f>
        <v>36.858160400390602</v>
      </c>
      <c r="E5">
        <v>9.2145404815673793</v>
      </c>
      <c r="F5" t="s">
        <v>141</v>
      </c>
      <c r="G5" t="s">
        <v>142</v>
      </c>
      <c r="H5" t="s">
        <v>143</v>
      </c>
      <c r="I5" t="s">
        <v>143</v>
      </c>
      <c r="J5" t="s">
        <v>144</v>
      </c>
      <c r="K5" t="s">
        <v>145</v>
      </c>
      <c r="L5">
        <v>184.29080200195301</v>
      </c>
      <c r="O5">
        <v>10.647707939147899</v>
      </c>
      <c r="P5">
        <v>7.7831168174743697</v>
      </c>
      <c r="Q5">
        <v>20380</v>
      </c>
      <c r="R5">
        <v>159</v>
      </c>
      <c r="S5">
        <v>20221</v>
      </c>
      <c r="T5">
        <v>0</v>
      </c>
      <c r="U5">
        <v>0</v>
      </c>
      <c r="V5">
        <v>0</v>
      </c>
      <c r="W5">
        <v>0</v>
      </c>
      <c r="AF5">
        <v>5429.91259765625</v>
      </c>
      <c r="AT5">
        <v>6324.2474326847496</v>
      </c>
      <c r="AU5">
        <v>4817.2861210286501</v>
      </c>
      <c r="AV5">
        <v>4829.0430812128297</v>
      </c>
      <c r="BA5">
        <v>9.9455299377441406</v>
      </c>
      <c r="BB5">
        <v>8.4840049743652308</v>
      </c>
    </row>
    <row r="6" spans="1:66" x14ac:dyDescent="0.2">
      <c r="A6" t="s">
        <v>150</v>
      </c>
      <c r="B6" t="s">
        <v>63</v>
      </c>
      <c r="C6" t="s">
        <v>5</v>
      </c>
      <c r="D6">
        <f>L6/5</f>
        <v>27.900018310546802</v>
      </c>
      <c r="E6">
        <v>6.9750046730041504</v>
      </c>
      <c r="F6" t="s">
        <v>141</v>
      </c>
      <c r="G6" t="s">
        <v>142</v>
      </c>
      <c r="H6" t="s">
        <v>143</v>
      </c>
      <c r="I6" t="s">
        <v>143</v>
      </c>
      <c r="J6" t="s">
        <v>144</v>
      </c>
      <c r="K6" t="s">
        <v>145</v>
      </c>
      <c r="L6">
        <v>139.50009155273401</v>
      </c>
      <c r="O6">
        <v>8.3429021835327095</v>
      </c>
      <c r="P6">
        <v>5.6086950302123997</v>
      </c>
      <c r="Q6">
        <v>16917</v>
      </c>
      <c r="R6">
        <v>100</v>
      </c>
      <c r="S6">
        <v>16817</v>
      </c>
      <c r="T6">
        <v>0</v>
      </c>
      <c r="U6">
        <v>0</v>
      </c>
      <c r="V6">
        <v>0</v>
      </c>
      <c r="W6">
        <v>0</v>
      </c>
      <c r="AF6">
        <v>4288.34130859375</v>
      </c>
      <c r="AT6">
        <v>6024.5897265624999</v>
      </c>
      <c r="AU6">
        <v>3751.81975771413</v>
      </c>
      <c r="AV6">
        <v>3765.25458640035</v>
      </c>
      <c r="BA6">
        <v>7.6727128028869602</v>
      </c>
      <c r="BB6">
        <v>6.27770948410034</v>
      </c>
    </row>
    <row r="7" spans="1:66" x14ac:dyDescent="0.2">
      <c r="A7" t="s">
        <v>29</v>
      </c>
      <c r="B7" t="s">
        <v>63</v>
      </c>
      <c r="C7" t="s">
        <v>4</v>
      </c>
      <c r="D7">
        <f>L7/5</f>
        <v>37.780123901367197</v>
      </c>
      <c r="E7">
        <v>9.4450311660766602</v>
      </c>
      <c r="F7" t="s">
        <v>141</v>
      </c>
      <c r="G7" t="s">
        <v>142</v>
      </c>
      <c r="H7" t="s">
        <v>143</v>
      </c>
      <c r="I7" t="s">
        <v>143</v>
      </c>
      <c r="J7" t="s">
        <v>144</v>
      </c>
      <c r="K7" t="s">
        <v>145</v>
      </c>
      <c r="L7">
        <v>188.90061950683599</v>
      </c>
      <c r="O7">
        <v>10.962596893310501</v>
      </c>
      <c r="P7">
        <v>7.9294204711914098</v>
      </c>
      <c r="Q7">
        <v>18634</v>
      </c>
      <c r="R7">
        <v>149</v>
      </c>
      <c r="S7">
        <v>18485</v>
      </c>
      <c r="T7">
        <v>0</v>
      </c>
      <c r="U7">
        <v>0</v>
      </c>
      <c r="V7">
        <v>0</v>
      </c>
      <c r="W7">
        <v>0</v>
      </c>
      <c r="AF7">
        <v>5429.91259765625</v>
      </c>
      <c r="AT7">
        <v>6320.2810664849003</v>
      </c>
      <c r="AU7">
        <v>4775.1067033342097</v>
      </c>
      <c r="AV7">
        <v>4787.4621278329796</v>
      </c>
      <c r="BA7">
        <v>10.2190551757813</v>
      </c>
      <c r="BB7">
        <v>8.6715164184570295</v>
      </c>
    </row>
    <row r="8" spans="1:66" x14ac:dyDescent="0.2">
      <c r="A8" t="s">
        <v>151</v>
      </c>
      <c r="B8" t="s">
        <v>64</v>
      </c>
      <c r="C8" t="s">
        <v>5</v>
      </c>
      <c r="D8">
        <f>L8/5</f>
        <v>19.862060546875</v>
      </c>
      <c r="E8">
        <v>4.96551513671875</v>
      </c>
      <c r="F8" t="s">
        <v>141</v>
      </c>
      <c r="G8" t="s">
        <v>142</v>
      </c>
      <c r="H8" t="s">
        <v>143</v>
      </c>
      <c r="I8" t="s">
        <v>143</v>
      </c>
      <c r="J8" t="s">
        <v>144</v>
      </c>
      <c r="K8" t="s">
        <v>145</v>
      </c>
      <c r="L8">
        <v>99.310302734375</v>
      </c>
      <c r="O8">
        <v>6.22625732421875</v>
      </c>
      <c r="P8">
        <v>3.8883466720581099</v>
      </c>
      <c r="Q8">
        <v>16620</v>
      </c>
      <c r="R8">
        <v>70</v>
      </c>
      <c r="S8">
        <v>16550</v>
      </c>
      <c r="T8">
        <v>0</v>
      </c>
      <c r="U8">
        <v>0</v>
      </c>
      <c r="V8">
        <v>0</v>
      </c>
      <c r="W8">
        <v>0</v>
      </c>
      <c r="AF8">
        <v>4288.34130859375</v>
      </c>
      <c r="AT8">
        <v>6039.4549246651804</v>
      </c>
      <c r="AU8">
        <v>3710.4890478073098</v>
      </c>
      <c r="AV8">
        <v>3720.2981700323398</v>
      </c>
      <c r="BA8">
        <v>5.58156394958496</v>
      </c>
      <c r="BB8">
        <v>4.3967523574829102</v>
      </c>
    </row>
    <row r="9" spans="1:66" x14ac:dyDescent="0.2">
      <c r="A9" t="s">
        <v>33</v>
      </c>
      <c r="B9" t="s">
        <v>64</v>
      </c>
      <c r="C9" t="s">
        <v>4</v>
      </c>
      <c r="D9">
        <f>L9/5</f>
        <v>28.220840454101602</v>
      </c>
      <c r="E9">
        <v>7.0552101135253897</v>
      </c>
      <c r="F9" t="s">
        <v>141</v>
      </c>
      <c r="G9" t="s">
        <v>142</v>
      </c>
      <c r="H9" t="s">
        <v>143</v>
      </c>
      <c r="I9" t="s">
        <v>143</v>
      </c>
      <c r="J9" t="s">
        <v>144</v>
      </c>
      <c r="K9" t="s">
        <v>145</v>
      </c>
      <c r="L9">
        <v>141.10420227050801</v>
      </c>
      <c r="O9">
        <v>8.5444850921630895</v>
      </c>
      <c r="P9">
        <v>5.7509436607360804</v>
      </c>
      <c r="Q9">
        <v>16558</v>
      </c>
      <c r="R9">
        <v>99</v>
      </c>
      <c r="S9">
        <v>16459</v>
      </c>
      <c r="T9">
        <v>0</v>
      </c>
      <c r="U9">
        <v>0</v>
      </c>
      <c r="V9">
        <v>0</v>
      </c>
      <c r="W9">
        <v>0</v>
      </c>
      <c r="AF9">
        <v>5429.91259765625</v>
      </c>
      <c r="AT9">
        <v>6373.2190163352298</v>
      </c>
      <c r="AU9">
        <v>4834.0414039004099</v>
      </c>
      <c r="AV9">
        <v>4843.2441206313997</v>
      </c>
      <c r="BA9">
        <v>7.7871670722961399</v>
      </c>
      <c r="BB9">
        <v>6.3709278106689498</v>
      </c>
    </row>
    <row r="10" spans="1:66" x14ac:dyDescent="0.2">
      <c r="A10" t="s">
        <v>152</v>
      </c>
      <c r="B10" t="s">
        <v>65</v>
      </c>
      <c r="C10" t="s">
        <v>5</v>
      </c>
      <c r="D10">
        <f>L10/5</f>
        <v>23.029333496093802</v>
      </c>
      <c r="E10">
        <v>5.7573332786560103</v>
      </c>
      <c r="F10" t="s">
        <v>141</v>
      </c>
      <c r="G10" t="s">
        <v>142</v>
      </c>
      <c r="H10" t="s">
        <v>143</v>
      </c>
      <c r="I10" t="s">
        <v>143</v>
      </c>
      <c r="J10" t="s">
        <v>144</v>
      </c>
      <c r="K10" t="s">
        <v>145</v>
      </c>
      <c r="L10">
        <v>115.14666748046901</v>
      </c>
      <c r="O10">
        <v>7.0917801856994602</v>
      </c>
      <c r="P10">
        <v>4.6025686264038104</v>
      </c>
      <c r="Q10">
        <v>17002</v>
      </c>
      <c r="R10">
        <v>83</v>
      </c>
      <c r="S10">
        <v>16919</v>
      </c>
      <c r="T10">
        <v>0</v>
      </c>
      <c r="U10">
        <v>0</v>
      </c>
      <c r="V10">
        <v>0</v>
      </c>
      <c r="W10">
        <v>0</v>
      </c>
      <c r="AF10">
        <v>4288.34130859375</v>
      </c>
      <c r="AT10">
        <v>6038.5858551393103</v>
      </c>
      <c r="AU10">
        <v>3731.9033288839</v>
      </c>
      <c r="AV10">
        <v>3743.16404231051</v>
      </c>
      <c r="BA10">
        <v>6.4113569259643599</v>
      </c>
      <c r="BB10">
        <v>5.1496119499206499</v>
      </c>
    </row>
    <row r="11" spans="1:66" x14ac:dyDescent="0.2">
      <c r="A11" t="s">
        <v>37</v>
      </c>
      <c r="B11" t="s">
        <v>65</v>
      </c>
      <c r="C11" t="s">
        <v>4</v>
      </c>
      <c r="D11">
        <f>L11/5</f>
        <v>39.869183349609401</v>
      </c>
      <c r="E11">
        <v>9.9672956466674805</v>
      </c>
      <c r="F11" t="s">
        <v>141</v>
      </c>
      <c r="G11" t="s">
        <v>142</v>
      </c>
      <c r="H11" t="s">
        <v>143</v>
      </c>
      <c r="I11" t="s">
        <v>143</v>
      </c>
      <c r="J11" t="s">
        <v>144</v>
      </c>
      <c r="K11" t="s">
        <v>145</v>
      </c>
      <c r="L11">
        <v>199.34591674804699</v>
      </c>
      <c r="O11">
        <v>11.5742378234863</v>
      </c>
      <c r="P11">
        <v>8.3625450134277308</v>
      </c>
      <c r="Q11">
        <v>17543</v>
      </c>
      <c r="R11">
        <v>148</v>
      </c>
      <c r="S11">
        <v>17395</v>
      </c>
      <c r="T11">
        <v>0</v>
      </c>
      <c r="U11">
        <v>0</v>
      </c>
      <c r="V11">
        <v>0</v>
      </c>
      <c r="W11">
        <v>0</v>
      </c>
      <c r="AF11">
        <v>5429.91259765625</v>
      </c>
      <c r="AT11">
        <v>6307.0652779244101</v>
      </c>
      <c r="AU11">
        <v>4750.6945494816</v>
      </c>
      <c r="AV11">
        <v>4763.8247363259297</v>
      </c>
      <c r="BA11">
        <v>10.7868900299072</v>
      </c>
      <c r="BB11">
        <v>9.1482715606689506</v>
      </c>
    </row>
    <row r="12" spans="1:66" x14ac:dyDescent="0.2">
      <c r="A12" t="s">
        <v>153</v>
      </c>
      <c r="B12" t="s">
        <v>66</v>
      </c>
      <c r="C12" t="s">
        <v>5</v>
      </c>
      <c r="D12">
        <f>L12/5</f>
        <v>30.9785461425782</v>
      </c>
      <c r="E12">
        <v>7.7446365356445304</v>
      </c>
      <c r="F12" t="s">
        <v>141</v>
      </c>
      <c r="G12" t="s">
        <v>142</v>
      </c>
      <c r="H12" t="s">
        <v>143</v>
      </c>
      <c r="I12" t="s">
        <v>143</v>
      </c>
      <c r="J12" t="s">
        <v>144</v>
      </c>
      <c r="K12" t="s">
        <v>145</v>
      </c>
      <c r="L12">
        <v>154.89273071289099</v>
      </c>
      <c r="O12">
        <v>9.1311473846435494</v>
      </c>
      <c r="P12">
        <v>6.3597579002380398</v>
      </c>
      <c r="Q12">
        <v>18289</v>
      </c>
      <c r="R12">
        <v>120</v>
      </c>
      <c r="S12">
        <v>18169</v>
      </c>
      <c r="T12">
        <v>0</v>
      </c>
      <c r="U12">
        <v>0</v>
      </c>
      <c r="V12">
        <v>0</v>
      </c>
      <c r="W12">
        <v>0</v>
      </c>
      <c r="AF12">
        <v>4288.34130859375</v>
      </c>
      <c r="AT12">
        <v>6083.8767740885396</v>
      </c>
      <c r="AU12">
        <v>3786.5058115922898</v>
      </c>
      <c r="AV12">
        <v>3801.5795999623201</v>
      </c>
      <c r="BA12">
        <v>8.4518356323242205</v>
      </c>
      <c r="BB12">
        <v>7.0378623008728001</v>
      </c>
    </row>
    <row r="13" spans="1:66" x14ac:dyDescent="0.2">
      <c r="A13" t="s">
        <v>41</v>
      </c>
      <c r="B13" t="s">
        <v>66</v>
      </c>
      <c r="C13" t="s">
        <v>4</v>
      </c>
      <c r="D13">
        <f>L13/5</f>
        <v>47.133010864257798</v>
      </c>
      <c r="E13">
        <v>11.783252716064499</v>
      </c>
      <c r="F13" t="s">
        <v>141</v>
      </c>
      <c r="G13" t="s">
        <v>142</v>
      </c>
      <c r="H13" t="s">
        <v>143</v>
      </c>
      <c r="I13" t="s">
        <v>143</v>
      </c>
      <c r="J13" t="s">
        <v>144</v>
      </c>
      <c r="K13" t="s">
        <v>145</v>
      </c>
      <c r="L13">
        <v>235.66505432128901</v>
      </c>
      <c r="O13">
        <v>13.425708770751999</v>
      </c>
      <c r="P13">
        <v>10.1430864334106</v>
      </c>
      <c r="Q13">
        <v>19868</v>
      </c>
      <c r="R13">
        <v>198</v>
      </c>
      <c r="S13">
        <v>19670</v>
      </c>
      <c r="T13">
        <v>0</v>
      </c>
      <c r="U13">
        <v>0</v>
      </c>
      <c r="V13">
        <v>0</v>
      </c>
      <c r="W13">
        <v>0</v>
      </c>
      <c r="AF13">
        <v>5429.91259765625</v>
      </c>
      <c r="AT13">
        <v>6318.1867651120601</v>
      </c>
      <c r="AU13">
        <v>4743.3392977041103</v>
      </c>
      <c r="AV13">
        <v>4759.0338718206003</v>
      </c>
      <c r="BA13">
        <v>12.620953559875501</v>
      </c>
      <c r="BB13">
        <v>10.9461479187012</v>
      </c>
    </row>
    <row r="14" spans="1:66" x14ac:dyDescent="0.2">
      <c r="A14" t="s">
        <v>154</v>
      </c>
      <c r="B14" t="s">
        <v>67</v>
      </c>
      <c r="C14" t="s">
        <v>5</v>
      </c>
      <c r="D14">
        <f>L14/5</f>
        <v>41.132128906250003</v>
      </c>
      <c r="E14">
        <v>10.283032417297401</v>
      </c>
      <c r="F14" t="s">
        <v>141</v>
      </c>
      <c r="G14" t="s">
        <v>142</v>
      </c>
      <c r="H14" t="s">
        <v>143</v>
      </c>
      <c r="I14" t="s">
        <v>143</v>
      </c>
      <c r="J14" t="s">
        <v>144</v>
      </c>
      <c r="K14" t="s">
        <v>145</v>
      </c>
      <c r="L14">
        <v>205.66064453125</v>
      </c>
      <c r="O14">
        <v>11.8483896255493</v>
      </c>
      <c r="P14">
        <v>8.7197551727294904</v>
      </c>
      <c r="Q14">
        <v>19075</v>
      </c>
      <c r="R14">
        <v>166</v>
      </c>
      <c r="S14">
        <v>18909</v>
      </c>
      <c r="T14">
        <v>0</v>
      </c>
      <c r="U14">
        <v>0</v>
      </c>
      <c r="V14">
        <v>0</v>
      </c>
      <c r="W14">
        <v>0</v>
      </c>
      <c r="AF14">
        <v>4288.34130859375</v>
      </c>
      <c r="AT14">
        <v>5972.44372999812</v>
      </c>
      <c r="AU14">
        <v>3695.1086859731599</v>
      </c>
      <c r="AV14">
        <v>3714.9271718084401</v>
      </c>
      <c r="BA14">
        <v>11.081424713134799</v>
      </c>
      <c r="BB14">
        <v>9.4851827621459996</v>
      </c>
    </row>
    <row r="15" spans="1:66" x14ac:dyDescent="0.2">
      <c r="A15" t="s">
        <v>45</v>
      </c>
      <c r="B15" t="s">
        <v>67</v>
      </c>
      <c r="C15" t="s">
        <v>4</v>
      </c>
      <c r="D15">
        <f>L15/5</f>
        <v>63.849633789062601</v>
      </c>
      <c r="E15">
        <v>15.962409019470201</v>
      </c>
      <c r="F15" t="s">
        <v>141</v>
      </c>
      <c r="G15" t="s">
        <v>142</v>
      </c>
      <c r="H15" t="s">
        <v>143</v>
      </c>
      <c r="I15" t="s">
        <v>143</v>
      </c>
      <c r="J15" t="s">
        <v>144</v>
      </c>
      <c r="K15" t="s">
        <v>145</v>
      </c>
      <c r="L15">
        <v>319.24816894531301</v>
      </c>
      <c r="O15">
        <v>17.8679904937744</v>
      </c>
      <c r="P15">
        <v>14.059907913208001</v>
      </c>
      <c r="Q15">
        <v>20035</v>
      </c>
      <c r="R15">
        <v>270</v>
      </c>
      <c r="S15">
        <v>19765</v>
      </c>
      <c r="T15">
        <v>0</v>
      </c>
      <c r="U15">
        <v>0</v>
      </c>
      <c r="V15">
        <v>0</v>
      </c>
      <c r="W15">
        <v>0</v>
      </c>
      <c r="AF15">
        <v>5429.91259765625</v>
      </c>
      <c r="AT15">
        <v>6297.7745677806697</v>
      </c>
      <c r="AU15">
        <v>4724.9627663868796</v>
      </c>
      <c r="AV15">
        <v>4746.1586329392303</v>
      </c>
      <c r="BA15">
        <v>16.934257507324201</v>
      </c>
      <c r="BB15">
        <v>14.991360664367701</v>
      </c>
    </row>
    <row r="16" spans="1:66" x14ac:dyDescent="0.2">
      <c r="A16" t="s">
        <v>155</v>
      </c>
      <c r="B16" t="s">
        <v>68</v>
      </c>
      <c r="C16" t="s">
        <v>5</v>
      </c>
      <c r="D16">
        <f>L16/5</f>
        <v>43.6279479980468</v>
      </c>
      <c r="E16">
        <v>10.9069871902466</v>
      </c>
      <c r="F16" t="s">
        <v>141</v>
      </c>
      <c r="G16" t="s">
        <v>142</v>
      </c>
      <c r="H16" t="s">
        <v>143</v>
      </c>
      <c r="I16" t="s">
        <v>143</v>
      </c>
      <c r="J16" t="s">
        <v>144</v>
      </c>
      <c r="K16" t="s">
        <v>145</v>
      </c>
      <c r="L16">
        <v>218.13973999023401</v>
      </c>
      <c r="O16">
        <v>12.547732353210399</v>
      </c>
      <c r="P16">
        <v>9.2685289382934606</v>
      </c>
      <c r="Q16">
        <v>18422</v>
      </c>
      <c r="R16">
        <v>170</v>
      </c>
      <c r="S16">
        <v>18252</v>
      </c>
      <c r="T16">
        <v>0</v>
      </c>
      <c r="U16">
        <v>0</v>
      </c>
      <c r="V16">
        <v>0</v>
      </c>
      <c r="W16">
        <v>0</v>
      </c>
      <c r="AF16">
        <v>4288.34130859375</v>
      </c>
      <c r="AT16">
        <v>5976.1715877757397</v>
      </c>
      <c r="AU16">
        <v>3717.17065060507</v>
      </c>
      <c r="AV16">
        <v>3738.0169300165899</v>
      </c>
      <c r="BA16">
        <v>11.7438154220581</v>
      </c>
      <c r="BB16">
        <v>10.0707540512085</v>
      </c>
    </row>
    <row r="17" spans="1:54" x14ac:dyDescent="0.2">
      <c r="A17" t="s">
        <v>51</v>
      </c>
      <c r="B17" t="s">
        <v>68</v>
      </c>
      <c r="C17" t="s">
        <v>4</v>
      </c>
      <c r="D17">
        <f>L17/5</f>
        <v>66.637792968750006</v>
      </c>
      <c r="E17">
        <v>16.659448623657202</v>
      </c>
      <c r="F17" t="s">
        <v>141</v>
      </c>
      <c r="G17" t="s">
        <v>142</v>
      </c>
      <c r="H17" t="s">
        <v>143</v>
      </c>
      <c r="I17" t="s">
        <v>143</v>
      </c>
      <c r="J17" t="s">
        <v>144</v>
      </c>
      <c r="K17" t="s">
        <v>145</v>
      </c>
      <c r="L17">
        <v>333.18896484375</v>
      </c>
      <c r="O17">
        <v>18.630134582519499</v>
      </c>
      <c r="P17">
        <v>14.6920576095581</v>
      </c>
      <c r="Q17">
        <v>19558</v>
      </c>
      <c r="R17">
        <v>275</v>
      </c>
      <c r="S17">
        <v>19283</v>
      </c>
      <c r="T17">
        <v>0</v>
      </c>
      <c r="U17">
        <v>0</v>
      </c>
      <c r="V17">
        <v>0</v>
      </c>
      <c r="W17">
        <v>0</v>
      </c>
      <c r="AF17">
        <v>5429.91259765625</v>
      </c>
      <c r="AT17">
        <v>6326.8652041903397</v>
      </c>
      <c r="AU17">
        <v>4752.6958762150398</v>
      </c>
      <c r="AV17">
        <v>4774.8298656410097</v>
      </c>
      <c r="BA17">
        <v>17.664487838745099</v>
      </c>
      <c r="BB17">
        <v>15.655265808105501</v>
      </c>
    </row>
    <row r="18" spans="1:54" x14ac:dyDescent="0.2">
      <c r="A18" t="s">
        <v>157</v>
      </c>
      <c r="B18" t="s">
        <v>69</v>
      </c>
      <c r="C18" t="s">
        <v>5</v>
      </c>
      <c r="D18">
        <f>L18/5</f>
        <v>33.4262512207032</v>
      </c>
      <c r="E18">
        <v>8.3565626144409197</v>
      </c>
      <c r="F18" t="s">
        <v>141</v>
      </c>
      <c r="G18" t="s">
        <v>142</v>
      </c>
      <c r="H18" t="s">
        <v>143</v>
      </c>
      <c r="I18" t="s">
        <v>143</v>
      </c>
      <c r="J18" t="s">
        <v>144</v>
      </c>
      <c r="K18" t="s">
        <v>145</v>
      </c>
      <c r="L18">
        <v>167.13125610351599</v>
      </c>
      <c r="O18">
        <v>9.7939653396606392</v>
      </c>
      <c r="P18">
        <v>6.9209151268005398</v>
      </c>
      <c r="Q18">
        <v>18367</v>
      </c>
      <c r="R18">
        <v>130</v>
      </c>
      <c r="S18">
        <v>18237</v>
      </c>
      <c r="T18">
        <v>0</v>
      </c>
      <c r="U18">
        <v>0</v>
      </c>
      <c r="V18">
        <v>0</v>
      </c>
      <c r="W18">
        <v>0</v>
      </c>
      <c r="AF18">
        <v>4288.34130859375</v>
      </c>
      <c r="AT18">
        <v>6055.65677208534</v>
      </c>
      <c r="AU18">
        <v>3777.1734787617302</v>
      </c>
      <c r="AV18">
        <v>3793.30038180153</v>
      </c>
      <c r="BA18">
        <v>9.0897121429443395</v>
      </c>
      <c r="BB18">
        <v>7.6238708496093803</v>
      </c>
    </row>
    <row r="19" spans="1:54" x14ac:dyDescent="0.2">
      <c r="A19" t="s">
        <v>30</v>
      </c>
      <c r="B19" t="s">
        <v>69</v>
      </c>
      <c r="C19" t="s">
        <v>4</v>
      </c>
      <c r="D19">
        <f>L19/5</f>
        <v>52.191467285156207</v>
      </c>
      <c r="E19">
        <v>13.0478668212891</v>
      </c>
      <c r="F19" t="s">
        <v>141</v>
      </c>
      <c r="G19" t="s">
        <v>142</v>
      </c>
      <c r="H19" t="s">
        <v>143</v>
      </c>
      <c r="I19" t="s">
        <v>143</v>
      </c>
      <c r="J19" t="s">
        <v>144</v>
      </c>
      <c r="K19" t="s">
        <v>145</v>
      </c>
      <c r="L19">
        <v>260.95733642578102</v>
      </c>
      <c r="O19">
        <v>14.813961982727101</v>
      </c>
      <c r="P19">
        <v>11.2844190597534</v>
      </c>
      <c r="Q19">
        <v>19040</v>
      </c>
      <c r="R19">
        <v>210</v>
      </c>
      <c r="S19">
        <v>18830</v>
      </c>
      <c r="T19">
        <v>0</v>
      </c>
      <c r="U19">
        <v>0</v>
      </c>
      <c r="V19">
        <v>0</v>
      </c>
      <c r="W19">
        <v>0</v>
      </c>
      <c r="AF19">
        <v>5429.91259765625</v>
      </c>
      <c r="AT19">
        <v>6212.2247953869</v>
      </c>
      <c r="AU19">
        <v>4656.4515005507701</v>
      </c>
      <c r="AV19">
        <v>4673.6107648320503</v>
      </c>
      <c r="BA19">
        <v>13.948604583740201</v>
      </c>
      <c r="BB19">
        <v>12.1478176116943</v>
      </c>
    </row>
    <row r="20" spans="1:54" x14ac:dyDescent="0.2">
      <c r="A20" t="s">
        <v>158</v>
      </c>
      <c r="B20" t="s">
        <v>70</v>
      </c>
      <c r="C20" t="s">
        <v>5</v>
      </c>
      <c r="D20">
        <f>L20/5</f>
        <v>30.296972656249999</v>
      </c>
      <c r="E20">
        <v>7.5742435455322301</v>
      </c>
      <c r="F20" t="s">
        <v>141</v>
      </c>
      <c r="G20" t="s">
        <v>142</v>
      </c>
      <c r="H20" t="s">
        <v>143</v>
      </c>
      <c r="I20" t="s">
        <v>143</v>
      </c>
      <c r="J20" t="s">
        <v>144</v>
      </c>
      <c r="K20" t="s">
        <v>145</v>
      </c>
      <c r="L20">
        <v>151.48486328125</v>
      </c>
      <c r="O20">
        <v>8.9970493316650408</v>
      </c>
      <c r="P20">
        <v>6.1531572341918901</v>
      </c>
      <c r="Q20">
        <v>16985</v>
      </c>
      <c r="R20">
        <v>109</v>
      </c>
      <c r="S20">
        <v>16876</v>
      </c>
      <c r="T20">
        <v>0</v>
      </c>
      <c r="U20">
        <v>0</v>
      </c>
      <c r="V20">
        <v>0</v>
      </c>
      <c r="W20">
        <v>0</v>
      </c>
      <c r="AF20">
        <v>4288.34130859375</v>
      </c>
      <c r="AT20">
        <v>6021.7897254873897</v>
      </c>
      <c r="AU20">
        <v>3767.44220083544</v>
      </c>
      <c r="AV20">
        <v>3781.9093118267301</v>
      </c>
      <c r="BA20">
        <v>8.2999496459960902</v>
      </c>
      <c r="BB20">
        <v>6.8489851951599103</v>
      </c>
    </row>
    <row r="21" spans="1:54" x14ac:dyDescent="0.2">
      <c r="A21" t="s">
        <v>34</v>
      </c>
      <c r="B21" t="s">
        <v>70</v>
      </c>
      <c r="C21" t="s">
        <v>4</v>
      </c>
      <c r="D21">
        <f>L21/5</f>
        <v>42.675033569336001</v>
      </c>
      <c r="E21">
        <v>10.668758392334</v>
      </c>
      <c r="F21" t="s">
        <v>141</v>
      </c>
      <c r="G21" t="s">
        <v>142</v>
      </c>
      <c r="H21" t="s">
        <v>143</v>
      </c>
      <c r="I21" t="s">
        <v>143</v>
      </c>
      <c r="J21" t="s">
        <v>144</v>
      </c>
      <c r="K21" t="s">
        <v>145</v>
      </c>
      <c r="L21">
        <v>213.37516784668</v>
      </c>
      <c r="O21">
        <v>12.264275550842299</v>
      </c>
      <c r="P21">
        <v>9.0754013061523402</v>
      </c>
      <c r="Q21">
        <v>19053</v>
      </c>
      <c r="R21">
        <v>172</v>
      </c>
      <c r="S21">
        <v>18881</v>
      </c>
      <c r="T21">
        <v>0</v>
      </c>
      <c r="U21">
        <v>0</v>
      </c>
      <c r="V21">
        <v>0</v>
      </c>
      <c r="W21">
        <v>0</v>
      </c>
      <c r="AF21">
        <v>5429.91259765625</v>
      </c>
      <c r="AT21">
        <v>6255.9294575535996</v>
      </c>
      <c r="AU21">
        <v>4708.8335700820298</v>
      </c>
      <c r="AV21">
        <v>4722.7999004575404</v>
      </c>
      <c r="BA21">
        <v>11.482526779174799</v>
      </c>
      <c r="BB21">
        <v>9.8555517196655291</v>
      </c>
    </row>
    <row r="22" spans="1:54" x14ac:dyDescent="0.2">
      <c r="A22" t="s">
        <v>159</v>
      </c>
      <c r="B22" t="s">
        <v>71</v>
      </c>
      <c r="C22" t="s">
        <v>5</v>
      </c>
      <c r="D22">
        <f>L22/5</f>
        <v>37.796472167968801</v>
      </c>
      <c r="E22">
        <v>9.4491176605224592</v>
      </c>
      <c r="F22" t="s">
        <v>141</v>
      </c>
      <c r="G22" t="s">
        <v>142</v>
      </c>
      <c r="H22" t="s">
        <v>143</v>
      </c>
      <c r="I22" t="s">
        <v>143</v>
      </c>
      <c r="J22" t="s">
        <v>144</v>
      </c>
      <c r="K22" t="s">
        <v>145</v>
      </c>
      <c r="L22">
        <v>188.98236083984401</v>
      </c>
      <c r="O22">
        <v>10.947350502014199</v>
      </c>
      <c r="P22">
        <v>7.9527902603149396</v>
      </c>
      <c r="Q22">
        <v>19126</v>
      </c>
      <c r="R22">
        <v>153</v>
      </c>
      <c r="S22">
        <v>18973</v>
      </c>
      <c r="T22">
        <v>0</v>
      </c>
      <c r="U22">
        <v>0</v>
      </c>
      <c r="V22">
        <v>0</v>
      </c>
      <c r="W22">
        <v>0</v>
      </c>
      <c r="AF22">
        <v>4288.34130859375</v>
      </c>
      <c r="AT22">
        <v>6038.7348920036802</v>
      </c>
      <c r="AU22">
        <v>3787.80600140455</v>
      </c>
      <c r="AV22">
        <v>3805.8124910135398</v>
      </c>
      <c r="BA22">
        <v>10.2132835388184</v>
      </c>
      <c r="BB22">
        <v>8.6854476928710902</v>
      </c>
    </row>
    <row r="23" spans="1:54" x14ac:dyDescent="0.2">
      <c r="A23" t="s">
        <v>38</v>
      </c>
      <c r="B23" t="s">
        <v>71</v>
      </c>
      <c r="C23" t="s">
        <v>4</v>
      </c>
      <c r="D23">
        <f>L23/5</f>
        <v>50.995916748046803</v>
      </c>
      <c r="E23">
        <v>12.748979568481399</v>
      </c>
      <c r="F23" t="s">
        <v>141</v>
      </c>
      <c r="G23" t="s">
        <v>142</v>
      </c>
      <c r="H23" t="s">
        <v>143</v>
      </c>
      <c r="I23" t="s">
        <v>143</v>
      </c>
      <c r="J23" t="s">
        <v>144</v>
      </c>
      <c r="K23" t="s">
        <v>145</v>
      </c>
      <c r="L23">
        <v>254.97958374023401</v>
      </c>
      <c r="O23">
        <v>14.495521545410201</v>
      </c>
      <c r="P23">
        <v>11.0050268173218</v>
      </c>
      <c r="Q23">
        <v>19020</v>
      </c>
      <c r="R23">
        <v>205</v>
      </c>
      <c r="S23">
        <v>18815</v>
      </c>
      <c r="T23">
        <v>0</v>
      </c>
      <c r="U23">
        <v>0</v>
      </c>
      <c r="V23">
        <v>0</v>
      </c>
      <c r="W23">
        <v>0</v>
      </c>
      <c r="AF23">
        <v>5429.91259765625</v>
      </c>
      <c r="AT23">
        <v>6184.4486828315503</v>
      </c>
      <c r="AU23">
        <v>4655.55880799427</v>
      </c>
      <c r="AV23">
        <v>4672.0373792004802</v>
      </c>
      <c r="BA23">
        <v>13.6397495269775</v>
      </c>
      <c r="BB23">
        <v>11.858884811401399</v>
      </c>
    </row>
    <row r="24" spans="1:54" x14ac:dyDescent="0.2">
      <c r="A24" t="s">
        <v>160</v>
      </c>
      <c r="B24" t="s">
        <v>72</v>
      </c>
      <c r="C24" t="s">
        <v>5</v>
      </c>
      <c r="D24">
        <f>L24/5</f>
        <v>34.1650390625</v>
      </c>
      <c r="E24">
        <v>8.541259765625</v>
      </c>
      <c r="F24" t="s">
        <v>141</v>
      </c>
      <c r="G24" t="s">
        <v>142</v>
      </c>
      <c r="H24" t="s">
        <v>143</v>
      </c>
      <c r="I24" t="s">
        <v>143</v>
      </c>
      <c r="J24" t="s">
        <v>144</v>
      </c>
      <c r="K24" t="s">
        <v>145</v>
      </c>
      <c r="L24">
        <v>170.8251953125</v>
      </c>
      <c r="O24">
        <v>10.0161390304565</v>
      </c>
      <c r="P24">
        <v>7.0682277679443404</v>
      </c>
      <c r="Q24">
        <v>17833</v>
      </c>
      <c r="R24">
        <v>129</v>
      </c>
      <c r="S24">
        <v>17704</v>
      </c>
      <c r="T24">
        <v>0</v>
      </c>
      <c r="U24">
        <v>0</v>
      </c>
      <c r="V24">
        <v>0</v>
      </c>
      <c r="W24">
        <v>0</v>
      </c>
      <c r="AF24">
        <v>4288.34130859375</v>
      </c>
      <c r="AT24">
        <v>6057.3538979227196</v>
      </c>
      <c r="AU24">
        <v>3783.9703585369998</v>
      </c>
      <c r="AV24">
        <v>3800.4155150771699</v>
      </c>
      <c r="BA24">
        <v>9.29351806640625</v>
      </c>
      <c r="BB24">
        <v>7.7894821166992196</v>
      </c>
    </row>
    <row r="25" spans="1:54" x14ac:dyDescent="0.2">
      <c r="A25" t="s">
        <v>42</v>
      </c>
      <c r="B25" t="s">
        <v>72</v>
      </c>
      <c r="C25" t="s">
        <v>4</v>
      </c>
      <c r="D25">
        <f>L25/5</f>
        <v>48.142440795898395</v>
      </c>
      <c r="E25">
        <v>12.0356101989746</v>
      </c>
      <c r="F25" t="s">
        <v>141</v>
      </c>
      <c r="G25" t="s">
        <v>142</v>
      </c>
      <c r="H25" t="s">
        <v>143</v>
      </c>
      <c r="I25" t="s">
        <v>143</v>
      </c>
      <c r="J25" t="s">
        <v>144</v>
      </c>
      <c r="K25" t="s">
        <v>145</v>
      </c>
      <c r="L25">
        <v>240.71220397949199</v>
      </c>
      <c r="O25">
        <v>13.721809387206999</v>
      </c>
      <c r="P25">
        <v>10.3518218994141</v>
      </c>
      <c r="Q25">
        <v>19257</v>
      </c>
      <c r="R25">
        <v>196</v>
      </c>
      <c r="S25">
        <v>19061</v>
      </c>
      <c r="T25">
        <v>0</v>
      </c>
      <c r="U25">
        <v>0</v>
      </c>
      <c r="V25">
        <v>0</v>
      </c>
      <c r="W25">
        <v>0</v>
      </c>
      <c r="AF25">
        <v>5429.91259765625</v>
      </c>
      <c r="AT25">
        <v>6205.0097083266901</v>
      </c>
      <c r="AU25">
        <v>4685.2174475921902</v>
      </c>
      <c r="AV25">
        <v>4700.6860711111103</v>
      </c>
      <c r="BA25">
        <v>12.8956136703491</v>
      </c>
      <c r="BB25">
        <v>11.176233291626</v>
      </c>
    </row>
    <row r="26" spans="1:54" x14ac:dyDescent="0.2">
      <c r="A26" t="s">
        <v>161</v>
      </c>
      <c r="B26" t="s">
        <v>73</v>
      </c>
      <c r="C26" t="s">
        <v>5</v>
      </c>
      <c r="D26">
        <f>L26/5</f>
        <v>29.9809753417968</v>
      </c>
      <c r="E26">
        <v>7.4952440261840803</v>
      </c>
      <c r="F26" t="s">
        <v>141</v>
      </c>
      <c r="G26" t="s">
        <v>142</v>
      </c>
      <c r="H26" t="s">
        <v>143</v>
      </c>
      <c r="I26" t="s">
        <v>143</v>
      </c>
      <c r="J26" t="s">
        <v>144</v>
      </c>
      <c r="K26" t="s">
        <v>145</v>
      </c>
      <c r="L26">
        <v>149.90487670898401</v>
      </c>
      <c r="O26">
        <v>8.8315210342407209</v>
      </c>
      <c r="P26">
        <v>6.16048288345337</v>
      </c>
      <c r="Q26">
        <v>19053</v>
      </c>
      <c r="R26">
        <v>121</v>
      </c>
      <c r="S26">
        <v>18932</v>
      </c>
      <c r="T26">
        <v>0</v>
      </c>
      <c r="U26">
        <v>0</v>
      </c>
      <c r="V26">
        <v>0</v>
      </c>
      <c r="W26">
        <v>0</v>
      </c>
      <c r="AF26">
        <v>4288.34130859375</v>
      </c>
      <c r="AT26">
        <v>6060.8941236763903</v>
      </c>
      <c r="AU26">
        <v>3789.0715290120402</v>
      </c>
      <c r="AV26">
        <v>3803.4992062258302</v>
      </c>
      <c r="BA26">
        <v>8.1768283843994105</v>
      </c>
      <c r="BB26">
        <v>6.8140544891357404</v>
      </c>
    </row>
    <row r="27" spans="1:54" x14ac:dyDescent="0.2">
      <c r="A27" t="s">
        <v>46</v>
      </c>
      <c r="B27" t="s">
        <v>73</v>
      </c>
      <c r="C27" t="s">
        <v>4</v>
      </c>
      <c r="D27">
        <f>L27/5</f>
        <v>41.434667968749999</v>
      </c>
      <c r="E27">
        <v>10.3586673736572</v>
      </c>
      <c r="F27" t="s">
        <v>141</v>
      </c>
      <c r="G27" t="s">
        <v>142</v>
      </c>
      <c r="H27" t="s">
        <v>143</v>
      </c>
      <c r="I27" t="s">
        <v>143</v>
      </c>
      <c r="J27" t="s">
        <v>144</v>
      </c>
      <c r="K27" t="s">
        <v>145</v>
      </c>
      <c r="L27">
        <v>207.17333984375</v>
      </c>
      <c r="O27">
        <v>11.8944358825684</v>
      </c>
      <c r="P27">
        <v>8.8249006271362305</v>
      </c>
      <c r="Q27">
        <v>19963</v>
      </c>
      <c r="R27">
        <v>175</v>
      </c>
      <c r="S27">
        <v>19788</v>
      </c>
      <c r="T27">
        <v>0</v>
      </c>
      <c r="U27">
        <v>0</v>
      </c>
      <c r="V27">
        <v>0</v>
      </c>
      <c r="W27">
        <v>0</v>
      </c>
      <c r="AF27">
        <v>5429.91259765625</v>
      </c>
      <c r="AT27">
        <v>6279.8201088169599</v>
      </c>
      <c r="AU27">
        <v>4714.4477034445999</v>
      </c>
      <c r="AV27">
        <v>4728.1700984223198</v>
      </c>
      <c r="BA27">
        <v>11.141971588134799</v>
      </c>
      <c r="BB27">
        <v>9.5758829116821307</v>
      </c>
    </row>
    <row r="28" spans="1:54" x14ac:dyDescent="0.2">
      <c r="A28" t="s">
        <v>162</v>
      </c>
      <c r="B28" t="s">
        <v>74</v>
      </c>
      <c r="C28" t="s">
        <v>5</v>
      </c>
      <c r="D28">
        <f>L28/5</f>
        <v>33.202957153320398</v>
      </c>
      <c r="E28">
        <v>8.3007392883300799</v>
      </c>
      <c r="F28" t="s">
        <v>141</v>
      </c>
      <c r="G28" t="s">
        <v>142</v>
      </c>
      <c r="H28" t="s">
        <v>143</v>
      </c>
      <c r="I28" t="s">
        <v>143</v>
      </c>
      <c r="J28" t="s">
        <v>144</v>
      </c>
      <c r="K28" t="s">
        <v>145</v>
      </c>
      <c r="L28">
        <v>166.01478576660199</v>
      </c>
      <c r="O28">
        <v>9.7807130813598597</v>
      </c>
      <c r="P28">
        <v>6.8226242065429696</v>
      </c>
      <c r="Q28">
        <v>17210</v>
      </c>
      <c r="R28">
        <v>121</v>
      </c>
      <c r="S28">
        <v>17089</v>
      </c>
      <c r="T28">
        <v>0</v>
      </c>
      <c r="U28">
        <v>0</v>
      </c>
      <c r="V28">
        <v>0</v>
      </c>
      <c r="W28">
        <v>0</v>
      </c>
      <c r="AF28">
        <v>4288.34130859375</v>
      </c>
      <c r="AT28">
        <v>6068.2708023954001</v>
      </c>
      <c r="AU28">
        <v>3796.67288960724</v>
      </c>
      <c r="AV28">
        <v>3812.64403123695</v>
      </c>
      <c r="BA28">
        <v>9.0555953979492205</v>
      </c>
      <c r="BB28">
        <v>7.5463671684265101</v>
      </c>
    </row>
    <row r="29" spans="1:54" x14ac:dyDescent="0.2">
      <c r="A29" t="s">
        <v>146</v>
      </c>
      <c r="B29" t="s">
        <v>74</v>
      </c>
      <c r="C29" t="s">
        <v>4</v>
      </c>
      <c r="D29">
        <f>L29/5</f>
        <v>48.462017822265601</v>
      </c>
      <c r="E29">
        <v>12.1155042648315</v>
      </c>
      <c r="F29" t="s">
        <v>141</v>
      </c>
      <c r="G29" t="s">
        <v>142</v>
      </c>
      <c r="H29" t="s">
        <v>143</v>
      </c>
      <c r="I29" t="s">
        <v>143</v>
      </c>
      <c r="J29" t="s">
        <v>144</v>
      </c>
      <c r="K29" t="s">
        <v>145</v>
      </c>
      <c r="L29">
        <v>242.31008911132801</v>
      </c>
      <c r="O29">
        <v>13.862678527831999</v>
      </c>
      <c r="P29">
        <v>10.370922088623001</v>
      </c>
      <c r="Q29">
        <v>18057</v>
      </c>
      <c r="R29">
        <v>185</v>
      </c>
      <c r="S29">
        <v>17872</v>
      </c>
      <c r="T29">
        <v>0</v>
      </c>
      <c r="U29">
        <v>0</v>
      </c>
      <c r="V29">
        <v>0</v>
      </c>
      <c r="W29">
        <v>0</v>
      </c>
      <c r="AF29">
        <v>5429.91259765625</v>
      </c>
      <c r="AT29">
        <v>6286.6570391680698</v>
      </c>
      <c r="AU29">
        <v>4743.1117950412099</v>
      </c>
      <c r="AV29">
        <v>4758.9259319500998</v>
      </c>
      <c r="BA29">
        <v>13.006595611572299</v>
      </c>
      <c r="BB29">
        <v>11.2250881195068</v>
      </c>
    </row>
    <row r="30" spans="1:54" x14ac:dyDescent="0.2">
      <c r="A30" t="s">
        <v>156</v>
      </c>
      <c r="B30" t="s">
        <v>7</v>
      </c>
      <c r="C30" t="s">
        <v>5</v>
      </c>
      <c r="D30">
        <f>L30/5</f>
        <v>0</v>
      </c>
      <c r="E30">
        <v>0</v>
      </c>
      <c r="F30" t="s">
        <v>141</v>
      </c>
      <c r="G30" t="s">
        <v>142</v>
      </c>
      <c r="H30" t="s">
        <v>143</v>
      </c>
      <c r="I30" t="s">
        <v>143</v>
      </c>
      <c r="J30" t="s">
        <v>144</v>
      </c>
      <c r="K30" t="s">
        <v>145</v>
      </c>
      <c r="L30">
        <v>0</v>
      </c>
      <c r="O30">
        <v>0.181522116065025</v>
      </c>
      <c r="P30">
        <v>0</v>
      </c>
      <c r="Q30">
        <v>19419</v>
      </c>
      <c r="R30">
        <v>0</v>
      </c>
      <c r="S30">
        <v>19419</v>
      </c>
      <c r="T30">
        <v>0</v>
      </c>
      <c r="U30">
        <v>0</v>
      </c>
      <c r="V30">
        <v>0</v>
      </c>
      <c r="W30">
        <v>0</v>
      </c>
      <c r="AF30">
        <v>4288.34130859375</v>
      </c>
      <c r="AT30">
        <v>0</v>
      </c>
      <c r="AU30">
        <v>3650.3378730238401</v>
      </c>
      <c r="AV30">
        <v>3650.3378730238501</v>
      </c>
      <c r="BA30">
        <v>8.2941703498363495E-2</v>
      </c>
      <c r="BB30">
        <v>0</v>
      </c>
    </row>
    <row r="31" spans="1:54" x14ac:dyDescent="0.2">
      <c r="A31" t="s">
        <v>26</v>
      </c>
      <c r="B31" t="s">
        <v>7</v>
      </c>
      <c r="C31" t="s">
        <v>4</v>
      </c>
      <c r="D31">
        <f>L31/5</f>
        <v>0</v>
      </c>
      <c r="E31">
        <v>0</v>
      </c>
      <c r="F31" t="s">
        <v>141</v>
      </c>
      <c r="G31" t="s">
        <v>142</v>
      </c>
      <c r="H31" t="s">
        <v>143</v>
      </c>
      <c r="I31" t="s">
        <v>143</v>
      </c>
      <c r="J31" t="s">
        <v>144</v>
      </c>
      <c r="K31" t="s">
        <v>145</v>
      </c>
      <c r="L31">
        <v>0</v>
      </c>
      <c r="O31">
        <v>0.185486420989037</v>
      </c>
      <c r="P31">
        <v>0</v>
      </c>
      <c r="Q31">
        <v>19004</v>
      </c>
      <c r="R31">
        <v>0</v>
      </c>
      <c r="S31">
        <v>19004</v>
      </c>
      <c r="T31">
        <v>0</v>
      </c>
      <c r="U31">
        <v>0</v>
      </c>
      <c r="V31">
        <v>0</v>
      </c>
      <c r="W31">
        <v>0</v>
      </c>
      <c r="AF31">
        <v>5429.91259765625</v>
      </c>
      <c r="AT31">
        <v>0</v>
      </c>
      <c r="AU31">
        <v>4403.8909682408603</v>
      </c>
      <c r="AV31">
        <v>4403.8909682409003</v>
      </c>
      <c r="BA31">
        <v>8.4753006696700994E-2</v>
      </c>
      <c r="BB31">
        <v>0</v>
      </c>
    </row>
    <row r="32" spans="1:54" x14ac:dyDescent="0.2">
      <c r="A32" t="s">
        <v>163</v>
      </c>
      <c r="B32" t="s">
        <v>15</v>
      </c>
      <c r="C32" t="s">
        <v>5</v>
      </c>
      <c r="D32">
        <f>L32/5</f>
        <v>31.654589843749999</v>
      </c>
      <c r="E32">
        <v>7.9136476516723597</v>
      </c>
      <c r="F32" t="s">
        <v>141</v>
      </c>
      <c r="G32" t="s">
        <v>142</v>
      </c>
      <c r="H32" t="s">
        <v>143</v>
      </c>
      <c r="I32" t="s">
        <v>143</v>
      </c>
      <c r="J32" t="s">
        <v>144</v>
      </c>
      <c r="K32" t="s">
        <v>145</v>
      </c>
      <c r="L32">
        <v>158.27294921875</v>
      </c>
      <c r="O32">
        <v>9.2854194641113299</v>
      </c>
      <c r="P32">
        <v>6.5434741973876998</v>
      </c>
      <c r="Q32">
        <v>19093</v>
      </c>
      <c r="R32">
        <v>128</v>
      </c>
      <c r="S32">
        <v>18965</v>
      </c>
      <c r="T32">
        <v>0</v>
      </c>
      <c r="U32">
        <v>0</v>
      </c>
      <c r="V32">
        <v>0</v>
      </c>
      <c r="W32">
        <v>0</v>
      </c>
      <c r="AF32">
        <v>4288.34130859375</v>
      </c>
      <c r="AT32">
        <v>5846.1419334411603</v>
      </c>
      <c r="AU32">
        <v>3630.6017202226999</v>
      </c>
      <c r="AV32">
        <v>3645.4547630809102</v>
      </c>
      <c r="BA32">
        <v>8.6133308410644496</v>
      </c>
      <c r="BB32">
        <v>7.2143802642822301</v>
      </c>
    </row>
    <row r="33" spans="1:54" x14ac:dyDescent="0.2">
      <c r="A33" t="s">
        <v>147</v>
      </c>
      <c r="B33" t="s">
        <v>15</v>
      </c>
      <c r="C33" t="s">
        <v>4</v>
      </c>
      <c r="D33">
        <f>L33/5</f>
        <v>34.318347167968803</v>
      </c>
      <c r="E33">
        <v>8.5795869827270508</v>
      </c>
      <c r="F33" t="s">
        <v>141</v>
      </c>
      <c r="G33" t="s">
        <v>142</v>
      </c>
      <c r="H33" t="s">
        <v>143</v>
      </c>
      <c r="I33" t="s">
        <v>143</v>
      </c>
      <c r="J33" t="s">
        <v>144</v>
      </c>
      <c r="K33" t="s">
        <v>145</v>
      </c>
      <c r="L33">
        <v>171.59173583984401</v>
      </c>
      <c r="O33">
        <v>10.022433280944799</v>
      </c>
      <c r="P33">
        <v>7.1385068893432599</v>
      </c>
      <c r="Q33">
        <v>18717</v>
      </c>
      <c r="R33">
        <v>136</v>
      </c>
      <c r="S33">
        <v>18581</v>
      </c>
      <c r="T33">
        <v>0</v>
      </c>
      <c r="U33">
        <v>0</v>
      </c>
      <c r="V33">
        <v>0</v>
      </c>
      <c r="W33">
        <v>0</v>
      </c>
      <c r="AF33">
        <v>5429.91259765625</v>
      </c>
      <c r="AT33">
        <v>6208.1910220875498</v>
      </c>
      <c r="AU33">
        <v>4428.4940369824999</v>
      </c>
      <c r="AV33">
        <v>4441.42553187878</v>
      </c>
      <c r="BA33">
        <v>9.3155117034912092</v>
      </c>
      <c r="BB33">
        <v>7.8441214561462402</v>
      </c>
    </row>
  </sheetData>
  <autoFilter ref="A1:BN1" xr:uid="{74325F07-AB8B-054D-8812-398CEAAE3C6F}">
    <sortState xmlns:xlrd2="http://schemas.microsoft.com/office/spreadsheetml/2017/richdata2" ref="A2:BN33">
      <sortCondition ref="B1:B33"/>
    </sortState>
  </autoFilter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86643A-B4AE-4B8C-81F3-2B983DF11687}"/>
</file>

<file path=customXml/itemProps2.xml><?xml version="1.0" encoding="utf-8"?>
<ds:datastoreItem xmlns:ds="http://schemas.openxmlformats.org/officeDocument/2006/customXml" ds:itemID="{3DADB9C7-13A8-40BB-AA8A-D8109E7DD214}"/>
</file>

<file path=customXml/itemProps3.xml><?xml version="1.0" encoding="utf-8"?>
<ds:datastoreItem xmlns:ds="http://schemas.openxmlformats.org/officeDocument/2006/customXml" ds:itemID="{E726E354-3097-4D6F-846D-4EDA82ECA3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Copies per ul</vt:lpstr>
      <vt:lpstr>Figures</vt:lpstr>
      <vt:lpstr>Layout N1 N2</vt:lpstr>
      <vt:lpstr>ddPCR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2021-08-05T16:31:12Z</dcterms:created>
  <dcterms:modified xsi:type="dcterms:W3CDTF">2021-08-06T20:52:25Z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