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39" documentId="8_{0A8CE421-D746-4DB7-9B9B-6A92888609C2}" xr6:coauthVersionLast="46" xr6:coauthVersionMax="47" xr10:uidLastSave="{4C79DE4B-09A2-4ED7-B463-F7D8A3B5207D}"/>
  <bookViews>
    <workbookView xWindow="-110" yWindow="-110" windowWidth="19420" windowHeight="10420" activeTab="3" xr2:uid="{00000000-000D-0000-FFFF-FFFF00000000}"/>
  </bookViews>
  <sheets>
    <sheet name="Copies per ul" sheetId="2" r:id="rId1"/>
    <sheet name="Copies per ul (2)" sheetId="12" r:id="rId2"/>
    <sheet name="ddPCR data" sheetId="11" r:id="rId3"/>
    <sheet name="Figures" sheetId="7" r:id="rId4"/>
    <sheet name="Layout" sheetId="10" r:id="rId5"/>
    <sheet name="2021_05_20_Balogh_Project_005&amp;0" sheetId="3" state="hidden" r:id="rId6"/>
  </sheets>
  <definedNames>
    <definedName name="_xlnm._FilterDatabase" localSheetId="0" hidden="1">'Copies per ul'!$B$2:$E$2</definedName>
    <definedName name="_xlnm._FilterDatabase" localSheetId="2" hidden="1">'ddPCR data'!$A$1:$BN$1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D7" i="11"/>
  <c r="D9" i="11"/>
  <c r="D11" i="11"/>
  <c r="D13" i="11"/>
  <c r="D15" i="11"/>
  <c r="D17" i="11"/>
  <c r="D31" i="11"/>
  <c r="D19" i="11"/>
  <c r="D21" i="11"/>
  <c r="D23" i="11"/>
  <c r="D25" i="11"/>
  <c r="D27" i="11"/>
  <c r="D29" i="11"/>
  <c r="D33" i="11"/>
  <c r="D2" i="11"/>
  <c r="D4" i="11"/>
  <c r="D6" i="11"/>
  <c r="D8" i="11"/>
  <c r="D10" i="11"/>
  <c r="D12" i="11"/>
  <c r="D14" i="11"/>
  <c r="D16" i="11"/>
  <c r="D30" i="11"/>
  <c r="D18" i="11"/>
  <c r="D20" i="11"/>
  <c r="D22" i="11"/>
  <c r="D24" i="11"/>
  <c r="D26" i="11"/>
  <c r="D28" i="11"/>
  <c r="D32" i="11"/>
  <c r="D3" i="11"/>
  <c r="P19" i="10"/>
  <c r="Q19" i="10"/>
  <c r="P20" i="10"/>
  <c r="Q20" i="10"/>
  <c r="P21" i="10"/>
  <c r="Q21" i="10"/>
  <c r="P22" i="10"/>
  <c r="Q22" i="10"/>
  <c r="P23" i="10"/>
  <c r="Q23" i="10"/>
  <c r="P24" i="10"/>
  <c r="Q24" i="10"/>
  <c r="P25" i="10"/>
  <c r="Q25" i="10"/>
  <c r="P26" i="10"/>
  <c r="Q26" i="10"/>
  <c r="P27" i="10"/>
  <c r="Q27" i="10"/>
  <c r="D31" i="10"/>
  <c r="D32" i="10"/>
  <c r="D33" i="10"/>
  <c r="D34" i="10"/>
  <c r="D35" i="10"/>
  <c r="D37" i="10"/>
  <c r="E37" i="10" s="1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<sst xmlns="http://schemas.openxmlformats.org/spreadsheetml/2006/main" count="1286" uniqueCount="213">
  <si>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</si>
  <si>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</si>
  <si>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</si>
  <si>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</si>
  <si>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</si>
  <si>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</si>
  <si>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</si>
  <si>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</si>
  <si>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</si>
  <si>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</si>
  <si>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</si>
  <si>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</si>
  <si>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</si>
  <si>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</si>
  <si>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</si>
  <si>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</si>
  <si>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</si>
  <si>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</si>
  <si>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</si>
  <si>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</si>
  <si>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</si>
  <si>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</si>
  <si>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</si>
  <si>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</si>
  <si>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</si>
  <si>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</si>
  <si>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</si>
  <si>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</si>
  <si>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</si>
  <si>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</si>
  <si>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</si>
  <si>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</si>
  <si>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</si>
  <si>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</si>
  <si>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</si>
  <si>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</si>
  <si>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</si>
  <si>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</si>
  <si>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</si>
  <si>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</si>
  <si>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</si>
  <si>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</si>
  <si>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</si>
  <si>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</si>
  <si>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</si>
  <si>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</si>
  <si>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</si>
  <si>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</si>
  <si>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</si>
  <si>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</si>
  <si>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</si>
  <si>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</si>
  <si>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</si>
  <si>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</si>
  <si>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</si>
  <si>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</si>
  <si>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</si>
  <si>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</si>
  <si>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</si>
  <si>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</si>
  <si>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</si>
  <si>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</si>
  <si>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</si>
  <si>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</si>
  <si>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</si>
  <si>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</si>
  <si>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</si>
  <si>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</si>
  <si>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</si>
  <si>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</si>
  <si>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</si>
  <si>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</si>
  <si>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</si>
  <si>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</si>
  <si>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</si>
  <si>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</si>
  <si>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</si>
  <si>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</si>
  <si>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</si>
  <si>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</si>
  <si>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</si>
  <si>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</si>
  <si>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</si>
  <si>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</si>
  <si>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</si>
  <si>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</si>
  <si>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</si>
  <si>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</si>
  <si>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</si>
  <si>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</si>
  <si>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</si>
  <si>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</si>
  <si>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</si>
  <si>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</si>
  <si>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</si>
  <si>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</si>
  <si>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</si>
  <si>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</si>
  <si>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</si>
  <si>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</si>
  <si>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</si>
  <si>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</si>
  <si>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</si>
  <si>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</si>
  <si>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</si>
  <si>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</si>
  <si>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</si>
  <si>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</si>
  <si>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</si>
  <si>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</si>
  <si>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</si>
  <si>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</si>
  <si>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</si>
  <si>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</si>
  <si>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</si>
  <si>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</si>
  <si>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</si>
  <si>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</si>
  <si>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</si>
  <si>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</si>
  <si>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</si>
  <si>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</si>
  <si>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</si>
  <si>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</si>
  <si>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</si>
  <si>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</si>
  <si>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</si>
  <si>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</si>
  <si>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</si>
  <si>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</si>
  <si>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</si>
  <si>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</si>
  <si>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</si>
  <si>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</si>
  <si>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</si>
  <si>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</si>
  <si>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</si>
  <si>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</si>
  <si>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</si>
  <si>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</si>
  <si>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</si>
  <si>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</si>
  <si>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</si>
  <si>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</si>
  <si>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</si>
  <si>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</si>
  <si>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</si>
  <si>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</si>
  <si>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</si>
  <si>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</si>
  <si>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</si>
  <si>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</si>
  <si>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</si>
  <si>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</si>
  <si>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</si>
  <si>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</si>
  <si>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</si>
  <si>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</si>
  <si>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 xml:space="preserve"> </t>
  </si>
  <si>
    <t>Sample ID layout:</t>
  </si>
  <si>
    <t>Plate Map</t>
  </si>
  <si>
    <t>A</t>
  </si>
  <si>
    <t>B</t>
  </si>
  <si>
    <t>C</t>
  </si>
  <si>
    <t>D</t>
  </si>
  <si>
    <t>E</t>
  </si>
  <si>
    <t>F</t>
  </si>
  <si>
    <t>G</t>
  </si>
  <si>
    <t>H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</si>
  <si>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</si>
  <si>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</si>
  <si>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</si>
  <si>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</si>
  <si>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</si>
  <si>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</si>
  <si>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</si>
  <si>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</si>
  <si>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</si>
  <si>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</si>
  <si>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</si>
  <si>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</si>
  <si>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</si>
  <si>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</si>
  <si>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</si>
  <si>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</si>
  <si>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</si>
  <si>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</si>
  <si>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</si>
  <si>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</si>
  <si>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</si>
  <si>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</si>
  <si>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</si>
  <si>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</si>
  <si>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</si>
  <si>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</si>
  <si>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</si>
  <si>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</si>
  <si>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</si>
  <si>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</si>
  <si>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7182</t>
  </si>
  <si>
    <t>7212</t>
  </si>
  <si>
    <t>7181</t>
  </si>
  <si>
    <t>7211</t>
  </si>
  <si>
    <t>7172</t>
  </si>
  <si>
    <t>7202</t>
  </si>
  <si>
    <t>7171</t>
  </si>
  <si>
    <t>7201</t>
  </si>
  <si>
    <t>7163</t>
  </si>
  <si>
    <t>7194</t>
  </si>
  <si>
    <t>7162</t>
  </si>
  <si>
    <t>7193</t>
  </si>
  <si>
    <t>7152</t>
  </si>
  <si>
    <t>7151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</si>
</sst>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3" fillId="0" borderId="0"/>
    <xf numFmtId="0" fontId="5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0" xfId="1"/>
    <xf numFmtId="2" fontId="0" fillId="4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4"/>
    <xf numFmtId="0" fontId="7" fillId="0" borderId="0" xfId="4" applyFont="1"/>
    <xf numFmtId="0" fontId="8" fillId="0" borderId="0" xfId="4" applyFont="1"/>
    <xf numFmtId="0" fontId="8" fillId="0" borderId="17" xfId="4" applyFont="1" applyBorder="1"/>
    <xf numFmtId="0" fontId="8" fillId="0" borderId="20" xfId="4" applyFont="1" applyBorder="1"/>
    <xf numFmtId="0" fontId="6" fillId="0" borderId="17" xfId="4" applyFont="1" applyBorder="1"/>
    <xf numFmtId="0" fontId="6" fillId="0" borderId="15" xfId="4" applyFont="1" applyBorder="1"/>
    <xf numFmtId="0" fontId="8" fillId="5" borderId="13" xfId="4" applyFont="1" applyFill="1" applyBorder="1"/>
    <xf numFmtId="0" fontId="8" fillId="5" borderId="4" xfId="4" applyFont="1" applyFill="1" applyBorder="1"/>
    <xf numFmtId="0" fontId="6" fillId="0" borderId="13" xfId="4" applyFont="1" applyBorder="1"/>
    <xf numFmtId="0" fontId="6" fillId="0" borderId="12" xfId="4" applyFont="1" applyBorder="1"/>
    <xf numFmtId="0" fontId="8" fillId="0" borderId="4" xfId="4" applyFont="1" applyBorder="1"/>
    <xf numFmtId="0" fontId="6" fillId="0" borderId="11" xfId="4" applyFont="1" applyBorder="1"/>
    <xf numFmtId="0" fontId="6" fillId="0" borderId="5" xfId="4" applyFont="1" applyBorder="1"/>
    <xf numFmtId="0" fontId="7" fillId="0" borderId="11" xfId="4" applyFont="1" applyBorder="1"/>
    <xf numFmtId="0" fontId="7" fillId="0" borderId="10" xfId="4" applyFont="1" applyBorder="1"/>
    <xf numFmtId="0" fontId="7" fillId="0" borderId="6" xfId="4" applyFont="1" applyBorder="1"/>
    <xf numFmtId="0" fontId="1" fillId="0" borderId="9" xfId="4" applyBorder="1"/>
    <xf numFmtId="0" fontId="8" fillId="4" borderId="17" xfId="4" applyFont="1" applyFill="1" applyBorder="1" applyAlignment="1">
      <alignment horizontal="center" vertical="center"/>
    </xf>
    <xf numFmtId="0" fontId="8" fillId="4" borderId="15" xfId="4" applyFont="1" applyFill="1" applyBorder="1" applyAlignment="1">
      <alignment horizontal="center" vertical="center"/>
    </xf>
    <xf numFmtId="0" fontId="1" fillId="4" borderId="16" xfId="4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/>
    </xf>
    <xf numFmtId="0" fontId="1" fillId="4" borderId="15" xfId="4" applyFill="1" applyBorder="1" applyAlignment="1">
      <alignment horizontal="center" vertical="center"/>
    </xf>
    <xf numFmtId="0" fontId="8" fillId="2" borderId="19" xfId="4" applyFont="1" applyFill="1" applyBorder="1" applyAlignment="1">
      <alignment horizontal="center" vertical="center"/>
    </xf>
    <xf numFmtId="0" fontId="8" fillId="2" borderId="16" xfId="4" applyFont="1" applyFill="1" applyBorder="1" applyAlignment="1">
      <alignment horizontal="center" vertical="center"/>
    </xf>
    <xf numFmtId="0" fontId="8" fillId="2" borderId="15" xfId="4" applyFont="1" applyFill="1" applyBorder="1" applyAlignment="1">
      <alignment horizontal="center" vertical="center"/>
    </xf>
    <xf numFmtId="0" fontId="6" fillId="0" borderId="14" xfId="4" applyFont="1" applyBorder="1"/>
    <xf numFmtId="0" fontId="8" fillId="4" borderId="13" xfId="4" applyFont="1" applyFill="1" applyBorder="1" applyAlignment="1">
      <alignment horizontal="center" vertical="center"/>
    </xf>
    <xf numFmtId="0" fontId="8" fillId="4" borderId="12" xfId="4" applyFont="1" applyFill="1" applyBorder="1" applyAlignment="1">
      <alignment horizontal="center" vertical="center"/>
    </xf>
    <xf numFmtId="0" fontId="1" fillId="4" borderId="13" xfId="4" applyFill="1" applyBorder="1" applyAlignment="1">
      <alignment horizontal="center" vertical="center"/>
    </xf>
    <xf numFmtId="0" fontId="1" fillId="4" borderId="2" xfId="4" applyFill="1" applyBorder="1" applyAlignment="1">
      <alignment horizontal="center" vertical="center"/>
    </xf>
    <xf numFmtId="0" fontId="1" fillId="4" borderId="12" xfId="4" applyFill="1" applyBorder="1" applyAlignment="1">
      <alignment horizontal="center" vertical="center"/>
    </xf>
    <xf numFmtId="0" fontId="8" fillId="2" borderId="3" xfId="4" applyFont="1" applyFill="1" applyBorder="1" applyAlignment="1">
      <alignment horizontal="center" vertical="center"/>
    </xf>
    <xf numFmtId="0" fontId="8" fillId="2" borderId="2" xfId="4" applyFont="1" applyFill="1" applyBorder="1" applyAlignment="1">
      <alignment horizontal="center" vertical="center"/>
    </xf>
    <xf numFmtId="0" fontId="8" fillId="2" borderId="12" xfId="4" applyFont="1" applyFill="1" applyBorder="1" applyAlignment="1">
      <alignment horizontal="center" vertical="center"/>
    </xf>
    <xf numFmtId="0" fontId="6" fillId="0" borderId="8" xfId="4" applyFont="1" applyBorder="1"/>
    <xf numFmtId="0" fontId="8" fillId="4" borderId="2" xfId="4" applyFont="1" applyFill="1" applyBorder="1" applyAlignment="1">
      <alignment horizontal="center" vertical="center"/>
    </xf>
    <xf numFmtId="0" fontId="1" fillId="4" borderId="11" xfId="4" applyFill="1" applyBorder="1" applyAlignment="1">
      <alignment horizontal="center" vertical="center"/>
    </xf>
    <xf numFmtId="0" fontId="1" fillId="4" borderId="5" xfId="4" applyFill="1" applyBorder="1" applyAlignment="1">
      <alignment horizontal="center" vertical="center"/>
    </xf>
    <xf numFmtId="0" fontId="1" fillId="4" borderId="10" xfId="4" applyFill="1" applyBorder="1" applyAlignment="1">
      <alignment horizontal="center" vertical="center"/>
    </xf>
    <xf numFmtId="0" fontId="7" fillId="2" borderId="18" xfId="4" applyFont="1" applyFill="1" applyBorder="1" applyAlignment="1">
      <alignment horizontal="center" vertical="center"/>
    </xf>
    <xf numFmtId="0" fontId="7" fillId="2" borderId="10" xfId="4" applyFont="1" applyFill="1" applyBorder="1" applyAlignment="1">
      <alignment horizontal="center" vertical="center"/>
    </xf>
    <xf numFmtId="0" fontId="7" fillId="2" borderId="5" xfId="4" applyFont="1" applyFill="1" applyBorder="1" applyAlignment="1">
      <alignment horizontal="center" vertical="center"/>
    </xf>
    <xf numFmtId="0" fontId="6" fillId="0" borderId="7" xfId="4" applyFont="1" applyBorder="1"/>
    <xf numFmtId="0" fontId="6" fillId="0" borderId="6" xfId="4" applyFont="1" applyBorder="1"/>
    <xf numFmtId="0" fontId="6" fillId="0" borderId="6" xfId="4" applyFont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0" xfId="4" applyFont="1"/>
    <xf numFmtId="0" fontId="1" fillId="0" borderId="15" xfId="4" applyBorder="1" applyAlignment="1">
      <alignment horizontal="center" vertical="center"/>
    </xf>
    <xf numFmtId="0" fontId="8" fillId="0" borderId="15" xfId="4" applyFont="1" applyBorder="1" applyAlignment="1">
      <alignment horizontal="center" vertical="center"/>
    </xf>
    <xf numFmtId="0" fontId="1" fillId="0" borderId="12" xfId="4" applyBorder="1" applyAlignment="1">
      <alignment horizontal="center" vertical="center"/>
    </xf>
    <xf numFmtId="0" fontId="8" fillId="0" borderId="12" xfId="4" applyFont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8" fillId="0" borderId="5" xfId="4" applyFont="1" applyBorder="1" applyAlignment="1">
      <alignment horizontal="center" vertical="center"/>
    </xf>
    <xf numFmtId="0" fontId="8" fillId="4" borderId="11" xfId="4" applyFont="1" applyFill="1" applyBorder="1" applyAlignment="1">
      <alignment horizontal="center" vertical="center"/>
    </xf>
    <xf numFmtId="0" fontId="8" fillId="2" borderId="18" xfId="4" applyFont="1" applyFill="1" applyBorder="1" applyAlignment="1">
      <alignment horizontal="center" vertical="center"/>
    </xf>
    <xf numFmtId="0" fontId="8" fillId="2" borderId="5" xfId="4" applyFont="1" applyFill="1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1" fillId="0" borderId="9" xfId="4" applyBorder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1" fillId="4" borderId="7" xfId="4" applyFill="1" applyBorder="1" applyAlignment="1">
      <alignment horizontal="center" vertical="center"/>
    </xf>
    <xf numFmtId="0" fontId="1" fillId="4" borderId="9" xfId="4" applyFill="1" applyBorder="1" applyAlignment="1">
      <alignment horizontal="center" vertical="center"/>
    </xf>
    <xf numFmtId="0" fontId="7" fillId="2" borderId="21" xfId="4" applyFont="1" applyFill="1" applyBorder="1" applyAlignment="1">
      <alignment horizontal="center" vertical="center"/>
    </xf>
    <xf numFmtId="0" fontId="7" fillId="2" borderId="9" xfId="4" applyFont="1" applyFill="1" applyBorder="1" applyAlignment="1">
      <alignment horizontal="center" vertical="center"/>
    </xf>
    <xf numFmtId="0" fontId="1" fillId="4" borderId="0" xfId="4" applyFill="1"/>
    <xf numFmtId="0" fontId="1" fillId="2" borderId="0" xfId="4" applyFill="1"/>
    <xf numFmtId="0" fontId="7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4" applyFont="1" applyAlignment="1">
      <alignment horizontal="center" wrapText="1"/>
    </xf>
  </cellXfs>
  <cellStyles count="5">
    <cellStyle name="Normal" xfId="0" builtinId="0"/>
    <cellStyle name="Normal 2" xfId="1" xr:uid="{1C4AADE8-AB74-4143-8541-7C992DD937E4}"/>
    <cellStyle name="Normal 3" xfId="2" xr:uid="{1B3B83CA-1A4B-8440-936B-87F1D8992BEE}"/>
    <cellStyle name="Normal 4" xfId="3" xr:uid="{BD2126F9-C21C-5C40-A150-1E978DC8CCBE}"/>
    <cellStyle name="Normal 5" xfId="4" xr:uid="{5F463009-3EF7-9C4F-812C-8CA401424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1</xdr:row>
      <xdr:rowOff>101600</xdr:rowOff>
    </xdr:from>
    <xdr:to>
      <xdr:col>15</xdr:col>
      <xdr:colOff>457200</xdr:colOff>
      <xdr:row>40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FAEFB3-0F39-4549-8BC3-9EA3F3EA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292100"/>
          <a:ext cx="123952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673100</xdr:colOff>
      <xdr:row>42</xdr:row>
      <xdr:rowOff>152400</xdr:rowOff>
    </xdr:from>
    <xdr:to>
      <xdr:col>15</xdr:col>
      <xdr:colOff>673100</xdr:colOff>
      <xdr:row>81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65D95E-F2A6-894E-9052-F79FD616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8153400"/>
          <a:ext cx="12382500" cy="730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34"/>
  <sheetViews>
    <sheetView showGridLines="0" zoomScale="130" zoomScaleNormal="130" workbookViewId="0">
      <selection activeCell="E13" sqref="E13"/>
    </sheetView>
  </sheetViews>
  <sheetFormatPr defaultColWidth="10.90625" defaultRowHeight="14.5" x14ac:dyDescent="0.35"/>
  <cols>
    <col min="2" max="2" width="10.81640625" style="9"/>
    <col min="3" max="3" width="13.36328125" style="9" bestFit="1" customWidth="1"/>
    <col min="4" max="4" width="10.81640625" style="9"/>
    <col min="5" max="5" width="30.81640625" style="10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2" t="s">
        <v>106</v>
      </c>
    </row>
    <row r="3" spans="2:5" x14ac:dyDescent="0.35">
      <c r="B3" s="7" t="s">
        <v>89</v>
      </c>
      <c r="C3" s="7" t="s">
        <v>212</v>
      </c>
      <c r="D3" s="7" t="s">
        <v>66</v>
      </c>
      <c r="E3" s="5">
        <v>10.607797241210941</v>
      </c>
    </row>
    <row r="4" spans="2:5" x14ac:dyDescent="0.35">
      <c r="B4" s="8" t="s">
        <v>65</v>
      </c>
      <c r="C4" s="8" t="s">
        <v>212</v>
      </c>
      <c r="D4" s="8" t="s">
        <v>90</v>
      </c>
      <c r="E4" s="6">
        <v>16.61227111816406</v>
      </c>
    </row>
    <row r="5" spans="2:5" x14ac:dyDescent="0.35">
      <c r="B5" s="7" t="s">
        <v>91</v>
      </c>
      <c r="C5" s="7" t="s">
        <v>211</v>
      </c>
      <c r="D5" s="7" t="s">
        <v>66</v>
      </c>
      <c r="E5" s="5">
        <v>9.1732627868652408</v>
      </c>
    </row>
    <row r="6" spans="2:5" x14ac:dyDescent="0.35">
      <c r="B6" s="8" t="s">
        <v>72</v>
      </c>
      <c r="C6" s="8" t="s">
        <v>211</v>
      </c>
      <c r="D6" s="8" t="s">
        <v>90</v>
      </c>
      <c r="E6" s="6">
        <v>10.428107452392579</v>
      </c>
    </row>
    <row r="7" spans="2:5" x14ac:dyDescent="0.35">
      <c r="B7" s="7" t="s">
        <v>92</v>
      </c>
      <c r="C7" s="7" t="s">
        <v>209</v>
      </c>
      <c r="D7" s="7" t="s">
        <v>66</v>
      </c>
      <c r="E7" s="5">
        <v>8.0175437927245987</v>
      </c>
    </row>
    <row r="8" spans="2:5" x14ac:dyDescent="0.35">
      <c r="B8" s="8" t="s">
        <v>73</v>
      </c>
      <c r="C8" s="8" t="s">
        <v>209</v>
      </c>
      <c r="D8" s="8" t="s">
        <v>90</v>
      </c>
      <c r="E8" s="6">
        <v>13.53991088867188</v>
      </c>
    </row>
    <row r="9" spans="2:5" x14ac:dyDescent="0.35">
      <c r="B9" s="7" t="s">
        <v>93</v>
      </c>
      <c r="C9" s="7" t="s">
        <v>207</v>
      </c>
      <c r="D9" s="7" t="s">
        <v>66</v>
      </c>
      <c r="E9" s="5">
        <v>14.087045288085941</v>
      </c>
    </row>
    <row r="10" spans="2:5" x14ac:dyDescent="0.35">
      <c r="B10" s="8" t="s">
        <v>74</v>
      </c>
      <c r="C10" s="8" t="s">
        <v>207</v>
      </c>
      <c r="D10" s="8" t="s">
        <v>90</v>
      </c>
      <c r="E10" s="6">
        <v>19.65780334472656</v>
      </c>
    </row>
    <row r="11" spans="2:5" x14ac:dyDescent="0.35">
      <c r="B11" s="7" t="s">
        <v>94</v>
      </c>
      <c r="C11" s="7" t="s">
        <v>205</v>
      </c>
      <c r="D11" s="7" t="s">
        <v>66</v>
      </c>
      <c r="E11" s="5">
        <v>9.8064796447754006</v>
      </c>
    </row>
    <row r="12" spans="2:5" x14ac:dyDescent="0.35">
      <c r="B12" s="8" t="s">
        <v>75</v>
      </c>
      <c r="C12" s="8" t="s">
        <v>205</v>
      </c>
      <c r="D12" s="8" t="s">
        <v>90</v>
      </c>
      <c r="E12" s="6">
        <v>13.017663574218762</v>
      </c>
    </row>
    <row r="13" spans="2:5" x14ac:dyDescent="0.35">
      <c r="B13" s="7" t="s">
        <v>95</v>
      </c>
      <c r="C13" s="7" t="s">
        <v>203</v>
      </c>
      <c r="D13" s="7" t="s">
        <v>66</v>
      </c>
      <c r="E13" s="5">
        <v>7.6180778503418001</v>
      </c>
    </row>
    <row r="14" spans="2:5" x14ac:dyDescent="0.35">
      <c r="B14" s="8" t="s">
        <v>76</v>
      </c>
      <c r="C14" s="8" t="s">
        <v>203</v>
      </c>
      <c r="D14" s="8" t="s">
        <v>90</v>
      </c>
      <c r="E14" s="6">
        <v>10.05232391357422</v>
      </c>
    </row>
    <row r="15" spans="2:5" x14ac:dyDescent="0.35">
      <c r="B15" s="7" t="s">
        <v>96</v>
      </c>
      <c r="C15" s="7" t="s">
        <v>201</v>
      </c>
      <c r="D15" s="7" t="s">
        <v>66</v>
      </c>
      <c r="E15" s="5">
        <v>13.76590118408204</v>
      </c>
    </row>
    <row r="16" spans="2:5" x14ac:dyDescent="0.35">
      <c r="B16" s="8" t="s">
        <v>77</v>
      </c>
      <c r="C16" s="8" t="s">
        <v>201</v>
      </c>
      <c r="D16" s="8" t="s">
        <v>90</v>
      </c>
      <c r="E16" s="6">
        <v>14.87295227050782</v>
      </c>
    </row>
    <row r="17" spans="2:5" x14ac:dyDescent="0.35">
      <c r="B17" s="7" t="s">
        <v>97</v>
      </c>
      <c r="C17" s="7" t="s">
        <v>199</v>
      </c>
      <c r="D17" s="7" t="s">
        <v>66</v>
      </c>
      <c r="E17" s="5">
        <v>8.4194000244140597</v>
      </c>
    </row>
    <row r="18" spans="2:5" x14ac:dyDescent="0.35">
      <c r="B18" s="8" t="s">
        <v>78</v>
      </c>
      <c r="C18" s="8" t="s">
        <v>199</v>
      </c>
      <c r="D18" s="8" t="s">
        <v>90</v>
      </c>
      <c r="E18" s="6">
        <v>19.415147399902342</v>
      </c>
    </row>
    <row r="19" spans="2:5" x14ac:dyDescent="0.35">
      <c r="B19" s="7" t="s">
        <v>99</v>
      </c>
      <c r="C19" s="7" t="s">
        <v>210</v>
      </c>
      <c r="D19" s="7" t="s">
        <v>66</v>
      </c>
      <c r="E19" s="5">
        <v>9.1036239624023398</v>
      </c>
    </row>
    <row r="20" spans="2:5" x14ac:dyDescent="0.35">
      <c r="B20" s="8" t="s">
        <v>80</v>
      </c>
      <c r="C20" s="8" t="s">
        <v>210</v>
      </c>
      <c r="D20" s="8" t="s">
        <v>90</v>
      </c>
      <c r="E20" s="6">
        <v>13.257653808593762</v>
      </c>
    </row>
    <row r="21" spans="2:5" x14ac:dyDescent="0.35">
      <c r="B21" s="7" t="s">
        <v>100</v>
      </c>
      <c r="C21" s="7" t="s">
        <v>208</v>
      </c>
      <c r="D21" s="7" t="s">
        <v>66</v>
      </c>
      <c r="E21" s="5">
        <v>10.29531784057618</v>
      </c>
    </row>
    <row r="22" spans="2:5" x14ac:dyDescent="0.35">
      <c r="B22" s="8" t="s">
        <v>81</v>
      </c>
      <c r="C22" s="8" t="s">
        <v>208</v>
      </c>
      <c r="D22" s="8" t="s">
        <v>90</v>
      </c>
      <c r="E22" s="6">
        <v>12.8953598022461</v>
      </c>
    </row>
    <row r="23" spans="2:5" x14ac:dyDescent="0.35">
      <c r="B23" s="7" t="s">
        <v>101</v>
      </c>
      <c r="C23" s="7" t="s">
        <v>206</v>
      </c>
      <c r="D23" s="7" t="s">
        <v>66</v>
      </c>
      <c r="E23" s="5">
        <v>11.263230133056641</v>
      </c>
    </row>
    <row r="24" spans="2:5" x14ac:dyDescent="0.35">
      <c r="B24" s="8" t="s">
        <v>82</v>
      </c>
      <c r="C24" s="8" t="s">
        <v>206</v>
      </c>
      <c r="D24" s="8" t="s">
        <v>90</v>
      </c>
      <c r="E24" s="6">
        <v>10.64619445800782</v>
      </c>
    </row>
    <row r="25" spans="2:5" x14ac:dyDescent="0.35">
      <c r="B25" s="7" t="s">
        <v>102</v>
      </c>
      <c r="C25" s="7" t="s">
        <v>204</v>
      </c>
      <c r="D25" s="7" t="s">
        <v>66</v>
      </c>
      <c r="E25" s="5">
        <v>11.507666015625</v>
      </c>
    </row>
    <row r="26" spans="2:5" x14ac:dyDescent="0.35">
      <c r="B26" s="8" t="s">
        <v>83</v>
      </c>
      <c r="C26" s="8" t="s">
        <v>204</v>
      </c>
      <c r="D26" s="8" t="s">
        <v>90</v>
      </c>
      <c r="E26" s="6">
        <v>14.452284240722658</v>
      </c>
    </row>
    <row r="27" spans="2:5" x14ac:dyDescent="0.35">
      <c r="B27" s="7" t="s">
        <v>103</v>
      </c>
      <c r="C27" s="7" t="s">
        <v>202</v>
      </c>
      <c r="D27" s="7" t="s">
        <v>66</v>
      </c>
      <c r="E27" s="5">
        <v>15.86954498291016</v>
      </c>
    </row>
    <row r="28" spans="2:5" x14ac:dyDescent="0.35">
      <c r="B28" s="8" t="s">
        <v>84</v>
      </c>
      <c r="C28" s="8" t="s">
        <v>202</v>
      </c>
      <c r="D28" s="8" t="s">
        <v>90</v>
      </c>
      <c r="E28" s="6">
        <v>22.358247375488197</v>
      </c>
    </row>
    <row r="29" spans="2:5" x14ac:dyDescent="0.35">
      <c r="B29" s="7" t="s">
        <v>104</v>
      </c>
      <c r="C29" s="7" t="s">
        <v>200</v>
      </c>
      <c r="D29" s="7" t="s">
        <v>66</v>
      </c>
      <c r="E29" s="5">
        <v>13.63777770996094</v>
      </c>
    </row>
    <row r="30" spans="2:5" x14ac:dyDescent="0.35">
      <c r="B30" s="8" t="s">
        <v>85</v>
      </c>
      <c r="C30" s="8" t="s">
        <v>200</v>
      </c>
      <c r="D30" s="8" t="s">
        <v>90</v>
      </c>
      <c r="E30" s="6">
        <v>21.1366577148438</v>
      </c>
    </row>
    <row r="31" spans="2:5" x14ac:dyDescent="0.35">
      <c r="B31" s="7" t="s">
        <v>98</v>
      </c>
      <c r="C31" s="7" t="s">
        <v>86</v>
      </c>
      <c r="D31" s="7" t="s">
        <v>66</v>
      </c>
      <c r="E31" s="5">
        <v>0</v>
      </c>
    </row>
    <row r="32" spans="2:5" x14ac:dyDescent="0.35">
      <c r="B32" s="8" t="s">
        <v>79</v>
      </c>
      <c r="C32" s="8" t="s">
        <v>86</v>
      </c>
      <c r="D32" s="8" t="s">
        <v>90</v>
      </c>
      <c r="E32" s="6">
        <v>0.25987145900726399</v>
      </c>
    </row>
    <row r="33" spans="2:5" x14ac:dyDescent="0.35">
      <c r="B33" s="7" t="s">
        <v>105</v>
      </c>
      <c r="C33" s="7" t="s">
        <v>88</v>
      </c>
      <c r="D33" s="7" t="s">
        <v>66</v>
      </c>
      <c r="E33" s="5">
        <v>31.643164062499999</v>
      </c>
    </row>
    <row r="34" spans="2:5" x14ac:dyDescent="0.35">
      <c r="B34" s="8" t="s">
        <v>87</v>
      </c>
      <c r="C34" s="8" t="s">
        <v>88</v>
      </c>
      <c r="D34" s="8" t="s">
        <v>90</v>
      </c>
      <c r="E34" s="6">
        <v>33.962191772460997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55A1-9701-4DAB-89DB-EB2F95C916C6}">
  <dimension ref="B1:D17"/>
  <sheetViews>
    <sheetView showGridLines="0" zoomScale="93" zoomScaleNormal="93" workbookViewId="0">
      <selection activeCell="B1" sqref="B1:D17"/>
    </sheetView>
  </sheetViews>
  <sheetFormatPr defaultColWidth="10.90625" defaultRowHeight="14.5" x14ac:dyDescent="0.35"/>
  <cols>
    <col min="2" max="2" width="13.36328125" style="9" bestFit="1" customWidth="1"/>
    <col min="3" max="3" width="16.36328125" style="10" customWidth="1"/>
  </cols>
  <sheetData>
    <row r="1" spans="2:4" x14ac:dyDescent="0.35">
      <c r="C1" s="7" t="s">
        <v>66</v>
      </c>
      <c r="D1" s="8" t="s">
        <v>90</v>
      </c>
    </row>
    <row r="2" spans="2:4" x14ac:dyDescent="0.35">
      <c r="B2" s="7" t="s">
        <v>212</v>
      </c>
      <c r="C2" s="5">
        <v>10.607797241210941</v>
      </c>
      <c r="D2" s="6">
        <v>16.61227111816406</v>
      </c>
    </row>
    <row r="3" spans="2:4" x14ac:dyDescent="0.35">
      <c r="B3" s="7" t="s">
        <v>211</v>
      </c>
      <c r="C3" s="5">
        <v>9.1732627868652408</v>
      </c>
      <c r="D3" s="6">
        <v>10.428107452392579</v>
      </c>
    </row>
    <row r="4" spans="2:4" x14ac:dyDescent="0.35">
      <c r="B4" s="7" t="s">
        <v>209</v>
      </c>
      <c r="C4" s="5">
        <v>8.0175437927245987</v>
      </c>
      <c r="D4" s="6">
        <v>13.53991088867188</v>
      </c>
    </row>
    <row r="5" spans="2:4" x14ac:dyDescent="0.35">
      <c r="B5" s="7" t="s">
        <v>207</v>
      </c>
      <c r="C5" s="5">
        <v>14.087045288085941</v>
      </c>
      <c r="D5" s="6">
        <v>19.65780334472656</v>
      </c>
    </row>
    <row r="6" spans="2:4" x14ac:dyDescent="0.35">
      <c r="B6" s="7" t="s">
        <v>205</v>
      </c>
      <c r="C6" s="5">
        <v>9.8064796447754006</v>
      </c>
      <c r="D6" s="6">
        <v>13.017663574218762</v>
      </c>
    </row>
    <row r="7" spans="2:4" x14ac:dyDescent="0.35">
      <c r="B7" s="7" t="s">
        <v>203</v>
      </c>
      <c r="C7" s="5">
        <v>7.6180778503418001</v>
      </c>
      <c r="D7" s="6">
        <v>10.05232391357422</v>
      </c>
    </row>
    <row r="8" spans="2:4" x14ac:dyDescent="0.35">
      <c r="B8" s="7" t="s">
        <v>201</v>
      </c>
      <c r="C8" s="5">
        <v>13.76590118408204</v>
      </c>
      <c r="D8" s="6">
        <v>14.87295227050782</v>
      </c>
    </row>
    <row r="9" spans="2:4" x14ac:dyDescent="0.35">
      <c r="B9" s="7" t="s">
        <v>199</v>
      </c>
      <c r="C9" s="5">
        <v>8.4194000244140597</v>
      </c>
      <c r="D9" s="6">
        <v>19.415147399902342</v>
      </c>
    </row>
    <row r="10" spans="2:4" x14ac:dyDescent="0.35">
      <c r="B10" s="7" t="s">
        <v>210</v>
      </c>
      <c r="C10" s="5">
        <v>9.1036239624023398</v>
      </c>
      <c r="D10" s="6">
        <v>13.257653808593762</v>
      </c>
    </row>
    <row r="11" spans="2:4" x14ac:dyDescent="0.35">
      <c r="B11" s="7" t="s">
        <v>208</v>
      </c>
      <c r="C11" s="5">
        <v>10.29531784057618</v>
      </c>
      <c r="D11" s="6">
        <v>12.8953598022461</v>
      </c>
    </row>
    <row r="12" spans="2:4" x14ac:dyDescent="0.35">
      <c r="B12" s="7" t="s">
        <v>206</v>
      </c>
      <c r="C12" s="5">
        <v>11.263230133056641</v>
      </c>
      <c r="D12" s="6">
        <v>10.64619445800782</v>
      </c>
    </row>
    <row r="13" spans="2:4" x14ac:dyDescent="0.35">
      <c r="B13" s="7" t="s">
        <v>204</v>
      </c>
      <c r="C13" s="5">
        <v>11.507666015625</v>
      </c>
      <c r="D13" s="6">
        <v>14.452284240722658</v>
      </c>
    </row>
    <row r="14" spans="2:4" x14ac:dyDescent="0.35">
      <c r="B14" s="7" t="s">
        <v>202</v>
      </c>
      <c r="C14" s="5">
        <v>15.86954498291016</v>
      </c>
      <c r="D14" s="6">
        <v>22.358247375488197</v>
      </c>
    </row>
    <row r="15" spans="2:4" x14ac:dyDescent="0.35">
      <c r="B15" s="7" t="s">
        <v>200</v>
      </c>
      <c r="C15" s="5">
        <v>13.63777770996094</v>
      </c>
      <c r="D15" s="6">
        <v>21.1366577148438</v>
      </c>
    </row>
    <row r="16" spans="2:4" x14ac:dyDescent="0.35">
      <c r="B16" s="7" t="s">
        <v>86</v>
      </c>
      <c r="C16" s="5">
        <v>0</v>
      </c>
      <c r="D16" s="6">
        <v>0.25987145900726399</v>
      </c>
    </row>
    <row r="17" spans="2:4" x14ac:dyDescent="0.35">
      <c r="B17" s="7" t="s">
        <v>88</v>
      </c>
      <c r="C17" s="5">
        <v>31.643164062499999</v>
      </c>
      <c r="D17" s="6">
        <v>33.962191772460997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6290-B3C1-3E42-B874-E94D5367EA31}">
  <dimension ref="A1:BN33"/>
  <sheetViews>
    <sheetView topLeftCell="A16" workbookViewId="0">
      <selection activeCell="A2" sqref="A2:D33"/>
    </sheetView>
  </sheetViews>
  <sheetFormatPr defaultColWidth="10.81640625" defaultRowHeight="15.5" x14ac:dyDescent="0.35"/>
  <cols>
    <col min="1" max="16384" width="10.81640625" style="11"/>
  </cols>
  <sheetData>
    <row r="1" spans="1:66" x14ac:dyDescent="0.35">
      <c r="A1" s="11" t="s">
        <v>0</v>
      </c>
      <c r="B1" s="11" t="s">
        <v>1</v>
      </c>
      <c r="C1" s="11" t="s">
        <v>2</v>
      </c>
      <c r="D1" s="3" t="s">
        <v>106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77" customFormat="1" x14ac:dyDescent="0.35">
      <c r="A2" s="76" t="s">
        <v>89</v>
      </c>
      <c r="B2" s="76" t="s">
        <v>212</v>
      </c>
      <c r="C2" s="76" t="s">
        <v>66</v>
      </c>
      <c r="D2" s="76">
        <f t="shared" ref="D2:D33" si="0">L2/5</f>
        <v>10.607797241210941</v>
      </c>
      <c r="E2" s="76">
        <v>2.65194940567017</v>
      </c>
      <c r="F2" s="76" t="s">
        <v>67</v>
      </c>
      <c r="G2" s="76" t="s">
        <v>68</v>
      </c>
      <c r="H2" s="76" t="s">
        <v>69</v>
      </c>
      <c r="I2" s="76" t="s">
        <v>69</v>
      </c>
      <c r="J2" s="76" t="s">
        <v>70</v>
      </c>
      <c r="K2" s="76" t="s">
        <v>71</v>
      </c>
      <c r="L2" s="76">
        <v>53.038986206054702</v>
      </c>
      <c r="M2" s="76"/>
      <c r="N2" s="76"/>
      <c r="O2" s="76">
        <v>3.56434178352356</v>
      </c>
      <c r="P2" s="76">
        <v>1.9107245206832899</v>
      </c>
      <c r="Q2" s="76">
        <v>17765</v>
      </c>
      <c r="R2" s="76">
        <v>40</v>
      </c>
      <c r="S2" s="76">
        <v>17725</v>
      </c>
      <c r="T2" s="76">
        <v>0</v>
      </c>
      <c r="U2" s="76">
        <v>0</v>
      </c>
      <c r="V2" s="76">
        <v>0</v>
      </c>
      <c r="W2" s="76">
        <v>0</v>
      </c>
      <c r="X2" s="76"/>
      <c r="Y2" s="76"/>
      <c r="Z2" s="76"/>
      <c r="AA2" s="76"/>
      <c r="AB2" s="76"/>
      <c r="AC2" s="76"/>
      <c r="AD2" s="76"/>
      <c r="AE2" s="76"/>
      <c r="AF2" s="76">
        <v>5419.5244140625</v>
      </c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>
        <v>6468.0968872070298</v>
      </c>
      <c r="AU2" s="76">
        <v>4368.6167129650003</v>
      </c>
      <c r="AV2" s="76">
        <v>4373.3439410522196</v>
      </c>
      <c r="AW2" s="76"/>
      <c r="AX2" s="76"/>
      <c r="AY2" s="76"/>
      <c r="AZ2" s="76"/>
      <c r="BA2" s="76">
        <v>3.09261918067932</v>
      </c>
      <c r="BB2" s="76">
        <v>2.2553682327270499</v>
      </c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</row>
    <row r="3" spans="1:66" s="77" customFormat="1" x14ac:dyDescent="0.35">
      <c r="A3" s="77" t="s">
        <v>65</v>
      </c>
      <c r="B3" s="77" t="s">
        <v>212</v>
      </c>
      <c r="C3" s="77" t="s">
        <v>90</v>
      </c>
      <c r="D3" s="77">
        <f t="shared" si="0"/>
        <v>16.61227111816406</v>
      </c>
      <c r="E3" s="77">
        <v>4.1530675888061497</v>
      </c>
      <c r="F3" s="77" t="s">
        <v>67</v>
      </c>
      <c r="G3" s="77" t="s">
        <v>68</v>
      </c>
      <c r="H3" s="77" t="s">
        <v>69</v>
      </c>
      <c r="I3" s="77" t="s">
        <v>69</v>
      </c>
      <c r="J3" s="77" t="s">
        <v>70</v>
      </c>
      <c r="K3" s="77" t="s">
        <v>71</v>
      </c>
      <c r="L3" s="77">
        <v>83.061355590820298</v>
      </c>
      <c r="O3" s="77">
        <v>5.2688498497009304</v>
      </c>
      <c r="P3" s="77">
        <v>3.20771455764771</v>
      </c>
      <c r="Q3" s="77">
        <v>17878</v>
      </c>
      <c r="R3" s="77">
        <v>63</v>
      </c>
      <c r="S3" s="77">
        <v>17815</v>
      </c>
      <c r="T3" s="77">
        <v>0</v>
      </c>
      <c r="U3" s="77">
        <v>0</v>
      </c>
      <c r="V3" s="77">
        <v>0</v>
      </c>
      <c r="W3" s="77">
        <v>0</v>
      </c>
      <c r="AF3" s="77">
        <v>6485.857421875</v>
      </c>
      <c r="AT3" s="77">
        <v>7182.9644019717298</v>
      </c>
      <c r="AU3" s="77">
        <v>5647.8204566957702</v>
      </c>
      <c r="AV3" s="77">
        <v>5653.2301260408804</v>
      </c>
      <c r="BA3" s="77">
        <v>4.6972165107727104</v>
      </c>
      <c r="BB3" s="77">
        <v>3.6528027057647701</v>
      </c>
    </row>
    <row r="4" spans="1:66" s="77" customFormat="1" x14ac:dyDescent="0.35">
      <c r="A4" s="76" t="s">
        <v>91</v>
      </c>
      <c r="B4" s="76" t="s">
        <v>211</v>
      </c>
      <c r="C4" s="76" t="s">
        <v>66</v>
      </c>
      <c r="D4" s="76">
        <f t="shared" si="0"/>
        <v>9.1732627868652408</v>
      </c>
      <c r="E4" s="76">
        <v>2.2933156490325901</v>
      </c>
      <c r="F4" s="76" t="s">
        <v>67</v>
      </c>
      <c r="G4" s="76" t="s">
        <v>68</v>
      </c>
      <c r="H4" s="76" t="s">
        <v>69</v>
      </c>
      <c r="I4" s="76" t="s">
        <v>69</v>
      </c>
      <c r="J4" s="76" t="s">
        <v>70</v>
      </c>
      <c r="K4" s="76" t="s">
        <v>71</v>
      </c>
      <c r="L4" s="76">
        <v>45.8663139343262</v>
      </c>
      <c r="M4" s="76"/>
      <c r="N4" s="76"/>
      <c r="O4" s="76">
        <v>3.1859784126281698</v>
      </c>
      <c r="P4" s="76">
        <v>1.58563756942749</v>
      </c>
      <c r="Q4" s="76">
        <v>16432</v>
      </c>
      <c r="R4" s="76">
        <v>32</v>
      </c>
      <c r="S4" s="76">
        <v>16400</v>
      </c>
      <c r="T4" s="76">
        <v>0</v>
      </c>
      <c r="U4" s="76">
        <v>0</v>
      </c>
      <c r="V4" s="76">
        <v>0</v>
      </c>
      <c r="W4" s="76">
        <v>0</v>
      </c>
      <c r="X4" s="76"/>
      <c r="Y4" s="76"/>
      <c r="Z4" s="76"/>
      <c r="AA4" s="76"/>
      <c r="AB4" s="76"/>
      <c r="AC4" s="76"/>
      <c r="AD4" s="76"/>
      <c r="AE4" s="76"/>
      <c r="AF4" s="76">
        <v>5419.5244140625</v>
      </c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>
        <v>6541.43605041504</v>
      </c>
      <c r="AU4" s="76">
        <v>4421.3050929074197</v>
      </c>
      <c r="AV4" s="76">
        <v>4425.4338776347804</v>
      </c>
      <c r="AW4" s="76"/>
      <c r="AX4" s="76"/>
      <c r="AY4" s="76"/>
      <c r="AZ4" s="76"/>
      <c r="BA4" s="76">
        <v>2.7221601009368901</v>
      </c>
      <c r="BB4" s="76">
        <v>1.9121723175048799</v>
      </c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</row>
    <row r="5" spans="1:66" s="77" customFormat="1" x14ac:dyDescent="0.35">
      <c r="A5" s="77" t="s">
        <v>72</v>
      </c>
      <c r="B5" s="77" t="s">
        <v>211</v>
      </c>
      <c r="C5" s="77" t="s">
        <v>90</v>
      </c>
      <c r="D5" s="77">
        <f t="shared" si="0"/>
        <v>10.428107452392579</v>
      </c>
      <c r="E5" s="77">
        <v>2.60702681541443</v>
      </c>
      <c r="F5" s="77" t="s">
        <v>67</v>
      </c>
      <c r="G5" s="77" t="s">
        <v>68</v>
      </c>
      <c r="H5" s="77" t="s">
        <v>69</v>
      </c>
      <c r="I5" s="77" t="s">
        <v>69</v>
      </c>
      <c r="J5" s="77" t="s">
        <v>70</v>
      </c>
      <c r="K5" s="77" t="s">
        <v>71</v>
      </c>
      <c r="L5" s="77">
        <v>52.140537261962898</v>
      </c>
      <c r="O5" s="77">
        <v>3.5165667533874498</v>
      </c>
      <c r="P5" s="77">
        <v>1.87005639076233</v>
      </c>
      <c r="Q5" s="77">
        <v>17619</v>
      </c>
      <c r="R5" s="77">
        <v>39</v>
      </c>
      <c r="S5" s="77">
        <v>17580</v>
      </c>
      <c r="T5" s="77">
        <v>0</v>
      </c>
      <c r="U5" s="77">
        <v>0</v>
      </c>
      <c r="V5" s="77">
        <v>0</v>
      </c>
      <c r="W5" s="77">
        <v>0</v>
      </c>
      <c r="AF5" s="77">
        <v>6485.857421875</v>
      </c>
      <c r="AT5" s="77">
        <v>6930.4949669471198</v>
      </c>
      <c r="AU5" s="77">
        <v>5598.2756518054703</v>
      </c>
      <c r="AV5" s="77">
        <v>5601.2245452324796</v>
      </c>
      <c r="BA5" s="77">
        <v>3.0461776256561302</v>
      </c>
      <c r="BB5" s="77">
        <v>2.2123935222625701</v>
      </c>
    </row>
    <row r="6" spans="1:66" s="77" customFormat="1" x14ac:dyDescent="0.35">
      <c r="A6" s="76" t="s">
        <v>92</v>
      </c>
      <c r="B6" s="76" t="s">
        <v>209</v>
      </c>
      <c r="C6" s="76" t="s">
        <v>66</v>
      </c>
      <c r="D6" s="76">
        <f t="shared" si="0"/>
        <v>8.0175437927245987</v>
      </c>
      <c r="E6" s="76">
        <v>2.0043859481811501</v>
      </c>
      <c r="F6" s="76" t="s">
        <v>67</v>
      </c>
      <c r="G6" s="76" t="s">
        <v>68</v>
      </c>
      <c r="H6" s="76" t="s">
        <v>69</v>
      </c>
      <c r="I6" s="76" t="s">
        <v>69</v>
      </c>
      <c r="J6" s="76" t="s">
        <v>70</v>
      </c>
      <c r="K6" s="76" t="s">
        <v>71</v>
      </c>
      <c r="L6" s="76">
        <v>40.087718963622997</v>
      </c>
      <c r="M6" s="76"/>
      <c r="N6" s="76"/>
      <c r="O6" s="76">
        <v>2.8286950588226301</v>
      </c>
      <c r="P6" s="76">
        <v>1.35853159427643</v>
      </c>
      <c r="Q6" s="76">
        <v>17036</v>
      </c>
      <c r="R6" s="76">
        <v>29</v>
      </c>
      <c r="S6" s="76">
        <v>17007</v>
      </c>
      <c r="T6" s="76">
        <v>0</v>
      </c>
      <c r="U6" s="76">
        <v>0</v>
      </c>
      <c r="V6" s="76">
        <v>0</v>
      </c>
      <c r="W6" s="76">
        <v>0</v>
      </c>
      <c r="X6" s="76"/>
      <c r="Y6" s="76"/>
      <c r="Z6" s="76"/>
      <c r="AA6" s="76"/>
      <c r="AB6" s="76"/>
      <c r="AC6" s="76"/>
      <c r="AD6" s="76"/>
      <c r="AE6" s="76"/>
      <c r="AF6" s="76">
        <v>5419.5244140625</v>
      </c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>
        <v>6496.2591931573297</v>
      </c>
      <c r="AU6" s="76">
        <v>4390.0980275785996</v>
      </c>
      <c r="AV6" s="76">
        <v>4393.6832984052198</v>
      </c>
      <c r="AW6" s="76"/>
      <c r="AX6" s="76"/>
      <c r="AY6" s="76"/>
      <c r="AZ6" s="76"/>
      <c r="BA6" s="76">
        <v>2.3993761539459202</v>
      </c>
      <c r="BB6" s="76">
        <v>1.65544641017914</v>
      </c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</row>
    <row r="7" spans="1:66" s="77" customFormat="1" x14ac:dyDescent="0.35">
      <c r="A7" s="77" t="s">
        <v>73</v>
      </c>
      <c r="B7" s="77" t="s">
        <v>209</v>
      </c>
      <c r="C7" s="77" t="s">
        <v>90</v>
      </c>
      <c r="D7" s="77">
        <f t="shared" si="0"/>
        <v>13.53991088867188</v>
      </c>
      <c r="E7" s="77">
        <v>3.3849778175353999</v>
      </c>
      <c r="F7" s="77" t="s">
        <v>67</v>
      </c>
      <c r="G7" s="77" t="s">
        <v>68</v>
      </c>
      <c r="H7" s="77" t="s">
        <v>69</v>
      </c>
      <c r="I7" s="77" t="s">
        <v>69</v>
      </c>
      <c r="J7" s="77" t="s">
        <v>70</v>
      </c>
      <c r="K7" s="77" t="s">
        <v>71</v>
      </c>
      <c r="L7" s="77">
        <v>67.699554443359403</v>
      </c>
      <c r="O7" s="77">
        <v>4.3834891319274902</v>
      </c>
      <c r="P7" s="77">
        <v>2.5514335632324201</v>
      </c>
      <c r="Q7" s="77">
        <v>18447</v>
      </c>
      <c r="R7" s="77">
        <v>53</v>
      </c>
      <c r="S7" s="77">
        <v>18394</v>
      </c>
      <c r="T7" s="77">
        <v>0</v>
      </c>
      <c r="U7" s="77">
        <v>0</v>
      </c>
      <c r="V7" s="77">
        <v>0</v>
      </c>
      <c r="W7" s="77">
        <v>0</v>
      </c>
      <c r="AF7" s="77">
        <v>6485.857421875</v>
      </c>
      <c r="AT7" s="77">
        <v>6966.7440392836097</v>
      </c>
      <c r="AU7" s="77">
        <v>5565.1763538934201</v>
      </c>
      <c r="AV7" s="77">
        <v>5569.2031922588103</v>
      </c>
      <c r="BA7" s="77">
        <v>3.8702745437622101</v>
      </c>
      <c r="BB7" s="77">
        <v>2.9422056674957302</v>
      </c>
    </row>
    <row r="8" spans="1:66" s="77" customFormat="1" x14ac:dyDescent="0.35">
      <c r="A8" s="76" t="s">
        <v>93</v>
      </c>
      <c r="B8" s="76" t="s">
        <v>207</v>
      </c>
      <c r="C8" s="76" t="s">
        <v>66</v>
      </c>
      <c r="D8" s="76">
        <f t="shared" si="0"/>
        <v>14.087045288085941</v>
      </c>
      <c r="E8" s="76">
        <v>3.52176117897034</v>
      </c>
      <c r="F8" s="76" t="s">
        <v>67</v>
      </c>
      <c r="G8" s="76" t="s">
        <v>68</v>
      </c>
      <c r="H8" s="76" t="s">
        <v>69</v>
      </c>
      <c r="I8" s="76" t="s">
        <v>69</v>
      </c>
      <c r="J8" s="76" t="s">
        <v>70</v>
      </c>
      <c r="K8" s="76" t="s">
        <v>71</v>
      </c>
      <c r="L8" s="76">
        <v>70.435226440429702</v>
      </c>
      <c r="M8" s="76"/>
      <c r="N8" s="76"/>
      <c r="O8" s="76">
        <v>4.5715231895446804</v>
      </c>
      <c r="P8" s="76">
        <v>2.6469743251800502</v>
      </c>
      <c r="Q8" s="76">
        <v>17397</v>
      </c>
      <c r="R8" s="76">
        <v>52</v>
      </c>
      <c r="S8" s="76">
        <v>17345</v>
      </c>
      <c r="T8" s="76">
        <v>0</v>
      </c>
      <c r="U8" s="76">
        <v>0</v>
      </c>
      <c r="V8" s="76">
        <v>0</v>
      </c>
      <c r="W8" s="76">
        <v>0</v>
      </c>
      <c r="X8" s="76"/>
      <c r="Y8" s="76"/>
      <c r="Z8" s="76"/>
      <c r="AA8" s="76"/>
      <c r="AB8" s="76"/>
      <c r="AC8" s="76"/>
      <c r="AD8" s="76"/>
      <c r="AE8" s="76"/>
      <c r="AF8" s="76">
        <v>5419.5244140625</v>
      </c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>
        <v>6523.4837740384601</v>
      </c>
      <c r="AU8" s="76">
        <v>4402.8561147338496</v>
      </c>
      <c r="AV8" s="76">
        <v>4409.1947155434</v>
      </c>
      <c r="AW8" s="76"/>
      <c r="AX8" s="76"/>
      <c r="AY8" s="76"/>
      <c r="AZ8" s="76"/>
      <c r="BA8" s="76">
        <v>4.03180027008057</v>
      </c>
      <c r="BB8" s="76">
        <v>3.0568268299102801</v>
      </c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</row>
    <row r="9" spans="1:66" s="77" customFormat="1" x14ac:dyDescent="0.35">
      <c r="A9" s="77" t="s">
        <v>74</v>
      </c>
      <c r="B9" s="77" t="s">
        <v>207</v>
      </c>
      <c r="C9" s="77" t="s">
        <v>90</v>
      </c>
      <c r="D9" s="77">
        <f t="shared" si="0"/>
        <v>19.65780334472656</v>
      </c>
      <c r="E9" s="77">
        <v>4.91445064544678</v>
      </c>
      <c r="F9" s="77" t="s">
        <v>67</v>
      </c>
      <c r="G9" s="77" t="s">
        <v>68</v>
      </c>
      <c r="H9" s="77" t="s">
        <v>69</v>
      </c>
      <c r="I9" s="77" t="s">
        <v>69</v>
      </c>
      <c r="J9" s="77" t="s">
        <v>70</v>
      </c>
      <c r="K9" s="77" t="s">
        <v>71</v>
      </c>
      <c r="L9" s="77">
        <v>98.289016723632798</v>
      </c>
      <c r="O9" s="77">
        <v>6.1343235969543501</v>
      </c>
      <c r="P9" s="77">
        <v>3.8687813282012899</v>
      </c>
      <c r="Q9" s="77">
        <v>17512</v>
      </c>
      <c r="R9" s="77">
        <v>73</v>
      </c>
      <c r="S9" s="77">
        <v>17439</v>
      </c>
      <c r="T9" s="77">
        <v>0</v>
      </c>
      <c r="U9" s="77">
        <v>0</v>
      </c>
      <c r="V9" s="77">
        <v>0</v>
      </c>
      <c r="W9" s="77">
        <v>0</v>
      </c>
      <c r="AF9" s="77">
        <v>6485.857421875</v>
      </c>
      <c r="AT9" s="77">
        <v>6913.9642083155004</v>
      </c>
      <c r="AU9" s="77">
        <v>5569.5233746133799</v>
      </c>
      <c r="AV9" s="77">
        <v>5575.1277705053599</v>
      </c>
      <c r="BA9" s="77">
        <v>5.5110340118408203</v>
      </c>
      <c r="BB9" s="77">
        <v>4.3627405166626003</v>
      </c>
    </row>
    <row r="10" spans="1:66" s="77" customFormat="1" x14ac:dyDescent="0.35">
      <c r="A10" s="76" t="s">
        <v>94</v>
      </c>
      <c r="B10" s="76" t="s">
        <v>205</v>
      </c>
      <c r="C10" s="76" t="s">
        <v>66</v>
      </c>
      <c r="D10" s="76">
        <f t="shared" si="0"/>
        <v>9.8064796447754006</v>
      </c>
      <c r="E10" s="76">
        <v>2.4516198635101301</v>
      </c>
      <c r="F10" s="76" t="s">
        <v>67</v>
      </c>
      <c r="G10" s="76" t="s">
        <v>68</v>
      </c>
      <c r="H10" s="76" t="s">
        <v>69</v>
      </c>
      <c r="I10" s="76" t="s">
        <v>69</v>
      </c>
      <c r="J10" s="76" t="s">
        <v>70</v>
      </c>
      <c r="K10" s="76" t="s">
        <v>71</v>
      </c>
      <c r="L10" s="76">
        <v>49.032398223877003</v>
      </c>
      <c r="M10" s="76"/>
      <c r="N10" s="76"/>
      <c r="O10" s="76">
        <v>3.2949926853179901</v>
      </c>
      <c r="P10" s="76">
        <v>1.76642942428589</v>
      </c>
      <c r="Q10" s="76">
        <v>19215</v>
      </c>
      <c r="R10" s="76">
        <v>40</v>
      </c>
      <c r="S10" s="76">
        <v>19175</v>
      </c>
      <c r="T10" s="76">
        <v>0</v>
      </c>
      <c r="U10" s="76">
        <v>0</v>
      </c>
      <c r="V10" s="76">
        <v>0</v>
      </c>
      <c r="W10" s="76">
        <v>0</v>
      </c>
      <c r="X10" s="76"/>
      <c r="Y10" s="76"/>
      <c r="Z10" s="76"/>
      <c r="AA10" s="76"/>
      <c r="AB10" s="76"/>
      <c r="AC10" s="76"/>
      <c r="AD10" s="76"/>
      <c r="AE10" s="76"/>
      <c r="AF10" s="76">
        <v>5419.5244140625</v>
      </c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>
        <v>6427.0962890624996</v>
      </c>
      <c r="AU10" s="76">
        <v>4364.2299172149997</v>
      </c>
      <c r="AV10" s="76">
        <v>4368.5242005807904</v>
      </c>
      <c r="AW10" s="76"/>
      <c r="AX10" s="76"/>
      <c r="AY10" s="76"/>
      <c r="AZ10" s="76"/>
      <c r="BA10" s="76">
        <v>2.8589608669281001</v>
      </c>
      <c r="BB10" s="76">
        <v>2.08502268791199</v>
      </c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</row>
    <row r="11" spans="1:66" s="77" customFormat="1" x14ac:dyDescent="0.35">
      <c r="A11" s="77" t="s">
        <v>75</v>
      </c>
      <c r="B11" s="77" t="s">
        <v>205</v>
      </c>
      <c r="C11" s="77" t="s">
        <v>90</v>
      </c>
      <c r="D11" s="77">
        <f t="shared" si="0"/>
        <v>13.017663574218762</v>
      </c>
      <c r="E11" s="77">
        <v>3.25441575050354</v>
      </c>
      <c r="F11" s="77" t="s">
        <v>67</v>
      </c>
      <c r="G11" s="77" t="s">
        <v>68</v>
      </c>
      <c r="H11" s="77" t="s">
        <v>69</v>
      </c>
      <c r="I11" s="77" t="s">
        <v>69</v>
      </c>
      <c r="J11" s="77" t="s">
        <v>70</v>
      </c>
      <c r="K11" s="77" t="s">
        <v>71</v>
      </c>
      <c r="L11" s="77">
        <v>65.088317871093807</v>
      </c>
      <c r="O11" s="77">
        <v>4.2563285827636701</v>
      </c>
      <c r="P11" s="77">
        <v>2.4240164756774898</v>
      </c>
      <c r="Q11" s="77">
        <v>17738</v>
      </c>
      <c r="R11" s="77">
        <v>49</v>
      </c>
      <c r="S11" s="77">
        <v>17689</v>
      </c>
      <c r="T11" s="77">
        <v>0</v>
      </c>
      <c r="U11" s="77">
        <v>0</v>
      </c>
      <c r="V11" s="77">
        <v>0</v>
      </c>
      <c r="W11" s="77">
        <v>0</v>
      </c>
      <c r="AF11" s="77">
        <v>6485.857421875</v>
      </c>
      <c r="AT11" s="77">
        <v>7031.6367885044601</v>
      </c>
      <c r="AU11" s="77">
        <v>5639.3229101154002</v>
      </c>
      <c r="AV11" s="77">
        <v>5643.1690810501796</v>
      </c>
      <c r="BA11" s="77">
        <v>3.74056100845337</v>
      </c>
      <c r="BB11" s="77">
        <v>2.81248259544373</v>
      </c>
    </row>
    <row r="12" spans="1:66" s="77" customFormat="1" x14ac:dyDescent="0.35">
      <c r="A12" s="76" t="s">
        <v>95</v>
      </c>
      <c r="B12" s="76" t="s">
        <v>203</v>
      </c>
      <c r="C12" s="76" t="s">
        <v>66</v>
      </c>
      <c r="D12" s="76">
        <f t="shared" si="0"/>
        <v>7.6180778503418001</v>
      </c>
      <c r="E12" s="76">
        <v>1.90451943874359</v>
      </c>
      <c r="F12" s="76" t="s">
        <v>67</v>
      </c>
      <c r="G12" s="76" t="s">
        <v>68</v>
      </c>
      <c r="H12" s="76" t="s">
        <v>69</v>
      </c>
      <c r="I12" s="76" t="s">
        <v>69</v>
      </c>
      <c r="J12" s="76" t="s">
        <v>70</v>
      </c>
      <c r="K12" s="76" t="s">
        <v>71</v>
      </c>
      <c r="L12" s="76">
        <v>38.090389251708999</v>
      </c>
      <c r="M12" s="76"/>
      <c r="N12" s="76"/>
      <c r="O12" s="76">
        <v>2.6589469909668</v>
      </c>
      <c r="P12" s="76">
        <v>1.30862641334534</v>
      </c>
      <c r="Q12" s="76">
        <v>19165</v>
      </c>
      <c r="R12" s="76">
        <v>31</v>
      </c>
      <c r="S12" s="76">
        <v>19134</v>
      </c>
      <c r="T12" s="76">
        <v>0</v>
      </c>
      <c r="U12" s="76">
        <v>0</v>
      </c>
      <c r="V12" s="76">
        <v>0</v>
      </c>
      <c r="W12" s="76">
        <v>0</v>
      </c>
      <c r="X12" s="76"/>
      <c r="Y12" s="76"/>
      <c r="Z12" s="76"/>
      <c r="AA12" s="76"/>
      <c r="AB12" s="76"/>
      <c r="AC12" s="76"/>
      <c r="AD12" s="76"/>
      <c r="AE12" s="76"/>
      <c r="AF12" s="76">
        <v>5419.5244140625</v>
      </c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>
        <v>6579.14182207661</v>
      </c>
      <c r="AU12" s="76">
        <v>4423.18914846598</v>
      </c>
      <c r="AV12" s="76">
        <v>4426.6764708183</v>
      </c>
      <c r="AW12" s="76"/>
      <c r="AX12" s="76"/>
      <c r="AY12" s="76"/>
      <c r="AZ12" s="76"/>
      <c r="BA12" s="76">
        <v>2.2666654586792001</v>
      </c>
      <c r="BB12" s="76">
        <v>1.5832382440567001</v>
      </c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pans="1:66" s="77" customFormat="1" x14ac:dyDescent="0.35">
      <c r="A13" s="77" t="s">
        <v>76</v>
      </c>
      <c r="B13" s="77" t="s">
        <v>203</v>
      </c>
      <c r="C13" s="77" t="s">
        <v>90</v>
      </c>
      <c r="D13" s="77">
        <f t="shared" si="0"/>
        <v>10.05232391357422</v>
      </c>
      <c r="E13" s="77">
        <v>2.5130810737609899</v>
      </c>
      <c r="F13" s="77" t="s">
        <v>67</v>
      </c>
      <c r="G13" s="77" t="s">
        <v>68</v>
      </c>
      <c r="H13" s="77" t="s">
        <v>69</v>
      </c>
      <c r="I13" s="77" t="s">
        <v>69</v>
      </c>
      <c r="J13" s="77" t="s">
        <v>70</v>
      </c>
      <c r="K13" s="77" t="s">
        <v>71</v>
      </c>
      <c r="L13" s="77">
        <v>50.261619567871101</v>
      </c>
      <c r="O13" s="77">
        <v>3.42952680587769</v>
      </c>
      <c r="P13" s="77">
        <v>1.7768906354904199</v>
      </c>
      <c r="Q13" s="77">
        <v>16871</v>
      </c>
      <c r="R13" s="77">
        <v>36</v>
      </c>
      <c r="S13" s="77">
        <v>16835</v>
      </c>
      <c r="T13" s="77">
        <v>0</v>
      </c>
      <c r="U13" s="77">
        <v>0</v>
      </c>
      <c r="V13" s="77">
        <v>0</v>
      </c>
      <c r="W13" s="77">
        <v>0</v>
      </c>
      <c r="AF13" s="77">
        <v>6485.857421875</v>
      </c>
      <c r="AT13" s="77">
        <v>7090.0175238715301</v>
      </c>
      <c r="AU13" s="77">
        <v>5730.5080286373304</v>
      </c>
      <c r="AV13" s="77">
        <v>5733.4090031988999</v>
      </c>
      <c r="BA13" s="77">
        <v>2.95461130142212</v>
      </c>
      <c r="BB13" s="77">
        <v>2.1180322170257599</v>
      </c>
    </row>
    <row r="14" spans="1:66" s="77" customFormat="1" x14ac:dyDescent="0.35">
      <c r="A14" s="76" t="s">
        <v>96</v>
      </c>
      <c r="B14" s="76" t="s">
        <v>201</v>
      </c>
      <c r="C14" s="76" t="s">
        <v>66</v>
      </c>
      <c r="D14" s="76">
        <f t="shared" si="0"/>
        <v>13.76590118408204</v>
      </c>
      <c r="E14" s="76">
        <v>3.4414753913879399</v>
      </c>
      <c r="F14" s="76" t="s">
        <v>67</v>
      </c>
      <c r="G14" s="76" t="s">
        <v>68</v>
      </c>
      <c r="H14" s="76" t="s">
        <v>69</v>
      </c>
      <c r="I14" s="76" t="s">
        <v>69</v>
      </c>
      <c r="J14" s="76" t="s">
        <v>70</v>
      </c>
      <c r="K14" s="76" t="s">
        <v>71</v>
      </c>
      <c r="L14" s="76">
        <v>68.829505920410199</v>
      </c>
      <c r="M14" s="76"/>
      <c r="N14" s="76"/>
      <c r="O14" s="76">
        <v>4.4172430038452104</v>
      </c>
      <c r="P14" s="76">
        <v>2.6216118335723899</v>
      </c>
      <c r="Q14" s="76">
        <v>19514</v>
      </c>
      <c r="R14" s="76">
        <v>57</v>
      </c>
      <c r="S14" s="76">
        <v>19457</v>
      </c>
      <c r="T14" s="76">
        <v>0</v>
      </c>
      <c r="U14" s="76">
        <v>0</v>
      </c>
      <c r="V14" s="76">
        <v>0</v>
      </c>
      <c r="W14" s="76">
        <v>0</v>
      </c>
      <c r="X14" s="76"/>
      <c r="Y14" s="76"/>
      <c r="Z14" s="76"/>
      <c r="AA14" s="76"/>
      <c r="AB14" s="76"/>
      <c r="AC14" s="76"/>
      <c r="AD14" s="76"/>
      <c r="AE14" s="76"/>
      <c r="AF14" s="76">
        <v>5419.5244140625</v>
      </c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>
        <v>6501.5020130893599</v>
      </c>
      <c r="AU14" s="76">
        <v>4404.90336875917</v>
      </c>
      <c r="AV14" s="76">
        <v>4411.0274910675898</v>
      </c>
      <c r="AW14" s="76"/>
      <c r="AX14" s="76"/>
      <c r="AY14" s="76"/>
      <c r="AZ14" s="76"/>
      <c r="BA14" s="76">
        <v>3.91646456718445</v>
      </c>
      <c r="BB14" s="76">
        <v>3.0066902637481698</v>
      </c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</row>
    <row r="15" spans="1:66" s="77" customFormat="1" x14ac:dyDescent="0.35">
      <c r="A15" s="77" t="s">
        <v>77</v>
      </c>
      <c r="B15" s="77" t="s">
        <v>201</v>
      </c>
      <c r="C15" s="77" t="s">
        <v>90</v>
      </c>
      <c r="D15" s="77">
        <f t="shared" si="0"/>
        <v>14.87295227050782</v>
      </c>
      <c r="E15" s="77">
        <v>3.7182378768920898</v>
      </c>
      <c r="F15" s="77" t="s">
        <v>67</v>
      </c>
      <c r="G15" s="77" t="s">
        <v>68</v>
      </c>
      <c r="H15" s="77" t="s">
        <v>69</v>
      </c>
      <c r="I15" s="77" t="s">
        <v>69</v>
      </c>
      <c r="J15" s="77" t="s">
        <v>70</v>
      </c>
      <c r="K15" s="77" t="s">
        <v>71</v>
      </c>
      <c r="L15" s="77">
        <v>74.364761352539105</v>
      </c>
      <c r="O15" s="77">
        <v>4.8152570724487296</v>
      </c>
      <c r="P15" s="77">
        <v>2.8025312423706099</v>
      </c>
      <c r="Q15" s="77">
        <v>16796</v>
      </c>
      <c r="R15" s="77">
        <v>53</v>
      </c>
      <c r="S15" s="77">
        <v>16743</v>
      </c>
      <c r="T15" s="77">
        <v>0</v>
      </c>
      <c r="U15" s="77">
        <v>0</v>
      </c>
      <c r="V15" s="77">
        <v>0</v>
      </c>
      <c r="W15" s="77">
        <v>0</v>
      </c>
      <c r="AF15" s="77">
        <v>6485.857421875</v>
      </c>
      <c r="AT15" s="77">
        <v>7087.3472232458698</v>
      </c>
      <c r="AU15" s="77">
        <v>5682.0666595041603</v>
      </c>
      <c r="AV15" s="77">
        <v>5686.5010408972603</v>
      </c>
      <c r="BA15" s="77">
        <v>4.2513999938964799</v>
      </c>
      <c r="BB15" s="77">
        <v>3.2318139076232901</v>
      </c>
    </row>
    <row r="16" spans="1:66" s="77" customFormat="1" x14ac:dyDescent="0.35">
      <c r="A16" s="76" t="s">
        <v>97</v>
      </c>
      <c r="B16" s="76" t="s">
        <v>199</v>
      </c>
      <c r="C16" s="76" t="s">
        <v>66</v>
      </c>
      <c r="D16" s="76">
        <f t="shared" si="0"/>
        <v>8.4194000244140597</v>
      </c>
      <c r="E16" s="76">
        <v>2.1048500537872301</v>
      </c>
      <c r="F16" s="76" t="s">
        <v>67</v>
      </c>
      <c r="G16" s="76" t="s">
        <v>68</v>
      </c>
      <c r="H16" s="76" t="s">
        <v>69</v>
      </c>
      <c r="I16" s="76" t="s">
        <v>69</v>
      </c>
      <c r="J16" s="76" t="s">
        <v>70</v>
      </c>
      <c r="K16" s="76" t="s">
        <v>71</v>
      </c>
      <c r="L16" s="76">
        <v>42.097000122070298</v>
      </c>
      <c r="M16" s="76"/>
      <c r="N16" s="76"/>
      <c r="O16" s="76">
        <v>2.9541704654693599</v>
      </c>
      <c r="P16" s="76">
        <v>1.4366433620452901</v>
      </c>
      <c r="Q16" s="76">
        <v>16783</v>
      </c>
      <c r="R16" s="76">
        <v>30</v>
      </c>
      <c r="S16" s="76">
        <v>16753</v>
      </c>
      <c r="T16" s="76">
        <v>0</v>
      </c>
      <c r="U16" s="76">
        <v>0</v>
      </c>
      <c r="V16" s="76">
        <v>0</v>
      </c>
      <c r="W16" s="76">
        <v>0</v>
      </c>
      <c r="X16" s="76"/>
      <c r="Y16" s="76"/>
      <c r="Z16" s="76"/>
      <c r="AA16" s="76"/>
      <c r="AB16" s="76"/>
      <c r="AC16" s="76"/>
      <c r="AD16" s="76"/>
      <c r="AE16" s="76"/>
      <c r="AF16" s="76">
        <v>5419.5244140625</v>
      </c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>
        <v>6447.6524739583301</v>
      </c>
      <c r="AU16" s="76">
        <v>4333.4236438646203</v>
      </c>
      <c r="AV16" s="76">
        <v>4337.2028767135398</v>
      </c>
      <c r="AW16" s="76"/>
      <c r="AX16" s="76"/>
      <c r="AY16" s="76"/>
      <c r="AZ16" s="76"/>
      <c r="BA16" s="76">
        <v>2.5121521949768102</v>
      </c>
      <c r="BB16" s="76">
        <v>1.7442325353622401</v>
      </c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</row>
    <row r="17" spans="1:66" s="77" customFormat="1" x14ac:dyDescent="0.35">
      <c r="A17" s="77" t="s">
        <v>78</v>
      </c>
      <c r="B17" s="77" t="s">
        <v>199</v>
      </c>
      <c r="C17" s="77" t="s">
        <v>90</v>
      </c>
      <c r="D17" s="77">
        <f t="shared" si="0"/>
        <v>19.415147399902342</v>
      </c>
      <c r="E17" s="77">
        <v>4.8537869453430202</v>
      </c>
      <c r="F17" s="77" t="s">
        <v>67</v>
      </c>
      <c r="G17" s="77" t="s">
        <v>68</v>
      </c>
      <c r="H17" s="77" t="s">
        <v>69</v>
      </c>
      <c r="I17" s="77" t="s">
        <v>69</v>
      </c>
      <c r="J17" s="77" t="s">
        <v>70</v>
      </c>
      <c r="K17" s="77" t="s">
        <v>71</v>
      </c>
      <c r="L17" s="77">
        <v>97.075736999511705</v>
      </c>
      <c r="O17" s="77">
        <v>6.1055250167846697</v>
      </c>
      <c r="P17" s="77">
        <v>3.7867352962493901</v>
      </c>
      <c r="Q17" s="77">
        <v>16516</v>
      </c>
      <c r="R17" s="77">
        <v>68</v>
      </c>
      <c r="S17" s="77">
        <v>16448</v>
      </c>
      <c r="T17" s="77">
        <v>0</v>
      </c>
      <c r="U17" s="77">
        <v>0</v>
      </c>
      <c r="V17" s="77">
        <v>0</v>
      </c>
      <c r="W17" s="77">
        <v>0</v>
      </c>
      <c r="AF17" s="77">
        <v>6485.857421875</v>
      </c>
      <c r="AT17" s="77">
        <v>7093.4124755859402</v>
      </c>
      <c r="AU17" s="77">
        <v>5669.8593378475198</v>
      </c>
      <c r="AV17" s="77">
        <v>5675.7204188215001</v>
      </c>
      <c r="BA17" s="77">
        <v>5.4651403427123997</v>
      </c>
      <c r="BB17" s="77">
        <v>4.2900056838989302</v>
      </c>
    </row>
    <row r="18" spans="1:66" s="76" customFormat="1" x14ac:dyDescent="0.35">
      <c r="A18" s="76" t="s">
        <v>99</v>
      </c>
      <c r="B18" s="76" t="s">
        <v>210</v>
      </c>
      <c r="C18" s="76" t="s">
        <v>66</v>
      </c>
      <c r="D18" s="76">
        <f t="shared" si="0"/>
        <v>9.1036239624023398</v>
      </c>
      <c r="E18" s="76">
        <v>2.2759060859680198</v>
      </c>
      <c r="F18" s="76" t="s">
        <v>67</v>
      </c>
      <c r="G18" s="76" t="s">
        <v>68</v>
      </c>
      <c r="H18" s="76" t="s">
        <v>69</v>
      </c>
      <c r="I18" s="76" t="s">
        <v>69</v>
      </c>
      <c r="J18" s="76" t="s">
        <v>70</v>
      </c>
      <c r="K18" s="76" t="s">
        <v>71</v>
      </c>
      <c r="L18" s="76">
        <v>45.518119812011697</v>
      </c>
      <c r="O18" s="76">
        <v>3.1467416286468501</v>
      </c>
      <c r="P18" s="76">
        <v>1.5830817222595199</v>
      </c>
      <c r="Q18" s="76">
        <v>17075</v>
      </c>
      <c r="R18" s="76">
        <v>33</v>
      </c>
      <c r="S18" s="76">
        <v>17042</v>
      </c>
      <c r="T18" s="76">
        <v>0</v>
      </c>
      <c r="U18" s="76">
        <v>0</v>
      </c>
      <c r="V18" s="76">
        <v>0</v>
      </c>
      <c r="W18" s="76">
        <v>0</v>
      </c>
      <c r="AF18" s="76">
        <v>5419.5244140625</v>
      </c>
      <c r="AT18" s="76">
        <v>6428.8506747159099</v>
      </c>
      <c r="AU18" s="76">
        <v>4369.5589197913396</v>
      </c>
      <c r="AV18" s="76">
        <v>4373.5388101522703</v>
      </c>
      <c r="BA18" s="76">
        <v>2.6945998668670699</v>
      </c>
      <c r="BB18" s="76">
        <v>1.90311467647552</v>
      </c>
    </row>
    <row r="19" spans="1:66" s="76" customFormat="1" x14ac:dyDescent="0.35">
      <c r="A19" s="77" t="s">
        <v>80</v>
      </c>
      <c r="B19" s="77" t="s">
        <v>210</v>
      </c>
      <c r="C19" s="77" t="s">
        <v>90</v>
      </c>
      <c r="D19" s="77">
        <f t="shared" si="0"/>
        <v>13.257653808593762</v>
      </c>
      <c r="E19" s="77">
        <v>3.31441330909729</v>
      </c>
      <c r="F19" s="77" t="s">
        <v>67</v>
      </c>
      <c r="G19" s="77" t="s">
        <v>68</v>
      </c>
      <c r="H19" s="77" t="s">
        <v>69</v>
      </c>
      <c r="I19" s="77" t="s">
        <v>69</v>
      </c>
      <c r="J19" s="77" t="s">
        <v>70</v>
      </c>
      <c r="K19" s="77" t="s">
        <v>71</v>
      </c>
      <c r="L19" s="77">
        <v>66.288269042968807</v>
      </c>
      <c r="M19" s="77"/>
      <c r="N19" s="77"/>
      <c r="O19" s="77">
        <v>4.25408983230591</v>
      </c>
      <c r="P19" s="77">
        <v>2.52485227584839</v>
      </c>
      <c r="Q19" s="77">
        <v>20261</v>
      </c>
      <c r="R19" s="77">
        <v>57</v>
      </c>
      <c r="S19" s="77">
        <v>20204</v>
      </c>
      <c r="T19" s="77">
        <v>0</v>
      </c>
      <c r="U19" s="77">
        <v>0</v>
      </c>
      <c r="V19" s="77">
        <v>0</v>
      </c>
      <c r="W19" s="77">
        <v>0</v>
      </c>
      <c r="X19" s="77"/>
      <c r="Y19" s="77"/>
      <c r="Z19" s="77"/>
      <c r="AA19" s="77"/>
      <c r="AB19" s="77"/>
      <c r="AC19" s="77"/>
      <c r="AD19" s="77"/>
      <c r="AE19" s="77"/>
      <c r="AF19" s="77">
        <v>6485.857421875</v>
      </c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>
        <v>7020.4360522889301</v>
      </c>
      <c r="AU19" s="77">
        <v>5629.0752036019703</v>
      </c>
      <c r="AV19" s="77">
        <v>5632.9895004468999</v>
      </c>
      <c r="AW19" s="77"/>
      <c r="AX19" s="77"/>
      <c r="AY19" s="77"/>
      <c r="AZ19" s="77"/>
      <c r="BA19" s="77">
        <v>3.7718372344970699</v>
      </c>
      <c r="BB19" s="77">
        <v>2.8957004547119101</v>
      </c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</row>
    <row r="20" spans="1:66" s="76" customFormat="1" x14ac:dyDescent="0.35">
      <c r="A20" s="76" t="s">
        <v>100</v>
      </c>
      <c r="B20" s="76" t="s">
        <v>208</v>
      </c>
      <c r="C20" s="76" t="s">
        <v>66</v>
      </c>
      <c r="D20" s="76">
        <f t="shared" si="0"/>
        <v>10.29531784057618</v>
      </c>
      <c r="E20" s="76">
        <v>2.5738294124603298</v>
      </c>
      <c r="F20" s="76" t="s">
        <v>67</v>
      </c>
      <c r="G20" s="76" t="s">
        <v>68</v>
      </c>
      <c r="H20" s="76" t="s">
        <v>69</v>
      </c>
      <c r="I20" s="76" t="s">
        <v>69</v>
      </c>
      <c r="J20" s="76" t="s">
        <v>70</v>
      </c>
      <c r="K20" s="76" t="s">
        <v>71</v>
      </c>
      <c r="L20" s="76">
        <v>51.476589202880902</v>
      </c>
      <c r="O20" s="76">
        <v>3.4717700481414799</v>
      </c>
      <c r="P20" s="76">
        <v>1.8462506532669101</v>
      </c>
      <c r="Q20" s="76">
        <v>17846</v>
      </c>
      <c r="R20" s="76">
        <v>39</v>
      </c>
      <c r="S20" s="76">
        <v>17807</v>
      </c>
      <c r="T20" s="76">
        <v>0</v>
      </c>
      <c r="U20" s="76">
        <v>0</v>
      </c>
      <c r="V20" s="76">
        <v>0</v>
      </c>
      <c r="W20" s="76">
        <v>0</v>
      </c>
      <c r="AF20" s="76">
        <v>5419.5244140625</v>
      </c>
      <c r="AT20" s="76">
        <v>6430.7222305689102</v>
      </c>
      <c r="AU20" s="76">
        <v>4342.3442435460302</v>
      </c>
      <c r="AV20" s="76">
        <v>4346.9081089216497</v>
      </c>
      <c r="BA20" s="76">
        <v>3.0073807239532502</v>
      </c>
      <c r="BB20" s="76">
        <v>2.1842257976532</v>
      </c>
    </row>
    <row r="21" spans="1:66" s="76" customFormat="1" x14ac:dyDescent="0.35">
      <c r="A21" s="77" t="s">
        <v>81</v>
      </c>
      <c r="B21" s="77" t="s">
        <v>208</v>
      </c>
      <c r="C21" s="77" t="s">
        <v>90</v>
      </c>
      <c r="D21" s="77">
        <f t="shared" si="0"/>
        <v>12.8953598022461</v>
      </c>
      <c r="E21" s="77">
        <v>3.2238399982452401</v>
      </c>
      <c r="F21" s="77" t="s">
        <v>67</v>
      </c>
      <c r="G21" s="77" t="s">
        <v>68</v>
      </c>
      <c r="H21" s="77" t="s">
        <v>69</v>
      </c>
      <c r="I21" s="77" t="s">
        <v>69</v>
      </c>
      <c r="J21" s="77" t="s">
        <v>70</v>
      </c>
      <c r="K21" s="77" t="s">
        <v>71</v>
      </c>
      <c r="L21" s="77">
        <v>64.476799011230497</v>
      </c>
      <c r="M21" s="77"/>
      <c r="N21" s="77"/>
      <c r="O21" s="77">
        <v>4.2163228988647496</v>
      </c>
      <c r="P21" s="77">
        <v>2.4012503623962398</v>
      </c>
      <c r="Q21" s="77">
        <v>17906</v>
      </c>
      <c r="R21" s="77">
        <v>49</v>
      </c>
      <c r="S21" s="77">
        <v>17857</v>
      </c>
      <c r="T21" s="77">
        <v>0</v>
      </c>
      <c r="U21" s="77">
        <v>0</v>
      </c>
      <c r="V21" s="77">
        <v>0</v>
      </c>
      <c r="W21" s="77">
        <v>0</v>
      </c>
      <c r="X21" s="77"/>
      <c r="Y21" s="77"/>
      <c r="Z21" s="77"/>
      <c r="AA21" s="77"/>
      <c r="AB21" s="77"/>
      <c r="AC21" s="77"/>
      <c r="AD21" s="77"/>
      <c r="AE21" s="77"/>
      <c r="AF21" s="77">
        <v>6485.857421875</v>
      </c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>
        <v>6902.8864098373697</v>
      </c>
      <c r="AU21" s="77">
        <v>5589.8442203436098</v>
      </c>
      <c r="AV21" s="77">
        <v>5593.4373772343397</v>
      </c>
      <c r="AW21" s="77"/>
      <c r="AX21" s="77"/>
      <c r="AY21" s="77"/>
      <c r="AZ21" s="77"/>
      <c r="BA21" s="77">
        <v>3.7054107189178498</v>
      </c>
      <c r="BB21" s="77">
        <v>2.7860639095306401</v>
      </c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</row>
    <row r="22" spans="1:66" s="76" customFormat="1" x14ac:dyDescent="0.35">
      <c r="A22" s="76" t="s">
        <v>101</v>
      </c>
      <c r="B22" s="76" t="s">
        <v>206</v>
      </c>
      <c r="C22" s="76" t="s">
        <v>66</v>
      </c>
      <c r="D22" s="76">
        <f t="shared" si="0"/>
        <v>11.263230133056641</v>
      </c>
      <c r="E22" s="76">
        <v>2.81580758094788</v>
      </c>
      <c r="F22" s="76" t="s">
        <v>67</v>
      </c>
      <c r="G22" s="76" t="s">
        <v>68</v>
      </c>
      <c r="H22" s="76" t="s">
        <v>69</v>
      </c>
      <c r="I22" s="76" t="s">
        <v>69</v>
      </c>
      <c r="J22" s="76" t="s">
        <v>70</v>
      </c>
      <c r="K22" s="76" t="s">
        <v>71</v>
      </c>
      <c r="L22" s="76">
        <v>56.316150665283203</v>
      </c>
      <c r="O22" s="76">
        <v>3.75893235206604</v>
      </c>
      <c r="P22" s="76">
        <v>2.0457522869110099</v>
      </c>
      <c r="Q22" s="76">
        <v>17569</v>
      </c>
      <c r="R22" s="76">
        <v>42</v>
      </c>
      <c r="S22" s="76">
        <v>17527</v>
      </c>
      <c r="T22" s="76">
        <v>0</v>
      </c>
      <c r="U22" s="76">
        <v>0</v>
      </c>
      <c r="V22" s="76">
        <v>0</v>
      </c>
      <c r="W22" s="76">
        <v>0</v>
      </c>
      <c r="AF22" s="76">
        <v>5419.5244140625</v>
      </c>
      <c r="AT22" s="76">
        <v>6439.2132161458303</v>
      </c>
      <c r="AU22" s="76">
        <v>4405.48385112913</v>
      </c>
      <c r="AV22" s="76">
        <v>4410.3456322965603</v>
      </c>
      <c r="BA22" s="76">
        <v>3.2718644142150901</v>
      </c>
      <c r="BB22" s="76">
        <v>2.40434622764587</v>
      </c>
    </row>
    <row r="23" spans="1:66" s="76" customFormat="1" x14ac:dyDescent="0.35">
      <c r="A23" s="77" t="s">
        <v>82</v>
      </c>
      <c r="B23" s="77" t="s">
        <v>206</v>
      </c>
      <c r="C23" s="77" t="s">
        <v>90</v>
      </c>
      <c r="D23" s="77">
        <f t="shared" si="0"/>
        <v>10.64619445800782</v>
      </c>
      <c r="E23" s="77">
        <v>2.66154861450195</v>
      </c>
      <c r="F23" s="77" t="s">
        <v>67</v>
      </c>
      <c r="G23" s="77" t="s">
        <v>68</v>
      </c>
      <c r="H23" s="77" t="s">
        <v>69</v>
      </c>
      <c r="I23" s="77" t="s">
        <v>69</v>
      </c>
      <c r="J23" s="77" t="s">
        <v>70</v>
      </c>
      <c r="K23" s="77" t="s">
        <v>71</v>
      </c>
      <c r="L23" s="77">
        <v>53.230972290039098</v>
      </c>
      <c r="M23" s="77"/>
      <c r="N23" s="77"/>
      <c r="O23" s="77">
        <v>3.57724857330322</v>
      </c>
      <c r="P23" s="77">
        <v>1.9176385402679399</v>
      </c>
      <c r="Q23" s="77">
        <v>17701</v>
      </c>
      <c r="R23" s="77">
        <v>40</v>
      </c>
      <c r="S23" s="77">
        <v>17661</v>
      </c>
      <c r="T23" s="77">
        <v>0</v>
      </c>
      <c r="U23" s="77">
        <v>0</v>
      </c>
      <c r="V23" s="77">
        <v>0</v>
      </c>
      <c r="W23" s="77">
        <v>0</v>
      </c>
      <c r="X23" s="77"/>
      <c r="Y23" s="77"/>
      <c r="Z23" s="77"/>
      <c r="AA23" s="77"/>
      <c r="AB23" s="77"/>
      <c r="AC23" s="77"/>
      <c r="AD23" s="77"/>
      <c r="AE23" s="77"/>
      <c r="AF23" s="77">
        <v>6485.857421875</v>
      </c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>
        <v>6904.3752807617202</v>
      </c>
      <c r="AU23" s="77">
        <v>5606.0480556005296</v>
      </c>
      <c r="AV23" s="77">
        <v>5608.9819626683102</v>
      </c>
      <c r="AW23" s="77"/>
      <c r="AX23" s="77"/>
      <c r="AY23" s="77"/>
      <c r="AZ23" s="77"/>
      <c r="BA23" s="77">
        <v>3.1038160324096702</v>
      </c>
      <c r="BB23" s="77">
        <v>2.2635304927825901</v>
      </c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</row>
    <row r="24" spans="1:66" s="76" customFormat="1" x14ac:dyDescent="0.35">
      <c r="A24" s="76" t="s">
        <v>102</v>
      </c>
      <c r="B24" s="76" t="s">
        <v>204</v>
      </c>
      <c r="C24" s="76" t="s">
        <v>66</v>
      </c>
      <c r="D24" s="76">
        <f t="shared" si="0"/>
        <v>11.507666015625</v>
      </c>
      <c r="E24" s="76">
        <v>2.8769164085388201</v>
      </c>
      <c r="F24" s="76" t="s">
        <v>67</v>
      </c>
      <c r="G24" s="76" t="s">
        <v>68</v>
      </c>
      <c r="H24" s="76" t="s">
        <v>69</v>
      </c>
      <c r="I24" s="76" t="s">
        <v>69</v>
      </c>
      <c r="J24" s="76" t="s">
        <v>70</v>
      </c>
      <c r="K24" s="76" t="s">
        <v>71</v>
      </c>
      <c r="L24" s="76">
        <v>57.538330078125</v>
      </c>
      <c r="O24" s="76">
        <v>3.7936279773712198</v>
      </c>
      <c r="P24" s="76">
        <v>2.1216704845428498</v>
      </c>
      <c r="Q24" s="76">
        <v>18834</v>
      </c>
      <c r="R24" s="76">
        <v>46</v>
      </c>
      <c r="S24" s="76">
        <v>18788</v>
      </c>
      <c r="T24" s="76">
        <v>0</v>
      </c>
      <c r="U24" s="76">
        <v>0</v>
      </c>
      <c r="V24" s="76">
        <v>0</v>
      </c>
      <c r="W24" s="76">
        <v>0</v>
      </c>
      <c r="AF24" s="76">
        <v>5419.5244140625</v>
      </c>
      <c r="AT24" s="76">
        <v>6399.6932001528503</v>
      </c>
      <c r="AU24" s="76">
        <v>4362.02945338073</v>
      </c>
      <c r="AV24" s="76">
        <v>4367.0062258322196</v>
      </c>
      <c r="BA24" s="76">
        <v>3.3211510181427002</v>
      </c>
      <c r="BB24" s="76">
        <v>2.4742877483367902</v>
      </c>
    </row>
    <row r="25" spans="1:66" s="76" customFormat="1" x14ac:dyDescent="0.35">
      <c r="A25" s="77" t="s">
        <v>83</v>
      </c>
      <c r="B25" s="77" t="s">
        <v>204</v>
      </c>
      <c r="C25" s="77" t="s">
        <v>90</v>
      </c>
      <c r="D25" s="77">
        <f t="shared" si="0"/>
        <v>14.452284240722658</v>
      </c>
      <c r="E25" s="77">
        <v>3.6130712032318102</v>
      </c>
      <c r="F25" s="77" t="s">
        <v>67</v>
      </c>
      <c r="G25" s="77" t="s">
        <v>68</v>
      </c>
      <c r="H25" s="77" t="s">
        <v>69</v>
      </c>
      <c r="I25" s="77" t="s">
        <v>69</v>
      </c>
      <c r="J25" s="77" t="s">
        <v>70</v>
      </c>
      <c r="K25" s="77" t="s">
        <v>71</v>
      </c>
      <c r="L25" s="77">
        <v>72.261421203613295</v>
      </c>
      <c r="M25" s="77"/>
      <c r="N25" s="77"/>
      <c r="O25" s="77">
        <v>4.6901049613952601</v>
      </c>
      <c r="P25" s="77">
        <v>2.71557688713074</v>
      </c>
      <c r="Q25" s="77">
        <v>16958</v>
      </c>
      <c r="R25" s="77">
        <v>52</v>
      </c>
      <c r="S25" s="77">
        <v>16906</v>
      </c>
      <c r="T25" s="77">
        <v>0</v>
      </c>
      <c r="U25" s="77">
        <v>0</v>
      </c>
      <c r="V25" s="77">
        <v>0</v>
      </c>
      <c r="W25" s="77">
        <v>0</v>
      </c>
      <c r="X25" s="77"/>
      <c r="Y25" s="77"/>
      <c r="Z25" s="77"/>
      <c r="AA25" s="77"/>
      <c r="AB25" s="77"/>
      <c r="AC25" s="77"/>
      <c r="AD25" s="77"/>
      <c r="AE25" s="77"/>
      <c r="AF25" s="77">
        <v>6485.857421875</v>
      </c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>
        <v>6931.8016826923104</v>
      </c>
      <c r="AU25" s="77">
        <v>5608.8468229139698</v>
      </c>
      <c r="AV25" s="77">
        <v>5612.9035308222601</v>
      </c>
      <c r="AW25" s="77"/>
      <c r="AX25" s="77"/>
      <c r="AY25" s="77"/>
      <c r="AZ25" s="77"/>
      <c r="BA25" s="77">
        <v>4.1363573074340803</v>
      </c>
      <c r="BB25" s="77">
        <v>3.1360659599304199</v>
      </c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</row>
    <row r="26" spans="1:66" s="76" customFormat="1" x14ac:dyDescent="0.35">
      <c r="A26" s="76" t="s">
        <v>103</v>
      </c>
      <c r="B26" s="76" t="s">
        <v>202</v>
      </c>
      <c r="C26" s="76" t="s">
        <v>66</v>
      </c>
      <c r="D26" s="76">
        <f t="shared" si="0"/>
        <v>15.86954498291016</v>
      </c>
      <c r="E26" s="76">
        <v>3.96738624572754</v>
      </c>
      <c r="F26" s="76" t="s">
        <v>67</v>
      </c>
      <c r="G26" s="76" t="s">
        <v>68</v>
      </c>
      <c r="H26" s="76" t="s">
        <v>69</v>
      </c>
      <c r="I26" s="76" t="s">
        <v>69</v>
      </c>
      <c r="J26" s="76" t="s">
        <v>70</v>
      </c>
      <c r="K26" s="76" t="s">
        <v>71</v>
      </c>
      <c r="L26" s="76">
        <v>79.347724914550795</v>
      </c>
      <c r="O26" s="76">
        <v>5.1034574508667001</v>
      </c>
      <c r="P26" s="76">
        <v>3.0144181251525901</v>
      </c>
      <c r="Q26" s="76">
        <v>16634</v>
      </c>
      <c r="R26" s="76">
        <v>56</v>
      </c>
      <c r="S26" s="76">
        <v>16578</v>
      </c>
      <c r="T26" s="76">
        <v>0</v>
      </c>
      <c r="U26" s="76">
        <v>0</v>
      </c>
      <c r="V26" s="76">
        <v>0</v>
      </c>
      <c r="W26" s="76">
        <v>0</v>
      </c>
      <c r="AF26" s="76">
        <v>5419.5244140625</v>
      </c>
      <c r="AT26" s="76">
        <v>6291.4287894112704</v>
      </c>
      <c r="AU26" s="76">
        <v>4313.7704644715704</v>
      </c>
      <c r="AV26" s="76">
        <v>4320.4284460873196</v>
      </c>
      <c r="BA26" s="76">
        <v>4.5201973915100098</v>
      </c>
      <c r="BB26" s="76">
        <v>3.46179270744324</v>
      </c>
    </row>
    <row r="27" spans="1:66" s="76" customFormat="1" x14ac:dyDescent="0.35">
      <c r="A27" s="77" t="s">
        <v>84</v>
      </c>
      <c r="B27" s="77" t="s">
        <v>202</v>
      </c>
      <c r="C27" s="77" t="s">
        <v>90</v>
      </c>
      <c r="D27" s="77">
        <f t="shared" si="0"/>
        <v>22.358247375488197</v>
      </c>
      <c r="E27" s="77">
        <v>5.5895619392395002</v>
      </c>
      <c r="F27" s="77" t="s">
        <v>67</v>
      </c>
      <c r="G27" s="77" t="s">
        <v>68</v>
      </c>
      <c r="H27" s="77" t="s">
        <v>69</v>
      </c>
      <c r="I27" s="77" t="s">
        <v>69</v>
      </c>
      <c r="J27" s="77" t="s">
        <v>70</v>
      </c>
      <c r="K27" s="77" t="s">
        <v>71</v>
      </c>
      <c r="L27" s="77">
        <v>111.79123687744099</v>
      </c>
      <c r="M27" s="77"/>
      <c r="N27" s="77"/>
      <c r="O27" s="77">
        <v>6.8605990409851101</v>
      </c>
      <c r="P27" s="77">
        <v>4.4868364334106401</v>
      </c>
      <c r="Q27" s="77">
        <v>18144</v>
      </c>
      <c r="R27" s="77">
        <v>86</v>
      </c>
      <c r="S27" s="77">
        <v>18058</v>
      </c>
      <c r="T27" s="77">
        <v>0</v>
      </c>
      <c r="U27" s="77">
        <v>0</v>
      </c>
      <c r="V27" s="77">
        <v>0</v>
      </c>
      <c r="W27" s="77">
        <v>0</v>
      </c>
      <c r="X27" s="77"/>
      <c r="Y27" s="77"/>
      <c r="Z27" s="77"/>
      <c r="AA27" s="77"/>
      <c r="AB27" s="77"/>
      <c r="AC27" s="77"/>
      <c r="AD27" s="77"/>
      <c r="AE27" s="77"/>
      <c r="AF27" s="77">
        <v>6485.857421875</v>
      </c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>
        <v>6975.6331588390303</v>
      </c>
      <c r="AU27" s="77">
        <v>5616.2429244104496</v>
      </c>
      <c r="AV27" s="77">
        <v>5622.6862423205703</v>
      </c>
      <c r="AW27" s="77"/>
      <c r="AX27" s="77"/>
      <c r="AY27" s="77"/>
      <c r="AZ27" s="77"/>
      <c r="BA27" s="77">
        <v>6.2128825187683097</v>
      </c>
      <c r="BB27" s="77">
        <v>5.0096130371093803</v>
      </c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</row>
    <row r="28" spans="1:66" s="76" customFormat="1" x14ac:dyDescent="0.35">
      <c r="A28" s="76" t="s">
        <v>104</v>
      </c>
      <c r="B28" s="76" t="s">
        <v>200</v>
      </c>
      <c r="C28" s="76" t="s">
        <v>66</v>
      </c>
      <c r="D28" s="76">
        <f t="shared" si="0"/>
        <v>13.63777770996094</v>
      </c>
      <c r="E28" s="76">
        <v>3.4094443321228001</v>
      </c>
      <c r="F28" s="76" t="s">
        <v>67</v>
      </c>
      <c r="G28" s="76" t="s">
        <v>68</v>
      </c>
      <c r="H28" s="76" t="s">
        <v>69</v>
      </c>
      <c r="I28" s="76" t="s">
        <v>69</v>
      </c>
      <c r="J28" s="76" t="s">
        <v>70</v>
      </c>
      <c r="K28" s="76" t="s">
        <v>71</v>
      </c>
      <c r="L28" s="76">
        <v>68.188888549804702</v>
      </c>
      <c r="O28" s="76">
        <v>4.4710159301757804</v>
      </c>
      <c r="P28" s="76">
        <v>2.5313494205474898</v>
      </c>
      <c r="Q28" s="76">
        <v>16587</v>
      </c>
      <c r="R28" s="76">
        <v>48</v>
      </c>
      <c r="S28" s="76">
        <v>16539</v>
      </c>
      <c r="T28" s="76">
        <v>0</v>
      </c>
      <c r="U28" s="76">
        <v>0</v>
      </c>
      <c r="V28" s="76">
        <v>0</v>
      </c>
      <c r="W28" s="76">
        <v>0</v>
      </c>
      <c r="AF28" s="76">
        <v>5419.5244140625</v>
      </c>
      <c r="AT28" s="76">
        <v>6230.7694702148401</v>
      </c>
      <c r="AU28" s="76">
        <v>4255.6955781481502</v>
      </c>
      <c r="AV28" s="76">
        <v>4261.4111112052997</v>
      </c>
      <c r="BA28" s="76">
        <v>3.9243474006652801</v>
      </c>
      <c r="BB28" s="76">
        <v>2.9418370723724401</v>
      </c>
    </row>
    <row r="29" spans="1:66" s="76" customFormat="1" x14ac:dyDescent="0.35">
      <c r="A29" s="77" t="s">
        <v>85</v>
      </c>
      <c r="B29" s="77" t="s">
        <v>200</v>
      </c>
      <c r="C29" s="77" t="s">
        <v>90</v>
      </c>
      <c r="D29" s="77">
        <f t="shared" si="0"/>
        <v>21.1366577148438</v>
      </c>
      <c r="E29" s="77">
        <v>5.2841644287109402</v>
      </c>
      <c r="F29" s="77" t="s">
        <v>67</v>
      </c>
      <c r="G29" s="77" t="s">
        <v>68</v>
      </c>
      <c r="H29" s="77" t="s">
        <v>69</v>
      </c>
      <c r="I29" s="77" t="s">
        <v>69</v>
      </c>
      <c r="J29" s="77" t="s">
        <v>70</v>
      </c>
      <c r="K29" s="77" t="s">
        <v>71</v>
      </c>
      <c r="L29" s="77">
        <v>105.68328857421901</v>
      </c>
      <c r="M29" s="77"/>
      <c r="N29" s="77"/>
      <c r="O29" s="77">
        <v>6.4930944442748997</v>
      </c>
      <c r="P29" s="77">
        <v>4.2361378669738796</v>
      </c>
      <c r="Q29" s="77">
        <v>18967</v>
      </c>
      <c r="R29" s="77">
        <v>85</v>
      </c>
      <c r="S29" s="77">
        <v>18882</v>
      </c>
      <c r="T29" s="77">
        <v>0</v>
      </c>
      <c r="U29" s="77">
        <v>0</v>
      </c>
      <c r="V29" s="77">
        <v>0</v>
      </c>
      <c r="W29" s="77">
        <v>0</v>
      </c>
      <c r="X29" s="77"/>
      <c r="Y29" s="77"/>
      <c r="Z29" s="77"/>
      <c r="AA29" s="77"/>
      <c r="AB29" s="77"/>
      <c r="AC29" s="77"/>
      <c r="AD29" s="77"/>
      <c r="AE29" s="77"/>
      <c r="AF29" s="77">
        <v>6485.857421875</v>
      </c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>
        <v>7000.7661879595598</v>
      </c>
      <c r="AU29" s="77">
        <v>5639.2631572945202</v>
      </c>
      <c r="AV29" s="77">
        <v>5645.36468930308</v>
      </c>
      <c r="AW29" s="77"/>
      <c r="AX29" s="77"/>
      <c r="AY29" s="77"/>
      <c r="AZ29" s="77"/>
      <c r="BA29" s="77">
        <v>5.8769106864929199</v>
      </c>
      <c r="BB29" s="77">
        <v>4.7328815460205096</v>
      </c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</row>
    <row r="30" spans="1:66" s="76" customFormat="1" x14ac:dyDescent="0.35">
      <c r="A30" s="76" t="s">
        <v>98</v>
      </c>
      <c r="B30" s="76" t="s">
        <v>86</v>
      </c>
      <c r="C30" s="76" t="s">
        <v>66</v>
      </c>
      <c r="D30" s="76">
        <f t="shared" si="0"/>
        <v>0</v>
      </c>
      <c r="E30" s="76">
        <v>0</v>
      </c>
      <c r="F30" s="76" t="s">
        <v>67</v>
      </c>
      <c r="G30" s="76" t="s">
        <v>68</v>
      </c>
      <c r="H30" s="76" t="s">
        <v>69</v>
      </c>
      <c r="I30" s="76" t="s">
        <v>69</v>
      </c>
      <c r="J30" s="76" t="s">
        <v>70</v>
      </c>
      <c r="K30" s="76" t="s">
        <v>71</v>
      </c>
      <c r="L30" s="76">
        <v>0</v>
      </c>
      <c r="O30" s="76">
        <v>0.177223309874535</v>
      </c>
      <c r="P30" s="76">
        <v>0</v>
      </c>
      <c r="Q30" s="76">
        <v>19890</v>
      </c>
      <c r="R30" s="76">
        <v>0</v>
      </c>
      <c r="S30" s="76">
        <v>19890</v>
      </c>
      <c r="T30" s="76">
        <v>0</v>
      </c>
      <c r="U30" s="76">
        <v>0</v>
      </c>
      <c r="V30" s="76">
        <v>0</v>
      </c>
      <c r="W30" s="76">
        <v>0</v>
      </c>
      <c r="AF30" s="76">
        <v>5419.5244140625</v>
      </c>
      <c r="AT30" s="76">
        <v>0</v>
      </c>
      <c r="AU30" s="76">
        <v>4271.43283107138</v>
      </c>
      <c r="AV30" s="76">
        <v>4271.4328310713599</v>
      </c>
      <c r="BA30" s="76">
        <v>8.0977559089660603E-2</v>
      </c>
      <c r="BB30" s="76">
        <v>0</v>
      </c>
    </row>
    <row r="31" spans="1:66" s="76" customFormat="1" x14ac:dyDescent="0.35">
      <c r="A31" s="77" t="s">
        <v>79</v>
      </c>
      <c r="B31" s="77" t="s">
        <v>86</v>
      </c>
      <c r="C31" s="77" t="s">
        <v>90</v>
      </c>
      <c r="D31" s="77">
        <f t="shared" si="0"/>
        <v>0.25987145900726399</v>
      </c>
      <c r="E31" s="77">
        <v>6.4967863261699704E-2</v>
      </c>
      <c r="F31" s="77" t="s">
        <v>67</v>
      </c>
      <c r="G31" s="77" t="s">
        <v>68</v>
      </c>
      <c r="H31" s="77" t="s">
        <v>69</v>
      </c>
      <c r="I31" s="77" t="s">
        <v>69</v>
      </c>
      <c r="J31" s="77" t="s">
        <v>70</v>
      </c>
      <c r="K31" s="77" t="s">
        <v>71</v>
      </c>
      <c r="L31" s="77">
        <v>1.2993572950363199</v>
      </c>
      <c r="M31" s="77"/>
      <c r="N31" s="77"/>
      <c r="O31" s="77">
        <v>0.31031885743141202</v>
      </c>
      <c r="P31" s="77">
        <v>2.7285779360681798E-3</v>
      </c>
      <c r="Q31" s="77">
        <v>18109</v>
      </c>
      <c r="R31" s="77">
        <v>1</v>
      </c>
      <c r="S31" s="77">
        <v>18108</v>
      </c>
      <c r="T31" s="77">
        <v>0</v>
      </c>
      <c r="U31" s="77">
        <v>0</v>
      </c>
      <c r="V31" s="77">
        <v>0</v>
      </c>
      <c r="W31" s="77">
        <v>0</v>
      </c>
      <c r="X31" s="77"/>
      <c r="Y31" s="77"/>
      <c r="Z31" s="77"/>
      <c r="AA31" s="77"/>
      <c r="AB31" s="77"/>
      <c r="AC31" s="77"/>
      <c r="AD31" s="77"/>
      <c r="AE31" s="77"/>
      <c r="AF31" s="77">
        <v>6485.857421875</v>
      </c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>
        <v>6830.20703125</v>
      </c>
      <c r="AU31" s="77">
        <v>5393.2225017947903</v>
      </c>
      <c r="AV31" s="77">
        <v>5393.3018537484704</v>
      </c>
      <c r="AW31" s="77"/>
      <c r="AX31" s="77"/>
      <c r="AY31" s="77"/>
      <c r="AZ31" s="77"/>
      <c r="BA31" s="77">
        <v>0.16171166300773601</v>
      </c>
      <c r="BB31" s="77">
        <v>1.7605938017368299E-2</v>
      </c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</row>
    <row r="32" spans="1:66" s="76" customFormat="1" x14ac:dyDescent="0.35">
      <c r="A32" s="76" t="s">
        <v>105</v>
      </c>
      <c r="B32" s="76" t="s">
        <v>88</v>
      </c>
      <c r="C32" s="76" t="s">
        <v>66</v>
      </c>
      <c r="D32" s="76">
        <f t="shared" si="0"/>
        <v>31.643164062499999</v>
      </c>
      <c r="E32" s="76">
        <v>7.9107913970947301</v>
      </c>
      <c r="F32" s="76" t="s">
        <v>67</v>
      </c>
      <c r="G32" s="76" t="s">
        <v>68</v>
      </c>
      <c r="H32" s="76" t="s">
        <v>69</v>
      </c>
      <c r="I32" s="76" t="s">
        <v>69</v>
      </c>
      <c r="J32" s="76" t="s">
        <v>70</v>
      </c>
      <c r="K32" s="76" t="s">
        <v>71</v>
      </c>
      <c r="L32" s="76">
        <v>158.2158203125</v>
      </c>
      <c r="O32" s="76">
        <v>9.3040218353271502</v>
      </c>
      <c r="P32" s="76">
        <v>6.5192079544067401</v>
      </c>
      <c r="Q32" s="76">
        <v>18503</v>
      </c>
      <c r="R32" s="76">
        <v>124</v>
      </c>
      <c r="S32" s="76">
        <v>18379</v>
      </c>
      <c r="T32" s="76">
        <v>0</v>
      </c>
      <c r="U32" s="76">
        <v>0</v>
      </c>
      <c r="V32" s="76">
        <v>0</v>
      </c>
      <c r="W32" s="76">
        <v>0</v>
      </c>
      <c r="AF32" s="76">
        <v>5419.5244140625</v>
      </c>
      <c r="AT32" s="76">
        <v>6483.9709433278704</v>
      </c>
      <c r="AU32" s="76">
        <v>4498.6411598936602</v>
      </c>
      <c r="AV32" s="76">
        <v>4511.9460776446203</v>
      </c>
      <c r="BA32" s="76">
        <v>8.6214170455932599</v>
      </c>
      <c r="BB32" s="76">
        <v>7.2005944252014196</v>
      </c>
    </row>
    <row r="33" spans="1:66" s="76" customFormat="1" x14ac:dyDescent="0.35">
      <c r="A33" s="77" t="s">
        <v>87</v>
      </c>
      <c r="B33" s="77" t="s">
        <v>88</v>
      </c>
      <c r="C33" s="77" t="s">
        <v>90</v>
      </c>
      <c r="D33" s="77">
        <f t="shared" si="0"/>
        <v>33.962191772460997</v>
      </c>
      <c r="E33" s="77">
        <v>8.4905481338500994</v>
      </c>
      <c r="F33" s="77" t="s">
        <v>67</v>
      </c>
      <c r="G33" s="77" t="s">
        <v>68</v>
      </c>
      <c r="H33" s="77" t="s">
        <v>69</v>
      </c>
      <c r="I33" s="77" t="s">
        <v>69</v>
      </c>
      <c r="J33" s="77" t="s">
        <v>70</v>
      </c>
      <c r="K33" s="77" t="s">
        <v>71</v>
      </c>
      <c r="L33" s="77">
        <v>169.810958862305</v>
      </c>
      <c r="M33" s="77"/>
      <c r="N33" s="77"/>
      <c r="O33" s="77">
        <v>9.9681701660156303</v>
      </c>
      <c r="P33" s="77">
        <v>7.0147786140441903</v>
      </c>
      <c r="Q33" s="77">
        <v>17661</v>
      </c>
      <c r="R33" s="77">
        <v>127</v>
      </c>
      <c r="S33" s="77">
        <v>17534</v>
      </c>
      <c r="T33" s="77">
        <v>0</v>
      </c>
      <c r="U33" s="77">
        <v>0</v>
      </c>
      <c r="V33" s="77">
        <v>0</v>
      </c>
      <c r="W33" s="77">
        <v>0</v>
      </c>
      <c r="X33" s="77"/>
      <c r="Y33" s="77"/>
      <c r="Z33" s="77"/>
      <c r="AA33" s="77"/>
      <c r="AB33" s="77"/>
      <c r="AC33" s="77"/>
      <c r="AD33" s="77"/>
      <c r="AE33" s="77"/>
      <c r="AF33" s="77">
        <v>6485.857421875</v>
      </c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>
        <v>7008.9080224224899</v>
      </c>
      <c r="AU33" s="77">
        <v>5525.0117430053297</v>
      </c>
      <c r="AV33" s="77">
        <v>5535.6824200613401</v>
      </c>
      <c r="AW33" s="77"/>
      <c r="AX33" s="77"/>
      <c r="AY33" s="77"/>
      <c r="AZ33" s="77"/>
      <c r="BA33" s="77">
        <v>9.2442045211791992</v>
      </c>
      <c r="BB33" s="77">
        <v>7.7373733520507804</v>
      </c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</row>
  </sheetData>
  <autoFilter ref="A1:BN1" xr:uid="{A2770FE4-0A72-684A-A106-2900338E6D74}">
    <sortState xmlns:xlrd2="http://schemas.microsoft.com/office/spreadsheetml/2017/richdata2" ref="A2:BN33">
      <sortCondition ref="B1:B3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6F6E-F6B4-5C4F-A144-EFBF9F31AE07}">
  <dimension ref="A1"/>
  <sheetViews>
    <sheetView tabSelected="1" topLeftCell="A13" zoomScale="80" zoomScaleNormal="80" workbookViewId="0">
      <selection activeCell="A45" sqref="A45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5F5A-C4DD-9945-B425-44ED8C388D13}">
  <dimension ref="A1:T37"/>
  <sheetViews>
    <sheetView topLeftCell="A4" zoomScale="132" workbookViewId="0">
      <selection activeCell="D7" sqref="D7:D14"/>
    </sheetView>
  </sheetViews>
  <sheetFormatPr defaultColWidth="10.81640625" defaultRowHeight="15.5" x14ac:dyDescent="0.35"/>
  <cols>
    <col min="1" max="1" width="10.81640625" style="11"/>
    <col min="2" max="2" width="15.453125" style="11" customWidth="1"/>
    <col min="3" max="3" width="17" style="11" customWidth="1"/>
    <col min="4" max="4" width="16.6328125" style="11" bestFit="1" customWidth="1"/>
    <col min="5" max="5" width="16.6328125" style="11" customWidth="1"/>
    <col min="6" max="6" width="16.6328125" style="11" bestFit="1" customWidth="1"/>
    <col min="7" max="7" width="15.81640625" style="11" customWidth="1"/>
    <col min="8" max="8" width="16.6328125" style="11" bestFit="1" customWidth="1"/>
    <col min="9" max="9" width="17.36328125" style="11" customWidth="1"/>
    <col min="10" max="10" width="16.6328125" style="11" bestFit="1" customWidth="1"/>
    <col min="11" max="11" width="17.1796875" style="11" customWidth="1"/>
    <col min="12" max="12" width="16.6328125" style="11" bestFit="1" customWidth="1"/>
    <col min="13" max="13" width="16.453125" style="11" customWidth="1"/>
    <col min="14" max="14" width="16.6328125" style="11" bestFit="1" customWidth="1"/>
    <col min="15" max="16384" width="10.81640625" style="11"/>
  </cols>
  <sheetData>
    <row r="1" spans="1:14" x14ac:dyDescent="0.35">
      <c r="A1" s="11" t="s">
        <v>158</v>
      </c>
    </row>
    <row r="3" spans="1:14" x14ac:dyDescent="0.35">
      <c r="B3" s="11" t="s">
        <v>159</v>
      </c>
    </row>
    <row r="4" spans="1:14" ht="16" thickBot="1" x14ac:dyDescent="0.4"/>
    <row r="5" spans="1:14" ht="16" thickBot="1" x14ac:dyDescent="0.4">
      <c r="B5" s="24" t="s">
        <v>160</v>
      </c>
      <c r="C5" s="55">
        <v>1</v>
      </c>
      <c r="D5" s="55">
        <v>2</v>
      </c>
      <c r="E5" s="55">
        <v>3</v>
      </c>
      <c r="F5" s="55">
        <v>4</v>
      </c>
      <c r="G5" s="55"/>
      <c r="H5" s="55"/>
      <c r="I5" s="55">
        <v>7</v>
      </c>
      <c r="J5" s="55">
        <v>8</v>
      </c>
      <c r="K5" s="55">
        <v>9</v>
      </c>
      <c r="L5" s="55">
        <v>10</v>
      </c>
      <c r="M5" s="55">
        <v>11</v>
      </c>
      <c r="N5" s="54">
        <v>12</v>
      </c>
    </row>
    <row r="6" spans="1:14" ht="16" thickBot="1" x14ac:dyDescent="0.4">
      <c r="B6" s="46"/>
      <c r="C6" s="75" t="s">
        <v>90</v>
      </c>
      <c r="D6" s="74" t="s">
        <v>90</v>
      </c>
      <c r="E6" s="73" t="s">
        <v>66</v>
      </c>
      <c r="F6" s="72" t="s">
        <v>66</v>
      </c>
      <c r="G6" s="71"/>
      <c r="H6" s="71"/>
      <c r="I6" s="71"/>
      <c r="J6" s="71"/>
      <c r="K6" s="71"/>
      <c r="L6" s="71"/>
      <c r="M6" s="70"/>
      <c r="N6" s="69"/>
    </row>
    <row r="7" spans="1:14" x14ac:dyDescent="0.35">
      <c r="B7" s="46" t="s">
        <v>161</v>
      </c>
      <c r="C7" s="68" t="s">
        <v>212</v>
      </c>
      <c r="D7" s="67" t="s">
        <v>86</v>
      </c>
      <c r="E7" s="49" t="s">
        <v>212</v>
      </c>
      <c r="F7" s="66" t="s">
        <v>86</v>
      </c>
      <c r="G7" s="65"/>
      <c r="H7" s="65"/>
      <c r="I7" s="65"/>
      <c r="J7" s="65"/>
      <c r="K7" s="65"/>
      <c r="L7" s="65"/>
      <c r="M7" s="64"/>
      <c r="N7" s="64"/>
    </row>
    <row r="8" spans="1:14" x14ac:dyDescent="0.35">
      <c r="B8" s="46" t="s">
        <v>162</v>
      </c>
      <c r="C8" s="45" t="s">
        <v>211</v>
      </c>
      <c r="D8" s="63" t="s">
        <v>210</v>
      </c>
      <c r="E8" s="42" t="s">
        <v>211</v>
      </c>
      <c r="F8" s="40" t="s">
        <v>210</v>
      </c>
      <c r="G8" s="62"/>
      <c r="H8" s="62"/>
      <c r="I8" s="62"/>
      <c r="J8" s="62"/>
      <c r="K8" s="62"/>
      <c r="L8" s="62"/>
      <c r="M8" s="61"/>
      <c r="N8" s="61"/>
    </row>
    <row r="9" spans="1:14" x14ac:dyDescent="0.35">
      <c r="B9" s="46" t="s">
        <v>163</v>
      </c>
      <c r="C9" s="45" t="s">
        <v>209</v>
      </c>
      <c r="D9" s="63" t="s">
        <v>208</v>
      </c>
      <c r="E9" s="42" t="s">
        <v>209</v>
      </c>
      <c r="F9" s="40" t="s">
        <v>208</v>
      </c>
      <c r="G9" s="62"/>
      <c r="H9" s="62"/>
      <c r="I9" s="62"/>
      <c r="J9" s="62"/>
      <c r="K9" s="62"/>
      <c r="L9" s="62"/>
      <c r="M9" s="61"/>
      <c r="N9" s="61"/>
    </row>
    <row r="10" spans="1:14" x14ac:dyDescent="0.35">
      <c r="B10" s="46" t="s">
        <v>164</v>
      </c>
      <c r="C10" s="45" t="s">
        <v>207</v>
      </c>
      <c r="D10" s="63" t="s">
        <v>206</v>
      </c>
      <c r="E10" s="42" t="s">
        <v>207</v>
      </c>
      <c r="F10" s="40" t="s">
        <v>206</v>
      </c>
      <c r="G10" s="62"/>
      <c r="H10" s="62"/>
      <c r="I10" s="62"/>
      <c r="J10" s="62"/>
      <c r="K10" s="62"/>
      <c r="L10" s="62"/>
      <c r="M10" s="61"/>
      <c r="N10" s="61"/>
    </row>
    <row r="11" spans="1:14" x14ac:dyDescent="0.35">
      <c r="B11" s="46" t="s">
        <v>165</v>
      </c>
      <c r="C11" s="45" t="s">
        <v>205</v>
      </c>
      <c r="D11" s="63" t="s">
        <v>204</v>
      </c>
      <c r="E11" s="42" t="s">
        <v>205</v>
      </c>
      <c r="F11" s="40" t="s">
        <v>204</v>
      </c>
      <c r="G11" s="62"/>
      <c r="H11" s="62"/>
      <c r="I11" s="62"/>
      <c r="J11" s="62"/>
      <c r="K11" s="62"/>
      <c r="L11" s="62"/>
      <c r="M11" s="61"/>
      <c r="N11" s="61"/>
    </row>
    <row r="12" spans="1:14" x14ac:dyDescent="0.35">
      <c r="B12" s="46" t="s">
        <v>166</v>
      </c>
      <c r="C12" s="45" t="s">
        <v>203</v>
      </c>
      <c r="D12" s="63" t="s">
        <v>202</v>
      </c>
      <c r="E12" s="42" t="s">
        <v>203</v>
      </c>
      <c r="F12" s="40" t="s">
        <v>202</v>
      </c>
      <c r="G12" s="62"/>
      <c r="H12" s="62"/>
      <c r="I12" s="62"/>
      <c r="J12" s="62"/>
      <c r="K12" s="62"/>
      <c r="L12" s="62"/>
      <c r="M12" s="61"/>
      <c r="N12" s="61"/>
    </row>
    <row r="13" spans="1:14" x14ac:dyDescent="0.35">
      <c r="B13" s="46" t="s">
        <v>167</v>
      </c>
      <c r="C13" s="45" t="s">
        <v>201</v>
      </c>
      <c r="D13" s="63" t="s">
        <v>200</v>
      </c>
      <c r="E13" s="42" t="s">
        <v>201</v>
      </c>
      <c r="F13" s="40" t="s">
        <v>200</v>
      </c>
      <c r="G13" s="62"/>
      <c r="H13" s="62"/>
      <c r="I13" s="62"/>
      <c r="J13" s="62"/>
      <c r="K13" s="62"/>
      <c r="L13" s="62"/>
      <c r="M13" s="61"/>
      <c r="N13" s="61"/>
    </row>
    <row r="14" spans="1:14" ht="16" thickBot="1" x14ac:dyDescent="0.4">
      <c r="B14" s="37" t="s">
        <v>168</v>
      </c>
      <c r="C14" s="36" t="s">
        <v>199</v>
      </c>
      <c r="D14" s="34" t="s">
        <v>88</v>
      </c>
      <c r="E14" s="33" t="s">
        <v>199</v>
      </c>
      <c r="F14" s="29" t="s">
        <v>88</v>
      </c>
      <c r="G14" s="60"/>
      <c r="H14" s="60"/>
      <c r="I14" s="60"/>
      <c r="J14" s="60"/>
      <c r="K14" s="60"/>
      <c r="L14" s="60"/>
      <c r="M14" s="59"/>
      <c r="N14" s="59"/>
    </row>
    <row r="15" spans="1:14" x14ac:dyDescent="0.35">
      <c r="C15" s="57"/>
      <c r="D15" s="57"/>
      <c r="E15" s="57"/>
      <c r="F15" s="57"/>
    </row>
    <row r="16" spans="1:14" x14ac:dyDescent="0.35">
      <c r="B16" s="58" t="s">
        <v>169</v>
      </c>
      <c r="C16" s="57"/>
      <c r="D16" s="57"/>
      <c r="E16" s="57"/>
    </row>
    <row r="17" spans="2:20" x14ac:dyDescent="0.35">
      <c r="C17" s="57"/>
      <c r="E17" s="57"/>
      <c r="F17" s="57"/>
    </row>
    <row r="18" spans="2:20" hidden="1" x14ac:dyDescent="0.35">
      <c r="B18" s="24" t="s">
        <v>160</v>
      </c>
      <c r="C18" s="56">
        <v>1</v>
      </c>
      <c r="D18" s="56">
        <v>2</v>
      </c>
      <c r="E18" s="56">
        <v>3</v>
      </c>
      <c r="F18" s="56">
        <v>4</v>
      </c>
      <c r="G18" s="55">
        <v>5</v>
      </c>
      <c r="H18" s="55">
        <v>6</v>
      </c>
      <c r="I18" s="55">
        <v>7</v>
      </c>
      <c r="J18" s="55">
        <v>8</v>
      </c>
      <c r="K18" s="55">
        <v>9</v>
      </c>
      <c r="L18" s="55">
        <v>10</v>
      </c>
      <c r="M18" s="55">
        <v>11</v>
      </c>
      <c r="N18" s="54">
        <v>12</v>
      </c>
    </row>
    <row r="19" spans="2:20" hidden="1" x14ac:dyDescent="0.35">
      <c r="B19" s="46"/>
      <c r="C19" s="53" t="s">
        <v>90</v>
      </c>
      <c r="D19" s="52" t="s">
        <v>90</v>
      </c>
      <c r="E19" s="52" t="s">
        <v>90</v>
      </c>
      <c r="F19" s="51" t="s">
        <v>90</v>
      </c>
      <c r="G19" s="52" t="s">
        <v>90</v>
      </c>
      <c r="H19" s="51" t="s">
        <v>90</v>
      </c>
      <c r="I19" s="49" t="s">
        <v>66</v>
      </c>
      <c r="J19" s="50" t="s">
        <v>66</v>
      </c>
      <c r="K19" s="50" t="s">
        <v>66</v>
      </c>
      <c r="L19" s="50" t="s">
        <v>66</v>
      </c>
      <c r="M19" s="50" t="s">
        <v>66</v>
      </c>
      <c r="N19" s="48" t="s">
        <v>66</v>
      </c>
      <c r="P19" s="11" t="str">
        <f t="shared" ref="P19:P27" si="0">CONCATENATE(E20, "-5b")</f>
        <v>A08-8b-5b</v>
      </c>
      <c r="Q19" s="11" t="str">
        <f t="shared" ref="Q19:Q27" si="1">CONCATENATE(F20, "-5b")</f>
        <v>NTC-8b-5b</v>
      </c>
      <c r="S19" s="49" t="s">
        <v>66</v>
      </c>
      <c r="T19" s="48" t="s">
        <v>66</v>
      </c>
    </row>
    <row r="20" spans="2:20" hidden="1" x14ac:dyDescent="0.35">
      <c r="B20" s="46" t="s">
        <v>161</v>
      </c>
      <c r="C20" s="45" t="s">
        <v>170</v>
      </c>
      <c r="D20" s="44" t="s">
        <v>171</v>
      </c>
      <c r="E20" s="44" t="s">
        <v>172</v>
      </c>
      <c r="F20" s="43" t="s">
        <v>173</v>
      </c>
      <c r="G20" s="44" t="s">
        <v>174</v>
      </c>
      <c r="H20" s="43" t="s">
        <v>86</v>
      </c>
      <c r="I20" s="42" t="s">
        <v>170</v>
      </c>
      <c r="J20" s="47" t="s">
        <v>171</v>
      </c>
      <c r="K20" s="41" t="s">
        <v>172</v>
      </c>
      <c r="L20" s="47" t="s">
        <v>173</v>
      </c>
      <c r="M20" s="41" t="s">
        <v>174</v>
      </c>
      <c r="N20" s="38" t="s">
        <v>86</v>
      </c>
      <c r="P20" s="11" t="str">
        <f t="shared" si="0"/>
        <v>B08-8b-5b</v>
      </c>
      <c r="Q20" s="11" t="str">
        <f t="shared" si="1"/>
        <v>A08-8b-5b</v>
      </c>
      <c r="S20" s="39" t="s">
        <v>65</v>
      </c>
      <c r="T20" s="38" t="s">
        <v>86</v>
      </c>
    </row>
    <row r="21" spans="2:20" hidden="1" x14ac:dyDescent="0.35">
      <c r="B21" s="46" t="s">
        <v>162</v>
      </c>
      <c r="C21" s="45" t="s">
        <v>175</v>
      </c>
      <c r="D21" s="44" t="s">
        <v>170</v>
      </c>
      <c r="E21" s="44" t="s">
        <v>176</v>
      </c>
      <c r="F21" s="43" t="s">
        <v>172</v>
      </c>
      <c r="G21" s="44" t="s">
        <v>174</v>
      </c>
      <c r="H21" s="43" t="s">
        <v>174</v>
      </c>
      <c r="I21" s="42" t="s">
        <v>175</v>
      </c>
      <c r="J21" s="41" t="s">
        <v>170</v>
      </c>
      <c r="K21" s="41" t="s">
        <v>176</v>
      </c>
      <c r="L21" s="41" t="s">
        <v>172</v>
      </c>
      <c r="M21" s="41" t="s">
        <v>174</v>
      </c>
      <c r="N21" s="40" t="s">
        <v>174</v>
      </c>
      <c r="P21" s="11" t="str">
        <f t="shared" si="0"/>
        <v>C08-8b-5b</v>
      </c>
      <c r="Q21" s="11" t="str">
        <f t="shared" si="1"/>
        <v>B08-8b-5b</v>
      </c>
      <c r="S21" s="39" t="s">
        <v>72</v>
      </c>
      <c r="T21" s="38" t="s">
        <v>79</v>
      </c>
    </row>
    <row r="22" spans="2:20" hidden="1" x14ac:dyDescent="0.35">
      <c r="B22" s="46" t="s">
        <v>163</v>
      </c>
      <c r="C22" s="45" t="s">
        <v>177</v>
      </c>
      <c r="D22" s="44" t="s">
        <v>175</v>
      </c>
      <c r="E22" s="44" t="s">
        <v>178</v>
      </c>
      <c r="F22" s="43" t="s">
        <v>176</v>
      </c>
      <c r="G22" s="44" t="s">
        <v>174</v>
      </c>
      <c r="H22" s="43" t="s">
        <v>174</v>
      </c>
      <c r="I22" s="42" t="s">
        <v>177</v>
      </c>
      <c r="J22" s="41" t="s">
        <v>175</v>
      </c>
      <c r="K22" s="41" t="s">
        <v>178</v>
      </c>
      <c r="L22" s="41" t="s">
        <v>176</v>
      </c>
      <c r="M22" s="41" t="s">
        <v>174</v>
      </c>
      <c r="N22" s="40" t="s">
        <v>174</v>
      </c>
      <c r="P22" s="11" t="str">
        <f t="shared" si="0"/>
        <v>D08-8b-5b</v>
      </c>
      <c r="Q22" s="11" t="str">
        <f t="shared" si="1"/>
        <v>C08-8b-5b</v>
      </c>
      <c r="S22" s="39" t="s">
        <v>73</v>
      </c>
      <c r="T22" s="38" t="s">
        <v>80</v>
      </c>
    </row>
    <row r="23" spans="2:20" hidden="1" x14ac:dyDescent="0.35">
      <c r="B23" s="46" t="s">
        <v>164</v>
      </c>
      <c r="C23" s="45" t="s">
        <v>179</v>
      </c>
      <c r="D23" s="44" t="s">
        <v>177</v>
      </c>
      <c r="E23" s="44" t="s">
        <v>180</v>
      </c>
      <c r="F23" s="43" t="s">
        <v>178</v>
      </c>
      <c r="G23" s="44" t="s">
        <v>174</v>
      </c>
      <c r="H23" s="43" t="s">
        <v>174</v>
      </c>
      <c r="I23" s="42" t="s">
        <v>179</v>
      </c>
      <c r="J23" s="41" t="s">
        <v>177</v>
      </c>
      <c r="K23" s="41" t="s">
        <v>180</v>
      </c>
      <c r="L23" s="41" t="s">
        <v>178</v>
      </c>
      <c r="M23" s="41" t="s">
        <v>174</v>
      </c>
      <c r="N23" s="40" t="s">
        <v>174</v>
      </c>
      <c r="P23" s="11" t="str">
        <f t="shared" si="0"/>
        <v>E08-8b-5b</v>
      </c>
      <c r="Q23" s="11" t="str">
        <f t="shared" si="1"/>
        <v>D08-8b-5b</v>
      </c>
      <c r="S23" s="39" t="s">
        <v>74</v>
      </c>
      <c r="T23" s="38" t="s">
        <v>81</v>
      </c>
    </row>
    <row r="24" spans="2:20" hidden="1" x14ac:dyDescent="0.35">
      <c r="B24" s="46" t="s">
        <v>165</v>
      </c>
      <c r="C24" s="45" t="s">
        <v>181</v>
      </c>
      <c r="D24" s="44" t="s">
        <v>179</v>
      </c>
      <c r="E24" s="44" t="s">
        <v>182</v>
      </c>
      <c r="F24" s="43" t="s">
        <v>180</v>
      </c>
      <c r="G24" s="44" t="s">
        <v>174</v>
      </c>
      <c r="H24" s="43" t="s">
        <v>174</v>
      </c>
      <c r="I24" s="42" t="s">
        <v>181</v>
      </c>
      <c r="J24" s="41" t="s">
        <v>179</v>
      </c>
      <c r="K24" s="41" t="s">
        <v>182</v>
      </c>
      <c r="L24" s="41" t="s">
        <v>180</v>
      </c>
      <c r="M24" s="41" t="s">
        <v>174</v>
      </c>
      <c r="N24" s="40" t="s">
        <v>174</v>
      </c>
      <c r="P24" s="11" t="str">
        <f t="shared" si="0"/>
        <v>F08-8b-5b</v>
      </c>
      <c r="Q24" s="11" t="str">
        <f t="shared" si="1"/>
        <v>E08-8b-5b</v>
      </c>
      <c r="S24" s="39" t="s">
        <v>75</v>
      </c>
      <c r="T24" s="38" t="s">
        <v>82</v>
      </c>
    </row>
    <row r="25" spans="2:20" hidden="1" x14ac:dyDescent="0.35">
      <c r="B25" s="46" t="s">
        <v>166</v>
      </c>
      <c r="C25" s="45" t="s">
        <v>183</v>
      </c>
      <c r="D25" s="44" t="s">
        <v>181</v>
      </c>
      <c r="E25" s="44" t="s">
        <v>184</v>
      </c>
      <c r="F25" s="43" t="s">
        <v>182</v>
      </c>
      <c r="G25" s="44" t="s">
        <v>174</v>
      </c>
      <c r="H25" s="43" t="s">
        <v>174</v>
      </c>
      <c r="I25" s="42" t="s">
        <v>183</v>
      </c>
      <c r="J25" s="41" t="s">
        <v>181</v>
      </c>
      <c r="K25" s="41" t="s">
        <v>184</v>
      </c>
      <c r="L25" s="41" t="s">
        <v>182</v>
      </c>
      <c r="M25" s="41" t="s">
        <v>174</v>
      </c>
      <c r="N25" s="40" t="s">
        <v>174</v>
      </c>
      <c r="P25" s="11" t="str">
        <f t="shared" si="0"/>
        <v>G08-8b-5b</v>
      </c>
      <c r="Q25" s="11" t="str">
        <f t="shared" si="1"/>
        <v>F08-8b-5b</v>
      </c>
      <c r="S25" s="39" t="s">
        <v>76</v>
      </c>
      <c r="T25" s="38" t="s">
        <v>83</v>
      </c>
    </row>
    <row r="26" spans="2:20" hidden="1" x14ac:dyDescent="0.35">
      <c r="B26" s="46" t="s">
        <v>167</v>
      </c>
      <c r="C26" s="45" t="s">
        <v>185</v>
      </c>
      <c r="D26" s="44" t="s">
        <v>183</v>
      </c>
      <c r="E26" s="44" t="s">
        <v>186</v>
      </c>
      <c r="F26" s="43" t="s">
        <v>184</v>
      </c>
      <c r="G26" s="44" t="s">
        <v>174</v>
      </c>
      <c r="H26" s="43" t="s">
        <v>174</v>
      </c>
      <c r="I26" s="42" t="s">
        <v>185</v>
      </c>
      <c r="J26" s="41" t="s">
        <v>183</v>
      </c>
      <c r="K26" s="41" t="s">
        <v>186</v>
      </c>
      <c r="L26" s="41" t="s">
        <v>184</v>
      </c>
      <c r="M26" s="41" t="s">
        <v>174</v>
      </c>
      <c r="N26" s="40" t="s">
        <v>174</v>
      </c>
      <c r="P26" s="11" t="str">
        <f t="shared" si="0"/>
        <v>H08-8b-5b</v>
      </c>
      <c r="Q26" s="11" t="str">
        <f t="shared" si="1"/>
        <v>Positive Control-8b-5b</v>
      </c>
      <c r="S26" s="39" t="s">
        <v>77</v>
      </c>
      <c r="T26" s="38" t="s">
        <v>84</v>
      </c>
    </row>
    <row r="27" spans="2:20" ht="16" hidden="1" thickBot="1" x14ac:dyDescent="0.4">
      <c r="B27" s="37" t="s">
        <v>168</v>
      </c>
      <c r="C27" s="36" t="s">
        <v>187</v>
      </c>
      <c r="D27" s="35" t="s">
        <v>188</v>
      </c>
      <c r="E27" s="35" t="s">
        <v>189</v>
      </c>
      <c r="F27" s="34" t="s">
        <v>190</v>
      </c>
      <c r="G27" s="35" t="s">
        <v>174</v>
      </c>
      <c r="H27" s="34" t="s">
        <v>88</v>
      </c>
      <c r="I27" s="33" t="s">
        <v>187</v>
      </c>
      <c r="J27" s="32" t="s">
        <v>188</v>
      </c>
      <c r="K27" s="31" t="s">
        <v>189</v>
      </c>
      <c r="L27" s="32" t="s">
        <v>190</v>
      </c>
      <c r="M27" s="31" t="s">
        <v>174</v>
      </c>
      <c r="N27" s="29" t="s">
        <v>88</v>
      </c>
      <c r="P27" s="11" t="str">
        <f t="shared" si="0"/>
        <v>-5b</v>
      </c>
      <c r="Q27" s="11" t="str">
        <f t="shared" si="1"/>
        <v>-5b</v>
      </c>
      <c r="S27" s="30" t="s">
        <v>78</v>
      </c>
      <c r="T27" s="29" t="s">
        <v>88</v>
      </c>
    </row>
    <row r="28" spans="2:20" ht="16" thickBot="1" x14ac:dyDescent="0.4"/>
    <row r="29" spans="2:20" ht="16" thickBot="1" x14ac:dyDescent="0.4">
      <c r="B29" s="28"/>
      <c r="C29" s="27" t="s">
        <v>191</v>
      </c>
      <c r="D29" s="26"/>
      <c r="E29" s="25"/>
      <c r="F29" s="12"/>
      <c r="G29" s="12"/>
      <c r="H29" s="78"/>
      <c r="I29" s="78"/>
      <c r="J29" s="12"/>
      <c r="K29" s="12"/>
      <c r="L29" s="12"/>
      <c r="M29" s="12"/>
      <c r="N29" s="12"/>
    </row>
    <row r="30" spans="2:20" x14ac:dyDescent="0.35">
      <c r="B30" s="24"/>
      <c r="C30" s="23" t="s">
        <v>192</v>
      </c>
      <c r="D30" s="22">
        <v>18</v>
      </c>
      <c r="E30" s="18"/>
      <c r="F30" s="13"/>
      <c r="G30" s="13"/>
      <c r="H30" s="79"/>
      <c r="I30" s="79"/>
      <c r="J30" s="13"/>
      <c r="K30" s="13"/>
      <c r="L30" s="13"/>
      <c r="M30" s="13"/>
      <c r="N30" s="13"/>
    </row>
    <row r="31" spans="2:20" x14ac:dyDescent="0.35">
      <c r="B31" s="21" t="s">
        <v>8</v>
      </c>
      <c r="C31" s="20">
        <v>5</v>
      </c>
      <c r="D31" s="22">
        <f>(C31*$D$30) * 1.1</f>
        <v>99.000000000000014</v>
      </c>
      <c r="E31" s="18"/>
      <c r="F31" s="13"/>
      <c r="G31" s="13"/>
      <c r="H31" s="79"/>
      <c r="I31" s="79"/>
      <c r="J31" s="13"/>
      <c r="K31" s="13"/>
      <c r="L31" s="13"/>
      <c r="M31" s="13"/>
      <c r="N31" s="13"/>
    </row>
    <row r="32" spans="2:20" x14ac:dyDescent="0.35">
      <c r="B32" s="21" t="s">
        <v>193</v>
      </c>
      <c r="C32" s="20">
        <v>2</v>
      </c>
      <c r="D32" s="22">
        <f>(C32*$D$30) * 1.1</f>
        <v>39.6</v>
      </c>
      <c r="E32" s="18"/>
      <c r="F32" s="13"/>
      <c r="G32" s="13"/>
      <c r="H32" s="80"/>
      <c r="I32" s="80"/>
      <c r="J32" s="13"/>
      <c r="K32" s="13"/>
      <c r="L32" s="13"/>
      <c r="M32" s="13"/>
      <c r="N32" s="13"/>
    </row>
    <row r="33" spans="2:14" x14ac:dyDescent="0.35">
      <c r="B33" s="21" t="s">
        <v>194</v>
      </c>
      <c r="C33" s="20">
        <v>1</v>
      </c>
      <c r="D33" s="22">
        <f>(C33*$D$30) * 1.1</f>
        <v>19.8</v>
      </c>
      <c r="E33" s="18"/>
      <c r="F33" s="13"/>
      <c r="G33" s="13"/>
      <c r="H33" s="79"/>
      <c r="I33" s="79"/>
      <c r="J33" s="13"/>
      <c r="K33" s="13"/>
      <c r="L33" s="12"/>
      <c r="M33" s="12"/>
      <c r="N33" s="12"/>
    </row>
    <row r="34" spans="2:14" x14ac:dyDescent="0.35">
      <c r="B34" s="21" t="s">
        <v>195</v>
      </c>
      <c r="C34" s="20">
        <v>2</v>
      </c>
      <c r="D34" s="22">
        <f>(C34*$D$30) * 1.1</f>
        <v>39.6</v>
      </c>
      <c r="E34" s="18"/>
      <c r="F34" s="13"/>
      <c r="G34" s="13"/>
      <c r="H34" s="13"/>
      <c r="I34" s="13"/>
      <c r="J34" s="13"/>
      <c r="K34" s="13"/>
      <c r="L34" s="12"/>
      <c r="M34" s="12"/>
      <c r="N34" s="12"/>
    </row>
    <row r="35" spans="2:14" x14ac:dyDescent="0.35">
      <c r="B35" s="21" t="s">
        <v>196</v>
      </c>
      <c r="C35" s="20">
        <v>5</v>
      </c>
      <c r="D35" s="22">
        <f>(C35*$D$30) * 1.1</f>
        <v>99.000000000000014</v>
      </c>
      <c r="E35" s="18"/>
      <c r="F35" s="13"/>
      <c r="G35" s="13"/>
      <c r="H35" s="13"/>
      <c r="I35" s="13"/>
      <c r="J35" s="13"/>
      <c r="K35" s="13"/>
      <c r="L35" s="12"/>
      <c r="M35" s="12"/>
      <c r="N35" s="12"/>
    </row>
    <row r="36" spans="2:14" x14ac:dyDescent="0.35">
      <c r="B36" s="21" t="s">
        <v>197</v>
      </c>
      <c r="C36" s="20">
        <v>5</v>
      </c>
      <c r="D36" s="19"/>
      <c r="E36" s="18"/>
      <c r="F36" s="13"/>
      <c r="G36" s="13"/>
      <c r="H36" s="13"/>
      <c r="I36" s="13"/>
      <c r="J36" s="13"/>
      <c r="K36" s="13"/>
      <c r="L36" s="12"/>
      <c r="M36" s="12"/>
      <c r="N36" s="12"/>
    </row>
    <row r="37" spans="2:14" ht="16" thickBot="1" x14ac:dyDescent="0.4">
      <c r="B37" s="17" t="s">
        <v>198</v>
      </c>
      <c r="C37" s="16">
        <v>20</v>
      </c>
      <c r="D37" s="15">
        <f>SUM(D31:D35)</f>
        <v>297.00000000000006</v>
      </c>
      <c r="E37" s="14">
        <f>(D37/8) * 0.95</f>
        <v>35.268750000000004</v>
      </c>
      <c r="F37" s="13"/>
      <c r="G37" s="13"/>
      <c r="H37" s="13"/>
      <c r="I37" s="13"/>
      <c r="J37" s="13"/>
      <c r="K37" s="13"/>
      <c r="L37" s="12"/>
      <c r="M37" s="12"/>
      <c r="N37" s="12"/>
    </row>
  </sheetData>
  <mergeCells count="5">
    <mergeCell ref="H29:I29"/>
    <mergeCell ref="H30:I30"/>
    <mergeCell ref="H31:I31"/>
    <mergeCell ref="H32:I32"/>
    <mergeCell ref="H33:I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4"/>
  </cols>
  <sheetData>
    <row r="1" spans="1:66" x14ac:dyDescent="0.35">
      <c r="A1" s="4" t="s">
        <v>0</v>
      </c>
      <c r="B1" s="4" t="s">
        <v>1</v>
      </c>
      <c r="C1" s="4" t="s">
        <v>2</v>
      </c>
      <c r="D1" s="4" t="s">
        <v>139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</row>
    <row r="2" spans="1:66" x14ac:dyDescent="0.35">
      <c r="A2" s="4" t="s">
        <v>65</v>
      </c>
      <c r="B2" s="4" t="s">
        <v>140</v>
      </c>
      <c r="C2" s="4" t="s">
        <v>90</v>
      </c>
      <c r="D2" s="4">
        <f>L2/5</f>
        <v>39.644171142578202</v>
      </c>
      <c r="E2" s="4">
        <v>9.9110431671142596</v>
      </c>
      <c r="F2" s="4" t="s">
        <v>67</v>
      </c>
      <c r="G2" s="4" t="s">
        <v>68</v>
      </c>
      <c r="H2" s="4" t="s">
        <v>69</v>
      </c>
      <c r="I2" s="4" t="s">
        <v>69</v>
      </c>
      <c r="J2" s="4" t="s">
        <v>70</v>
      </c>
      <c r="K2" s="4" t="s">
        <v>71</v>
      </c>
      <c r="L2" s="4">
        <v>198.22085571289099</v>
      </c>
      <c r="O2" s="4">
        <v>11.4382619857788</v>
      </c>
      <c r="P2" s="4">
        <v>8.3858051300048793</v>
      </c>
      <c r="Q2" s="4">
        <v>19311</v>
      </c>
      <c r="R2" s="4">
        <v>162</v>
      </c>
      <c r="S2" s="4">
        <v>19149</v>
      </c>
      <c r="T2" s="4">
        <v>0</v>
      </c>
      <c r="U2" s="4">
        <v>0</v>
      </c>
      <c r="V2" s="4">
        <v>0</v>
      </c>
      <c r="W2" s="4">
        <v>0</v>
      </c>
      <c r="AF2" s="4">
        <v>5000</v>
      </c>
      <c r="AT2" s="4">
        <v>5996.0726152584903</v>
      </c>
      <c r="AU2" s="4">
        <v>4203.8682990289599</v>
      </c>
      <c r="AV2" s="4">
        <v>4218.9031029867301</v>
      </c>
      <c r="BA2" s="4">
        <v>10.689989089965801</v>
      </c>
      <c r="BB2" s="4">
        <v>9.1326131820678693</v>
      </c>
    </row>
    <row r="3" spans="1:66" x14ac:dyDescent="0.35">
      <c r="A3" s="4" t="s">
        <v>72</v>
      </c>
      <c r="B3" s="4" t="s">
        <v>141</v>
      </c>
      <c r="C3" s="4" t="s">
        <v>90</v>
      </c>
      <c r="D3" s="4">
        <f t="shared" ref="D3:D65" si="0">L3/5</f>
        <v>32.989147949218804</v>
      </c>
      <c r="E3" s="4">
        <v>8.2472867965698207</v>
      </c>
      <c r="F3" s="4" t="s">
        <v>67</v>
      </c>
      <c r="G3" s="4" t="s">
        <v>68</v>
      </c>
      <c r="H3" s="4" t="s">
        <v>69</v>
      </c>
      <c r="I3" s="4" t="s">
        <v>69</v>
      </c>
      <c r="J3" s="4" t="s">
        <v>70</v>
      </c>
      <c r="K3" s="4" t="s">
        <v>71</v>
      </c>
      <c r="L3" s="4">
        <v>164.94573974609401</v>
      </c>
      <c r="O3" s="4">
        <v>9.6142473220825195</v>
      </c>
      <c r="P3" s="4">
        <v>6.8819112777709996</v>
      </c>
      <c r="Q3" s="4">
        <v>20041</v>
      </c>
      <c r="R3" s="4">
        <v>140</v>
      </c>
      <c r="S3" s="4">
        <v>19901</v>
      </c>
      <c r="T3" s="4">
        <v>0</v>
      </c>
      <c r="U3" s="4">
        <v>0</v>
      </c>
      <c r="V3" s="4">
        <v>0</v>
      </c>
      <c r="W3" s="4">
        <v>0</v>
      </c>
      <c r="AF3" s="4">
        <v>5000</v>
      </c>
      <c r="AT3" s="4">
        <v>6041.5847970145096</v>
      </c>
      <c r="AU3" s="4">
        <v>4252.2940801964796</v>
      </c>
      <c r="AV3" s="4">
        <v>4264.7934914211401</v>
      </c>
      <c r="BA3" s="4">
        <v>8.9445171356201207</v>
      </c>
      <c r="BB3" s="4">
        <v>7.5504679679870597</v>
      </c>
    </row>
    <row r="4" spans="1:66" x14ac:dyDescent="0.35">
      <c r="A4" s="4" t="s">
        <v>73</v>
      </c>
      <c r="B4" s="4" t="s">
        <v>142</v>
      </c>
      <c r="C4" s="4" t="s">
        <v>90</v>
      </c>
      <c r="D4" s="4">
        <f t="shared" si="0"/>
        <v>13.518910217285159</v>
      </c>
      <c r="E4" s="4">
        <v>3.379727602005</v>
      </c>
      <c r="F4" s="4" t="s">
        <v>67</v>
      </c>
      <c r="G4" s="4" t="s">
        <v>68</v>
      </c>
      <c r="H4" s="4" t="s">
        <v>69</v>
      </c>
      <c r="I4" s="4" t="s">
        <v>69</v>
      </c>
      <c r="J4" s="4" t="s">
        <v>70</v>
      </c>
      <c r="K4" s="4" t="s">
        <v>71</v>
      </c>
      <c r="L4" s="4">
        <v>67.594551086425795</v>
      </c>
      <c r="O4" s="4">
        <v>4.3379559516906703</v>
      </c>
      <c r="P4" s="4">
        <v>2.5745906829834002</v>
      </c>
      <c r="Q4" s="4">
        <v>19870</v>
      </c>
      <c r="R4" s="4">
        <v>57</v>
      </c>
      <c r="S4" s="4">
        <v>19813</v>
      </c>
      <c r="T4" s="4">
        <v>0</v>
      </c>
      <c r="U4" s="4">
        <v>0</v>
      </c>
      <c r="V4" s="4">
        <v>0</v>
      </c>
      <c r="W4" s="4">
        <v>0</v>
      </c>
      <c r="AF4" s="4">
        <v>5000</v>
      </c>
      <c r="AT4" s="4">
        <v>5814.5024071408998</v>
      </c>
      <c r="AU4" s="4">
        <v>4012.53248141116</v>
      </c>
      <c r="AV4" s="4">
        <v>4017.7016955916602</v>
      </c>
      <c r="BA4" s="4">
        <v>3.84618067741394</v>
      </c>
      <c r="BB4" s="4">
        <v>2.9527535438537602</v>
      </c>
    </row>
    <row r="5" spans="1:66" x14ac:dyDescent="0.35">
      <c r="A5" s="4" t="s">
        <v>74</v>
      </c>
      <c r="B5" s="4" t="s">
        <v>143</v>
      </c>
      <c r="C5" s="4" t="s">
        <v>90</v>
      </c>
      <c r="D5" s="4">
        <f t="shared" si="0"/>
        <v>15.298458862304679</v>
      </c>
      <c r="E5" s="4">
        <v>3.8246147632598899</v>
      </c>
      <c r="F5" s="4" t="s">
        <v>67</v>
      </c>
      <c r="G5" s="4" t="s">
        <v>68</v>
      </c>
      <c r="H5" s="4" t="s">
        <v>69</v>
      </c>
      <c r="I5" s="4" t="s">
        <v>69</v>
      </c>
      <c r="J5" s="4" t="s">
        <v>70</v>
      </c>
      <c r="K5" s="4" t="s">
        <v>71</v>
      </c>
      <c r="L5" s="4">
        <v>76.492294311523395</v>
      </c>
      <c r="O5" s="4">
        <v>4.90924167633057</v>
      </c>
      <c r="P5" s="4">
        <v>2.91336274147034</v>
      </c>
      <c r="Q5" s="4">
        <v>17562</v>
      </c>
      <c r="R5" s="4">
        <v>57</v>
      </c>
      <c r="S5" s="4">
        <v>17505</v>
      </c>
      <c r="T5" s="4">
        <v>0</v>
      </c>
      <c r="U5" s="4">
        <v>0</v>
      </c>
      <c r="V5" s="4">
        <v>0</v>
      </c>
      <c r="W5" s="4">
        <v>0</v>
      </c>
      <c r="AF5" s="4">
        <v>5000</v>
      </c>
      <c r="AT5" s="4">
        <v>5974.0494791666697</v>
      </c>
      <c r="AU5" s="4">
        <v>4205.33871117739</v>
      </c>
      <c r="AV5" s="4">
        <v>4211.0793166764297</v>
      </c>
      <c r="BA5" s="4">
        <v>4.3525819778442401</v>
      </c>
      <c r="BB5" s="4">
        <v>3.3413560390472399</v>
      </c>
    </row>
    <row r="6" spans="1:66" x14ac:dyDescent="0.35">
      <c r="A6" s="4" t="s">
        <v>75</v>
      </c>
      <c r="B6" s="4" t="s">
        <v>144</v>
      </c>
      <c r="C6" s="4" t="s">
        <v>90</v>
      </c>
      <c r="D6" s="4">
        <f t="shared" si="0"/>
        <v>25.389756774902402</v>
      </c>
      <c r="E6" s="4">
        <v>6.3474392890930202</v>
      </c>
      <c r="F6" s="4" t="s">
        <v>67</v>
      </c>
      <c r="G6" s="4" t="s">
        <v>68</v>
      </c>
      <c r="H6" s="4" t="s">
        <v>69</v>
      </c>
      <c r="I6" s="4" t="s">
        <v>69</v>
      </c>
      <c r="J6" s="4" t="s">
        <v>70</v>
      </c>
      <c r="K6" s="4" t="s">
        <v>71</v>
      </c>
      <c r="L6" s="4">
        <v>126.948783874512</v>
      </c>
      <c r="O6" s="4">
        <v>7.5680122375488299</v>
      </c>
      <c r="P6" s="4">
        <v>5.1281309127807599</v>
      </c>
      <c r="Q6" s="4">
        <v>19328</v>
      </c>
      <c r="R6" s="4">
        <v>104</v>
      </c>
      <c r="S6" s="4">
        <v>19224</v>
      </c>
      <c r="T6" s="4">
        <v>0</v>
      </c>
      <c r="U6" s="4">
        <v>0</v>
      </c>
      <c r="V6" s="4">
        <v>0</v>
      </c>
      <c r="W6" s="4">
        <v>0</v>
      </c>
      <c r="AF6" s="4">
        <v>5000</v>
      </c>
      <c r="AT6" s="4">
        <v>5962.0636361929101</v>
      </c>
      <c r="AU6" s="4">
        <v>4166.0520190089301</v>
      </c>
      <c r="AV6" s="4">
        <v>4175.7159888033702</v>
      </c>
      <c r="BA6" s="4">
        <v>6.9700226783752397</v>
      </c>
      <c r="BB6" s="4">
        <v>5.7251853942871103</v>
      </c>
    </row>
    <row r="7" spans="1:66" x14ac:dyDescent="0.35">
      <c r="A7" s="4" t="s">
        <v>76</v>
      </c>
      <c r="B7" s="4" t="s">
        <v>145</v>
      </c>
      <c r="C7" s="4" t="s">
        <v>90</v>
      </c>
      <c r="D7" s="4">
        <f t="shared" si="0"/>
        <v>22.469970703125</v>
      </c>
      <c r="E7" s="4">
        <v>5.61749267578125</v>
      </c>
      <c r="F7" s="4" t="s">
        <v>67</v>
      </c>
      <c r="G7" s="4" t="s">
        <v>68</v>
      </c>
      <c r="H7" s="4" t="s">
        <v>69</v>
      </c>
      <c r="I7" s="4" t="s">
        <v>69</v>
      </c>
      <c r="J7" s="4" t="s">
        <v>70</v>
      </c>
      <c r="K7" s="4" t="s">
        <v>71</v>
      </c>
      <c r="L7" s="4">
        <v>112.349853515625</v>
      </c>
      <c r="O7" s="4">
        <v>6.8949003219604501</v>
      </c>
      <c r="P7" s="4">
        <v>4.5092463493347203</v>
      </c>
      <c r="Q7" s="4">
        <v>18054</v>
      </c>
      <c r="R7" s="4">
        <v>86</v>
      </c>
      <c r="S7" s="4">
        <v>17968</v>
      </c>
      <c r="T7" s="4">
        <v>0</v>
      </c>
      <c r="U7" s="4">
        <v>0</v>
      </c>
      <c r="V7" s="4">
        <v>0</v>
      </c>
      <c r="W7" s="4">
        <v>0</v>
      </c>
      <c r="AF7" s="4">
        <v>5000</v>
      </c>
      <c r="AT7" s="4">
        <v>6086.4706917696203</v>
      </c>
      <c r="AU7" s="4">
        <v>4272.3071171938</v>
      </c>
      <c r="AV7" s="4">
        <v>4280.94886237013</v>
      </c>
      <c r="BA7" s="4">
        <v>6.24393653869629</v>
      </c>
      <c r="BB7" s="4">
        <v>5.0346398353576696</v>
      </c>
    </row>
    <row r="8" spans="1:66" x14ac:dyDescent="0.35">
      <c r="A8" s="4" t="s">
        <v>77</v>
      </c>
      <c r="B8" s="4" t="s">
        <v>146</v>
      </c>
      <c r="C8" s="4" t="s">
        <v>90</v>
      </c>
      <c r="D8" s="4">
        <f t="shared" si="0"/>
        <v>17.321142578124999</v>
      </c>
      <c r="E8" s="4">
        <v>4.3302855491638201</v>
      </c>
      <c r="F8" s="4" t="s">
        <v>67</v>
      </c>
      <c r="G8" s="4" t="s">
        <v>68</v>
      </c>
      <c r="H8" s="4" t="s">
        <v>69</v>
      </c>
      <c r="I8" s="4" t="s">
        <v>69</v>
      </c>
      <c r="J8" s="4" t="s">
        <v>70</v>
      </c>
      <c r="K8" s="4" t="s">
        <v>71</v>
      </c>
      <c r="L8" s="4">
        <v>86.605712890625</v>
      </c>
      <c r="O8" s="4">
        <v>5.4743413925170898</v>
      </c>
      <c r="P8" s="4">
        <v>3.3585147857665998</v>
      </c>
      <c r="Q8" s="4">
        <v>17692</v>
      </c>
      <c r="R8" s="4">
        <v>65</v>
      </c>
      <c r="S8" s="4">
        <v>17627</v>
      </c>
      <c r="T8" s="4">
        <v>0</v>
      </c>
      <c r="U8" s="4">
        <v>0</v>
      </c>
      <c r="V8" s="4">
        <v>0</v>
      </c>
      <c r="W8" s="4">
        <v>0</v>
      </c>
      <c r="AF8" s="4">
        <v>5000</v>
      </c>
      <c r="AT8" s="4">
        <v>6010.1578876201902</v>
      </c>
      <c r="AU8" s="4">
        <v>4235.1659417470801</v>
      </c>
      <c r="AV8" s="4">
        <v>4241.6872212226399</v>
      </c>
      <c r="BA8" s="4">
        <v>4.8885188102722203</v>
      </c>
      <c r="BB8" s="4">
        <v>3.8164134025573699</v>
      </c>
    </row>
    <row r="9" spans="1:66" x14ac:dyDescent="0.35">
      <c r="A9" s="4" t="s">
        <v>78</v>
      </c>
      <c r="B9" s="4" t="s">
        <v>147</v>
      </c>
      <c r="C9" s="4" t="s">
        <v>90</v>
      </c>
      <c r="D9" s="4">
        <f t="shared" si="0"/>
        <v>24.490859985351598</v>
      </c>
      <c r="E9" s="4">
        <v>6.1227149963378897</v>
      </c>
      <c r="F9" s="4" t="s">
        <v>67</v>
      </c>
      <c r="G9" s="4" t="s">
        <v>68</v>
      </c>
      <c r="H9" s="4" t="s">
        <v>69</v>
      </c>
      <c r="I9" s="4" t="s">
        <v>69</v>
      </c>
      <c r="J9" s="4" t="s">
        <v>70</v>
      </c>
      <c r="K9" s="4" t="s">
        <v>71</v>
      </c>
      <c r="L9" s="4">
        <v>122.454299926758</v>
      </c>
      <c r="O9" s="4">
        <v>7.4507246017456099</v>
      </c>
      <c r="P9" s="4">
        <v>4.9635338783264196</v>
      </c>
      <c r="Q9" s="4">
        <v>18109</v>
      </c>
      <c r="R9" s="4">
        <v>94</v>
      </c>
      <c r="S9" s="4">
        <v>18015</v>
      </c>
      <c r="T9" s="4">
        <v>0</v>
      </c>
      <c r="U9" s="4">
        <v>0</v>
      </c>
      <c r="V9" s="4">
        <v>0</v>
      </c>
      <c r="W9" s="4">
        <v>0</v>
      </c>
      <c r="AF9" s="4">
        <v>5000</v>
      </c>
      <c r="AT9" s="4">
        <v>6042.5451244597698</v>
      </c>
      <c r="AU9" s="4">
        <v>4237.4970322040699</v>
      </c>
      <c r="AV9" s="4">
        <v>4246.8666561850396</v>
      </c>
      <c r="BA9" s="4">
        <v>6.77490186691284</v>
      </c>
      <c r="BB9" s="4">
        <v>5.5140337944030797</v>
      </c>
    </row>
    <row r="10" spans="1:66" x14ac:dyDescent="0.35">
      <c r="A10" s="4" t="s">
        <v>79</v>
      </c>
      <c r="B10" s="4" t="s">
        <v>86</v>
      </c>
      <c r="C10" s="4" t="s">
        <v>90</v>
      </c>
      <c r="D10" s="4">
        <f t="shared" si="0"/>
        <v>0.44944200515747001</v>
      </c>
      <c r="E10" s="4">
        <v>0.112360499799252</v>
      </c>
      <c r="F10" s="4" t="s">
        <v>67</v>
      </c>
      <c r="G10" s="4" t="s">
        <v>68</v>
      </c>
      <c r="H10" s="4" t="s">
        <v>69</v>
      </c>
      <c r="I10" s="4" t="s">
        <v>69</v>
      </c>
      <c r="J10" s="4" t="s">
        <v>70</v>
      </c>
      <c r="K10" s="4" t="s">
        <v>71</v>
      </c>
      <c r="L10" s="4">
        <v>2.24721002578735</v>
      </c>
      <c r="O10" s="4">
        <v>0.359928548336029</v>
      </c>
      <c r="P10" s="4">
        <v>1.7021926119923599E-2</v>
      </c>
      <c r="Q10" s="4">
        <v>20942</v>
      </c>
      <c r="R10" s="4">
        <v>2</v>
      </c>
      <c r="S10" s="4">
        <v>20940</v>
      </c>
      <c r="T10" s="4">
        <v>0</v>
      </c>
      <c r="U10" s="4">
        <v>0</v>
      </c>
      <c r="V10" s="4">
        <v>0</v>
      </c>
      <c r="W10" s="4">
        <v>0</v>
      </c>
      <c r="AF10" s="4">
        <v>5000</v>
      </c>
      <c r="AT10" s="4">
        <v>6849.31689453125</v>
      </c>
      <c r="AU10" s="4">
        <v>3821.0474970339401</v>
      </c>
      <c r="AV10" s="4">
        <v>3821.3367024008999</v>
      </c>
      <c r="BA10" s="4">
        <v>0.21602258086204501</v>
      </c>
      <c r="BB10" s="4">
        <v>4.8763137310743297E-2</v>
      </c>
    </row>
    <row r="11" spans="1:66" x14ac:dyDescent="0.35">
      <c r="A11" s="4" t="s">
        <v>80</v>
      </c>
      <c r="B11" s="4" t="s">
        <v>148</v>
      </c>
      <c r="C11" s="4" t="s">
        <v>90</v>
      </c>
      <c r="D11" s="4">
        <f t="shared" si="0"/>
        <v>22.829022216796801</v>
      </c>
      <c r="E11" s="4">
        <v>5.7072553634643599</v>
      </c>
      <c r="F11" s="4" t="s">
        <v>67</v>
      </c>
      <c r="G11" s="4" t="s">
        <v>68</v>
      </c>
      <c r="H11" s="4" t="s">
        <v>69</v>
      </c>
      <c r="I11" s="4" t="s">
        <v>69</v>
      </c>
      <c r="J11" s="4" t="s">
        <v>70</v>
      </c>
      <c r="K11" s="4" t="s">
        <v>71</v>
      </c>
      <c r="L11" s="4">
        <v>114.14511108398401</v>
      </c>
      <c r="O11" s="4">
        <v>6.9892897605895996</v>
      </c>
      <c r="P11" s="4">
        <v>4.5932049751281703</v>
      </c>
      <c r="Q11" s="4">
        <v>18184</v>
      </c>
      <c r="R11" s="4">
        <v>88</v>
      </c>
      <c r="S11" s="4">
        <v>18096</v>
      </c>
      <c r="T11" s="4">
        <v>0</v>
      </c>
      <c r="U11" s="4">
        <v>0</v>
      </c>
      <c r="V11" s="4">
        <v>0</v>
      </c>
      <c r="W11" s="4">
        <v>0</v>
      </c>
      <c r="AF11" s="4">
        <v>5000</v>
      </c>
      <c r="AT11" s="4">
        <v>5997.1053633256397</v>
      </c>
      <c r="AU11" s="4">
        <v>4204.5400073172004</v>
      </c>
      <c r="AV11" s="4">
        <v>4213.2149826432496</v>
      </c>
      <c r="BA11" s="4">
        <v>6.3362269401550302</v>
      </c>
      <c r="BB11" s="4">
        <v>5.1215710639953604</v>
      </c>
    </row>
    <row r="12" spans="1:66" x14ac:dyDescent="0.35">
      <c r="A12" s="4" t="s">
        <v>81</v>
      </c>
      <c r="B12" s="4" t="s">
        <v>149</v>
      </c>
      <c r="C12" s="4" t="s">
        <v>90</v>
      </c>
      <c r="D12" s="4">
        <f t="shared" si="0"/>
        <v>27.214480590820397</v>
      </c>
      <c r="E12" s="4">
        <v>6.8036203384399396</v>
      </c>
      <c r="F12" s="4" t="s">
        <v>67</v>
      </c>
      <c r="G12" s="4" t="s">
        <v>68</v>
      </c>
      <c r="H12" s="4" t="s">
        <v>69</v>
      </c>
      <c r="I12" s="4" t="s">
        <v>69</v>
      </c>
      <c r="J12" s="4" t="s">
        <v>70</v>
      </c>
      <c r="K12" s="4" t="s">
        <v>71</v>
      </c>
      <c r="L12" s="4">
        <v>136.07240295410199</v>
      </c>
      <c r="O12" s="4">
        <v>8.0370988845825195</v>
      </c>
      <c r="P12" s="4">
        <v>5.5714340209960902</v>
      </c>
      <c r="Q12" s="4">
        <v>20290</v>
      </c>
      <c r="R12" s="4">
        <v>117</v>
      </c>
      <c r="S12" s="4">
        <v>20173</v>
      </c>
      <c r="T12" s="4">
        <v>0</v>
      </c>
      <c r="U12" s="4">
        <v>0</v>
      </c>
      <c r="V12" s="4">
        <v>0</v>
      </c>
      <c r="W12" s="4">
        <v>0</v>
      </c>
      <c r="AF12" s="4">
        <v>5000</v>
      </c>
      <c r="AT12" s="4">
        <v>5947.04374499199</v>
      </c>
      <c r="AU12" s="4">
        <v>4157.2212852962502</v>
      </c>
      <c r="AV12" s="4">
        <v>4167.5420949455201</v>
      </c>
      <c r="BA12" s="4">
        <v>7.4327840805053702</v>
      </c>
      <c r="BB12" s="4">
        <v>6.1747922897338903</v>
      </c>
    </row>
    <row r="13" spans="1:66" x14ac:dyDescent="0.35">
      <c r="A13" s="4" t="s">
        <v>82</v>
      </c>
      <c r="B13" s="4" t="s">
        <v>150</v>
      </c>
      <c r="C13" s="4" t="s">
        <v>90</v>
      </c>
      <c r="D13" s="4">
        <f t="shared" si="0"/>
        <v>24.653848266601599</v>
      </c>
      <c r="E13" s="4">
        <v>6.1634621620178196</v>
      </c>
      <c r="F13" s="4" t="s">
        <v>67</v>
      </c>
      <c r="G13" s="4" t="s">
        <v>68</v>
      </c>
      <c r="H13" s="4" t="s">
        <v>69</v>
      </c>
      <c r="I13" s="4" t="s">
        <v>69</v>
      </c>
      <c r="J13" s="4" t="s">
        <v>70</v>
      </c>
      <c r="K13" s="4" t="s">
        <v>71</v>
      </c>
      <c r="L13" s="4">
        <v>123.269241333008</v>
      </c>
      <c r="O13" s="4">
        <v>7.3543820381164604</v>
      </c>
      <c r="P13" s="4">
        <v>4.9737467765808097</v>
      </c>
      <c r="Q13" s="4">
        <v>19712</v>
      </c>
      <c r="R13" s="4">
        <v>103</v>
      </c>
      <c r="S13" s="4">
        <v>19609</v>
      </c>
      <c r="T13" s="4">
        <v>0</v>
      </c>
      <c r="U13" s="4">
        <v>0</v>
      </c>
      <c r="V13" s="4">
        <v>0</v>
      </c>
      <c r="W13" s="4">
        <v>0</v>
      </c>
      <c r="AF13" s="4">
        <v>5000</v>
      </c>
      <c r="AT13" s="4">
        <v>5914.72678056735</v>
      </c>
      <c r="AU13" s="4">
        <v>4169.1054298548297</v>
      </c>
      <c r="AV13" s="4">
        <v>4178.2267264824404</v>
      </c>
      <c r="BA13" s="4">
        <v>6.7709236145019496</v>
      </c>
      <c r="BB13" s="4">
        <v>5.55631446838379</v>
      </c>
    </row>
    <row r="14" spans="1:66" x14ac:dyDescent="0.35">
      <c r="A14" s="4" t="s">
        <v>83</v>
      </c>
      <c r="B14" s="4" t="s">
        <v>151</v>
      </c>
      <c r="C14" s="4" t="s">
        <v>90</v>
      </c>
      <c r="D14" s="4">
        <f t="shared" si="0"/>
        <v>22.260484313964803</v>
      </c>
      <c r="E14" s="4">
        <v>5.5651211738586399</v>
      </c>
      <c r="F14" s="4" t="s">
        <v>67</v>
      </c>
      <c r="G14" s="4" t="s">
        <v>68</v>
      </c>
      <c r="H14" s="4" t="s">
        <v>69</v>
      </c>
      <c r="I14" s="4" t="s">
        <v>69</v>
      </c>
      <c r="J14" s="4" t="s">
        <v>70</v>
      </c>
      <c r="K14" s="4" t="s">
        <v>71</v>
      </c>
      <c r="L14" s="4">
        <v>111.30242156982401</v>
      </c>
      <c r="O14" s="4">
        <v>6.7929277420043901</v>
      </c>
      <c r="P14" s="4">
        <v>4.4956765174865696</v>
      </c>
      <c r="Q14" s="4">
        <v>19283</v>
      </c>
      <c r="R14" s="4">
        <v>91</v>
      </c>
      <c r="S14" s="4">
        <v>19192</v>
      </c>
      <c r="T14" s="4">
        <v>0</v>
      </c>
      <c r="U14" s="4">
        <v>0</v>
      </c>
      <c r="V14" s="4">
        <v>0</v>
      </c>
      <c r="W14" s="4">
        <v>0</v>
      </c>
      <c r="AF14" s="4">
        <v>5000</v>
      </c>
      <c r="AT14" s="4">
        <v>6027.3496523008198</v>
      </c>
      <c r="AU14" s="4">
        <v>4280.88162653781</v>
      </c>
      <c r="AV14" s="4">
        <v>4289.1235282306998</v>
      </c>
      <c r="BA14" s="4">
        <v>6.1677937507629403</v>
      </c>
      <c r="BB14" s="4">
        <v>5.00325679779053</v>
      </c>
    </row>
    <row r="15" spans="1:66" x14ac:dyDescent="0.35">
      <c r="A15" s="4" t="s">
        <v>84</v>
      </c>
      <c r="B15" s="4" t="s">
        <v>152</v>
      </c>
      <c r="C15" s="4" t="s">
        <v>90</v>
      </c>
      <c r="D15" s="4">
        <f t="shared" si="0"/>
        <v>16.324688720703119</v>
      </c>
      <c r="E15" s="4">
        <v>4.0811719894409197</v>
      </c>
      <c r="F15" s="4" t="s">
        <v>67</v>
      </c>
      <c r="G15" s="4" t="s">
        <v>68</v>
      </c>
      <c r="H15" s="4" t="s">
        <v>69</v>
      </c>
      <c r="I15" s="4" t="s">
        <v>69</v>
      </c>
      <c r="J15" s="4" t="s">
        <v>70</v>
      </c>
      <c r="K15" s="4" t="s">
        <v>71</v>
      </c>
      <c r="L15" s="4">
        <v>81.623443603515597</v>
      </c>
      <c r="O15" s="4">
        <v>5.1249704360961896</v>
      </c>
      <c r="P15" s="4">
        <v>3.1902098655700701</v>
      </c>
      <c r="Q15" s="4">
        <v>19925</v>
      </c>
      <c r="R15" s="4">
        <v>69</v>
      </c>
      <c r="S15" s="4">
        <v>19856</v>
      </c>
      <c r="T15" s="4">
        <v>0</v>
      </c>
      <c r="U15" s="4">
        <v>0</v>
      </c>
      <c r="V15" s="4">
        <v>0</v>
      </c>
      <c r="W15" s="4">
        <v>0</v>
      </c>
      <c r="AF15" s="4">
        <v>5000</v>
      </c>
      <c r="AT15" s="4">
        <v>6061.8923375226404</v>
      </c>
      <c r="AU15" s="4">
        <v>4270.3415952401201</v>
      </c>
      <c r="AV15" s="4">
        <v>4276.5457107340899</v>
      </c>
      <c r="BA15" s="4">
        <v>4.5911302566528303</v>
      </c>
      <c r="BB15" s="4">
        <v>3.6105830669403098</v>
      </c>
    </row>
    <row r="16" spans="1:66" x14ac:dyDescent="0.35">
      <c r="A16" s="4" t="s">
        <v>85</v>
      </c>
      <c r="B16" s="4" t="s">
        <v>153</v>
      </c>
      <c r="C16" s="4" t="s">
        <v>90</v>
      </c>
      <c r="D16" s="4">
        <f t="shared" si="0"/>
        <v>17.617568969726559</v>
      </c>
      <c r="E16" s="4">
        <v>4.4043922424316397</v>
      </c>
      <c r="F16" s="4" t="s">
        <v>67</v>
      </c>
      <c r="G16" s="4" t="s">
        <v>68</v>
      </c>
      <c r="H16" s="4" t="s">
        <v>69</v>
      </c>
      <c r="I16" s="4" t="s">
        <v>69</v>
      </c>
      <c r="J16" s="4" t="s">
        <v>70</v>
      </c>
      <c r="K16" s="4" t="s">
        <v>71</v>
      </c>
      <c r="L16" s="4">
        <v>88.087844848632798</v>
      </c>
      <c r="O16" s="4">
        <v>5.4815716743469203</v>
      </c>
      <c r="P16" s="4">
        <v>3.4790418148040798</v>
      </c>
      <c r="Q16" s="4">
        <v>20071</v>
      </c>
      <c r="R16" s="4">
        <v>75</v>
      </c>
      <c r="S16" s="4">
        <v>19996</v>
      </c>
      <c r="T16" s="4">
        <v>0</v>
      </c>
      <c r="U16" s="4">
        <v>0</v>
      </c>
      <c r="V16" s="4">
        <v>0</v>
      </c>
      <c r="W16" s="4">
        <v>0</v>
      </c>
      <c r="AF16" s="4">
        <v>5000</v>
      </c>
      <c r="AT16" s="4">
        <v>6020.6278580729204</v>
      </c>
      <c r="AU16" s="4">
        <v>4297.3312682678097</v>
      </c>
      <c r="AV16" s="4">
        <v>4303.77077024754</v>
      </c>
      <c r="BA16" s="4">
        <v>4.9314393997192401</v>
      </c>
      <c r="BB16" s="4">
        <v>3.9164550304412802</v>
      </c>
    </row>
    <row r="17" spans="1:54" x14ac:dyDescent="0.35">
      <c r="A17" s="4" t="s">
        <v>87</v>
      </c>
      <c r="B17" s="4" t="s">
        <v>88</v>
      </c>
      <c r="C17" s="4" t="s">
        <v>90</v>
      </c>
      <c r="D17" s="4">
        <f t="shared" si="0"/>
        <v>39.126754760742202</v>
      </c>
      <c r="E17" s="4">
        <v>9.7816886901855504</v>
      </c>
      <c r="F17" s="4" t="s">
        <v>67</v>
      </c>
      <c r="G17" s="4" t="s">
        <v>68</v>
      </c>
      <c r="H17" s="4" t="s">
        <v>69</v>
      </c>
      <c r="I17" s="4" t="s">
        <v>69</v>
      </c>
      <c r="J17" s="4" t="s">
        <v>70</v>
      </c>
      <c r="K17" s="4" t="s">
        <v>71</v>
      </c>
      <c r="L17" s="4">
        <v>195.63377380371099</v>
      </c>
      <c r="O17" s="4">
        <v>11.4775066375732</v>
      </c>
      <c r="P17" s="4">
        <v>8.0883121490478498</v>
      </c>
      <c r="Q17" s="4">
        <v>15459</v>
      </c>
      <c r="R17" s="4">
        <v>128</v>
      </c>
      <c r="S17" s="4">
        <v>15331</v>
      </c>
      <c r="T17" s="4">
        <v>0</v>
      </c>
      <c r="U17" s="4">
        <v>0</v>
      </c>
      <c r="V17" s="4">
        <v>0</v>
      </c>
      <c r="W17" s="4">
        <v>0</v>
      </c>
      <c r="AF17" s="4">
        <v>5000</v>
      </c>
      <c r="AT17" s="4">
        <v>6246.4556274414099</v>
      </c>
      <c r="AU17" s="4">
        <v>4237.9989034771997</v>
      </c>
      <c r="AV17" s="4">
        <v>4254.62885759246</v>
      </c>
      <c r="BA17" s="4">
        <v>10.6465969085693</v>
      </c>
      <c r="BB17" s="4">
        <v>8.9174165725708008</v>
      </c>
    </row>
    <row r="18" spans="1:54" x14ac:dyDescent="0.35">
      <c r="A18" s="4" t="s">
        <v>89</v>
      </c>
      <c r="B18" s="4" t="s">
        <v>154</v>
      </c>
      <c r="C18" s="4" t="s">
        <v>90</v>
      </c>
      <c r="D18" s="4">
        <f t="shared" si="0"/>
        <v>4.6333702087402404</v>
      </c>
      <c r="E18" s="4">
        <v>1.15834259986877</v>
      </c>
      <c r="F18" s="4" t="s">
        <v>67</v>
      </c>
      <c r="G18" s="4" t="s">
        <v>68</v>
      </c>
      <c r="H18" s="4" t="s">
        <v>69</v>
      </c>
      <c r="I18" s="4" t="s">
        <v>69</v>
      </c>
      <c r="J18" s="4" t="s">
        <v>70</v>
      </c>
      <c r="K18" s="4" t="s">
        <v>71</v>
      </c>
      <c r="L18" s="4">
        <v>23.1668510437012</v>
      </c>
      <c r="O18" s="4">
        <v>1.74600028991699</v>
      </c>
      <c r="P18" s="4">
        <v>0.72029715776443504</v>
      </c>
      <c r="Q18" s="4">
        <v>20323</v>
      </c>
      <c r="R18" s="4">
        <v>20</v>
      </c>
      <c r="S18" s="4">
        <v>20303</v>
      </c>
      <c r="T18" s="4">
        <v>0</v>
      </c>
      <c r="U18" s="4">
        <v>0</v>
      </c>
      <c r="V18" s="4">
        <v>0</v>
      </c>
      <c r="W18" s="4">
        <v>0</v>
      </c>
      <c r="AF18" s="4">
        <v>5000</v>
      </c>
      <c r="AT18" s="4">
        <v>5778.00993652344</v>
      </c>
      <c r="AU18" s="4">
        <v>3786.87728254589</v>
      </c>
      <c r="AV18" s="4">
        <v>3788.8367694857898</v>
      </c>
      <c r="BA18" s="4">
        <v>1.4368044137954701</v>
      </c>
      <c r="BB18" s="4">
        <v>0.91847205162048295</v>
      </c>
    </row>
    <row r="19" spans="1:54" x14ac:dyDescent="0.35">
      <c r="A19" s="4" t="s">
        <v>91</v>
      </c>
      <c r="B19" s="4" t="s">
        <v>155</v>
      </c>
      <c r="C19" s="4" t="s">
        <v>90</v>
      </c>
      <c r="D19" s="4">
        <f t="shared" si="0"/>
        <v>4.4000774383544998</v>
      </c>
      <c r="E19" s="4">
        <v>1.10001933574677</v>
      </c>
      <c r="F19" s="4" t="s">
        <v>67</v>
      </c>
      <c r="G19" s="4" t="s">
        <v>68</v>
      </c>
      <c r="H19" s="4" t="s">
        <v>69</v>
      </c>
      <c r="I19" s="4" t="s">
        <v>69</v>
      </c>
      <c r="J19" s="4" t="s">
        <v>70</v>
      </c>
      <c r="K19" s="4" t="s">
        <v>71</v>
      </c>
      <c r="L19" s="4">
        <v>22.0003871917725</v>
      </c>
      <c r="O19" s="4">
        <v>1.6746963262557999</v>
      </c>
      <c r="P19" s="4">
        <v>0.67488467693328902</v>
      </c>
      <c r="Q19" s="4">
        <v>20330</v>
      </c>
      <c r="R19" s="4">
        <v>19</v>
      </c>
      <c r="S19" s="4">
        <v>20311</v>
      </c>
      <c r="T19" s="4">
        <v>0</v>
      </c>
      <c r="U19" s="4">
        <v>0</v>
      </c>
      <c r="V19" s="4">
        <v>0</v>
      </c>
      <c r="W19" s="4">
        <v>0</v>
      </c>
      <c r="AF19" s="4">
        <v>5000</v>
      </c>
      <c r="AT19" s="4">
        <v>6236.3146330180898</v>
      </c>
      <c r="AU19" s="4">
        <v>4007.4035119252098</v>
      </c>
      <c r="AV19" s="4">
        <v>4009.4866064308999</v>
      </c>
      <c r="BA19" s="4">
        <v>1.37188267707825</v>
      </c>
      <c r="BB19" s="4">
        <v>0.86672931909561202</v>
      </c>
    </row>
    <row r="20" spans="1:54" x14ac:dyDescent="0.35">
      <c r="A20" s="4" t="s">
        <v>92</v>
      </c>
      <c r="B20" s="4">
        <v>121</v>
      </c>
      <c r="C20" s="4" t="s">
        <v>90</v>
      </c>
      <c r="D20" s="4">
        <f t="shared" si="0"/>
        <v>1.886030578613282</v>
      </c>
      <c r="E20" s="4">
        <v>0.471507668495178</v>
      </c>
      <c r="F20" s="4" t="s">
        <v>67</v>
      </c>
      <c r="G20" s="4" t="s">
        <v>68</v>
      </c>
      <c r="H20" s="4" t="s">
        <v>69</v>
      </c>
      <c r="I20" s="4" t="s">
        <v>69</v>
      </c>
      <c r="J20" s="4" t="s">
        <v>70</v>
      </c>
      <c r="K20" s="4" t="s">
        <v>71</v>
      </c>
      <c r="L20" s="4">
        <v>9.4301528930664098</v>
      </c>
      <c r="O20" s="4">
        <v>0.88299357891082797</v>
      </c>
      <c r="P20" s="4">
        <v>0.213451683521271</v>
      </c>
      <c r="Q20" s="4">
        <v>19965</v>
      </c>
      <c r="R20" s="4">
        <v>8</v>
      </c>
      <c r="S20" s="4">
        <v>19957</v>
      </c>
      <c r="T20" s="4">
        <v>0</v>
      </c>
      <c r="U20" s="4">
        <v>0</v>
      </c>
      <c r="V20" s="4">
        <v>0</v>
      </c>
      <c r="W20" s="4">
        <v>0</v>
      </c>
      <c r="AF20" s="4">
        <v>5000</v>
      </c>
      <c r="AT20" s="4">
        <v>5992.9579467773401</v>
      </c>
      <c r="AU20" s="4">
        <v>4003.6833899304402</v>
      </c>
      <c r="AV20" s="4">
        <v>4004.4804946865002</v>
      </c>
      <c r="BA20" s="4">
        <v>0.65951514244079601</v>
      </c>
      <c r="BB20" s="4">
        <v>0.32319813966751099</v>
      </c>
    </row>
    <row r="21" spans="1:54" x14ac:dyDescent="0.35">
      <c r="A21" s="4" t="s">
        <v>93</v>
      </c>
      <c r="B21" s="4">
        <v>122</v>
      </c>
      <c r="C21" s="4" t="s">
        <v>90</v>
      </c>
      <c r="D21" s="4">
        <f t="shared" si="0"/>
        <v>2.8584020614623999</v>
      </c>
      <c r="E21" s="4">
        <v>0.71460050344467196</v>
      </c>
      <c r="F21" s="4" t="s">
        <v>67</v>
      </c>
      <c r="G21" s="4" t="s">
        <v>68</v>
      </c>
      <c r="H21" s="4" t="s">
        <v>69</v>
      </c>
      <c r="I21" s="4" t="s">
        <v>69</v>
      </c>
      <c r="J21" s="4" t="s">
        <v>70</v>
      </c>
      <c r="K21" s="4" t="s">
        <v>71</v>
      </c>
      <c r="L21" s="4">
        <v>14.292010307311999</v>
      </c>
      <c r="O21" s="4">
        <v>1.2027435302734399</v>
      </c>
      <c r="P21" s="4">
        <v>0.38076850771903997</v>
      </c>
      <c r="Q21" s="4">
        <v>19762</v>
      </c>
      <c r="R21" s="4">
        <v>12</v>
      </c>
      <c r="S21" s="4">
        <v>19750</v>
      </c>
      <c r="T21" s="4">
        <v>0</v>
      </c>
      <c r="U21" s="4">
        <v>0</v>
      </c>
      <c r="V21" s="4">
        <v>0</v>
      </c>
      <c r="W21" s="4">
        <v>0</v>
      </c>
      <c r="AF21" s="4">
        <v>5000</v>
      </c>
      <c r="AT21" s="4">
        <v>5910.7237141927098</v>
      </c>
      <c r="AU21" s="4">
        <v>3961.5953371365699</v>
      </c>
      <c r="AV21" s="4">
        <v>3962.77889854355</v>
      </c>
      <c r="BA21" s="4">
        <v>0.941636562347412</v>
      </c>
      <c r="BB21" s="4">
        <v>0.52739274501800504</v>
      </c>
    </row>
    <row r="22" spans="1:54" x14ac:dyDescent="0.35">
      <c r="A22" s="4" t="s">
        <v>94</v>
      </c>
      <c r="B22" s="4">
        <v>123</v>
      </c>
      <c r="C22" s="4" t="s">
        <v>90</v>
      </c>
      <c r="D22" s="4">
        <f t="shared" si="0"/>
        <v>2.6010456085204998</v>
      </c>
      <c r="E22" s="4">
        <v>0.65026140213012695</v>
      </c>
      <c r="F22" s="4" t="s">
        <v>67</v>
      </c>
      <c r="G22" s="4" t="s">
        <v>68</v>
      </c>
      <c r="H22" s="4" t="s">
        <v>69</v>
      </c>
      <c r="I22" s="4" t="s">
        <v>69</v>
      </c>
      <c r="J22" s="4" t="s">
        <v>70</v>
      </c>
      <c r="K22" s="4" t="s">
        <v>71</v>
      </c>
      <c r="L22" s="4">
        <v>13.0052280426025</v>
      </c>
      <c r="O22" s="4">
        <v>1.1181397438049301</v>
      </c>
      <c r="P22" s="4">
        <v>0.33572643995285001</v>
      </c>
      <c r="Q22" s="4">
        <v>19907</v>
      </c>
      <c r="R22" s="4">
        <v>11</v>
      </c>
      <c r="S22" s="4">
        <v>19896</v>
      </c>
      <c r="T22" s="4">
        <v>0</v>
      </c>
      <c r="U22" s="4">
        <v>0</v>
      </c>
      <c r="V22" s="4">
        <v>0</v>
      </c>
      <c r="W22" s="4">
        <v>0</v>
      </c>
      <c r="AF22" s="4">
        <v>5000</v>
      </c>
      <c r="AT22" s="4">
        <v>5949.6090642755698</v>
      </c>
      <c r="AU22" s="4">
        <v>3974.5666341440301</v>
      </c>
      <c r="AV22" s="4">
        <v>3975.6579822492899</v>
      </c>
      <c r="BA22" s="4">
        <v>0.86711478233337402</v>
      </c>
      <c r="BB22" s="4">
        <v>0.47299993038177501</v>
      </c>
    </row>
    <row r="23" spans="1:54" x14ac:dyDescent="0.35">
      <c r="A23" s="4" t="s">
        <v>95</v>
      </c>
      <c r="B23" s="4">
        <v>124</v>
      </c>
      <c r="C23" s="4" t="s">
        <v>90</v>
      </c>
      <c r="D23" s="4">
        <f t="shared" si="0"/>
        <v>1.6189300537109379</v>
      </c>
      <c r="E23" s="4">
        <v>0.404732495546341</v>
      </c>
      <c r="F23" s="4" t="s">
        <v>67</v>
      </c>
      <c r="G23" s="4" t="s">
        <v>68</v>
      </c>
      <c r="H23" s="4" t="s">
        <v>69</v>
      </c>
      <c r="I23" s="4" t="s">
        <v>69</v>
      </c>
      <c r="J23" s="4" t="s">
        <v>70</v>
      </c>
      <c r="K23" s="4" t="s">
        <v>71</v>
      </c>
      <c r="L23" s="4">
        <v>8.0946502685546893</v>
      </c>
      <c r="O23" s="4">
        <v>0.78831607103347801</v>
      </c>
      <c r="P23" s="4">
        <v>0.17193648219108601</v>
      </c>
      <c r="Q23" s="4">
        <v>20351</v>
      </c>
      <c r="R23" s="4">
        <v>7</v>
      </c>
      <c r="S23" s="4">
        <v>20344</v>
      </c>
      <c r="T23" s="4">
        <v>0</v>
      </c>
      <c r="U23" s="4">
        <v>0</v>
      </c>
      <c r="V23" s="4">
        <v>0</v>
      </c>
      <c r="W23" s="4">
        <v>0</v>
      </c>
      <c r="AF23" s="4">
        <v>5000</v>
      </c>
      <c r="AT23" s="4">
        <v>6029.9174107142899</v>
      </c>
      <c r="AU23" s="4">
        <v>3937.7481778377701</v>
      </c>
      <c r="AV23" s="4">
        <v>3938.4678075675201</v>
      </c>
      <c r="BA23" s="4">
        <v>0.57892590761184703</v>
      </c>
      <c r="BB23" s="4">
        <v>0.26959416270255998</v>
      </c>
    </row>
    <row r="24" spans="1:54" x14ac:dyDescent="0.35">
      <c r="A24" s="4" t="s">
        <v>96</v>
      </c>
      <c r="B24" s="4">
        <v>125</v>
      </c>
      <c r="C24" s="4" t="s">
        <v>90</v>
      </c>
      <c r="D24" s="4">
        <f t="shared" si="0"/>
        <v>0.98059644699096604</v>
      </c>
      <c r="E24" s="4">
        <v>0.245149105787277</v>
      </c>
      <c r="F24" s="4" t="s">
        <v>67</v>
      </c>
      <c r="G24" s="4" t="s">
        <v>68</v>
      </c>
      <c r="H24" s="4" t="s">
        <v>69</v>
      </c>
      <c r="I24" s="4" t="s">
        <v>69</v>
      </c>
      <c r="J24" s="4" t="s">
        <v>70</v>
      </c>
      <c r="K24" s="4" t="s">
        <v>71</v>
      </c>
      <c r="L24" s="4">
        <v>4.9029822349548304</v>
      </c>
      <c r="O24" s="4">
        <v>0.57808214426040605</v>
      </c>
      <c r="P24" s="4">
        <v>7.3968358337879195E-2</v>
      </c>
      <c r="Q24" s="4">
        <v>19198</v>
      </c>
      <c r="R24" s="4">
        <v>4</v>
      </c>
      <c r="S24" s="4">
        <v>19194</v>
      </c>
      <c r="T24" s="4">
        <v>0</v>
      </c>
      <c r="U24" s="4">
        <v>0</v>
      </c>
      <c r="V24" s="4">
        <v>0</v>
      </c>
      <c r="W24" s="4">
        <v>0</v>
      </c>
      <c r="AF24" s="4">
        <v>5000</v>
      </c>
      <c r="AT24" s="4">
        <v>6832.8056640625</v>
      </c>
      <c r="AU24" s="4">
        <v>3915.5357191191702</v>
      </c>
      <c r="AV24" s="4">
        <v>3916.1435470064398</v>
      </c>
      <c r="BA24" s="4">
        <v>0.39158877730369601</v>
      </c>
      <c r="BB24" s="4">
        <v>0.140770629048347</v>
      </c>
    </row>
    <row r="25" spans="1:54" x14ac:dyDescent="0.35">
      <c r="A25" s="4" t="s">
        <v>97</v>
      </c>
      <c r="B25" s="4">
        <v>126</v>
      </c>
      <c r="C25" s="4" t="s">
        <v>90</v>
      </c>
      <c r="D25" s="4">
        <f t="shared" si="0"/>
        <v>0.232188606262208</v>
      </c>
      <c r="E25" s="4">
        <v>5.80471493303776E-2</v>
      </c>
      <c r="F25" s="4" t="s">
        <v>67</v>
      </c>
      <c r="G25" s="4" t="s">
        <v>68</v>
      </c>
      <c r="H25" s="4" t="s">
        <v>69</v>
      </c>
      <c r="I25" s="4" t="s">
        <v>69</v>
      </c>
      <c r="J25" s="4" t="s">
        <v>70</v>
      </c>
      <c r="K25" s="4" t="s">
        <v>71</v>
      </c>
      <c r="L25" s="4">
        <v>1.16094303131104</v>
      </c>
      <c r="O25" s="4">
        <v>0.277259021997452</v>
      </c>
      <c r="P25" s="4">
        <v>2.4379224050790102E-3</v>
      </c>
      <c r="Q25" s="4">
        <v>20268</v>
      </c>
      <c r="R25" s="4">
        <v>1</v>
      </c>
      <c r="S25" s="4">
        <v>20267</v>
      </c>
      <c r="T25" s="4">
        <v>0</v>
      </c>
      <c r="U25" s="4">
        <v>0</v>
      </c>
      <c r="V25" s="4">
        <v>0</v>
      </c>
      <c r="W25" s="4">
        <v>0</v>
      </c>
      <c r="AF25" s="4">
        <v>5000</v>
      </c>
      <c r="AT25" s="4">
        <v>6129.5517578125</v>
      </c>
      <c r="AU25" s="4">
        <v>3927.6163076685998</v>
      </c>
      <c r="AV25" s="4">
        <v>3927.7249486519299</v>
      </c>
      <c r="BA25" s="4">
        <v>0.144484668970108</v>
      </c>
      <c r="BB25" s="4">
        <v>1.5730494633317001E-2</v>
      </c>
    </row>
    <row r="26" spans="1:54" x14ac:dyDescent="0.35">
      <c r="A26" s="4" t="s">
        <v>98</v>
      </c>
      <c r="B26" s="4" t="s">
        <v>86</v>
      </c>
      <c r="C26" s="4" t="s">
        <v>90</v>
      </c>
      <c r="D26" s="4">
        <f t="shared" si="0"/>
        <v>0.45081977844238202</v>
      </c>
      <c r="E26" s="4">
        <v>0.112704940140247</v>
      </c>
      <c r="F26" s="4" t="s">
        <v>67</v>
      </c>
      <c r="G26" s="4" t="s">
        <v>68</v>
      </c>
      <c r="H26" s="4" t="s">
        <v>69</v>
      </c>
      <c r="I26" s="4" t="s">
        <v>69</v>
      </c>
      <c r="J26" s="4" t="s">
        <v>70</v>
      </c>
      <c r="K26" s="4" t="s">
        <v>71</v>
      </c>
      <c r="L26" s="4">
        <v>2.2540988922119101</v>
      </c>
      <c r="O26" s="4">
        <v>0.36103206872940102</v>
      </c>
      <c r="P26" s="4">
        <v>1.7074106261134099E-2</v>
      </c>
      <c r="Q26" s="4">
        <v>20878</v>
      </c>
      <c r="R26" s="4">
        <v>2</v>
      </c>
      <c r="S26" s="4">
        <v>20876</v>
      </c>
      <c r="T26" s="4">
        <v>0</v>
      </c>
      <c r="U26" s="4">
        <v>0</v>
      </c>
      <c r="V26" s="4">
        <v>0</v>
      </c>
      <c r="W26" s="4">
        <v>0</v>
      </c>
      <c r="AF26" s="4">
        <v>5000</v>
      </c>
      <c r="AT26" s="4">
        <v>21130.6279296875</v>
      </c>
      <c r="AU26" s="4">
        <v>3840.5227595174101</v>
      </c>
      <c r="AV26" s="4">
        <v>3842.1790585087201</v>
      </c>
      <c r="BA26" s="4">
        <v>0.21668483316898299</v>
      </c>
      <c r="BB26" s="4">
        <v>4.8912622034549699E-2</v>
      </c>
    </row>
    <row r="27" spans="1:54" x14ac:dyDescent="0.35">
      <c r="A27" s="4" t="s">
        <v>99</v>
      </c>
      <c r="B27" s="4">
        <v>127</v>
      </c>
      <c r="C27" s="4" t="s">
        <v>90</v>
      </c>
      <c r="D27" s="4">
        <f t="shared" si="0"/>
        <v>0</v>
      </c>
      <c r="E27" s="4">
        <v>0</v>
      </c>
      <c r="F27" s="4" t="s">
        <v>67</v>
      </c>
      <c r="G27" s="4" t="s">
        <v>68</v>
      </c>
      <c r="H27" s="4" t="s">
        <v>69</v>
      </c>
      <c r="I27" s="4" t="s">
        <v>69</v>
      </c>
      <c r="J27" s="4" t="s">
        <v>70</v>
      </c>
      <c r="K27" s="4" t="s">
        <v>71</v>
      </c>
      <c r="L27" s="4">
        <v>0</v>
      </c>
      <c r="O27" s="4">
        <v>0.163350969552994</v>
      </c>
      <c r="P27" s="4">
        <v>0</v>
      </c>
      <c r="Q27" s="4">
        <v>21579</v>
      </c>
      <c r="R27" s="4">
        <v>0</v>
      </c>
      <c r="S27" s="4">
        <v>21579</v>
      </c>
      <c r="T27" s="4">
        <v>0</v>
      </c>
      <c r="U27" s="4">
        <v>0</v>
      </c>
      <c r="V27" s="4">
        <v>0</v>
      </c>
      <c r="W27" s="4">
        <v>0</v>
      </c>
      <c r="AF27" s="4">
        <v>5000</v>
      </c>
      <c r="AT27" s="4">
        <v>0</v>
      </c>
      <c r="AU27" s="4">
        <v>3805.4063784117002</v>
      </c>
      <c r="AV27" s="4">
        <v>3805.4063784117002</v>
      </c>
      <c r="BA27" s="4">
        <v>7.4639193713664995E-2</v>
      </c>
      <c r="BB27" s="4">
        <v>0</v>
      </c>
    </row>
    <row r="28" spans="1:54" x14ac:dyDescent="0.35">
      <c r="A28" s="4" t="s">
        <v>100</v>
      </c>
      <c r="B28" s="4">
        <v>128</v>
      </c>
      <c r="C28" s="4" t="s">
        <v>90</v>
      </c>
      <c r="D28" s="4">
        <f t="shared" si="0"/>
        <v>1.136274909973144</v>
      </c>
      <c r="E28" s="4">
        <v>0.284068733453751</v>
      </c>
      <c r="F28" s="4" t="s">
        <v>67</v>
      </c>
      <c r="G28" s="4" t="s">
        <v>68</v>
      </c>
      <c r="H28" s="4" t="s">
        <v>69</v>
      </c>
      <c r="I28" s="4" t="s">
        <v>69</v>
      </c>
      <c r="J28" s="4" t="s">
        <v>70</v>
      </c>
      <c r="K28" s="4" t="s">
        <v>71</v>
      </c>
      <c r="L28" s="4">
        <v>5.68137454986572</v>
      </c>
      <c r="O28" s="4">
        <v>0.61736875772476196</v>
      </c>
      <c r="P28" s="4">
        <v>9.9870741367340102E-2</v>
      </c>
      <c r="Q28" s="4">
        <v>20710</v>
      </c>
      <c r="R28" s="4">
        <v>5</v>
      </c>
      <c r="S28" s="4">
        <v>20705</v>
      </c>
      <c r="T28" s="4">
        <v>0</v>
      </c>
      <c r="U28" s="4">
        <v>0</v>
      </c>
      <c r="V28" s="4">
        <v>0</v>
      </c>
      <c r="W28" s="4">
        <v>0</v>
      </c>
      <c r="AF28" s="4">
        <v>5000</v>
      </c>
      <c r="AT28" s="4">
        <v>5838.2483398437498</v>
      </c>
      <c r="AU28" s="4">
        <v>3887.5346412376798</v>
      </c>
      <c r="AV28" s="4">
        <v>3888.0056006047998</v>
      </c>
      <c r="BA28" s="4">
        <v>0.43266397714614901</v>
      </c>
      <c r="BB28" s="4">
        <v>0.17418278753757499</v>
      </c>
    </row>
    <row r="29" spans="1:54" x14ac:dyDescent="0.35">
      <c r="A29" s="4" t="s">
        <v>101</v>
      </c>
      <c r="B29" s="4">
        <v>129</v>
      </c>
      <c r="C29" s="4" t="s">
        <v>90</v>
      </c>
      <c r="D29" s="4">
        <f t="shared" si="0"/>
        <v>0.46724739074706995</v>
      </c>
      <c r="E29" s="4">
        <v>0.116811849176884</v>
      </c>
      <c r="F29" s="4" t="s">
        <v>67</v>
      </c>
      <c r="G29" s="4" t="s">
        <v>68</v>
      </c>
      <c r="H29" s="4" t="s">
        <v>69</v>
      </c>
      <c r="I29" s="4" t="s">
        <v>69</v>
      </c>
      <c r="J29" s="4" t="s">
        <v>70</v>
      </c>
      <c r="K29" s="4" t="s">
        <v>71</v>
      </c>
      <c r="L29" s="4">
        <v>2.3362369537353498</v>
      </c>
      <c r="O29" s="4">
        <v>0.37418931722641002</v>
      </c>
      <c r="P29" s="4">
        <v>1.7696250230073901E-2</v>
      </c>
      <c r="Q29" s="4">
        <v>20144</v>
      </c>
      <c r="R29" s="4">
        <v>2</v>
      </c>
      <c r="S29" s="4">
        <v>20142</v>
      </c>
      <c r="T29" s="4">
        <v>0</v>
      </c>
      <c r="U29" s="4">
        <v>0</v>
      </c>
      <c r="V29" s="4">
        <v>0</v>
      </c>
      <c r="W29" s="4">
        <v>0</v>
      </c>
      <c r="AF29" s="4">
        <v>5000</v>
      </c>
      <c r="AT29" s="4">
        <v>6236.44384765625</v>
      </c>
      <c r="AU29" s="4">
        <v>3875.2208191105801</v>
      </c>
      <c r="AV29" s="4">
        <v>3875.4552534859399</v>
      </c>
      <c r="BA29" s="4">
        <v>0.22458107769489299</v>
      </c>
      <c r="BB29" s="4">
        <v>5.0694916397333097E-2</v>
      </c>
    </row>
    <row r="30" spans="1:54" x14ac:dyDescent="0.35">
      <c r="A30" s="4" t="s">
        <v>102</v>
      </c>
      <c r="B30" s="4">
        <v>1210</v>
      </c>
      <c r="C30" s="4" t="s">
        <v>90</v>
      </c>
      <c r="D30" s="4">
        <f t="shared" si="0"/>
        <v>1.0354546546936041</v>
      </c>
      <c r="E30" s="4">
        <v>0.25886365771293601</v>
      </c>
      <c r="F30" s="4" t="s">
        <v>67</v>
      </c>
      <c r="G30" s="4" t="s">
        <v>68</v>
      </c>
      <c r="H30" s="4" t="s">
        <v>69</v>
      </c>
      <c r="I30" s="4" t="s">
        <v>69</v>
      </c>
      <c r="J30" s="4" t="s">
        <v>70</v>
      </c>
      <c r="K30" s="4" t="s">
        <v>71</v>
      </c>
      <c r="L30" s="4">
        <v>5.1772732734680202</v>
      </c>
      <c r="O30" s="4">
        <v>0.61042696237564098</v>
      </c>
      <c r="P30" s="4">
        <v>7.8106112778186798E-2</v>
      </c>
      <c r="Q30" s="4">
        <v>18181</v>
      </c>
      <c r="R30" s="4">
        <v>4</v>
      </c>
      <c r="S30" s="4">
        <v>18177</v>
      </c>
      <c r="T30" s="4">
        <v>0</v>
      </c>
      <c r="U30" s="4">
        <v>0</v>
      </c>
      <c r="V30" s="4">
        <v>0</v>
      </c>
      <c r="W30" s="4">
        <v>0</v>
      </c>
      <c r="AF30" s="4">
        <v>5000</v>
      </c>
      <c r="AT30" s="4">
        <v>6366.2244873046902</v>
      </c>
      <c r="AU30" s="4">
        <v>3787.0472031130698</v>
      </c>
      <c r="AV30" s="4">
        <v>3787.6146476506001</v>
      </c>
      <c r="BA30" s="4">
        <v>0.41349714994430498</v>
      </c>
      <c r="BB30" s="4">
        <v>0.148645490407944</v>
      </c>
    </row>
    <row r="31" spans="1:54" x14ac:dyDescent="0.35">
      <c r="A31" s="4" t="s">
        <v>103</v>
      </c>
      <c r="B31" s="4" t="s">
        <v>156</v>
      </c>
      <c r="C31" s="4" t="s">
        <v>90</v>
      </c>
      <c r="D31" s="4">
        <f t="shared" si="0"/>
        <v>0.47943382263183604</v>
      </c>
      <c r="E31" s="4">
        <v>0.119858451187611</v>
      </c>
      <c r="F31" s="4" t="s">
        <v>67</v>
      </c>
      <c r="G31" s="4" t="s">
        <v>68</v>
      </c>
      <c r="H31" s="4" t="s">
        <v>69</v>
      </c>
      <c r="I31" s="4" t="s">
        <v>69</v>
      </c>
      <c r="J31" s="4" t="s">
        <v>70</v>
      </c>
      <c r="K31" s="4" t="s">
        <v>71</v>
      </c>
      <c r="L31" s="4">
        <v>2.3971691131591801</v>
      </c>
      <c r="O31" s="4">
        <v>0.38394972681999201</v>
      </c>
      <c r="P31" s="4">
        <v>1.81577708572149E-2</v>
      </c>
      <c r="Q31" s="4">
        <v>19632</v>
      </c>
      <c r="R31" s="4">
        <v>2</v>
      </c>
      <c r="S31" s="4">
        <v>19630</v>
      </c>
      <c r="T31" s="4">
        <v>0</v>
      </c>
      <c r="U31" s="4">
        <v>0</v>
      </c>
      <c r="V31" s="4">
        <v>0</v>
      </c>
      <c r="W31" s="4">
        <v>0</v>
      </c>
      <c r="AF31" s="4">
        <v>5000</v>
      </c>
      <c r="AT31" s="4">
        <v>6466.4514160156295</v>
      </c>
      <c r="AU31" s="4">
        <v>4008.9134293636398</v>
      </c>
      <c r="AV31" s="4">
        <v>4009.1637897942301</v>
      </c>
      <c r="BA31" s="4">
        <v>0.23043869435787201</v>
      </c>
      <c r="BB31" s="4">
        <v>5.2017066627740902E-2</v>
      </c>
    </row>
    <row r="32" spans="1:54" x14ac:dyDescent="0.35">
      <c r="A32" s="4" t="s">
        <v>104</v>
      </c>
      <c r="B32" s="4" t="s">
        <v>157</v>
      </c>
      <c r="C32" s="4" t="s">
        <v>90</v>
      </c>
      <c r="D32" s="4">
        <f t="shared" si="0"/>
        <v>0.48922781944275001</v>
      </c>
      <c r="E32" s="4">
        <v>0.122306957840919</v>
      </c>
      <c r="F32" s="4" t="s">
        <v>67</v>
      </c>
      <c r="G32" s="4" t="s">
        <v>68</v>
      </c>
      <c r="H32" s="4" t="s">
        <v>69</v>
      </c>
      <c r="I32" s="4" t="s">
        <v>69</v>
      </c>
      <c r="J32" s="4" t="s">
        <v>70</v>
      </c>
      <c r="K32" s="4" t="s">
        <v>71</v>
      </c>
      <c r="L32" s="4">
        <v>2.44613909721375</v>
      </c>
      <c r="O32" s="4">
        <v>0.39179405570030201</v>
      </c>
      <c r="P32" s="4">
        <v>1.8528686836361899E-2</v>
      </c>
      <c r="Q32" s="4">
        <v>19239</v>
      </c>
      <c r="R32" s="4">
        <v>2</v>
      </c>
      <c r="S32" s="4">
        <v>19237</v>
      </c>
      <c r="T32" s="4">
        <v>0</v>
      </c>
      <c r="U32" s="4">
        <v>0</v>
      </c>
      <c r="V32" s="4">
        <v>0</v>
      </c>
      <c r="W32" s="4">
        <v>0</v>
      </c>
      <c r="AF32" s="4">
        <v>5000</v>
      </c>
      <c r="AT32" s="4">
        <v>8075.60595703125</v>
      </c>
      <c r="AU32" s="4">
        <v>3888.4666780472899</v>
      </c>
      <c r="AV32" s="4">
        <v>3888.9019542340998</v>
      </c>
      <c r="BA32" s="4">
        <v>0.23514640331268299</v>
      </c>
      <c r="BB32" s="4">
        <v>5.3079657256603199E-2</v>
      </c>
    </row>
    <row r="33" spans="1:54" x14ac:dyDescent="0.35">
      <c r="A33" s="4" t="s">
        <v>105</v>
      </c>
      <c r="B33" s="4" t="s">
        <v>88</v>
      </c>
      <c r="C33" s="4" t="s">
        <v>90</v>
      </c>
      <c r="D33" s="4">
        <f t="shared" si="0"/>
        <v>36.991665649414003</v>
      </c>
      <c r="E33" s="4">
        <v>9.2479162216186506</v>
      </c>
      <c r="F33" s="4" t="s">
        <v>67</v>
      </c>
      <c r="G33" s="4" t="s">
        <v>68</v>
      </c>
      <c r="H33" s="4" t="s">
        <v>69</v>
      </c>
      <c r="I33" s="4" t="s">
        <v>69</v>
      </c>
      <c r="J33" s="4" t="s">
        <v>70</v>
      </c>
      <c r="K33" s="4" t="s">
        <v>71</v>
      </c>
      <c r="L33" s="4">
        <v>184.95832824707</v>
      </c>
      <c r="O33" s="4">
        <v>10.7975416183472</v>
      </c>
      <c r="P33" s="4">
        <v>7.7003288269043004</v>
      </c>
      <c r="Q33" s="4">
        <v>17497</v>
      </c>
      <c r="R33" s="4">
        <v>137</v>
      </c>
      <c r="S33" s="4">
        <v>17360</v>
      </c>
      <c r="T33" s="4">
        <v>0</v>
      </c>
      <c r="U33" s="4">
        <v>0</v>
      </c>
      <c r="V33" s="4">
        <v>0</v>
      </c>
      <c r="W33" s="4">
        <v>0</v>
      </c>
      <c r="AF33" s="4">
        <v>5000</v>
      </c>
      <c r="AT33" s="4">
        <v>5915.8774128934801</v>
      </c>
      <c r="AU33" s="4">
        <v>3926.7585668889101</v>
      </c>
      <c r="AV33" s="4">
        <v>3942.33319579115</v>
      </c>
      <c r="BA33" s="4">
        <v>10.0382852554321</v>
      </c>
      <c r="BB33" s="4">
        <v>8.4580755233764595</v>
      </c>
    </row>
    <row r="34" spans="1:54" x14ac:dyDescent="0.35">
      <c r="A34" s="4" t="s">
        <v>109</v>
      </c>
      <c r="B34" s="4" t="s">
        <v>140</v>
      </c>
      <c r="C34" s="4" t="s">
        <v>66</v>
      </c>
      <c r="D34" s="4">
        <f t="shared" si="0"/>
        <v>34.508843994140605</v>
      </c>
      <c r="E34" s="4">
        <v>8.6272106170654297</v>
      </c>
      <c r="F34" s="4" t="s">
        <v>67</v>
      </c>
      <c r="G34" s="4" t="s">
        <v>68</v>
      </c>
      <c r="H34" s="4" t="s">
        <v>69</v>
      </c>
      <c r="I34" s="4" t="s">
        <v>69</v>
      </c>
      <c r="J34" s="4" t="s">
        <v>70</v>
      </c>
      <c r="K34" s="4" t="s">
        <v>71</v>
      </c>
      <c r="L34" s="4">
        <v>172.54421997070301</v>
      </c>
      <c r="O34" s="4">
        <v>10.0371694564819</v>
      </c>
      <c r="P34" s="4">
        <v>7.2189393043518102</v>
      </c>
      <c r="Q34" s="4">
        <v>19709</v>
      </c>
      <c r="R34" s="4">
        <v>144</v>
      </c>
      <c r="S34" s="4">
        <v>19565</v>
      </c>
      <c r="T34" s="4">
        <v>0</v>
      </c>
      <c r="U34" s="4">
        <v>0</v>
      </c>
      <c r="V34" s="4">
        <v>0</v>
      </c>
      <c r="W34" s="4">
        <v>0</v>
      </c>
      <c r="AF34" s="4">
        <v>4038</v>
      </c>
      <c r="AT34" s="4">
        <v>5627.2546420627204</v>
      </c>
      <c r="AU34" s="4">
        <v>3357.6021063726898</v>
      </c>
      <c r="AV34" s="4">
        <v>3374.1848840447801</v>
      </c>
      <c r="BA34" s="4">
        <v>9.3463649749755895</v>
      </c>
      <c r="BB34" s="4">
        <v>7.9084939956665004</v>
      </c>
    </row>
    <row r="35" spans="1:54" x14ac:dyDescent="0.35">
      <c r="A35" s="4" t="s">
        <v>110</v>
      </c>
      <c r="B35" s="4" t="s">
        <v>141</v>
      </c>
      <c r="C35" s="4" t="s">
        <v>66</v>
      </c>
      <c r="D35" s="4">
        <f t="shared" si="0"/>
        <v>31.587329101562602</v>
      </c>
      <c r="E35" s="4">
        <v>7.8968324661254901</v>
      </c>
      <c r="F35" s="4" t="s">
        <v>67</v>
      </c>
      <c r="G35" s="4" t="s">
        <v>68</v>
      </c>
      <c r="H35" s="4" t="s">
        <v>69</v>
      </c>
      <c r="I35" s="4" t="s">
        <v>69</v>
      </c>
      <c r="J35" s="4" t="s">
        <v>70</v>
      </c>
      <c r="K35" s="4" t="s">
        <v>71</v>
      </c>
      <c r="L35" s="4">
        <v>157.93664550781301</v>
      </c>
      <c r="O35" s="4">
        <v>9.2603683471679705</v>
      </c>
      <c r="P35" s="4">
        <v>6.5348753929138201</v>
      </c>
      <c r="Q35" s="4">
        <v>19283</v>
      </c>
      <c r="R35" s="4">
        <v>129</v>
      </c>
      <c r="S35" s="4">
        <v>19154</v>
      </c>
      <c r="T35" s="4">
        <v>0</v>
      </c>
      <c r="U35" s="4">
        <v>0</v>
      </c>
      <c r="V35" s="4">
        <v>0</v>
      </c>
      <c r="W35" s="4">
        <v>0</v>
      </c>
      <c r="AF35" s="4">
        <v>4038</v>
      </c>
      <c r="AT35" s="4">
        <v>5680.1914705971403</v>
      </c>
      <c r="AU35" s="4">
        <v>3333.9863917540101</v>
      </c>
      <c r="AV35" s="4">
        <v>3349.68210586337</v>
      </c>
      <c r="BA35" s="4">
        <v>8.5923166275024396</v>
      </c>
      <c r="BB35" s="4">
        <v>7.2017593383789098</v>
      </c>
    </row>
    <row r="36" spans="1:54" x14ac:dyDescent="0.35">
      <c r="A36" s="4" t="s">
        <v>111</v>
      </c>
      <c r="B36" s="4" t="s">
        <v>142</v>
      </c>
      <c r="C36" s="4" t="s">
        <v>66</v>
      </c>
      <c r="D36" s="4">
        <f t="shared" si="0"/>
        <v>17.667465209960941</v>
      </c>
      <c r="E36" s="4">
        <v>4.4168663024902299</v>
      </c>
      <c r="F36" s="4" t="s">
        <v>67</v>
      </c>
      <c r="G36" s="4" t="s">
        <v>68</v>
      </c>
      <c r="H36" s="4" t="s">
        <v>69</v>
      </c>
      <c r="I36" s="4" t="s">
        <v>69</v>
      </c>
      <c r="J36" s="4" t="s">
        <v>70</v>
      </c>
      <c r="K36" s="4" t="s">
        <v>71</v>
      </c>
      <c r="L36" s="4">
        <v>88.337326049804702</v>
      </c>
      <c r="O36" s="4">
        <v>5.4746165275573704</v>
      </c>
      <c r="P36" s="4">
        <v>3.50552153587341</v>
      </c>
      <c r="Q36" s="4">
        <v>20815</v>
      </c>
      <c r="R36" s="4">
        <v>78</v>
      </c>
      <c r="S36" s="4">
        <v>20737</v>
      </c>
      <c r="T36" s="4">
        <v>0</v>
      </c>
      <c r="U36" s="4">
        <v>0</v>
      </c>
      <c r="V36" s="4">
        <v>0</v>
      </c>
      <c r="W36" s="4">
        <v>0</v>
      </c>
      <c r="AF36" s="4">
        <v>4038</v>
      </c>
      <c r="AT36" s="4">
        <v>5725.6763759515197</v>
      </c>
      <c r="AU36" s="4">
        <v>3362.0220278018701</v>
      </c>
      <c r="AV36" s="4">
        <v>3370.8793441196999</v>
      </c>
      <c r="BA36" s="4">
        <v>4.9347248077392596</v>
      </c>
      <c r="BB36" s="4">
        <v>3.9367201328277601</v>
      </c>
    </row>
    <row r="37" spans="1:54" x14ac:dyDescent="0.35">
      <c r="A37" s="4" t="s">
        <v>112</v>
      </c>
      <c r="B37" s="4" t="s">
        <v>143</v>
      </c>
      <c r="C37" s="4" t="s">
        <v>66</v>
      </c>
      <c r="D37" s="4">
        <f t="shared" si="0"/>
        <v>16.45016784667968</v>
      </c>
      <c r="E37" s="4">
        <v>4.1125421524047896</v>
      </c>
      <c r="F37" s="4" t="s">
        <v>67</v>
      </c>
      <c r="G37" s="4" t="s">
        <v>68</v>
      </c>
      <c r="H37" s="4" t="s">
        <v>69</v>
      </c>
      <c r="I37" s="4" t="s">
        <v>69</v>
      </c>
      <c r="J37" s="4" t="s">
        <v>70</v>
      </c>
      <c r="K37" s="4" t="s">
        <v>71</v>
      </c>
      <c r="L37" s="4">
        <v>82.250839233398395</v>
      </c>
      <c r="O37" s="4">
        <v>5.1989431381225604</v>
      </c>
      <c r="P37" s="4">
        <v>3.1897022724151598</v>
      </c>
      <c r="Q37" s="4">
        <v>18627</v>
      </c>
      <c r="R37" s="4">
        <v>65</v>
      </c>
      <c r="S37" s="4">
        <v>18562</v>
      </c>
      <c r="T37" s="4">
        <v>0</v>
      </c>
      <c r="U37" s="4">
        <v>0</v>
      </c>
      <c r="V37" s="4">
        <v>0</v>
      </c>
      <c r="W37" s="4">
        <v>0</v>
      </c>
      <c r="AF37" s="4">
        <v>4038</v>
      </c>
      <c r="AT37" s="4">
        <v>5648.4645432692296</v>
      </c>
      <c r="AU37" s="4">
        <v>3277.84480908261</v>
      </c>
      <c r="AV37" s="4">
        <v>3286.1172245398602</v>
      </c>
      <c r="BA37" s="4">
        <v>4.6426501274108896</v>
      </c>
      <c r="BB37" s="4">
        <v>3.6245493888854998</v>
      </c>
    </row>
    <row r="38" spans="1:54" x14ac:dyDescent="0.35">
      <c r="A38" s="4" t="s">
        <v>107</v>
      </c>
      <c r="B38" s="4" t="s">
        <v>144</v>
      </c>
      <c r="C38" s="4" t="s">
        <v>66</v>
      </c>
      <c r="D38" s="4">
        <f t="shared" si="0"/>
        <v>22.322637939453198</v>
      </c>
      <c r="E38" s="4">
        <v>5.5806593894958496</v>
      </c>
      <c r="F38" s="4" t="s">
        <v>67</v>
      </c>
      <c r="G38" s="4" t="s">
        <v>68</v>
      </c>
      <c r="H38" s="4" t="s">
        <v>69</v>
      </c>
      <c r="I38" s="4" t="s">
        <v>69</v>
      </c>
      <c r="J38" s="4" t="s">
        <v>70</v>
      </c>
      <c r="K38" s="4" t="s">
        <v>71</v>
      </c>
      <c r="L38" s="4">
        <v>111.61318969726599</v>
      </c>
      <c r="O38" s="4">
        <v>6.7772588729858398</v>
      </c>
      <c r="P38" s="4">
        <v>4.5345959663391104</v>
      </c>
      <c r="Q38" s="4">
        <v>20286</v>
      </c>
      <c r="R38" s="4">
        <v>96</v>
      </c>
      <c r="S38" s="4">
        <v>20190</v>
      </c>
      <c r="T38" s="4">
        <v>0</v>
      </c>
      <c r="U38" s="4">
        <v>0</v>
      </c>
      <c r="V38" s="4">
        <v>0</v>
      </c>
      <c r="W38" s="4">
        <v>0</v>
      </c>
      <c r="AF38" s="4">
        <v>4038</v>
      </c>
      <c r="AT38" s="4">
        <v>5655.3271128336601</v>
      </c>
      <c r="AU38" s="4">
        <v>3361.5846408218599</v>
      </c>
      <c r="AV38" s="4">
        <v>3372.4393818902499</v>
      </c>
      <c r="BA38" s="4">
        <v>6.16851711273193</v>
      </c>
      <c r="BB38" s="4">
        <v>5.0315928459167498</v>
      </c>
    </row>
    <row r="39" spans="1:54" x14ac:dyDescent="0.35">
      <c r="A39" s="4" t="s">
        <v>108</v>
      </c>
      <c r="B39" s="4" t="s">
        <v>145</v>
      </c>
      <c r="C39" s="4" t="s">
        <v>66</v>
      </c>
      <c r="D39" s="4">
        <f t="shared" si="0"/>
        <v>20.598756408691401</v>
      </c>
      <c r="E39" s="4">
        <v>5.1496891975402797</v>
      </c>
      <c r="F39" s="4" t="s">
        <v>67</v>
      </c>
      <c r="G39" s="4" t="s">
        <v>68</v>
      </c>
      <c r="H39" s="4" t="s">
        <v>69</v>
      </c>
      <c r="I39" s="4" t="s">
        <v>69</v>
      </c>
      <c r="J39" s="4" t="s">
        <v>70</v>
      </c>
      <c r="K39" s="4" t="s">
        <v>71</v>
      </c>
      <c r="L39" s="4">
        <v>102.993782043457</v>
      </c>
      <c r="O39" s="4">
        <v>6.29917669296265</v>
      </c>
      <c r="P39" s="4">
        <v>4.1499280929565403</v>
      </c>
      <c r="Q39" s="4">
        <v>20377</v>
      </c>
      <c r="R39" s="4">
        <v>89</v>
      </c>
      <c r="S39" s="4">
        <v>20288</v>
      </c>
      <c r="T39" s="4">
        <v>0</v>
      </c>
      <c r="U39" s="4">
        <v>0</v>
      </c>
      <c r="V39" s="4">
        <v>0</v>
      </c>
      <c r="W39" s="4">
        <v>0</v>
      </c>
      <c r="AF39" s="4">
        <v>4038</v>
      </c>
      <c r="AT39" s="4">
        <v>5781.95040927844</v>
      </c>
      <c r="AU39" s="4">
        <v>3435.4747710002298</v>
      </c>
      <c r="AV39" s="4">
        <v>3445.72340091664</v>
      </c>
      <c r="BA39" s="4">
        <v>5.7137041091918901</v>
      </c>
      <c r="BB39" s="4">
        <v>4.6242566108703604</v>
      </c>
    </row>
    <row r="40" spans="1:54" x14ac:dyDescent="0.35">
      <c r="A40" s="4" t="s">
        <v>121</v>
      </c>
      <c r="B40" s="4" t="s">
        <v>146</v>
      </c>
      <c r="C40" s="4" t="s">
        <v>66</v>
      </c>
      <c r="D40" s="4">
        <f t="shared" si="0"/>
        <v>21.350709533691401</v>
      </c>
      <c r="E40" s="4">
        <v>5.3376774787902797</v>
      </c>
      <c r="F40" s="4" t="s">
        <v>67</v>
      </c>
      <c r="G40" s="4" t="s">
        <v>68</v>
      </c>
      <c r="H40" s="4" t="s">
        <v>69</v>
      </c>
      <c r="I40" s="4" t="s">
        <v>69</v>
      </c>
      <c r="J40" s="4" t="s">
        <v>70</v>
      </c>
      <c r="K40" s="4" t="s">
        <v>71</v>
      </c>
      <c r="L40" s="4">
        <v>106.753547668457</v>
      </c>
      <c r="O40" s="4">
        <v>6.5364618301391602</v>
      </c>
      <c r="P40" s="4">
        <v>4.2958998680114702</v>
      </c>
      <c r="Q40" s="4">
        <v>19440</v>
      </c>
      <c r="R40" s="4">
        <v>88</v>
      </c>
      <c r="S40" s="4">
        <v>19352</v>
      </c>
      <c r="T40" s="4">
        <v>0</v>
      </c>
      <c r="U40" s="4">
        <v>0</v>
      </c>
      <c r="V40" s="4">
        <v>0</v>
      </c>
      <c r="W40" s="4">
        <v>0</v>
      </c>
      <c r="AF40" s="4">
        <v>4038</v>
      </c>
      <c r="AT40" s="4">
        <v>5743.5437844016296</v>
      </c>
      <c r="AU40" s="4">
        <v>3410.6240541821599</v>
      </c>
      <c r="AV40" s="4">
        <v>3421.18459617081</v>
      </c>
      <c r="BA40" s="4">
        <v>5.9258160591125497</v>
      </c>
      <c r="BB40" s="4">
        <v>4.7899971008300799</v>
      </c>
    </row>
    <row r="41" spans="1:54" x14ac:dyDescent="0.35">
      <c r="A41" s="4" t="s">
        <v>116</v>
      </c>
      <c r="B41" s="4" t="s">
        <v>147</v>
      </c>
      <c r="C41" s="4" t="s">
        <v>66</v>
      </c>
      <c r="D41" s="4">
        <f t="shared" si="0"/>
        <v>15.47140808105468</v>
      </c>
      <c r="E41" s="4">
        <v>3.8678519725799601</v>
      </c>
      <c r="F41" s="4" t="s">
        <v>67</v>
      </c>
      <c r="G41" s="4" t="s">
        <v>68</v>
      </c>
      <c r="H41" s="4" t="s">
        <v>69</v>
      </c>
      <c r="I41" s="4" t="s">
        <v>69</v>
      </c>
      <c r="J41" s="4" t="s">
        <v>70</v>
      </c>
      <c r="K41" s="4" t="s">
        <v>71</v>
      </c>
      <c r="L41" s="4">
        <v>77.357040405273395</v>
      </c>
      <c r="O41" s="4">
        <v>4.9068465232849103</v>
      </c>
      <c r="P41" s="4">
        <v>2.9875042438507098</v>
      </c>
      <c r="Q41" s="4">
        <v>19194</v>
      </c>
      <c r="R41" s="4">
        <v>63</v>
      </c>
      <c r="S41" s="4">
        <v>19131</v>
      </c>
      <c r="T41" s="4">
        <v>0</v>
      </c>
      <c r="U41" s="4">
        <v>0</v>
      </c>
      <c r="V41" s="4">
        <v>0</v>
      </c>
      <c r="W41" s="4">
        <v>0</v>
      </c>
      <c r="AF41" s="4">
        <v>4038</v>
      </c>
      <c r="AT41" s="4">
        <v>5863.9385153149797</v>
      </c>
      <c r="AU41" s="4">
        <v>3523.52769410475</v>
      </c>
      <c r="AV41" s="4">
        <v>3531.2095676973499</v>
      </c>
      <c r="BA41" s="4">
        <v>4.3745608329772896</v>
      </c>
      <c r="BB41" s="4">
        <v>3.4019927978515598</v>
      </c>
    </row>
    <row r="42" spans="1:54" x14ac:dyDescent="0.35">
      <c r="A42" s="4" t="s">
        <v>117</v>
      </c>
      <c r="B42" s="4" t="s">
        <v>86</v>
      </c>
      <c r="C42" s="4" t="s">
        <v>66</v>
      </c>
      <c r="D42" s="4">
        <f t="shared" si="0"/>
        <v>0</v>
      </c>
      <c r="E42" s="4">
        <v>0</v>
      </c>
      <c r="F42" s="4" t="s">
        <v>67</v>
      </c>
      <c r="G42" s="4" t="s">
        <v>68</v>
      </c>
      <c r="H42" s="4" t="s">
        <v>69</v>
      </c>
      <c r="I42" s="4" t="s">
        <v>69</v>
      </c>
      <c r="J42" s="4" t="s">
        <v>70</v>
      </c>
      <c r="K42" s="4" t="s">
        <v>71</v>
      </c>
      <c r="L42" s="4">
        <v>0</v>
      </c>
      <c r="O42" s="4">
        <v>0.18073096871375999</v>
      </c>
      <c r="P42" s="4">
        <v>0</v>
      </c>
      <c r="Q42" s="4">
        <v>19504</v>
      </c>
      <c r="R42" s="4">
        <v>0</v>
      </c>
      <c r="S42" s="4">
        <v>19504</v>
      </c>
      <c r="T42" s="4">
        <v>0</v>
      </c>
      <c r="U42" s="4">
        <v>0</v>
      </c>
      <c r="V42" s="4">
        <v>0</v>
      </c>
      <c r="W42" s="4">
        <v>0</v>
      </c>
      <c r="AF42" s="4">
        <v>4038</v>
      </c>
      <c r="AT42" s="4">
        <v>0</v>
      </c>
      <c r="AU42" s="4">
        <v>3204.6136501647102</v>
      </c>
      <c r="AV42" s="4">
        <v>3204.6136501647002</v>
      </c>
      <c r="BA42" s="4">
        <v>8.25802236795425E-2</v>
      </c>
      <c r="BB42" s="4">
        <v>0</v>
      </c>
    </row>
    <row r="43" spans="1:54" x14ac:dyDescent="0.35">
      <c r="A43" s="4" t="s">
        <v>115</v>
      </c>
      <c r="B43" s="4" t="s">
        <v>148</v>
      </c>
      <c r="C43" s="4" t="s">
        <v>66</v>
      </c>
      <c r="D43" s="4">
        <f t="shared" si="0"/>
        <v>21.868574523925801</v>
      </c>
      <c r="E43" s="4">
        <v>5.4671435356140101</v>
      </c>
      <c r="F43" s="4" t="s">
        <v>67</v>
      </c>
      <c r="G43" s="4" t="s">
        <v>68</v>
      </c>
      <c r="H43" s="4" t="s">
        <v>69</v>
      </c>
      <c r="I43" s="4" t="s">
        <v>69</v>
      </c>
      <c r="J43" s="4" t="s">
        <v>70</v>
      </c>
      <c r="K43" s="4" t="s">
        <v>71</v>
      </c>
      <c r="L43" s="4">
        <v>109.34287261962901</v>
      </c>
      <c r="O43" s="4">
        <v>6.7025880813598597</v>
      </c>
      <c r="P43" s="4">
        <v>4.3943977355956996</v>
      </c>
      <c r="Q43" s="4">
        <v>18765</v>
      </c>
      <c r="R43" s="4">
        <v>87</v>
      </c>
      <c r="S43" s="4">
        <v>18678</v>
      </c>
      <c r="T43" s="4">
        <v>0</v>
      </c>
      <c r="U43" s="4">
        <v>0</v>
      </c>
      <c r="V43" s="4">
        <v>0</v>
      </c>
      <c r="W43" s="4">
        <v>0</v>
      </c>
      <c r="AF43" s="4">
        <v>4038</v>
      </c>
      <c r="AT43" s="4">
        <v>5773.9398123204001</v>
      </c>
      <c r="AU43" s="4">
        <v>3427.4291304651501</v>
      </c>
      <c r="AV43" s="4">
        <v>3438.3082367439501</v>
      </c>
      <c r="BA43" s="4">
        <v>6.0731716156005904</v>
      </c>
      <c r="BB43" s="4">
        <v>4.9030413627624503</v>
      </c>
    </row>
    <row r="44" spans="1:54" x14ac:dyDescent="0.35">
      <c r="A44" s="4" t="s">
        <v>113</v>
      </c>
      <c r="B44" s="4" t="s">
        <v>149</v>
      </c>
      <c r="C44" s="4" t="s">
        <v>66</v>
      </c>
      <c r="D44" s="4">
        <f t="shared" si="0"/>
        <v>24.535292053222598</v>
      </c>
      <c r="E44" s="4">
        <v>6.1338229179382298</v>
      </c>
      <c r="F44" s="4" t="s">
        <v>67</v>
      </c>
      <c r="G44" s="4" t="s">
        <v>68</v>
      </c>
      <c r="H44" s="4" t="s">
        <v>69</v>
      </c>
      <c r="I44" s="4" t="s">
        <v>69</v>
      </c>
      <c r="J44" s="4" t="s">
        <v>70</v>
      </c>
      <c r="K44" s="4" t="s">
        <v>71</v>
      </c>
      <c r="L44" s="4">
        <v>122.676460266113</v>
      </c>
      <c r="O44" s="4">
        <v>7.3190131187439</v>
      </c>
      <c r="P44" s="4">
        <v>4.9498262405395499</v>
      </c>
      <c r="Q44" s="4">
        <v>19807</v>
      </c>
      <c r="R44" s="4">
        <v>103</v>
      </c>
      <c r="S44" s="4">
        <v>19704</v>
      </c>
      <c r="T44" s="4">
        <v>0</v>
      </c>
      <c r="U44" s="4">
        <v>0</v>
      </c>
      <c r="V44" s="4">
        <v>0</v>
      </c>
      <c r="W44" s="4">
        <v>0</v>
      </c>
      <c r="AF44" s="4">
        <v>4038</v>
      </c>
      <c r="AT44" s="4">
        <v>5798.9784160725103</v>
      </c>
      <c r="AU44" s="4">
        <v>3448.68853811805</v>
      </c>
      <c r="AV44" s="4">
        <v>3460.9104726578198</v>
      </c>
      <c r="BA44" s="4">
        <v>6.7383627891540501</v>
      </c>
      <c r="BB44" s="4">
        <v>5.5295939445495597</v>
      </c>
    </row>
    <row r="45" spans="1:54" x14ac:dyDescent="0.35">
      <c r="A45" s="4" t="s">
        <v>120</v>
      </c>
      <c r="B45" s="4" t="s">
        <v>150</v>
      </c>
      <c r="C45" s="4" t="s">
        <v>66</v>
      </c>
      <c r="D45" s="4">
        <f t="shared" si="0"/>
        <v>23.716070556640599</v>
      </c>
      <c r="E45" s="4">
        <v>5.9290175437927202</v>
      </c>
      <c r="F45" s="4" t="s">
        <v>67</v>
      </c>
      <c r="G45" s="4" t="s">
        <v>68</v>
      </c>
      <c r="H45" s="4" t="s">
        <v>69</v>
      </c>
      <c r="I45" s="4" t="s">
        <v>69</v>
      </c>
      <c r="J45" s="4" t="s">
        <v>70</v>
      </c>
      <c r="K45" s="4" t="s">
        <v>71</v>
      </c>
      <c r="L45" s="4">
        <v>118.580352783203</v>
      </c>
      <c r="O45" s="4">
        <v>7.2076687812805202</v>
      </c>
      <c r="P45" s="4">
        <v>4.8120789527893102</v>
      </c>
      <c r="Q45" s="4">
        <v>18898</v>
      </c>
      <c r="R45" s="4">
        <v>95</v>
      </c>
      <c r="S45" s="4">
        <v>18803</v>
      </c>
      <c r="T45" s="4">
        <v>0</v>
      </c>
      <c r="U45" s="4">
        <v>0</v>
      </c>
      <c r="V45" s="4">
        <v>0</v>
      </c>
      <c r="W45" s="4">
        <v>0</v>
      </c>
      <c r="AF45" s="4">
        <v>4038</v>
      </c>
      <c r="AT45" s="4">
        <v>5804.2207236842096</v>
      </c>
      <c r="AU45" s="4">
        <v>3449.0835246458601</v>
      </c>
      <c r="AV45" s="4">
        <v>3460.9227686880099</v>
      </c>
      <c r="BA45" s="4">
        <v>6.5570578575134304</v>
      </c>
      <c r="BB45" s="4">
        <v>5.3426485061645499</v>
      </c>
    </row>
    <row r="46" spans="1:54" x14ac:dyDescent="0.35">
      <c r="A46" s="4" t="s">
        <v>122</v>
      </c>
      <c r="B46" s="4" t="s">
        <v>151</v>
      </c>
      <c r="C46" s="4" t="s">
        <v>66</v>
      </c>
      <c r="D46" s="4">
        <f t="shared" si="0"/>
        <v>20.272566223144601</v>
      </c>
      <c r="E46" s="4">
        <v>5.0681414604187003</v>
      </c>
      <c r="F46" s="4" t="s">
        <v>67</v>
      </c>
      <c r="G46" s="4" t="s">
        <v>68</v>
      </c>
      <c r="H46" s="4" t="s">
        <v>69</v>
      </c>
      <c r="I46" s="4" t="s">
        <v>69</v>
      </c>
      <c r="J46" s="4" t="s">
        <v>70</v>
      </c>
      <c r="K46" s="4" t="s">
        <v>71</v>
      </c>
      <c r="L46" s="4">
        <v>101.362831115723</v>
      </c>
      <c r="O46" s="4">
        <v>6.2349109649658203</v>
      </c>
      <c r="P46" s="4">
        <v>4.0574769973754901</v>
      </c>
      <c r="Q46" s="4">
        <v>19541</v>
      </c>
      <c r="R46" s="4">
        <v>84</v>
      </c>
      <c r="S46" s="4">
        <v>19457</v>
      </c>
      <c r="T46" s="4">
        <v>0</v>
      </c>
      <c r="U46" s="4">
        <v>0</v>
      </c>
      <c r="V46" s="4">
        <v>0</v>
      </c>
      <c r="W46" s="4">
        <v>0</v>
      </c>
      <c r="AF46" s="4">
        <v>4038</v>
      </c>
      <c r="AT46" s="4">
        <v>5746.4925885881703</v>
      </c>
      <c r="AU46" s="4">
        <v>3420.7658727292701</v>
      </c>
      <c r="AV46" s="4">
        <v>3430.7633674394801</v>
      </c>
      <c r="BA46" s="4">
        <v>5.6400995254516602</v>
      </c>
      <c r="BB46" s="4">
        <v>4.5364098548889196</v>
      </c>
    </row>
    <row r="47" spans="1:54" x14ac:dyDescent="0.35">
      <c r="A47" s="4" t="s">
        <v>119</v>
      </c>
      <c r="B47" s="4" t="s">
        <v>152</v>
      </c>
      <c r="C47" s="4" t="s">
        <v>66</v>
      </c>
      <c r="D47" s="4">
        <f t="shared" si="0"/>
        <v>16.676510620117178</v>
      </c>
      <c r="E47" s="4">
        <v>4.16912746429443</v>
      </c>
      <c r="F47" s="4" t="s">
        <v>67</v>
      </c>
      <c r="G47" s="4" t="s">
        <v>68</v>
      </c>
      <c r="H47" s="4" t="s">
        <v>69</v>
      </c>
      <c r="I47" s="4" t="s">
        <v>69</v>
      </c>
      <c r="J47" s="4" t="s">
        <v>70</v>
      </c>
      <c r="K47" s="4" t="s">
        <v>71</v>
      </c>
      <c r="L47" s="4">
        <v>83.382553100585895</v>
      </c>
      <c r="O47" s="4">
        <v>5.2525305747985804</v>
      </c>
      <c r="P47" s="4">
        <v>3.2465400695800799</v>
      </c>
      <c r="Q47" s="4">
        <v>18940</v>
      </c>
      <c r="R47" s="4">
        <v>67</v>
      </c>
      <c r="S47" s="4">
        <v>18873</v>
      </c>
      <c r="T47" s="4">
        <v>0</v>
      </c>
      <c r="U47" s="4">
        <v>0</v>
      </c>
      <c r="V47" s="4">
        <v>0</v>
      </c>
      <c r="W47" s="4">
        <v>0</v>
      </c>
      <c r="AF47" s="4">
        <v>4038</v>
      </c>
      <c r="AT47" s="4">
        <v>5834.3673551189404</v>
      </c>
      <c r="AU47" s="4">
        <v>3463.33848438618</v>
      </c>
      <c r="AV47" s="4">
        <v>3471.7259677198199</v>
      </c>
      <c r="BA47" s="4">
        <v>4.6981067657470703</v>
      </c>
      <c r="BB47" s="4">
        <v>3.6815726757049601</v>
      </c>
    </row>
    <row r="48" spans="1:54" x14ac:dyDescent="0.35">
      <c r="A48" s="4" t="s">
        <v>114</v>
      </c>
      <c r="B48" s="4" t="s">
        <v>153</v>
      </c>
      <c r="C48" s="4" t="s">
        <v>66</v>
      </c>
      <c r="D48" s="4">
        <f t="shared" si="0"/>
        <v>12.19077987670898</v>
      </c>
      <c r="E48" s="4">
        <v>3.0476949214935298</v>
      </c>
      <c r="F48" s="4" t="s">
        <v>67</v>
      </c>
      <c r="G48" s="4" t="s">
        <v>68</v>
      </c>
      <c r="H48" s="4" t="s">
        <v>69</v>
      </c>
      <c r="I48" s="4" t="s">
        <v>69</v>
      </c>
      <c r="J48" s="4" t="s">
        <v>70</v>
      </c>
      <c r="K48" s="4" t="s">
        <v>71</v>
      </c>
      <c r="L48" s="4">
        <v>60.953899383544901</v>
      </c>
      <c r="O48" s="4">
        <v>3.9755170345306401</v>
      </c>
      <c r="P48" s="4">
        <v>2.2772238254547101</v>
      </c>
      <c r="Q48" s="4">
        <v>19326</v>
      </c>
      <c r="R48" s="4">
        <v>50</v>
      </c>
      <c r="S48" s="4">
        <v>19276</v>
      </c>
      <c r="T48" s="4">
        <v>0</v>
      </c>
      <c r="U48" s="4">
        <v>0</v>
      </c>
      <c r="V48" s="4">
        <v>0</v>
      </c>
      <c r="W48" s="4">
        <v>0</v>
      </c>
      <c r="AF48" s="4">
        <v>4038</v>
      </c>
      <c r="AT48" s="4">
        <v>5887.3167871093701</v>
      </c>
      <c r="AU48" s="4">
        <v>3499.8187960062501</v>
      </c>
      <c r="AV48" s="4">
        <v>3505.99570274097</v>
      </c>
      <c r="BA48" s="4">
        <v>3.4981431961059601</v>
      </c>
      <c r="BB48" s="4">
        <v>2.6378085613250701</v>
      </c>
    </row>
    <row r="49" spans="1:54" x14ac:dyDescent="0.35">
      <c r="A49" s="4" t="s">
        <v>118</v>
      </c>
      <c r="B49" s="4" t="s">
        <v>88</v>
      </c>
      <c r="C49" s="4" t="s">
        <v>66</v>
      </c>
      <c r="D49" s="4">
        <f t="shared" si="0"/>
        <v>26.548385620117198</v>
      </c>
      <c r="E49" s="4">
        <v>6.6370964050293004</v>
      </c>
      <c r="F49" s="4" t="s">
        <v>67</v>
      </c>
      <c r="G49" s="4" t="s">
        <v>68</v>
      </c>
      <c r="H49" s="4" t="s">
        <v>69</v>
      </c>
      <c r="I49" s="4" t="s">
        <v>69</v>
      </c>
      <c r="J49" s="4" t="s">
        <v>70</v>
      </c>
      <c r="K49" s="4" t="s">
        <v>71</v>
      </c>
      <c r="L49" s="4">
        <v>132.74192810058599</v>
      </c>
      <c r="O49" s="4">
        <v>7.9195833206176802</v>
      </c>
      <c r="P49" s="4">
        <v>5.3560066223144496</v>
      </c>
      <c r="Q49" s="4">
        <v>18309</v>
      </c>
      <c r="R49" s="4">
        <v>103</v>
      </c>
      <c r="S49" s="4">
        <v>18206</v>
      </c>
      <c r="T49" s="4">
        <v>0</v>
      </c>
      <c r="U49" s="4">
        <v>0</v>
      </c>
      <c r="V49" s="4">
        <v>0</v>
      </c>
      <c r="W49" s="4">
        <v>0</v>
      </c>
      <c r="AF49" s="4">
        <v>4038</v>
      </c>
      <c r="AT49" s="4">
        <v>5683.2076996738497</v>
      </c>
      <c r="AU49" s="4">
        <v>3379.8419209702101</v>
      </c>
      <c r="AV49" s="4">
        <v>3392.79984741111</v>
      </c>
      <c r="BA49" s="4">
        <v>7.2912521362304696</v>
      </c>
      <c r="BB49" s="4">
        <v>5.9833049774169904</v>
      </c>
    </row>
    <row r="50" spans="1:54" x14ac:dyDescent="0.35">
      <c r="A50" s="4" t="s">
        <v>123</v>
      </c>
      <c r="B50" s="4" t="s">
        <v>154</v>
      </c>
      <c r="C50" s="4" t="s">
        <v>66</v>
      </c>
      <c r="D50" s="4">
        <f t="shared" si="0"/>
        <v>12.4439437866211</v>
      </c>
      <c r="E50" s="4">
        <v>3.1109859943389901</v>
      </c>
      <c r="F50" s="4" t="s">
        <v>67</v>
      </c>
      <c r="G50" s="4" t="s">
        <v>68</v>
      </c>
      <c r="H50" s="4" t="s">
        <v>69</v>
      </c>
      <c r="I50" s="4" t="s">
        <v>69</v>
      </c>
      <c r="J50" s="4" t="s">
        <v>70</v>
      </c>
      <c r="K50" s="4" t="s">
        <v>71</v>
      </c>
      <c r="L50" s="4">
        <v>62.219718933105497</v>
      </c>
      <c r="O50" s="4">
        <v>6.3676571846008301</v>
      </c>
      <c r="P50" s="4">
        <v>1.21748960018158</v>
      </c>
      <c r="Q50" s="4">
        <v>2272</v>
      </c>
      <c r="R50" s="4">
        <v>6</v>
      </c>
      <c r="S50" s="4">
        <v>2266</v>
      </c>
      <c r="T50" s="4">
        <v>0</v>
      </c>
      <c r="U50" s="4">
        <v>0</v>
      </c>
      <c r="V50" s="4">
        <v>0</v>
      </c>
      <c r="W50" s="4">
        <v>0</v>
      </c>
      <c r="AF50" s="4">
        <v>4038</v>
      </c>
      <c r="AT50" s="4">
        <v>4506.0753580729197</v>
      </c>
      <c r="AU50" s="4">
        <v>3244.6240927148301</v>
      </c>
      <c r="AV50" s="4">
        <v>3247.95539007053</v>
      </c>
      <c r="BA50" s="4">
        <v>4.5759963989257804</v>
      </c>
      <c r="BB50" s="4">
        <v>1.99890100955963</v>
      </c>
    </row>
    <row r="51" spans="1:54" x14ac:dyDescent="0.35">
      <c r="A51" s="4" t="s">
        <v>124</v>
      </c>
      <c r="B51" s="4" t="s">
        <v>155</v>
      </c>
      <c r="C51" s="4" t="s">
        <v>66</v>
      </c>
      <c r="D51" s="4">
        <f t="shared" si="0"/>
        <v>4.1921157836914</v>
      </c>
      <c r="E51" s="4">
        <v>1.04802894592285</v>
      </c>
      <c r="F51" s="4" t="s">
        <v>67</v>
      </c>
      <c r="G51" s="4" t="s">
        <v>68</v>
      </c>
      <c r="H51" s="4" t="s">
        <v>69</v>
      </c>
      <c r="I51" s="4" t="s">
        <v>69</v>
      </c>
      <c r="J51" s="4" t="s">
        <v>70</v>
      </c>
      <c r="K51" s="4" t="s">
        <v>71</v>
      </c>
      <c r="L51" s="4">
        <v>20.960578918456999</v>
      </c>
      <c r="O51" s="4">
        <v>1.61283767223358</v>
      </c>
      <c r="P51" s="4">
        <v>0.63365477323532104</v>
      </c>
      <c r="Q51" s="4">
        <v>20215</v>
      </c>
      <c r="R51" s="4">
        <v>18</v>
      </c>
      <c r="S51" s="4">
        <v>20197</v>
      </c>
      <c r="T51" s="4">
        <v>0</v>
      </c>
      <c r="U51" s="4">
        <v>0</v>
      </c>
      <c r="V51" s="4">
        <v>0</v>
      </c>
      <c r="W51" s="4">
        <v>0</v>
      </c>
      <c r="AF51" s="4">
        <v>4038</v>
      </c>
      <c r="AT51" s="4">
        <v>5788.8953179253504</v>
      </c>
      <c r="AU51" s="4">
        <v>3285.8580074401898</v>
      </c>
      <c r="AV51" s="4">
        <v>3288.0867816963801</v>
      </c>
      <c r="BA51" s="4">
        <v>1.31478488445282</v>
      </c>
      <c r="BB51" s="4">
        <v>0.82011961936950695</v>
      </c>
    </row>
    <row r="52" spans="1:54" x14ac:dyDescent="0.35">
      <c r="A52" s="4" t="s">
        <v>125</v>
      </c>
      <c r="B52" s="4">
        <v>121</v>
      </c>
      <c r="C52" s="4" t="s">
        <v>66</v>
      </c>
      <c r="D52" s="4">
        <f t="shared" si="0"/>
        <v>2.7940523147583001</v>
      </c>
      <c r="E52" s="4">
        <v>0.69851309061050404</v>
      </c>
      <c r="F52" s="4" t="s">
        <v>67</v>
      </c>
      <c r="G52" s="4" t="s">
        <v>68</v>
      </c>
      <c r="H52" s="4" t="s">
        <v>69</v>
      </c>
      <c r="I52" s="4" t="s">
        <v>69</v>
      </c>
      <c r="J52" s="4" t="s">
        <v>70</v>
      </c>
      <c r="K52" s="4" t="s">
        <v>71</v>
      </c>
      <c r="L52" s="4">
        <v>13.9702615737915</v>
      </c>
      <c r="O52" s="4">
        <v>1.1756612062454199</v>
      </c>
      <c r="P52" s="4">
        <v>0.37219762802124001</v>
      </c>
      <c r="Q52" s="4">
        <v>20217</v>
      </c>
      <c r="R52" s="4">
        <v>12</v>
      </c>
      <c r="S52" s="4">
        <v>20205</v>
      </c>
      <c r="T52" s="4">
        <v>0</v>
      </c>
      <c r="U52" s="4">
        <v>0</v>
      </c>
      <c r="V52" s="4">
        <v>0</v>
      </c>
      <c r="W52" s="4">
        <v>0</v>
      </c>
      <c r="AF52" s="4">
        <v>4038</v>
      </c>
      <c r="AT52" s="4">
        <v>5706.9962565104197</v>
      </c>
      <c r="AU52" s="4">
        <v>3361.3855728296699</v>
      </c>
      <c r="AV52" s="4">
        <v>3362.77783321471</v>
      </c>
      <c r="BA52" s="4">
        <v>0.92043596506118797</v>
      </c>
      <c r="BB52" s="4">
        <v>0.51552075147628795</v>
      </c>
    </row>
    <row r="53" spans="1:54" x14ac:dyDescent="0.35">
      <c r="A53" s="4" t="s">
        <v>126</v>
      </c>
      <c r="B53" s="4">
        <v>122</v>
      </c>
      <c r="C53" s="4" t="s">
        <v>66</v>
      </c>
      <c r="D53" s="4">
        <f t="shared" si="0"/>
        <v>1.800260925292968</v>
      </c>
      <c r="E53" s="4">
        <v>0.45006525516509999</v>
      </c>
      <c r="F53" s="4" t="s">
        <v>67</v>
      </c>
      <c r="G53" s="4" t="s">
        <v>68</v>
      </c>
      <c r="H53" s="4" t="s">
        <v>69</v>
      </c>
      <c r="I53" s="4" t="s">
        <v>69</v>
      </c>
      <c r="J53" s="4" t="s">
        <v>70</v>
      </c>
      <c r="K53" s="4" t="s">
        <v>71</v>
      </c>
      <c r="L53" s="4">
        <v>9.0013046264648402</v>
      </c>
      <c r="O53" s="4">
        <v>0.842831611633301</v>
      </c>
      <c r="P53" s="4">
        <v>0.20374570786953</v>
      </c>
      <c r="Q53" s="4">
        <v>20916</v>
      </c>
      <c r="R53" s="4">
        <v>8</v>
      </c>
      <c r="S53" s="4">
        <v>20908</v>
      </c>
      <c r="T53" s="4">
        <v>0</v>
      </c>
      <c r="U53" s="4">
        <v>0</v>
      </c>
      <c r="V53" s="4">
        <v>0</v>
      </c>
      <c r="W53" s="4">
        <v>0</v>
      </c>
      <c r="AF53" s="4">
        <v>4038</v>
      </c>
      <c r="AT53" s="4">
        <v>5831.3692626953098</v>
      </c>
      <c r="AU53" s="4">
        <v>3339.37055200022</v>
      </c>
      <c r="AV53" s="4">
        <v>3340.3236974240899</v>
      </c>
      <c r="BA53" s="4">
        <v>0.62952059507369995</v>
      </c>
      <c r="BB53" s="4">
        <v>0.30850118398666398</v>
      </c>
    </row>
    <row r="54" spans="1:54" x14ac:dyDescent="0.35">
      <c r="A54" s="4" t="s">
        <v>133</v>
      </c>
      <c r="B54" s="4">
        <v>123</v>
      </c>
      <c r="C54" s="4" t="s">
        <v>66</v>
      </c>
      <c r="D54" s="4">
        <f t="shared" si="0"/>
        <v>1.6206821441650401</v>
      </c>
      <c r="E54" s="4">
        <v>0.40517055988311801</v>
      </c>
      <c r="F54" s="4" t="s">
        <v>67</v>
      </c>
      <c r="G54" s="4" t="s">
        <v>68</v>
      </c>
      <c r="H54" s="4" t="s">
        <v>69</v>
      </c>
      <c r="I54" s="4" t="s">
        <v>69</v>
      </c>
      <c r="J54" s="4" t="s">
        <v>70</v>
      </c>
      <c r="K54" s="4" t="s">
        <v>71</v>
      </c>
      <c r="L54" s="4">
        <v>8.1034107208252006</v>
      </c>
      <c r="O54" s="4">
        <v>0.78916949033737205</v>
      </c>
      <c r="P54" s="4">
        <v>0.172122552990913</v>
      </c>
      <c r="Q54" s="4">
        <v>20329</v>
      </c>
      <c r="R54" s="4">
        <v>7</v>
      </c>
      <c r="S54" s="4">
        <v>20322</v>
      </c>
      <c r="T54" s="4">
        <v>0</v>
      </c>
      <c r="U54" s="4">
        <v>0</v>
      </c>
      <c r="V54" s="4">
        <v>0</v>
      </c>
      <c r="W54" s="4">
        <v>0</v>
      </c>
      <c r="AF54" s="4">
        <v>4038</v>
      </c>
      <c r="AT54" s="4">
        <v>5780.1358816964303</v>
      </c>
      <c r="AU54" s="4">
        <v>3276.9374217673599</v>
      </c>
      <c r="AV54" s="4">
        <v>3277.7993623064699</v>
      </c>
      <c r="BA54" s="4">
        <v>0.57955259084701505</v>
      </c>
      <c r="BB54" s="4">
        <v>0.26988595724105802</v>
      </c>
    </row>
    <row r="55" spans="1:54" x14ac:dyDescent="0.35">
      <c r="A55" s="4" t="s">
        <v>134</v>
      </c>
      <c r="B55" s="4">
        <v>124</v>
      </c>
      <c r="C55" s="4" t="s">
        <v>66</v>
      </c>
      <c r="D55" s="4">
        <f t="shared" si="0"/>
        <v>1.2662816047668461</v>
      </c>
      <c r="E55" s="4">
        <v>0.31657040119171098</v>
      </c>
      <c r="F55" s="4" t="s">
        <v>67</v>
      </c>
      <c r="G55" s="4" t="s">
        <v>68</v>
      </c>
      <c r="H55" s="4" t="s">
        <v>69</v>
      </c>
      <c r="I55" s="4" t="s">
        <v>69</v>
      </c>
      <c r="J55" s="4" t="s">
        <v>70</v>
      </c>
      <c r="K55" s="4" t="s">
        <v>71</v>
      </c>
      <c r="L55" s="4">
        <v>6.3314080238342303</v>
      </c>
      <c r="O55" s="4">
        <v>0.688016057014465</v>
      </c>
      <c r="P55" s="4">
        <v>0.111296445131302</v>
      </c>
      <c r="Q55" s="4">
        <v>18584</v>
      </c>
      <c r="R55" s="4">
        <v>5</v>
      </c>
      <c r="S55" s="4">
        <v>18579</v>
      </c>
      <c r="T55" s="4">
        <v>0</v>
      </c>
      <c r="U55" s="4">
        <v>0</v>
      </c>
      <c r="V55" s="4">
        <v>0</v>
      </c>
      <c r="W55" s="4">
        <v>0</v>
      </c>
      <c r="AF55" s="4">
        <v>4038</v>
      </c>
      <c r="AT55" s="4">
        <v>5650.8628906249996</v>
      </c>
      <c r="AU55" s="4">
        <v>3286.9318824265802</v>
      </c>
      <c r="AV55" s="4">
        <v>3287.5678948588402</v>
      </c>
      <c r="BA55" s="4">
        <v>0.48217064142227201</v>
      </c>
      <c r="BB55" s="4">
        <v>0.19411087036132799</v>
      </c>
    </row>
    <row r="56" spans="1:54" x14ac:dyDescent="0.35">
      <c r="A56" s="4" t="s">
        <v>127</v>
      </c>
      <c r="B56" s="4">
        <v>125</v>
      </c>
      <c r="C56" s="4" t="s">
        <v>66</v>
      </c>
      <c r="D56" s="4">
        <f t="shared" si="0"/>
        <v>0.49679412841796805</v>
      </c>
      <c r="E56" s="4">
        <v>0.124198533594608</v>
      </c>
      <c r="F56" s="4" t="s">
        <v>67</v>
      </c>
      <c r="G56" s="4" t="s">
        <v>68</v>
      </c>
      <c r="H56" s="4" t="s">
        <v>69</v>
      </c>
      <c r="I56" s="4" t="s">
        <v>69</v>
      </c>
      <c r="J56" s="4" t="s">
        <v>70</v>
      </c>
      <c r="K56" s="4" t="s">
        <v>71</v>
      </c>
      <c r="L56" s="4">
        <v>2.4839706420898402</v>
      </c>
      <c r="O56" s="4">
        <v>0.39785414934158297</v>
      </c>
      <c r="P56" s="4">
        <v>1.8815234303474399E-2</v>
      </c>
      <c r="Q56" s="4">
        <v>18946</v>
      </c>
      <c r="R56" s="4">
        <v>2</v>
      </c>
      <c r="S56" s="4">
        <v>18944</v>
      </c>
      <c r="T56" s="4">
        <v>0</v>
      </c>
      <c r="U56" s="4">
        <v>0</v>
      </c>
      <c r="V56" s="4">
        <v>0</v>
      </c>
      <c r="W56" s="4">
        <v>0</v>
      </c>
      <c r="AF56" s="4">
        <v>4038</v>
      </c>
      <c r="AT56" s="4">
        <v>5714.4660644531295</v>
      </c>
      <c r="AU56" s="4">
        <v>3257.6584274962102</v>
      </c>
      <c r="AV56" s="4">
        <v>3257.9177759219401</v>
      </c>
      <c r="BA56" s="4">
        <v>0.238783299922943</v>
      </c>
      <c r="BB56" s="4">
        <v>5.3900551050901399E-2</v>
      </c>
    </row>
    <row r="57" spans="1:54" x14ac:dyDescent="0.35">
      <c r="A57" s="4" t="s">
        <v>128</v>
      </c>
      <c r="B57" s="4">
        <v>126</v>
      </c>
      <c r="C57" s="4" t="s">
        <v>66</v>
      </c>
      <c r="D57" s="4">
        <f t="shared" si="0"/>
        <v>0.23026850223541201</v>
      </c>
      <c r="E57" s="4">
        <v>5.7567127048969297E-2</v>
      </c>
      <c r="F57" s="4" t="s">
        <v>67</v>
      </c>
      <c r="G57" s="4" t="s">
        <v>68</v>
      </c>
      <c r="H57" s="4" t="s">
        <v>69</v>
      </c>
      <c r="I57" s="4" t="s">
        <v>69</v>
      </c>
      <c r="J57" s="4" t="s">
        <v>70</v>
      </c>
      <c r="K57" s="4" t="s">
        <v>71</v>
      </c>
      <c r="L57" s="4">
        <v>1.1513425111770601</v>
      </c>
      <c r="O57" s="4">
        <v>0.27496600151062001</v>
      </c>
      <c r="P57" s="4">
        <v>2.4177627637982399E-3</v>
      </c>
      <c r="Q57" s="4">
        <v>20437</v>
      </c>
      <c r="R57" s="4">
        <v>1</v>
      </c>
      <c r="S57" s="4">
        <v>20436</v>
      </c>
      <c r="T57" s="4">
        <v>0</v>
      </c>
      <c r="U57" s="4">
        <v>0</v>
      </c>
      <c r="V57" s="4">
        <v>0</v>
      </c>
      <c r="W57" s="4">
        <v>0</v>
      </c>
      <c r="AF57" s="4">
        <v>4038</v>
      </c>
      <c r="AT57" s="4">
        <v>5610.7314453125</v>
      </c>
      <c r="AU57" s="4">
        <v>3322.2114217910898</v>
      </c>
      <c r="AV57" s="4">
        <v>3322.3234010455599</v>
      </c>
      <c r="BA57" s="4">
        <v>0.143289804458618</v>
      </c>
      <c r="BB57" s="4">
        <v>1.56004130840302E-2</v>
      </c>
    </row>
    <row r="58" spans="1:54" x14ac:dyDescent="0.35">
      <c r="A58" s="4" t="s">
        <v>137</v>
      </c>
      <c r="B58" s="4" t="s">
        <v>86</v>
      </c>
      <c r="C58" s="4" t="s">
        <v>66</v>
      </c>
      <c r="D58" s="4">
        <f t="shared" si="0"/>
        <v>0</v>
      </c>
      <c r="E58" s="4">
        <v>0</v>
      </c>
      <c r="F58" s="4" t="s">
        <v>67</v>
      </c>
      <c r="G58" s="4" t="s">
        <v>68</v>
      </c>
      <c r="H58" s="4" t="s">
        <v>69</v>
      </c>
      <c r="I58" s="4" t="s">
        <v>69</v>
      </c>
      <c r="J58" s="4" t="s">
        <v>70</v>
      </c>
      <c r="K58" s="4" t="s">
        <v>71</v>
      </c>
      <c r="L58" s="4">
        <v>0</v>
      </c>
      <c r="O58" s="4">
        <v>0.17842544615268699</v>
      </c>
      <c r="P58" s="4">
        <v>0</v>
      </c>
      <c r="Q58" s="4">
        <v>19756</v>
      </c>
      <c r="R58" s="4">
        <v>0</v>
      </c>
      <c r="S58" s="4">
        <v>19756</v>
      </c>
      <c r="T58" s="4">
        <v>0</v>
      </c>
      <c r="U58" s="4">
        <v>0</v>
      </c>
      <c r="V58" s="4">
        <v>0</v>
      </c>
      <c r="W58" s="4">
        <v>0</v>
      </c>
      <c r="AF58" s="4">
        <v>4038</v>
      </c>
      <c r="AT58" s="4">
        <v>0</v>
      </c>
      <c r="AU58" s="4">
        <v>3226.5827124982402</v>
      </c>
      <c r="AV58" s="4">
        <v>3226.5827124982402</v>
      </c>
      <c r="BA58" s="4">
        <v>8.1526830792427105E-2</v>
      </c>
      <c r="BB58" s="4">
        <v>0</v>
      </c>
    </row>
    <row r="59" spans="1:54" x14ac:dyDescent="0.35">
      <c r="A59" s="4" t="s">
        <v>129</v>
      </c>
      <c r="B59" s="4">
        <v>127</v>
      </c>
      <c r="C59" s="4" t="s">
        <v>66</v>
      </c>
      <c r="D59" s="4">
        <f t="shared" si="0"/>
        <v>0.46599812507629401</v>
      </c>
      <c r="E59" s="4">
        <v>0.116499535739422</v>
      </c>
      <c r="F59" s="4" t="s">
        <v>67</v>
      </c>
      <c r="G59" s="4" t="s">
        <v>68</v>
      </c>
      <c r="H59" s="4" t="s">
        <v>69</v>
      </c>
      <c r="I59" s="4" t="s">
        <v>69</v>
      </c>
      <c r="J59" s="4" t="s">
        <v>70</v>
      </c>
      <c r="K59" s="4" t="s">
        <v>71</v>
      </c>
      <c r="L59" s="4">
        <v>2.3299906253814702</v>
      </c>
      <c r="O59" s="4">
        <v>0.37318873405456499</v>
      </c>
      <c r="P59" s="4">
        <v>1.7648939043283501E-2</v>
      </c>
      <c r="Q59" s="4">
        <v>20198</v>
      </c>
      <c r="R59" s="4">
        <v>2</v>
      </c>
      <c r="S59" s="4">
        <v>20196</v>
      </c>
      <c r="T59" s="4">
        <v>0</v>
      </c>
      <c r="U59" s="4">
        <v>0</v>
      </c>
      <c r="V59" s="4">
        <v>0</v>
      </c>
      <c r="W59" s="4">
        <v>0</v>
      </c>
      <c r="AF59" s="4">
        <v>4038</v>
      </c>
      <c r="AT59" s="4">
        <v>5603.2861328125</v>
      </c>
      <c r="AU59" s="4">
        <v>3266.3278692180902</v>
      </c>
      <c r="AV59" s="4">
        <v>3266.55927413576</v>
      </c>
      <c r="BA59" s="4">
        <v>0.22398059070110299</v>
      </c>
      <c r="BB59" s="4">
        <v>5.0559379160404198E-2</v>
      </c>
    </row>
    <row r="60" spans="1:54" x14ac:dyDescent="0.35">
      <c r="A60" s="4" t="s">
        <v>130</v>
      </c>
      <c r="B60" s="4">
        <v>128</v>
      </c>
      <c r="C60" s="4" t="s">
        <v>66</v>
      </c>
      <c r="D60" s="4">
        <f t="shared" si="0"/>
        <v>0.251295351982116</v>
      </c>
      <c r="E60" s="4">
        <v>6.2823839485645294E-2</v>
      </c>
      <c r="F60" s="4" t="s">
        <v>67</v>
      </c>
      <c r="G60" s="4" t="s">
        <v>68</v>
      </c>
      <c r="H60" s="4" t="s">
        <v>69</v>
      </c>
      <c r="I60" s="4" t="s">
        <v>69</v>
      </c>
      <c r="J60" s="4" t="s">
        <v>70</v>
      </c>
      <c r="K60" s="4" t="s">
        <v>71</v>
      </c>
      <c r="L60" s="4">
        <v>1.2564767599105799</v>
      </c>
      <c r="O60" s="4">
        <v>0.30007690191268899</v>
      </c>
      <c r="P60" s="4">
        <v>2.6385337114334102E-3</v>
      </c>
      <c r="Q60" s="4">
        <v>18727</v>
      </c>
      <c r="R60" s="4">
        <v>1</v>
      </c>
      <c r="S60" s="4">
        <v>18726</v>
      </c>
      <c r="T60" s="4">
        <v>0</v>
      </c>
      <c r="U60" s="4">
        <v>0</v>
      </c>
      <c r="V60" s="4">
        <v>0</v>
      </c>
      <c r="W60" s="4">
        <v>0</v>
      </c>
      <c r="AF60" s="4">
        <v>4038</v>
      </c>
      <c r="AT60" s="4">
        <v>5815.23828125</v>
      </c>
      <c r="AU60" s="4">
        <v>3288.5734388585101</v>
      </c>
      <c r="AV60" s="4">
        <v>3288.7083598198101</v>
      </c>
      <c r="BA60" s="4">
        <v>0.156374767422676</v>
      </c>
      <c r="BB60" s="4">
        <v>1.70249287039042E-2</v>
      </c>
    </row>
    <row r="61" spans="1:54" x14ac:dyDescent="0.35">
      <c r="A61" s="4" t="s">
        <v>131</v>
      </c>
      <c r="B61" s="4">
        <v>129</v>
      </c>
      <c r="C61" s="4" t="s">
        <v>66</v>
      </c>
      <c r="D61" s="4">
        <f t="shared" si="0"/>
        <v>0.44884185791015596</v>
      </c>
      <c r="E61" s="4">
        <v>0.112210460007191</v>
      </c>
      <c r="F61" s="4" t="s">
        <v>67</v>
      </c>
      <c r="G61" s="4" t="s">
        <v>68</v>
      </c>
      <c r="H61" s="4" t="s">
        <v>69</v>
      </c>
      <c r="I61" s="4" t="s">
        <v>69</v>
      </c>
      <c r="J61" s="4" t="s">
        <v>70</v>
      </c>
      <c r="K61" s="4" t="s">
        <v>71</v>
      </c>
      <c r="L61" s="4">
        <v>2.2442092895507799</v>
      </c>
      <c r="O61" s="4">
        <v>0.35944789648056003</v>
      </c>
      <c r="P61" s="4">
        <v>1.69991981238127E-2</v>
      </c>
      <c r="Q61" s="4">
        <v>20970</v>
      </c>
      <c r="R61" s="4">
        <v>2</v>
      </c>
      <c r="S61" s="4">
        <v>20968</v>
      </c>
      <c r="T61" s="4">
        <v>0</v>
      </c>
      <c r="U61" s="4">
        <v>0</v>
      </c>
      <c r="V61" s="4">
        <v>0</v>
      </c>
      <c r="W61" s="4">
        <v>0</v>
      </c>
      <c r="AF61" s="4">
        <v>4038</v>
      </c>
      <c r="AT61" s="4">
        <v>5053.90625</v>
      </c>
      <c r="AU61" s="4">
        <v>3258.5437054683198</v>
      </c>
      <c r="AV61" s="4">
        <v>3258.7149369937902</v>
      </c>
      <c r="BA61" s="4">
        <v>0.21573410928249401</v>
      </c>
      <c r="BB61" s="4">
        <v>4.8698022961616502E-2</v>
      </c>
    </row>
    <row r="62" spans="1:54" x14ac:dyDescent="0.35">
      <c r="A62" s="4" t="s">
        <v>132</v>
      </c>
      <c r="B62" s="4">
        <v>1210</v>
      </c>
      <c r="C62" s="4" t="s">
        <v>66</v>
      </c>
      <c r="D62" s="4">
        <f t="shared" si="0"/>
        <v>0.23088989257812603</v>
      </c>
      <c r="E62" s="4">
        <v>5.7722475379705401E-2</v>
      </c>
      <c r="F62" s="4" t="s">
        <v>67</v>
      </c>
      <c r="G62" s="4" t="s">
        <v>68</v>
      </c>
      <c r="H62" s="4" t="s">
        <v>69</v>
      </c>
      <c r="I62" s="4" t="s">
        <v>69</v>
      </c>
      <c r="J62" s="4" t="s">
        <v>70</v>
      </c>
      <c r="K62" s="4" t="s">
        <v>71</v>
      </c>
      <c r="L62" s="4">
        <v>1.1544494628906301</v>
      </c>
      <c r="O62" s="4">
        <v>0.27570807933807401</v>
      </c>
      <c r="P62" s="4">
        <v>2.42428667843342E-3</v>
      </c>
      <c r="Q62" s="4">
        <v>20382</v>
      </c>
      <c r="R62" s="4">
        <v>1</v>
      </c>
      <c r="S62" s="4">
        <v>20381</v>
      </c>
      <c r="T62" s="4">
        <v>0</v>
      </c>
      <c r="U62" s="4">
        <v>0</v>
      </c>
      <c r="V62" s="4">
        <v>0</v>
      </c>
      <c r="W62" s="4">
        <v>0</v>
      </c>
      <c r="AF62" s="4">
        <v>4038</v>
      </c>
      <c r="AT62" s="4">
        <v>5767.765625</v>
      </c>
      <c r="AU62" s="4">
        <v>3247.3943217641399</v>
      </c>
      <c r="AV62" s="4">
        <v>3247.5179784859301</v>
      </c>
      <c r="BA62" s="4">
        <v>0.14367648959159901</v>
      </c>
      <c r="BB62" s="4">
        <v>1.5642510727047899E-2</v>
      </c>
    </row>
    <row r="63" spans="1:54" x14ac:dyDescent="0.35">
      <c r="A63" s="4" t="s">
        <v>135</v>
      </c>
      <c r="B63" s="4" t="s">
        <v>156</v>
      </c>
      <c r="C63" s="4" t="s">
        <v>66</v>
      </c>
      <c r="D63" s="4">
        <f t="shared" si="0"/>
        <v>0.93454122543334994</v>
      </c>
      <c r="E63" s="4">
        <v>0.23363530635833701</v>
      </c>
      <c r="F63" s="4" t="s">
        <v>67</v>
      </c>
      <c r="G63" s="4" t="s">
        <v>68</v>
      </c>
      <c r="H63" s="4" t="s">
        <v>69</v>
      </c>
      <c r="I63" s="4" t="s">
        <v>69</v>
      </c>
      <c r="J63" s="4" t="s">
        <v>70</v>
      </c>
      <c r="K63" s="4" t="s">
        <v>71</v>
      </c>
      <c r="L63" s="4">
        <v>4.6727061271667498</v>
      </c>
      <c r="O63" s="4">
        <v>0.55092787742614702</v>
      </c>
      <c r="P63" s="4">
        <v>7.0494562387466403E-2</v>
      </c>
      <c r="Q63" s="4">
        <v>20144</v>
      </c>
      <c r="R63" s="4">
        <v>4</v>
      </c>
      <c r="S63" s="4">
        <v>20140</v>
      </c>
      <c r="T63" s="4">
        <v>0</v>
      </c>
      <c r="U63" s="4">
        <v>0</v>
      </c>
      <c r="V63" s="4">
        <v>0</v>
      </c>
      <c r="W63" s="4">
        <v>0</v>
      </c>
      <c r="AF63" s="4">
        <v>4038</v>
      </c>
      <c r="AT63" s="4">
        <v>5843.5909423828098</v>
      </c>
      <c r="AU63" s="4">
        <v>3296.05833671138</v>
      </c>
      <c r="AV63" s="4">
        <v>3296.5642010095598</v>
      </c>
      <c r="BA63" s="4">
        <v>0.37319612503051802</v>
      </c>
      <c r="BB63" s="4">
        <v>0.134159401059151</v>
      </c>
    </row>
    <row r="64" spans="1:54" x14ac:dyDescent="0.35">
      <c r="A64" s="4" t="s">
        <v>136</v>
      </c>
      <c r="B64" s="4" t="s">
        <v>157</v>
      </c>
      <c r="C64" s="4" t="s">
        <v>66</v>
      </c>
      <c r="D64" s="4">
        <f t="shared" si="0"/>
        <v>0</v>
      </c>
      <c r="E64" s="4">
        <v>0</v>
      </c>
      <c r="F64" s="4" t="s">
        <v>67</v>
      </c>
      <c r="G64" s="4" t="s">
        <v>68</v>
      </c>
      <c r="H64" s="4" t="s">
        <v>69</v>
      </c>
      <c r="I64" s="4" t="s">
        <v>69</v>
      </c>
      <c r="J64" s="4" t="s">
        <v>70</v>
      </c>
      <c r="K64" s="4" t="s">
        <v>71</v>
      </c>
      <c r="L64" s="4">
        <v>0</v>
      </c>
      <c r="O64" s="4">
        <v>0.17378063499927501</v>
      </c>
      <c r="P64" s="4">
        <v>0</v>
      </c>
      <c r="Q64" s="4">
        <v>20284</v>
      </c>
      <c r="R64" s="4">
        <v>0</v>
      </c>
      <c r="S64" s="4">
        <v>20284</v>
      </c>
      <c r="T64" s="4">
        <v>0</v>
      </c>
      <c r="U64" s="4">
        <v>0</v>
      </c>
      <c r="V64" s="4">
        <v>0</v>
      </c>
      <c r="W64" s="4">
        <v>0</v>
      </c>
      <c r="AF64" s="4">
        <v>4038</v>
      </c>
      <c r="AT64" s="4">
        <v>0</v>
      </c>
      <c r="AU64" s="4">
        <v>3314.9820972007101</v>
      </c>
      <c r="AV64" s="4">
        <v>3314.9820972007101</v>
      </c>
      <c r="BA64" s="4">
        <v>7.9404577612876906E-2</v>
      </c>
      <c r="BB64" s="4">
        <v>0</v>
      </c>
    </row>
    <row r="65" spans="1:54" x14ac:dyDescent="0.35">
      <c r="A65" s="4" t="s">
        <v>138</v>
      </c>
      <c r="B65" s="4" t="s">
        <v>88</v>
      </c>
      <c r="C65" s="4" t="s">
        <v>66</v>
      </c>
      <c r="D65" s="4">
        <f t="shared" si="0"/>
        <v>33.709527587890605</v>
      </c>
      <c r="E65" s="4">
        <v>8.4273815155029297</v>
      </c>
      <c r="F65" s="4" t="s">
        <v>67</v>
      </c>
      <c r="G65" s="4" t="s">
        <v>68</v>
      </c>
      <c r="H65" s="4" t="s">
        <v>69</v>
      </c>
      <c r="I65" s="4" t="s">
        <v>69</v>
      </c>
      <c r="J65" s="4" t="s">
        <v>70</v>
      </c>
      <c r="K65" s="4" t="s">
        <v>71</v>
      </c>
      <c r="L65" s="4">
        <v>168.54763793945301</v>
      </c>
      <c r="O65" s="4">
        <v>9.8882608413696307</v>
      </c>
      <c r="P65" s="4">
        <v>6.9683141708373997</v>
      </c>
      <c r="Q65" s="4">
        <v>17933</v>
      </c>
      <c r="R65" s="4">
        <v>128</v>
      </c>
      <c r="S65" s="4">
        <v>17805</v>
      </c>
      <c r="T65" s="4">
        <v>0</v>
      </c>
      <c r="U65" s="4">
        <v>0</v>
      </c>
      <c r="V65" s="4">
        <v>0</v>
      </c>
      <c r="W65" s="4">
        <v>0</v>
      </c>
      <c r="AF65" s="4">
        <v>4038</v>
      </c>
      <c r="AT65" s="4">
        <v>5760.55637931824</v>
      </c>
      <c r="AU65" s="4">
        <v>3422.4421120981901</v>
      </c>
      <c r="AV65" s="4">
        <v>3439.1308215279601</v>
      </c>
      <c r="BA65" s="4">
        <v>9.1725015640258807</v>
      </c>
      <c r="BB65" s="4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460E1E-D114-4CE8-BA5F-64DEB95E09B7}"/>
</file>

<file path=customXml/itemProps2.xml><?xml version="1.0" encoding="utf-8"?>
<ds:datastoreItem xmlns:ds="http://schemas.openxmlformats.org/officeDocument/2006/customXml" ds:itemID="{4B2FC76E-EA0E-433A-8AE3-8D9C3F2B08C1}"/>
</file>

<file path=customXml/itemProps3.xml><?xml version="1.0" encoding="utf-8"?>
<ds:datastoreItem xmlns:ds="http://schemas.openxmlformats.org/officeDocument/2006/customXml" ds:itemID="{F13ECDD2-8EBB-47BB-BD66-DC91A0F8D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Copies per ul</vt:lpstr>
      <vt:lpstr>Copies per ul (2)</vt:lpstr>
      <vt:lpstr>ddPCR data</vt:lpstr>
      <vt:lpstr>Figures</vt:lpstr>
      <vt:lpstr>Layout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2021-07-23T21:52:39Z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