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https://metcmn-my.sharepoint.com/personal/steve_balogh_metc_state_mn_us/Documents/DATA/XLS/1-SARS-CoV-2/UMGC Raw Data/"/>
    </mc:Choice>
  </mc:AlternateContent>
  <xr:revisionPtr revIDLastSave="41" documentId="8_{80804D35-8853-4B27-93F0-30B1B905A981}" xr6:coauthVersionLast="47" xr6:coauthVersionMax="47" xr10:uidLastSave="{A9F5CD6F-441D-4C9E-A0EC-44A06228BFCD}"/>
  <bookViews>
    <workbookView xWindow="-110" yWindow="-110" windowWidth="19420" windowHeight="10420" activeTab="1" xr2:uid="{00000000-000D-0000-FFFF-FFFF00000000}"/>
  </bookViews>
  <sheets>
    <sheet name="Copies per ul" sheetId="2" r:id="rId1"/>
    <sheet name="Copies per ul (2)" sheetId="8" r:id="rId2"/>
    <sheet name="ddPCR results" sheetId="5" r:id="rId3"/>
    <sheet name="ddPCR layout" sheetId="6" r:id="rId4"/>
    <sheet name="Figures" sheetId="7" r:id="rId5"/>
    <sheet name="2021_05_20_Balogh_Project_005&amp;0" sheetId="3" state="hidden" r:id="rId6"/>
  </sheets>
  <definedNames>
    <definedName name="_xlnm._FilterDatabase" localSheetId="0" hidden="1">'Copies per ul'!$B$2:$E$2</definedName>
    <definedName name="_xlnm._FilterDatabase" localSheetId="2" hidden="1">'ddPCR results'!$A$1:$BN$1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5" l="1"/>
  <c r="D7" i="5"/>
  <c r="D9" i="5"/>
  <c r="D11" i="5"/>
  <c r="D13" i="5"/>
  <c r="D15" i="5"/>
  <c r="D17" i="5"/>
  <c r="D31" i="5"/>
  <c r="D19" i="5"/>
  <c r="D21" i="5"/>
  <c r="D23" i="5"/>
  <c r="D25" i="5"/>
  <c r="D27" i="5"/>
  <c r="D29" i="5"/>
  <c r="D33" i="5"/>
  <c r="D2" i="5"/>
  <c r="D4" i="5"/>
  <c r="D6" i="5"/>
  <c r="D8" i="5"/>
  <c r="D10" i="5"/>
  <c r="D12" i="5"/>
  <c r="D14" i="5"/>
  <c r="D16" i="5"/>
  <c r="D30" i="5"/>
  <c r="D18" i="5"/>
  <c r="D20" i="5"/>
  <c r="D22" i="5"/>
  <c r="D24" i="5"/>
  <c r="D26" i="5"/>
  <c r="D28" i="5"/>
  <c r="D32" i="5"/>
  <c r="D3" i="5"/>
  <c r="D35" i="6"/>
  <c r="D34" i="6"/>
  <c r="D33" i="6"/>
  <c r="D32" i="6"/>
  <c r="D31" i="6"/>
  <c r="D37" i="6" s="1"/>
  <c r="E37" i="6" s="1"/>
  <c r="Q27" i="6"/>
  <c r="P27" i="6"/>
  <c r="Q26" i="6"/>
  <c r="P26" i="6"/>
  <c r="Q25" i="6"/>
  <c r="P25" i="6"/>
  <c r="Q24" i="6"/>
  <c r="P24" i="6"/>
  <c r="Q23" i="6"/>
  <c r="P23" i="6"/>
  <c r="Q22" i="6"/>
  <c r="P22" i="6"/>
  <c r="Q21" i="6"/>
  <c r="P21" i="6"/>
  <c r="Q20" i="6"/>
  <c r="P20" i="6"/>
  <c r="Q19" i="6"/>
  <c r="P19" i="6"/>
  <c r="D65" i="3" l="1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<sst xmlns="http://schemas.openxmlformats.org/spreadsheetml/2006/main" count="1324" uniqueCount="229">
  <si>
    <t>Well</t>
  </si>
  <si>
    <t>Sample</t>
  </si>
  <si>
    <t>Target</t>
  </si>
  <si>
    <t>Conc(copies/µL)</t>
  </si>
  <si>
    <t>Status</t>
  </si>
  <si>
    <t>Experiment</t>
  </si>
  <si>
    <t>SampleType</t>
  </si>
  <si>
    <t>TargetType</t>
  </si>
  <si>
    <t>Supermix</t>
  </si>
  <si>
    <t>DyeName(s)</t>
  </si>
  <si>
    <t>Copies/20µLWell</t>
  </si>
  <si>
    <t>TotalConfMax</t>
  </si>
  <si>
    <t>TotalConfMin</t>
  </si>
  <si>
    <t>PoissonConfMax</t>
  </si>
  <si>
    <t>PoissonConfMin</t>
  </si>
  <si>
    <t>Accepted Droplets</t>
  </si>
  <si>
    <t>Positives</t>
  </si>
  <si>
    <t>Negatives</t>
  </si>
  <si>
    <t>Ch1+Ch2+</t>
  </si>
  <si>
    <t>Ch1+Ch2-</t>
  </si>
  <si>
    <t>Ch1-Ch2+</t>
  </si>
  <si>
    <t>Ch1-Ch2-</t>
  </si>
  <si>
    <t>Linkage</t>
  </si>
  <si>
    <t>CNV</t>
  </si>
  <si>
    <t>TotalCNVMax</t>
  </si>
  <si>
    <t>TotalCNVMin</t>
  </si>
  <si>
    <t>PoissonCNVMax</t>
  </si>
  <si>
    <t>PoissonCNVMin</t>
  </si>
  <si>
    <t>ReferenceCopies</t>
  </si>
  <si>
    <t>UnknownCopies</t>
  </si>
  <si>
    <t>Threshold1</t>
  </si>
  <si>
    <t>Threshold2</t>
  </si>
  <si>
    <t>Threshold3</t>
  </si>
  <si>
    <t>ReferenceUsed</t>
  </si>
  <si>
    <t>Ratio</t>
  </si>
  <si>
    <t>TotalRatioMax</t>
  </si>
  <si>
    <t>TotalRatioMin</t>
  </si>
  <si>
    <t>PoissonRatioMax</t>
  </si>
  <si>
    <t>PoissonRatioMin</t>
  </si>
  <si>
    <t>Fractional Abundance</t>
  </si>
  <si>
    <t>TotalFractionalAbundanceMax</t>
  </si>
  <si>
    <t>TotalFractionalAbundanceMin</t>
  </si>
  <si>
    <t>PoissonFractionalAbundanceMax</t>
  </si>
  <si>
    <t>PoissonFractionalAbundanceMin</t>
  </si>
  <si>
    <t>MeanAmplitudeOfPositives</t>
  </si>
  <si>
    <t>MeanAmplitudeOfNegatives</t>
  </si>
  <si>
    <t>MeanAmplitudeTotal</t>
  </si>
  <si>
    <t>ExperimentComments</t>
  </si>
  <si>
    <t>MergedWells</t>
  </si>
  <si>
    <t>TotalConfidenceMax68</t>
  </si>
  <si>
    <t>TotalConfidenceMin68</t>
  </si>
  <si>
    <t>PoissonConfidenceMax68</t>
  </si>
  <si>
    <t>PoissonConfidenceMin68</t>
  </si>
  <si>
    <t>TotalCNVMax68</t>
  </si>
  <si>
    <t>TotalCNVMin68</t>
  </si>
  <si>
    <t>PoissonCNVMax68</t>
  </si>
  <si>
    <t>PoissonCNVMin68</t>
  </si>
  <si>
    <t>TotalRatioMax68</t>
  </si>
  <si>
    <t>TotalRatioMin68</t>
  </si>
  <si>
    <t>PoissonRatioMax68</t>
  </si>
  <si>
    <t>PoissonRatioMin68</t>
  </si>
  <si>
    <t>TotalFractionalAbundanceMax68</t>
  </si>
  <si>
    <t>TotalFractionalAbundanceMin68</t>
  </si>
  <si>
    <t>PoissonFractionalAbundanceMax68</t>
  </si>
  <si>
    <t>PoissonFractionalAbundanceMin68</t>
  </si>
  <si>
    <t>A01</t>
  </si>
  <si>
    <t>N1</t>
  </si>
  <si>
    <t>Manual</t>
  </si>
  <si>
    <t>DQ</t>
  </si>
  <si>
    <t>Unknown</t>
  </si>
  <si>
    <t>One-Step RT-ddPCR Kit for Probes</t>
  </si>
  <si>
    <t>FAM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</si>
  <si>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</si>
  <si>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</si>
  <si>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</si>
  <si>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</si>
  <si>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</si>
  <si>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</si>
  <si>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</si>
  <si>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</si>
  <si>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</si>
  <si>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</si>
  <si>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</si>
  <si>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</si>
  <si>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</si>
  <si>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</si>
  <si>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NTC</t>
  </si>
  <si>
    <t>H02</t>
  </si>
  <si>
    <t>Positive Control</t>
  </si>
  <si>
    <t>A03</t>
  </si>
  <si>
    <t>N2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</si>
  <si>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</si>
  <si>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</si>
  <si>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</si>
  <si>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</si>
  <si>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</si>
  <si>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</si>
  <si>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</si>
  <si>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</si>
  <si>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</si>
  <si>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</si>
  <si>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</si>
  <si>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</si>
  <si>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</si>
  <si>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</si>
  <si>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</si>
  <si>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Conc(copies/µl of input sample)</t>
  </si>
  <si>
    <t>E07</t>
  </si>
  <si>
    <t>F07</t>
  </si>
  <si>
    <t>A07</t>
  </si>
  <si>
    <t>B07</t>
  </si>
  <si>
    <t>C07</t>
  </si>
  <si>
    <t>D07</t>
  </si>
  <si>
    <t>C08</t>
  </si>
  <si>
    <t>G08</t>
  </si>
  <si>
    <t>B08</t>
  </si>
  <si>
    <t>H07</t>
  </si>
  <si>
    <t>A08</t>
  </si>
  <si>
    <t>H08</t>
  </si>
  <si>
    <t>F08</t>
  </si>
  <si>
    <t>D08</t>
  </si>
  <si>
    <t>G07</t>
  </si>
  <si>
    <t>E08</t>
  </si>
  <si>
    <t>A09</t>
  </si>
  <si>
    <t>B09</t>
  </si>
  <si>
    <t>C09</t>
  </si>
  <si>
    <t>D09</t>
  </si>
  <si>
    <t>G09</t>
  </si>
  <si>
    <t>H09</t>
  </si>
  <si>
    <t>B10</t>
  </si>
  <si>
    <t>C10</t>
  </si>
  <si>
    <t>D10</t>
  </si>
  <si>
    <t>E10</t>
  </si>
  <si>
    <t>E09</t>
  </si>
  <si>
    <t>F09</t>
  </si>
  <si>
    <t>F10</t>
  </si>
  <si>
    <t>G10</t>
  </si>
  <si>
    <t>A10</t>
  </si>
  <si>
    <t>H10</t>
  </si>
  <si>
    <t>Conc (copies/uL of input sample)</t>
  </si>
  <si>
    <t>131</t>
  </si>
  <si>
    <t>132</t>
  </si>
  <si>
    <t>142</t>
  </si>
  <si>
    <t>143</t>
  </si>
  <si>
    <t>151</t>
  </si>
  <si>
    <t>152</t>
  </si>
  <si>
    <t>161</t>
  </si>
  <si>
    <t>162</t>
  </si>
  <si>
    <t>171</t>
  </si>
  <si>
    <t>172</t>
  </si>
  <si>
    <t>181</t>
  </si>
  <si>
    <t>184</t>
  </si>
  <si>
    <t>192</t>
  </si>
  <si>
    <t>193</t>
  </si>
  <si>
    <t>F591</t>
  </si>
  <si>
    <t>F101</t>
  </si>
  <si>
    <t>1211</t>
  </si>
  <si>
    <t>1212</t>
  </si>
  <si>
    <t xml:space="preserve"> </t>
  </si>
  <si>
    <t>Sample ID layout:</t>
  </si>
  <si>
    <t>Plate Map</t>
  </si>
  <si>
    <t>A</t>
  </si>
  <si>
    <t>B</t>
  </si>
  <si>
    <t>C</t>
  </si>
  <si>
    <t>D</t>
  </si>
  <si>
    <t>E</t>
  </si>
  <si>
    <t>F</t>
  </si>
  <si>
    <t>G</t>
  </si>
  <si>
    <t>H</t>
  </si>
  <si>
    <t>Well layout:</t>
  </si>
  <si>
    <t>A08-8a</t>
  </si>
  <si>
    <t>NTC-8a</t>
  </si>
  <si>
    <t>A08-8b</t>
  </si>
  <si>
    <t>NTC-8b</t>
  </si>
  <si>
    <t>Variant</t>
  </si>
  <si>
    <t>B08-8a</t>
  </si>
  <si>
    <t>B08-8b</t>
  </si>
  <si>
    <t>C08-8a</t>
  </si>
  <si>
    <t>C08-8b</t>
  </si>
  <si>
    <t>D08-8a</t>
  </si>
  <si>
    <t>D08-8b</t>
  </si>
  <si>
    <t>E08-8a</t>
  </si>
  <si>
    <t>E08-8b</t>
  </si>
  <si>
    <t>F08-8a</t>
  </si>
  <si>
    <t>F08-8b</t>
  </si>
  <si>
    <t>G08-8a</t>
  </si>
  <si>
    <t>G08-8b</t>
  </si>
  <si>
    <t>H08-8a</t>
  </si>
  <si>
    <t>Positive Control-8a</t>
  </si>
  <si>
    <t>H08-8b</t>
  </si>
  <si>
    <t>Positive Control-8b</t>
  </si>
  <si>
    <t>Per Assay (x3 for reagents needed)</t>
  </si>
  <si>
    <t>1x</t>
  </si>
  <si>
    <t>Reverse transcriptase</t>
  </si>
  <si>
    <t>300 mM DTT</t>
  </si>
  <si>
    <t>Target primers/probe</t>
  </si>
  <si>
    <t>RNase-/DNase-free water</t>
  </si>
  <si>
    <t>Sample RNA input</t>
  </si>
  <si>
    <t>Total</t>
  </si>
  <si>
    <t>Regular samples</t>
  </si>
  <si>
    <t>Variant samples</t>
  </si>
  <si>
    <t>8123</t>
  </si>
  <si>
    <t>8191</t>
  </si>
  <si>
    <t>8137</t>
  </si>
  <si>
    <t>8201</t>
  </si>
  <si>
    <t>8192</t>
  </si>
  <si>
    <t>8231</t>
  </si>
  <si>
    <t>8145</t>
  </si>
  <si>
    <t>8211</t>
  </si>
  <si>
    <t>8203</t>
  </si>
  <si>
    <t>8235</t>
  </si>
  <si>
    <t>8152</t>
  </si>
  <si>
    <t>8223</t>
  </si>
  <si>
    <t>8204</t>
  </si>
  <si>
    <t>8241</t>
  </si>
  <si>
    <t>8165</t>
  </si>
  <si>
    <t>8232</t>
  </si>
  <si>
    <t>8214</t>
  </si>
  <si>
    <t>8246</t>
  </si>
  <si>
    <t>8172</t>
  </si>
  <si>
    <t>8242</t>
  </si>
  <si>
    <t>8215</t>
  </si>
  <si>
    <t>8251</t>
  </si>
  <si>
    <t>8182</t>
  </si>
  <si>
    <t>8253</t>
  </si>
  <si>
    <t>8222</t>
  </si>
  <si>
    <t>8252</t>
  </si>
  <si>
    <t>8193</t>
  </si>
  <si>
    <t>8225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</si>
</sst>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4" fillId="0" borderId="0"/>
    <xf numFmtId="0" fontId="1" fillId="0" borderId="0"/>
  </cellStyleXfs>
  <cellXfs count="75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2" borderId="2" xfId="0" applyNumberFormat="1" applyFont="1" applyFill="1" applyBorder="1" applyAlignment="1">
      <alignment horizontal="center"/>
    </xf>
    <xf numFmtId="0" fontId="2" fillId="0" borderId="0" xfId="1"/>
    <xf numFmtId="0" fontId="0" fillId="2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2" fontId="3" fillId="4" borderId="2" xfId="0" applyNumberFormat="1" applyFont="1" applyFill="1" applyBorder="1" applyAlignment="1">
      <alignment horizontal="center"/>
    </xf>
    <xf numFmtId="0" fontId="1" fillId="0" borderId="0" xfId="3"/>
    <xf numFmtId="0" fontId="5" fillId="0" borderId="5" xfId="3" applyFon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7" fillId="2" borderId="5" xfId="3" applyFont="1" applyFill="1" applyBorder="1" applyAlignment="1">
      <alignment horizontal="center" vertical="center"/>
    </xf>
    <xf numFmtId="0" fontId="1" fillId="4" borderId="5" xfId="3" applyFill="1" applyBorder="1" applyAlignment="1">
      <alignment horizontal="center" vertical="center"/>
    </xf>
    <xf numFmtId="0" fontId="7" fillId="2" borderId="12" xfId="3" applyFont="1" applyFill="1" applyBorder="1" applyAlignment="1">
      <alignment horizontal="center" vertical="center"/>
    </xf>
    <xf numFmtId="0" fontId="1" fillId="4" borderId="12" xfId="3" applyFill="1" applyBorder="1" applyAlignment="1">
      <alignment horizontal="center" vertical="center"/>
    </xf>
    <xf numFmtId="0" fontId="1" fillId="4" borderId="13" xfId="3" applyFill="1" applyBorder="1" applyAlignment="1">
      <alignment horizontal="center" vertical="center"/>
    </xf>
    <xf numFmtId="0" fontId="5" fillId="0" borderId="14" xfId="3" applyFont="1" applyBorder="1"/>
    <xf numFmtId="0" fontId="7" fillId="2" borderId="15" xfId="3" applyFont="1" applyFill="1" applyBorder="1" applyAlignment="1">
      <alignment horizontal="center" vertical="center"/>
    </xf>
    <xf numFmtId="0" fontId="7" fillId="2" borderId="16" xfId="3" applyFont="1" applyFill="1" applyBorder="1" applyAlignment="1">
      <alignment horizontal="center" vertical="center"/>
    </xf>
    <xf numFmtId="0" fontId="1" fillId="4" borderId="15" xfId="3" applyFill="1" applyBorder="1" applyAlignment="1">
      <alignment horizontal="center" vertical="center"/>
    </xf>
    <xf numFmtId="0" fontId="7" fillId="4" borderId="17" xfId="3" applyFont="1" applyFill="1" applyBorder="1" applyAlignment="1">
      <alignment horizontal="center" vertical="center"/>
    </xf>
    <xf numFmtId="0" fontId="1" fillId="0" borderId="0" xfId="3" applyAlignment="1">
      <alignment horizontal="center" vertical="center"/>
    </xf>
    <xf numFmtId="0" fontId="5" fillId="0" borderId="0" xfId="3" applyFont="1"/>
    <xf numFmtId="0" fontId="5" fillId="0" borderId="6" xfId="3" applyFont="1" applyBorder="1" applyAlignment="1">
      <alignment horizontal="center" vertical="center"/>
    </xf>
    <xf numFmtId="0" fontId="6" fillId="2" borderId="5" xfId="3" applyFont="1" applyFill="1" applyBorder="1" applyAlignment="1">
      <alignment horizontal="center" vertical="center"/>
    </xf>
    <xf numFmtId="0" fontId="6" fillId="2" borderId="18" xfId="3" applyFont="1" applyFill="1" applyBorder="1" applyAlignment="1">
      <alignment horizontal="center" vertical="center"/>
    </xf>
    <xf numFmtId="0" fontId="6" fillId="2" borderId="10" xfId="3" applyFont="1" applyFill="1" applyBorder="1" applyAlignment="1">
      <alignment horizontal="center" vertical="center"/>
    </xf>
    <xf numFmtId="0" fontId="1" fillId="4" borderId="18" xfId="3" applyFill="1" applyBorder="1" applyAlignment="1">
      <alignment horizontal="center" vertical="center"/>
    </xf>
    <xf numFmtId="0" fontId="1" fillId="4" borderId="11" xfId="3" applyFill="1" applyBorder="1" applyAlignment="1">
      <alignment horizontal="center" vertical="center"/>
    </xf>
    <xf numFmtId="0" fontId="7" fillId="2" borderId="2" xfId="3" applyFont="1" applyFill="1" applyBorder="1" applyAlignment="1">
      <alignment horizontal="center" vertical="center"/>
    </xf>
    <xf numFmtId="0" fontId="7" fillId="2" borderId="3" xfId="3" applyFont="1" applyFill="1" applyBorder="1" applyAlignment="1">
      <alignment horizontal="center" vertical="center"/>
    </xf>
    <xf numFmtId="0" fontId="7" fillId="4" borderId="2" xfId="3" applyFont="1" applyFill="1" applyBorder="1" applyAlignment="1">
      <alignment horizontal="center" vertical="center"/>
    </xf>
    <xf numFmtId="0" fontId="1" fillId="4" borderId="2" xfId="3" applyFill="1" applyBorder="1" applyAlignment="1">
      <alignment horizontal="center" vertical="center"/>
    </xf>
    <xf numFmtId="0" fontId="7" fillId="4" borderId="13" xfId="3" applyFont="1" applyFill="1" applyBorder="1" applyAlignment="1">
      <alignment horizontal="center" vertical="center"/>
    </xf>
    <xf numFmtId="0" fontId="7" fillId="4" borderId="12" xfId="3" applyFont="1" applyFill="1" applyBorder="1" applyAlignment="1">
      <alignment horizontal="center" vertical="center"/>
    </xf>
    <xf numFmtId="0" fontId="7" fillId="2" borderId="19" xfId="3" applyFont="1" applyFill="1" applyBorder="1" applyAlignment="1">
      <alignment horizontal="center" vertical="center"/>
    </xf>
    <xf numFmtId="0" fontId="7" fillId="4" borderId="19" xfId="3" applyFont="1" applyFill="1" applyBorder="1" applyAlignment="1">
      <alignment horizontal="center" vertical="center"/>
    </xf>
    <xf numFmtId="0" fontId="1" fillId="4" borderId="19" xfId="3" applyFill="1" applyBorder="1" applyAlignment="1">
      <alignment horizontal="center" vertical="center"/>
    </xf>
    <xf numFmtId="0" fontId="7" fillId="4" borderId="15" xfId="3" applyFont="1" applyFill="1" applyBorder="1" applyAlignment="1">
      <alignment horizontal="center" vertical="center"/>
    </xf>
    <xf numFmtId="0" fontId="1" fillId="0" borderId="9" xfId="3" applyBorder="1"/>
    <xf numFmtId="0" fontId="6" fillId="0" borderId="6" xfId="3" applyFont="1" applyBorder="1"/>
    <xf numFmtId="0" fontId="6" fillId="0" borderId="18" xfId="3" applyFont="1" applyBorder="1"/>
    <xf numFmtId="0" fontId="6" fillId="0" borderId="11" xfId="3" applyFont="1" applyBorder="1"/>
    <xf numFmtId="0" fontId="6" fillId="0" borderId="0" xfId="3" applyFont="1"/>
    <xf numFmtId="0" fontId="5" fillId="0" borderId="11" xfId="3" applyFont="1" applyBorder="1"/>
    <xf numFmtId="0" fontId="7" fillId="0" borderId="4" xfId="3" applyFont="1" applyBorder="1"/>
    <xf numFmtId="0" fontId="7" fillId="5" borderId="13" xfId="3" applyFont="1" applyFill="1" applyBorder="1"/>
    <xf numFmtId="0" fontId="7" fillId="0" borderId="0" xfId="3" applyFont="1"/>
    <xf numFmtId="0" fontId="5" fillId="0" borderId="12" xfId="3" applyFont="1" applyBorder="1"/>
    <xf numFmtId="0" fontId="5" fillId="0" borderId="13" xfId="3" applyFont="1" applyBorder="1"/>
    <xf numFmtId="0" fontId="7" fillId="5" borderId="4" xfId="3" applyFont="1" applyFill="1" applyBorder="1"/>
    <xf numFmtId="0" fontId="5" fillId="0" borderId="15" xfId="3" applyFont="1" applyBorder="1"/>
    <xf numFmtId="0" fontId="5" fillId="0" borderId="17" xfId="3" applyFont="1" applyBorder="1"/>
    <xf numFmtId="0" fontId="7" fillId="0" borderId="20" xfId="3" applyFont="1" applyBorder="1"/>
    <xf numFmtId="0" fontId="7" fillId="0" borderId="17" xfId="3" applyFont="1" applyBorder="1"/>
    <xf numFmtId="0" fontId="6" fillId="2" borderId="22" xfId="3" applyFont="1" applyFill="1" applyBorder="1" applyAlignment="1">
      <alignment horizontal="center" vertical="center"/>
    </xf>
    <xf numFmtId="0" fontId="1" fillId="4" borderId="22" xfId="3" applyFill="1" applyBorder="1" applyAlignment="1">
      <alignment horizontal="center" vertical="center"/>
    </xf>
    <xf numFmtId="0" fontId="1" fillId="0" borderId="22" xfId="3" applyBorder="1"/>
    <xf numFmtId="0" fontId="7" fillId="2" borderId="18" xfId="3" applyFont="1" applyFill="1" applyBorder="1" applyAlignment="1">
      <alignment horizontal="center" vertical="center"/>
    </xf>
    <xf numFmtId="0" fontId="7" fillId="4" borderId="18" xfId="3" applyFont="1" applyFill="1" applyBorder="1" applyAlignment="1">
      <alignment horizontal="center" vertical="center"/>
    </xf>
    <xf numFmtId="0" fontId="1" fillId="0" borderId="18" xfId="3" applyBorder="1"/>
    <xf numFmtId="0" fontId="1" fillId="0" borderId="11" xfId="3" applyBorder="1"/>
    <xf numFmtId="49" fontId="7" fillId="2" borderId="2" xfId="3" applyNumberFormat="1" applyFont="1" applyFill="1" applyBorder="1" applyAlignment="1">
      <alignment horizontal="center" vertical="center"/>
    </xf>
    <xf numFmtId="0" fontId="1" fillId="0" borderId="2" xfId="3" applyBorder="1"/>
    <xf numFmtId="0" fontId="1" fillId="0" borderId="13" xfId="3" applyBorder="1"/>
    <xf numFmtId="0" fontId="1" fillId="0" borderId="19" xfId="3" applyBorder="1"/>
    <xf numFmtId="0" fontId="1" fillId="0" borderId="17" xfId="3" applyBorder="1"/>
    <xf numFmtId="0" fontId="0" fillId="0" borderId="0" xfId="0" applyAlignment="1">
      <alignment horizontal="center"/>
    </xf>
    <xf numFmtId="0" fontId="8" fillId="0" borderId="0" xfId="3" applyFont="1" applyAlignment="1">
      <alignment horizontal="center"/>
    </xf>
    <xf numFmtId="0" fontId="1" fillId="0" borderId="21" xfId="3" applyBorder="1" applyAlignment="1">
      <alignment horizontal="center"/>
    </xf>
    <xf numFmtId="0" fontId="6" fillId="0" borderId="0" xfId="3" applyFont="1" applyAlignment="1">
      <alignment horizontal="center"/>
    </xf>
    <xf numFmtId="0" fontId="8" fillId="0" borderId="0" xfId="3" applyFont="1" applyAlignment="1">
      <alignment horizontal="center" wrapText="1"/>
    </xf>
  </cellXfs>
  <cellStyles count="4">
    <cellStyle name="Normal" xfId="0" builtinId="0"/>
    <cellStyle name="Normal 2" xfId="1" xr:uid="{1C4AADE8-AB74-4143-8541-7C992DD937E4}"/>
    <cellStyle name="Normal 3" xfId="2" xr:uid="{CA68F029-0433-B042-B9DA-5BC29045B963}"/>
    <cellStyle name="Normal 4" xfId="3" xr:uid="{5CF4FF44-B530-224E-8728-F57096319C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279400</xdr:colOff>
      <xdr:row>36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1576FE-EC8A-8643-9FE7-5772F2160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381000"/>
          <a:ext cx="9359900" cy="6477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18</xdr:col>
      <xdr:colOff>368300</xdr:colOff>
      <xdr:row>62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294234-97E9-8D49-AE74-5C073003D6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5500" y="7048500"/>
          <a:ext cx="14401800" cy="4902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9727-9CC7-6B4C-B367-EC63E4B5A30C}">
  <dimension ref="B2:E34"/>
  <sheetViews>
    <sheetView showGridLines="0" zoomScale="65" zoomScaleNormal="65" workbookViewId="0">
      <selection activeCell="F12" sqref="F12"/>
    </sheetView>
  </sheetViews>
  <sheetFormatPr defaultColWidth="10.90625" defaultRowHeight="14.5" x14ac:dyDescent="0.35"/>
  <cols>
    <col min="2" max="2" width="10.81640625" style="70"/>
    <col min="3" max="3" width="13.36328125" style="70" bestFit="1" customWidth="1"/>
    <col min="4" max="4" width="10.81640625" style="70"/>
    <col min="5" max="5" width="30.81640625" style="70" bestFit="1" customWidth="1"/>
  </cols>
  <sheetData>
    <row r="2" spans="2:5" x14ac:dyDescent="0.35">
      <c r="B2" s="1" t="s">
        <v>0</v>
      </c>
      <c r="C2" s="1" t="s">
        <v>1</v>
      </c>
      <c r="D2" s="1" t="s">
        <v>2</v>
      </c>
      <c r="E2" s="2" t="s">
        <v>106</v>
      </c>
    </row>
    <row r="3" spans="2:5" x14ac:dyDescent="0.35">
      <c r="B3" s="6" t="s">
        <v>123</v>
      </c>
      <c r="C3" s="6" t="s">
        <v>202</v>
      </c>
      <c r="D3" s="6" t="s">
        <v>66</v>
      </c>
      <c r="E3" s="4">
        <v>28.971557617187603</v>
      </c>
    </row>
    <row r="4" spans="2:5" x14ac:dyDescent="0.35">
      <c r="B4" s="7" t="s">
        <v>109</v>
      </c>
      <c r="C4" s="7" t="s">
        <v>202</v>
      </c>
      <c r="D4" s="7" t="s">
        <v>90</v>
      </c>
      <c r="E4" s="8">
        <v>44.220043945312604</v>
      </c>
    </row>
    <row r="5" spans="2:5" x14ac:dyDescent="0.35">
      <c r="B5" s="6" t="s">
        <v>124</v>
      </c>
      <c r="C5" s="6" t="s">
        <v>205</v>
      </c>
      <c r="D5" s="6" t="s">
        <v>66</v>
      </c>
      <c r="E5" s="4">
        <v>35.331356811523399</v>
      </c>
    </row>
    <row r="6" spans="2:5" x14ac:dyDescent="0.35">
      <c r="B6" s="7" t="s">
        <v>110</v>
      </c>
      <c r="C6" s="7" t="s">
        <v>205</v>
      </c>
      <c r="D6" s="7" t="s">
        <v>90</v>
      </c>
      <c r="E6" s="8">
        <v>40.302392578125001</v>
      </c>
    </row>
    <row r="7" spans="2:5" x14ac:dyDescent="0.35">
      <c r="B7" s="6" t="s">
        <v>125</v>
      </c>
      <c r="C7" s="6" t="s">
        <v>209</v>
      </c>
      <c r="D7" s="6" t="s">
        <v>66</v>
      </c>
      <c r="E7" s="4">
        <v>37.637222290038999</v>
      </c>
    </row>
    <row r="8" spans="2:5" x14ac:dyDescent="0.35">
      <c r="B8" s="7" t="s">
        <v>111</v>
      </c>
      <c r="C8" s="7" t="s">
        <v>209</v>
      </c>
      <c r="D8" s="7" t="s">
        <v>90</v>
      </c>
      <c r="E8" s="8">
        <v>45.179498291015605</v>
      </c>
    </row>
    <row r="9" spans="2:5" x14ac:dyDescent="0.35">
      <c r="B9" s="6" t="s">
        <v>126</v>
      </c>
      <c r="C9" s="6" t="s">
        <v>213</v>
      </c>
      <c r="D9" s="6" t="s">
        <v>66</v>
      </c>
      <c r="E9" s="4">
        <v>37.512600708007803</v>
      </c>
    </row>
    <row r="10" spans="2:5" x14ac:dyDescent="0.35">
      <c r="B10" s="7" t="s">
        <v>112</v>
      </c>
      <c r="C10" s="7" t="s">
        <v>213</v>
      </c>
      <c r="D10" s="7" t="s">
        <v>90</v>
      </c>
      <c r="E10" s="8">
        <v>44.367541503906196</v>
      </c>
    </row>
    <row r="11" spans="2:5" x14ac:dyDescent="0.35">
      <c r="B11" s="6" t="s">
        <v>133</v>
      </c>
      <c r="C11" s="6" t="s">
        <v>217</v>
      </c>
      <c r="D11" s="6" t="s">
        <v>66</v>
      </c>
      <c r="E11" s="4">
        <v>61.681787109375001</v>
      </c>
    </row>
    <row r="12" spans="2:5" x14ac:dyDescent="0.35">
      <c r="B12" s="7" t="s">
        <v>107</v>
      </c>
      <c r="C12" s="7" t="s">
        <v>217</v>
      </c>
      <c r="D12" s="7" t="s">
        <v>90</v>
      </c>
      <c r="E12" s="8">
        <v>68.457727050781202</v>
      </c>
    </row>
    <row r="13" spans="2:5" x14ac:dyDescent="0.35">
      <c r="B13" s="6" t="s">
        <v>134</v>
      </c>
      <c r="C13" s="6" t="s">
        <v>221</v>
      </c>
      <c r="D13" s="6" t="s">
        <v>66</v>
      </c>
      <c r="E13" s="4">
        <v>0.94876661300659193</v>
      </c>
    </row>
    <row r="14" spans="2:5" x14ac:dyDescent="0.35">
      <c r="B14" s="7" t="s">
        <v>108</v>
      </c>
      <c r="C14" s="7" t="s">
        <v>221</v>
      </c>
      <c r="D14" s="7" t="s">
        <v>90</v>
      </c>
      <c r="E14" s="8">
        <v>0.43842945098876995</v>
      </c>
    </row>
    <row r="15" spans="2:5" x14ac:dyDescent="0.35">
      <c r="B15" s="6" t="s">
        <v>127</v>
      </c>
      <c r="C15" s="6" t="s">
        <v>225</v>
      </c>
      <c r="D15" s="6" t="s">
        <v>66</v>
      </c>
      <c r="E15" s="4">
        <v>47.518414306640601</v>
      </c>
    </row>
    <row r="16" spans="2:5" x14ac:dyDescent="0.35">
      <c r="B16" s="7" t="s">
        <v>121</v>
      </c>
      <c r="C16" s="7" t="s">
        <v>225</v>
      </c>
      <c r="D16" s="7" t="s">
        <v>90</v>
      </c>
      <c r="E16" s="8">
        <v>63.141247558593797</v>
      </c>
    </row>
    <row r="17" spans="2:5" x14ac:dyDescent="0.35">
      <c r="B17" s="6" t="s">
        <v>128</v>
      </c>
      <c r="C17" s="6" t="s">
        <v>228</v>
      </c>
      <c r="D17" s="6" t="s">
        <v>66</v>
      </c>
      <c r="E17" s="4">
        <v>0</v>
      </c>
    </row>
    <row r="18" spans="2:5" x14ac:dyDescent="0.35">
      <c r="B18" s="7" t="s">
        <v>116</v>
      </c>
      <c r="C18" s="7" t="s">
        <v>228</v>
      </c>
      <c r="D18" s="7" t="s">
        <v>90</v>
      </c>
      <c r="E18" s="8">
        <v>0.91208114624023406</v>
      </c>
    </row>
    <row r="19" spans="2:5" x14ac:dyDescent="0.35">
      <c r="B19" s="6" t="s">
        <v>129</v>
      </c>
      <c r="C19" s="6" t="s">
        <v>206</v>
      </c>
      <c r="D19" s="6" t="s">
        <v>66</v>
      </c>
      <c r="E19" s="4">
        <v>26.932601928711001</v>
      </c>
    </row>
    <row r="20" spans="2:5" x14ac:dyDescent="0.35">
      <c r="B20" s="7" t="s">
        <v>115</v>
      </c>
      <c r="C20" s="7" t="s">
        <v>206</v>
      </c>
      <c r="D20" s="7" t="s">
        <v>90</v>
      </c>
      <c r="E20" s="8">
        <v>32.748095703125003</v>
      </c>
    </row>
    <row r="21" spans="2:5" x14ac:dyDescent="0.35">
      <c r="B21" s="6" t="s">
        <v>130</v>
      </c>
      <c r="C21" s="6" t="s">
        <v>210</v>
      </c>
      <c r="D21" s="6" t="s">
        <v>66</v>
      </c>
      <c r="E21" s="4">
        <v>0</v>
      </c>
    </row>
    <row r="22" spans="2:5" x14ac:dyDescent="0.35">
      <c r="B22" s="7" t="s">
        <v>113</v>
      </c>
      <c r="C22" s="7" t="s">
        <v>210</v>
      </c>
      <c r="D22" s="7" t="s">
        <v>90</v>
      </c>
      <c r="E22" s="8">
        <v>0</v>
      </c>
    </row>
    <row r="23" spans="2:5" x14ac:dyDescent="0.35">
      <c r="B23" s="6" t="s">
        <v>131</v>
      </c>
      <c r="C23" s="6" t="s">
        <v>214</v>
      </c>
      <c r="D23" s="6" t="s">
        <v>66</v>
      </c>
      <c r="E23" s="4">
        <v>21.483178710937601</v>
      </c>
    </row>
    <row r="24" spans="2:5" x14ac:dyDescent="0.35">
      <c r="B24" s="7" t="s">
        <v>120</v>
      </c>
      <c r="C24" s="7" t="s">
        <v>214</v>
      </c>
      <c r="D24" s="7" t="s">
        <v>90</v>
      </c>
      <c r="E24" s="8">
        <v>29.655236816406198</v>
      </c>
    </row>
    <row r="25" spans="2:5" x14ac:dyDescent="0.35">
      <c r="B25" s="6" t="s">
        <v>132</v>
      </c>
      <c r="C25" s="6" t="s">
        <v>218</v>
      </c>
      <c r="D25" s="6" t="s">
        <v>66</v>
      </c>
      <c r="E25" s="4">
        <v>0.66754841804504406</v>
      </c>
    </row>
    <row r="26" spans="2:5" x14ac:dyDescent="0.35">
      <c r="B26" s="7" t="s">
        <v>122</v>
      </c>
      <c r="C26" s="7" t="s">
        <v>218</v>
      </c>
      <c r="D26" s="7" t="s">
        <v>90</v>
      </c>
      <c r="E26" s="8">
        <v>0.23151464462280197</v>
      </c>
    </row>
    <row r="27" spans="2:5" x14ac:dyDescent="0.35">
      <c r="B27" s="6" t="s">
        <v>135</v>
      </c>
      <c r="C27" s="6" t="s">
        <v>222</v>
      </c>
      <c r="D27" s="6" t="s">
        <v>66</v>
      </c>
      <c r="E27" s="4">
        <v>34.128982543945398</v>
      </c>
    </row>
    <row r="28" spans="2:5" x14ac:dyDescent="0.35">
      <c r="B28" s="7" t="s">
        <v>119</v>
      </c>
      <c r="C28" s="7" t="s">
        <v>222</v>
      </c>
      <c r="D28" s="7" t="s">
        <v>90</v>
      </c>
      <c r="E28" s="8">
        <v>37.805102539062602</v>
      </c>
    </row>
    <row r="29" spans="2:5" x14ac:dyDescent="0.35">
      <c r="B29" s="6" t="s">
        <v>136</v>
      </c>
      <c r="C29" s="6" t="s">
        <v>226</v>
      </c>
      <c r="D29" s="6" t="s">
        <v>66</v>
      </c>
      <c r="E29" s="4">
        <v>31.109561157226601</v>
      </c>
    </row>
    <row r="30" spans="2:5" x14ac:dyDescent="0.35">
      <c r="B30" s="7" t="s">
        <v>114</v>
      </c>
      <c r="C30" s="7" t="s">
        <v>226</v>
      </c>
      <c r="D30" s="7" t="s">
        <v>90</v>
      </c>
      <c r="E30" s="8">
        <v>40.284887695312605</v>
      </c>
    </row>
    <row r="31" spans="2:5" x14ac:dyDescent="0.35">
      <c r="B31" s="6" t="s">
        <v>137</v>
      </c>
      <c r="C31" s="6" t="s">
        <v>86</v>
      </c>
      <c r="D31" s="6" t="s">
        <v>66</v>
      </c>
      <c r="E31" s="4">
        <v>0</v>
      </c>
    </row>
    <row r="32" spans="2:5" x14ac:dyDescent="0.35">
      <c r="B32" s="7" t="s">
        <v>117</v>
      </c>
      <c r="C32" s="7" t="s">
        <v>86</v>
      </c>
      <c r="D32" s="7" t="s">
        <v>90</v>
      </c>
      <c r="E32" s="8">
        <v>0.49006843566894603</v>
      </c>
    </row>
    <row r="33" spans="2:5" x14ac:dyDescent="0.35">
      <c r="B33" s="6" t="s">
        <v>138</v>
      </c>
      <c r="C33" s="6" t="s">
        <v>88</v>
      </c>
      <c r="D33" s="6" t="s">
        <v>66</v>
      </c>
      <c r="E33" s="4">
        <v>33.855413818359395</v>
      </c>
    </row>
    <row r="34" spans="2:5" x14ac:dyDescent="0.35">
      <c r="B34" s="7" t="s">
        <v>118</v>
      </c>
      <c r="C34" s="7" t="s">
        <v>88</v>
      </c>
      <c r="D34" s="7" t="s">
        <v>90</v>
      </c>
      <c r="E34" s="8">
        <v>35.015957641601602</v>
      </c>
    </row>
  </sheetData>
  <autoFilter ref="B2:E2" xr:uid="{BE4C13B4-9CF4-C543-8589-61D70D2F1238}">
    <sortState xmlns:xlrd2="http://schemas.microsoft.com/office/spreadsheetml/2017/richdata2" ref="B3:E34">
      <sortCondition ref="C2:C3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B140C-0AEC-484B-8213-7C72D591735A}">
  <dimension ref="B1:D17"/>
  <sheetViews>
    <sheetView showGridLines="0" tabSelected="1" zoomScale="65" zoomScaleNormal="65" workbookViewId="0">
      <selection activeCell="B1" sqref="B1:D17"/>
    </sheetView>
  </sheetViews>
  <sheetFormatPr defaultColWidth="10.90625" defaultRowHeight="14.5" x14ac:dyDescent="0.35"/>
  <cols>
    <col min="2" max="2" width="13.36328125" style="70" bestFit="1" customWidth="1"/>
    <col min="3" max="3" width="13.1796875" style="70" customWidth="1"/>
  </cols>
  <sheetData>
    <row r="1" spans="2:4" x14ac:dyDescent="0.35">
      <c r="C1" s="6" t="s">
        <v>66</v>
      </c>
      <c r="D1" s="7" t="s">
        <v>90</v>
      </c>
    </row>
    <row r="2" spans="2:4" x14ac:dyDescent="0.35">
      <c r="B2" s="6" t="s">
        <v>202</v>
      </c>
      <c r="C2" s="4">
        <v>28.971557617187603</v>
      </c>
      <c r="D2" s="8">
        <v>44.220043945312604</v>
      </c>
    </row>
    <row r="3" spans="2:4" x14ac:dyDescent="0.35">
      <c r="B3" s="6" t="s">
        <v>205</v>
      </c>
      <c r="C3" s="4">
        <v>35.331356811523399</v>
      </c>
      <c r="D3" s="8">
        <v>40.302392578125001</v>
      </c>
    </row>
    <row r="4" spans="2:4" x14ac:dyDescent="0.35">
      <c r="B4" s="6" t="s">
        <v>209</v>
      </c>
      <c r="C4" s="4">
        <v>37.637222290038999</v>
      </c>
      <c r="D4" s="8">
        <v>45.179498291015605</v>
      </c>
    </row>
    <row r="5" spans="2:4" x14ac:dyDescent="0.35">
      <c r="B5" s="6" t="s">
        <v>213</v>
      </c>
      <c r="C5" s="4">
        <v>37.512600708007803</v>
      </c>
      <c r="D5" s="8">
        <v>44.367541503906196</v>
      </c>
    </row>
    <row r="6" spans="2:4" x14ac:dyDescent="0.35">
      <c r="B6" s="6" t="s">
        <v>217</v>
      </c>
      <c r="C6" s="4">
        <v>61.681787109375001</v>
      </c>
      <c r="D6" s="8">
        <v>68.457727050781202</v>
      </c>
    </row>
    <row r="7" spans="2:4" x14ac:dyDescent="0.35">
      <c r="B7" s="6" t="s">
        <v>221</v>
      </c>
      <c r="C7" s="4">
        <v>0.94876661300659193</v>
      </c>
      <c r="D7" s="8">
        <v>0.43842945098876995</v>
      </c>
    </row>
    <row r="8" spans="2:4" x14ac:dyDescent="0.35">
      <c r="B8" s="6" t="s">
        <v>225</v>
      </c>
      <c r="C8" s="4">
        <v>47.518414306640601</v>
      </c>
      <c r="D8" s="8">
        <v>63.141247558593797</v>
      </c>
    </row>
    <row r="9" spans="2:4" x14ac:dyDescent="0.35">
      <c r="B9" s="6" t="s">
        <v>228</v>
      </c>
      <c r="C9" s="4">
        <v>0</v>
      </c>
      <c r="D9" s="8">
        <v>0.91208114624023406</v>
      </c>
    </row>
    <row r="10" spans="2:4" x14ac:dyDescent="0.35">
      <c r="B10" s="6" t="s">
        <v>206</v>
      </c>
      <c r="C10" s="4">
        <v>26.932601928711001</v>
      </c>
      <c r="D10" s="8">
        <v>32.748095703125003</v>
      </c>
    </row>
    <row r="11" spans="2:4" x14ac:dyDescent="0.35">
      <c r="B11" s="6" t="s">
        <v>210</v>
      </c>
      <c r="C11" s="4">
        <v>0</v>
      </c>
      <c r="D11" s="8">
        <v>0</v>
      </c>
    </row>
    <row r="12" spans="2:4" x14ac:dyDescent="0.35">
      <c r="B12" s="6" t="s">
        <v>214</v>
      </c>
      <c r="C12" s="4">
        <v>21.483178710937601</v>
      </c>
      <c r="D12" s="8">
        <v>29.655236816406198</v>
      </c>
    </row>
    <row r="13" spans="2:4" x14ac:dyDescent="0.35">
      <c r="B13" s="6" t="s">
        <v>218</v>
      </c>
      <c r="C13" s="4">
        <v>0.66754841804504406</v>
      </c>
      <c r="D13" s="8">
        <v>0.23151464462280197</v>
      </c>
    </row>
    <row r="14" spans="2:4" x14ac:dyDescent="0.35">
      <c r="B14" s="6" t="s">
        <v>222</v>
      </c>
      <c r="C14" s="4">
        <v>34.128982543945398</v>
      </c>
      <c r="D14" s="8">
        <v>37.805102539062602</v>
      </c>
    </row>
    <row r="15" spans="2:4" x14ac:dyDescent="0.35">
      <c r="B15" s="6" t="s">
        <v>226</v>
      </c>
      <c r="C15" s="4">
        <v>31.109561157226601</v>
      </c>
      <c r="D15" s="8">
        <v>40.284887695312605</v>
      </c>
    </row>
    <row r="16" spans="2:4" x14ac:dyDescent="0.35">
      <c r="B16" s="6" t="s">
        <v>86</v>
      </c>
      <c r="C16" s="4">
        <v>0</v>
      </c>
      <c r="D16" s="8">
        <v>0.49006843566894603</v>
      </c>
    </row>
    <row r="17" spans="2:4" x14ac:dyDescent="0.35">
      <c r="B17" s="6" t="s">
        <v>88</v>
      </c>
      <c r="C17" s="4">
        <v>33.855413818359395</v>
      </c>
      <c r="D17" s="8">
        <v>35.015957641601602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1072-4B93-C947-990E-BD4D54DCD806}">
  <dimension ref="A1:BN33"/>
  <sheetViews>
    <sheetView topLeftCell="A13" workbookViewId="0">
      <selection activeCell="A2" sqref="A2:D33"/>
    </sheetView>
  </sheetViews>
  <sheetFormatPr defaultColWidth="10.81640625" defaultRowHeight="15.5" x14ac:dyDescent="0.35"/>
  <cols>
    <col min="1" max="16384" width="10.81640625" style="9"/>
  </cols>
  <sheetData>
    <row r="1" spans="1:66" x14ac:dyDescent="0.35">
      <c r="A1" t="s">
        <v>0</v>
      </c>
      <c r="B1" t="s">
        <v>1</v>
      </c>
      <c r="C1" t="s">
        <v>2</v>
      </c>
      <c r="D1" s="3" t="s">
        <v>106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</row>
    <row r="2" spans="1:66" customFormat="1" ht="14.5" x14ac:dyDescent="0.35">
      <c r="A2" t="s">
        <v>123</v>
      </c>
      <c r="B2" t="s">
        <v>202</v>
      </c>
      <c r="C2" t="s">
        <v>66</v>
      </c>
      <c r="D2">
        <f t="shared" ref="D2:D33" si="0">L2/5</f>
        <v>28.971557617187603</v>
      </c>
      <c r="E2">
        <v>7.2428894042968803</v>
      </c>
      <c r="F2" t="s">
        <v>67</v>
      </c>
      <c r="G2" t="s">
        <v>68</v>
      </c>
      <c r="H2" t="s">
        <v>69</v>
      </c>
      <c r="I2" t="s">
        <v>69</v>
      </c>
      <c r="J2" t="s">
        <v>70</v>
      </c>
      <c r="K2" t="s">
        <v>71</v>
      </c>
      <c r="L2">
        <v>144.85778808593801</v>
      </c>
      <c r="O2">
        <v>8.5560503005981392</v>
      </c>
      <c r="P2">
        <v>5.93119239807129</v>
      </c>
      <c r="Q2">
        <v>19063</v>
      </c>
      <c r="R2">
        <v>117</v>
      </c>
      <c r="S2">
        <v>18946</v>
      </c>
      <c r="T2">
        <v>0</v>
      </c>
      <c r="U2">
        <v>0</v>
      </c>
      <c r="V2">
        <v>0</v>
      </c>
      <c r="W2">
        <v>0</v>
      </c>
      <c r="AF2">
        <v>4644.57080078125</v>
      </c>
      <c r="AT2">
        <v>5883.8216145833303</v>
      </c>
      <c r="AU2">
        <v>3928.4360970869898</v>
      </c>
      <c r="AV2">
        <v>3940.4373616071098</v>
      </c>
      <c r="BA2">
        <v>7.9126863479614302</v>
      </c>
      <c r="BB2">
        <v>6.5734734535217303</v>
      </c>
    </row>
    <row r="3" spans="1:66" customFormat="1" ht="14.5" x14ac:dyDescent="0.35">
      <c r="A3" t="s">
        <v>109</v>
      </c>
      <c r="B3" t="s">
        <v>202</v>
      </c>
      <c r="C3" t="s">
        <v>90</v>
      </c>
      <c r="D3">
        <f t="shared" si="0"/>
        <v>44.220043945312604</v>
      </c>
      <c r="E3">
        <v>11.055010795593301</v>
      </c>
      <c r="F3" t="s">
        <v>67</v>
      </c>
      <c r="G3" t="s">
        <v>68</v>
      </c>
      <c r="H3" t="s">
        <v>69</v>
      </c>
      <c r="I3" t="s">
        <v>69</v>
      </c>
      <c r="J3" t="s">
        <v>70</v>
      </c>
      <c r="K3" t="s">
        <v>71</v>
      </c>
      <c r="L3">
        <v>221.10021972656301</v>
      </c>
      <c r="O3">
        <v>12.689424514770501</v>
      </c>
      <c r="P3">
        <v>9.4228630065918004</v>
      </c>
      <c r="Q3">
        <v>18818</v>
      </c>
      <c r="R3">
        <v>176</v>
      </c>
      <c r="S3">
        <v>18642</v>
      </c>
      <c r="T3">
        <v>0</v>
      </c>
      <c r="U3">
        <v>0</v>
      </c>
      <c r="V3">
        <v>0</v>
      </c>
      <c r="W3">
        <v>0</v>
      </c>
      <c r="AF3">
        <v>5279.724609375</v>
      </c>
      <c r="AT3">
        <v>5944.0528814142399</v>
      </c>
      <c r="AU3">
        <v>4550.7991159285802</v>
      </c>
      <c r="AV3">
        <v>4563.8298664188296</v>
      </c>
      <c r="BA3">
        <v>11.8886117935181</v>
      </c>
      <c r="BB3">
        <v>10.221999168396</v>
      </c>
    </row>
    <row r="4" spans="1:66" customFormat="1" ht="14.5" x14ac:dyDescent="0.35">
      <c r="A4" t="s">
        <v>124</v>
      </c>
      <c r="B4" t="s">
        <v>205</v>
      </c>
      <c r="C4" t="s">
        <v>66</v>
      </c>
      <c r="D4">
        <f t="shared" si="0"/>
        <v>35.331356811523399</v>
      </c>
      <c r="E4">
        <v>8.8328390121459996</v>
      </c>
      <c r="F4" t="s">
        <v>67</v>
      </c>
      <c r="G4" t="s">
        <v>68</v>
      </c>
      <c r="H4" t="s">
        <v>69</v>
      </c>
      <c r="I4" t="s">
        <v>69</v>
      </c>
      <c r="J4" t="s">
        <v>70</v>
      </c>
      <c r="K4" t="s">
        <v>71</v>
      </c>
      <c r="L4">
        <v>176.65678405761699</v>
      </c>
      <c r="O4">
        <v>10.312868118286101</v>
      </c>
      <c r="P4">
        <v>7.3546690940856898</v>
      </c>
      <c r="Q4">
        <v>18316</v>
      </c>
      <c r="R4">
        <v>137</v>
      </c>
      <c r="S4">
        <v>18179</v>
      </c>
      <c r="T4">
        <v>0</v>
      </c>
      <c r="U4">
        <v>0</v>
      </c>
      <c r="V4">
        <v>0</v>
      </c>
      <c r="W4">
        <v>0</v>
      </c>
      <c r="AF4">
        <v>4644.57080078125</v>
      </c>
      <c r="AT4">
        <v>5973.3072322650596</v>
      </c>
      <c r="AU4">
        <v>3967.9128935956801</v>
      </c>
      <c r="AV4">
        <v>3982.9128403306399</v>
      </c>
      <c r="BA4">
        <v>9.5877227783203107</v>
      </c>
      <c r="BB4">
        <v>8.0784387588500994</v>
      </c>
    </row>
    <row r="5" spans="1:66" customFormat="1" ht="14.5" x14ac:dyDescent="0.35">
      <c r="A5" t="s">
        <v>110</v>
      </c>
      <c r="B5" t="s">
        <v>205</v>
      </c>
      <c r="C5" t="s">
        <v>90</v>
      </c>
      <c r="D5">
        <f t="shared" si="0"/>
        <v>40.302392578125001</v>
      </c>
      <c r="E5">
        <v>10.0755977630615</v>
      </c>
      <c r="F5" t="s">
        <v>67</v>
      </c>
      <c r="G5" t="s">
        <v>68</v>
      </c>
      <c r="H5" t="s">
        <v>69</v>
      </c>
      <c r="I5" t="s">
        <v>69</v>
      </c>
      <c r="J5" t="s">
        <v>70</v>
      </c>
      <c r="K5" t="s">
        <v>71</v>
      </c>
      <c r="L5">
        <v>201.511962890625</v>
      </c>
      <c r="O5">
        <v>11.609356880188001</v>
      </c>
      <c r="P5">
        <v>8.5438356399536097</v>
      </c>
      <c r="Q5">
        <v>19466</v>
      </c>
      <c r="R5">
        <v>166</v>
      </c>
      <c r="S5">
        <v>19300</v>
      </c>
      <c r="T5">
        <v>0</v>
      </c>
      <c r="U5">
        <v>0</v>
      </c>
      <c r="V5">
        <v>0</v>
      </c>
      <c r="W5">
        <v>0</v>
      </c>
      <c r="AF5">
        <v>5279.724609375</v>
      </c>
      <c r="AT5">
        <v>5950.4784715032001</v>
      </c>
      <c r="AU5">
        <v>4565.4959134401297</v>
      </c>
      <c r="AV5">
        <v>4577.3066143873102</v>
      </c>
      <c r="BA5">
        <v>10.8578777313232</v>
      </c>
      <c r="BB5">
        <v>9.2938365936279297</v>
      </c>
    </row>
    <row r="6" spans="1:66" customFormat="1" ht="14.5" x14ac:dyDescent="0.35">
      <c r="A6" t="s">
        <v>125</v>
      </c>
      <c r="B6" t="s">
        <v>209</v>
      </c>
      <c r="C6" t="s">
        <v>66</v>
      </c>
      <c r="D6">
        <f t="shared" si="0"/>
        <v>37.637222290038999</v>
      </c>
      <c r="E6">
        <v>9.4093055725097692</v>
      </c>
      <c r="F6" t="s">
        <v>67</v>
      </c>
      <c r="G6" t="s">
        <v>68</v>
      </c>
      <c r="H6" t="s">
        <v>69</v>
      </c>
      <c r="I6" t="s">
        <v>69</v>
      </c>
      <c r="J6" t="s">
        <v>70</v>
      </c>
      <c r="K6" t="s">
        <v>71</v>
      </c>
      <c r="L6">
        <v>188.186111450195</v>
      </c>
      <c r="O6">
        <v>10.9160766601563</v>
      </c>
      <c r="P6">
        <v>7.9044623374939</v>
      </c>
      <c r="Q6">
        <v>18830</v>
      </c>
      <c r="R6">
        <v>150</v>
      </c>
      <c r="S6">
        <v>18680</v>
      </c>
      <c r="T6">
        <v>0</v>
      </c>
      <c r="U6">
        <v>0</v>
      </c>
      <c r="V6">
        <v>0</v>
      </c>
      <c r="W6">
        <v>0</v>
      </c>
      <c r="AF6">
        <v>4644.57080078125</v>
      </c>
      <c r="AT6">
        <v>5912.0465397135404</v>
      </c>
      <c r="AU6">
        <v>3923.6663061366598</v>
      </c>
      <c r="AV6">
        <v>3939.5057663085399</v>
      </c>
      <c r="BA6">
        <v>10.177824974060099</v>
      </c>
      <c r="BB6">
        <v>8.6412878036499006</v>
      </c>
    </row>
    <row r="7" spans="1:66" customFormat="1" ht="14.5" x14ac:dyDescent="0.35">
      <c r="A7" t="s">
        <v>111</v>
      </c>
      <c r="B7" t="s">
        <v>209</v>
      </c>
      <c r="C7" t="s">
        <v>90</v>
      </c>
      <c r="D7">
        <f t="shared" si="0"/>
        <v>45.179498291015605</v>
      </c>
      <c r="E7">
        <v>11.294874191284199</v>
      </c>
      <c r="F7" t="s">
        <v>67</v>
      </c>
      <c r="G7" t="s">
        <v>68</v>
      </c>
      <c r="H7" t="s">
        <v>69</v>
      </c>
      <c r="I7" t="s">
        <v>69</v>
      </c>
      <c r="J7" t="s">
        <v>70</v>
      </c>
      <c r="K7" t="s">
        <v>71</v>
      </c>
      <c r="L7">
        <v>225.89749145507801</v>
      </c>
      <c r="O7">
        <v>13.035489082336399</v>
      </c>
      <c r="P7">
        <v>9.5568304061889595</v>
      </c>
      <c r="Q7">
        <v>16955</v>
      </c>
      <c r="R7">
        <v>162</v>
      </c>
      <c r="S7">
        <v>16793</v>
      </c>
      <c r="T7">
        <v>0</v>
      </c>
      <c r="U7">
        <v>0</v>
      </c>
      <c r="V7">
        <v>0</v>
      </c>
      <c r="W7">
        <v>0</v>
      </c>
      <c r="AF7">
        <v>5279.724609375</v>
      </c>
      <c r="AT7">
        <v>5954.7860665027001</v>
      </c>
      <c r="AU7">
        <v>4572.29054942733</v>
      </c>
      <c r="AV7">
        <v>4585.4998843589701</v>
      </c>
      <c r="BA7">
        <v>12.182621002197299</v>
      </c>
      <c r="BB7">
        <v>10.4077959060669</v>
      </c>
    </row>
    <row r="8" spans="1:66" customFormat="1" ht="14.5" x14ac:dyDescent="0.35">
      <c r="A8" t="s">
        <v>126</v>
      </c>
      <c r="B8" t="s">
        <v>213</v>
      </c>
      <c r="C8" t="s">
        <v>66</v>
      </c>
      <c r="D8">
        <f t="shared" si="0"/>
        <v>37.512600708007803</v>
      </c>
      <c r="E8">
        <v>9.3781499862670898</v>
      </c>
      <c r="F8" t="s">
        <v>67</v>
      </c>
      <c r="G8" t="s">
        <v>68</v>
      </c>
      <c r="H8" t="s">
        <v>69</v>
      </c>
      <c r="I8" t="s">
        <v>69</v>
      </c>
      <c r="J8" t="s">
        <v>70</v>
      </c>
      <c r="K8" t="s">
        <v>71</v>
      </c>
      <c r="L8">
        <v>187.56300354003901</v>
      </c>
      <c r="O8">
        <v>10.850746154785201</v>
      </c>
      <c r="P8">
        <v>7.9073939323425302</v>
      </c>
      <c r="Q8">
        <v>19648</v>
      </c>
      <c r="R8">
        <v>156</v>
      </c>
      <c r="S8">
        <v>19492</v>
      </c>
      <c r="T8">
        <v>0</v>
      </c>
      <c r="U8">
        <v>0</v>
      </c>
      <c r="V8">
        <v>0</v>
      </c>
      <c r="W8">
        <v>0</v>
      </c>
      <c r="AF8">
        <v>4644.57080078125</v>
      </c>
      <c r="AT8">
        <v>5876.1568008814102</v>
      </c>
      <c r="AU8">
        <v>3888.2731322114901</v>
      </c>
      <c r="AV8">
        <v>3904.0564105254398</v>
      </c>
      <c r="BA8">
        <v>10.129243850708001</v>
      </c>
      <c r="BB8">
        <v>8.6275339126586896</v>
      </c>
    </row>
    <row r="9" spans="1:66" customFormat="1" ht="14.5" x14ac:dyDescent="0.35">
      <c r="A9" t="s">
        <v>112</v>
      </c>
      <c r="B9" t="s">
        <v>213</v>
      </c>
      <c r="C9" t="s">
        <v>90</v>
      </c>
      <c r="D9">
        <f t="shared" si="0"/>
        <v>44.367541503906196</v>
      </c>
      <c r="E9">
        <v>11.091885566711399</v>
      </c>
      <c r="F9" t="s">
        <v>67</v>
      </c>
      <c r="G9" t="s">
        <v>68</v>
      </c>
      <c r="H9" t="s">
        <v>69</v>
      </c>
      <c r="I9" t="s">
        <v>69</v>
      </c>
      <c r="J9" t="s">
        <v>70</v>
      </c>
      <c r="K9" t="s">
        <v>71</v>
      </c>
      <c r="L9">
        <v>221.83770751953099</v>
      </c>
      <c r="O9">
        <v>12.7134199142456</v>
      </c>
      <c r="P9">
        <v>9.4725828170776403</v>
      </c>
      <c r="Q9">
        <v>19182</v>
      </c>
      <c r="R9">
        <v>180</v>
      </c>
      <c r="S9">
        <v>19002</v>
      </c>
      <c r="T9">
        <v>0</v>
      </c>
      <c r="U9">
        <v>0</v>
      </c>
      <c r="V9">
        <v>0</v>
      </c>
      <c r="W9">
        <v>0</v>
      </c>
      <c r="AF9">
        <v>5279.724609375</v>
      </c>
      <c r="AT9">
        <v>5912.3453097873298</v>
      </c>
      <c r="AU9">
        <v>4546.4493078262503</v>
      </c>
      <c r="AV9">
        <v>4559.2665990551804</v>
      </c>
      <c r="BA9">
        <v>11.9189195632935</v>
      </c>
      <c r="BB9">
        <v>10.2654314041138</v>
      </c>
    </row>
    <row r="10" spans="1:66" customFormat="1" ht="14.5" x14ac:dyDescent="0.35">
      <c r="A10" t="s">
        <v>133</v>
      </c>
      <c r="B10" t="s">
        <v>217</v>
      </c>
      <c r="C10" t="s">
        <v>66</v>
      </c>
      <c r="D10">
        <f t="shared" si="0"/>
        <v>61.681787109375001</v>
      </c>
      <c r="E10">
        <v>15.420446395874</v>
      </c>
      <c r="F10" t="s">
        <v>67</v>
      </c>
      <c r="G10" t="s">
        <v>68</v>
      </c>
      <c r="H10" t="s">
        <v>69</v>
      </c>
      <c r="I10" t="s">
        <v>69</v>
      </c>
      <c r="J10" t="s">
        <v>70</v>
      </c>
      <c r="K10" t="s">
        <v>71</v>
      </c>
      <c r="L10">
        <v>308.408935546875</v>
      </c>
      <c r="O10">
        <v>17.402173995971701</v>
      </c>
      <c r="P10">
        <v>13.4420518875122</v>
      </c>
      <c r="Q10">
        <v>17893</v>
      </c>
      <c r="R10">
        <v>233</v>
      </c>
      <c r="S10">
        <v>17660</v>
      </c>
      <c r="T10">
        <v>0</v>
      </c>
      <c r="U10">
        <v>0</v>
      </c>
      <c r="V10">
        <v>0</v>
      </c>
      <c r="W10">
        <v>0</v>
      </c>
      <c r="AF10">
        <v>4644.57080078125</v>
      </c>
      <c r="AT10">
        <v>6003.6859450442598</v>
      </c>
      <c r="AU10">
        <v>3985.3423793010802</v>
      </c>
      <c r="AV10">
        <v>4011.62495074344</v>
      </c>
      <c r="BA10">
        <v>16.431114196777301</v>
      </c>
      <c r="BB10">
        <v>14.4106454849243</v>
      </c>
    </row>
    <row r="11" spans="1:66" customFormat="1" ht="14.5" x14ac:dyDescent="0.35">
      <c r="A11" t="s">
        <v>107</v>
      </c>
      <c r="B11" t="s">
        <v>217</v>
      </c>
      <c r="C11" t="s">
        <v>90</v>
      </c>
      <c r="D11">
        <f t="shared" si="0"/>
        <v>68.457727050781202</v>
      </c>
      <c r="E11">
        <v>17.1144313812256</v>
      </c>
      <c r="F11" t="s">
        <v>67</v>
      </c>
      <c r="G11" t="s">
        <v>68</v>
      </c>
      <c r="H11" t="s">
        <v>69</v>
      </c>
      <c r="I11" t="s">
        <v>69</v>
      </c>
      <c r="J11" t="s">
        <v>70</v>
      </c>
      <c r="K11" t="s">
        <v>71</v>
      </c>
      <c r="L11">
        <v>342.28863525390602</v>
      </c>
      <c r="O11">
        <v>19.150131225585898</v>
      </c>
      <c r="P11">
        <v>15.0822486877441</v>
      </c>
      <c r="Q11">
        <v>18834</v>
      </c>
      <c r="R11">
        <v>272</v>
      </c>
      <c r="S11">
        <v>18562</v>
      </c>
      <c r="T11">
        <v>0</v>
      </c>
      <c r="U11">
        <v>0</v>
      </c>
      <c r="V11">
        <v>0</v>
      </c>
      <c r="W11">
        <v>0</v>
      </c>
      <c r="AF11">
        <v>5279.724609375</v>
      </c>
      <c r="AT11">
        <v>5965.3703182444897</v>
      </c>
      <c r="AU11">
        <v>4594.8337274499399</v>
      </c>
      <c r="AV11">
        <v>4614.6269711950599</v>
      </c>
      <c r="BA11">
        <v>18.152612686157202</v>
      </c>
      <c r="BB11">
        <v>16.077165603637699</v>
      </c>
    </row>
    <row r="12" spans="1:66" customFormat="1" ht="14.5" x14ac:dyDescent="0.35">
      <c r="A12" t="s">
        <v>134</v>
      </c>
      <c r="B12" t="s">
        <v>221</v>
      </c>
      <c r="C12" t="s">
        <v>66</v>
      </c>
      <c r="D12">
        <f t="shared" si="0"/>
        <v>0.94876661300659193</v>
      </c>
      <c r="E12">
        <v>0.237191647291183</v>
      </c>
      <c r="F12" t="s">
        <v>67</v>
      </c>
      <c r="G12" t="s">
        <v>68</v>
      </c>
      <c r="H12" t="s">
        <v>69</v>
      </c>
      <c r="I12" t="s">
        <v>69</v>
      </c>
      <c r="J12" t="s">
        <v>70</v>
      </c>
      <c r="K12" t="s">
        <v>71</v>
      </c>
      <c r="L12">
        <v>4.7438330650329599</v>
      </c>
      <c r="O12">
        <v>0.559315145015717</v>
      </c>
      <c r="P12">
        <v>7.1567542850971194E-2</v>
      </c>
      <c r="Q12">
        <v>19842</v>
      </c>
      <c r="R12">
        <v>4</v>
      </c>
      <c r="S12">
        <v>19838</v>
      </c>
      <c r="T12">
        <v>0</v>
      </c>
      <c r="U12">
        <v>0</v>
      </c>
      <c r="V12">
        <v>0</v>
      </c>
      <c r="W12">
        <v>0</v>
      </c>
      <c r="AF12">
        <v>4644.57080078125</v>
      </c>
      <c r="AT12">
        <v>4682.6566162109402</v>
      </c>
      <c r="AU12">
        <v>3660.5506056700901</v>
      </c>
      <c r="AV12">
        <v>3660.7566546592002</v>
      </c>
      <c r="BA12">
        <v>0.378877192735672</v>
      </c>
      <c r="BB12">
        <v>0.13620145618915599</v>
      </c>
    </row>
    <row r="13" spans="1:66" customFormat="1" ht="14.5" x14ac:dyDescent="0.35">
      <c r="A13" t="s">
        <v>108</v>
      </c>
      <c r="B13" t="s">
        <v>221</v>
      </c>
      <c r="C13" t="s">
        <v>90</v>
      </c>
      <c r="D13">
        <f t="shared" si="0"/>
        <v>0.43842945098876995</v>
      </c>
      <c r="E13">
        <v>0.109607361257076</v>
      </c>
      <c r="F13" t="s">
        <v>67</v>
      </c>
      <c r="G13" t="s">
        <v>68</v>
      </c>
      <c r="H13" t="s">
        <v>69</v>
      </c>
      <c r="I13" t="s">
        <v>69</v>
      </c>
      <c r="J13" t="s">
        <v>70</v>
      </c>
      <c r="K13" t="s">
        <v>71</v>
      </c>
      <c r="L13">
        <v>2.1921472549438499</v>
      </c>
      <c r="O13">
        <v>0.35110840201377902</v>
      </c>
      <c r="P13">
        <v>1.6604859381914101E-2</v>
      </c>
      <c r="Q13">
        <v>21468</v>
      </c>
      <c r="R13">
        <v>2</v>
      </c>
      <c r="S13">
        <v>21466</v>
      </c>
      <c r="T13">
        <v>0</v>
      </c>
      <c r="U13">
        <v>0</v>
      </c>
      <c r="V13">
        <v>0</v>
      </c>
      <c r="W13">
        <v>0</v>
      </c>
      <c r="AF13">
        <v>5279.724609375</v>
      </c>
      <c r="AT13">
        <v>6859.58740234375</v>
      </c>
      <c r="AU13">
        <v>4239.2283862188697</v>
      </c>
      <c r="AV13">
        <v>4239.4725038838496</v>
      </c>
      <c r="BA13">
        <v>0.21072921156883201</v>
      </c>
      <c r="BB13">
        <v>4.7568336129188503E-2</v>
      </c>
    </row>
    <row r="14" spans="1:66" customFormat="1" ht="14.5" x14ac:dyDescent="0.35">
      <c r="A14" t="s">
        <v>127</v>
      </c>
      <c r="B14" t="s">
        <v>225</v>
      </c>
      <c r="C14" t="s">
        <v>66</v>
      </c>
      <c r="D14">
        <f t="shared" si="0"/>
        <v>47.518414306640601</v>
      </c>
      <c r="E14">
        <v>11.8796033859253</v>
      </c>
      <c r="F14" t="s">
        <v>67</v>
      </c>
      <c r="G14" t="s">
        <v>68</v>
      </c>
      <c r="H14" t="s">
        <v>69</v>
      </c>
      <c r="I14" t="s">
        <v>69</v>
      </c>
      <c r="J14" t="s">
        <v>70</v>
      </c>
      <c r="K14" t="s">
        <v>71</v>
      </c>
      <c r="L14">
        <v>237.59207153320301</v>
      </c>
      <c r="O14">
        <v>13.495176315307599</v>
      </c>
      <c r="P14">
        <v>10.2662467956543</v>
      </c>
      <c r="Q14">
        <v>20703</v>
      </c>
      <c r="R14">
        <v>208</v>
      </c>
      <c r="S14">
        <v>20495</v>
      </c>
      <c r="T14">
        <v>0</v>
      </c>
      <c r="U14">
        <v>0</v>
      </c>
      <c r="V14">
        <v>0</v>
      </c>
      <c r="W14">
        <v>0</v>
      </c>
      <c r="AF14">
        <v>4644.57080078125</v>
      </c>
      <c r="AT14">
        <v>5857.99611957257</v>
      </c>
      <c r="AU14">
        <v>3880.8081488172602</v>
      </c>
      <c r="AV14">
        <v>3900.6726659363799</v>
      </c>
      <c r="BA14">
        <v>12.7035980224609</v>
      </c>
      <c r="BB14">
        <v>11.056185722351101</v>
      </c>
    </row>
    <row r="15" spans="1:66" customFormat="1" ht="14.5" x14ac:dyDescent="0.35">
      <c r="A15" t="s">
        <v>121</v>
      </c>
      <c r="B15" t="s">
        <v>225</v>
      </c>
      <c r="C15" t="s">
        <v>90</v>
      </c>
      <c r="D15">
        <f t="shared" si="0"/>
        <v>63.141247558593797</v>
      </c>
      <c r="E15">
        <v>15.785311698913601</v>
      </c>
      <c r="F15" t="s">
        <v>67</v>
      </c>
      <c r="G15" t="s">
        <v>68</v>
      </c>
      <c r="H15" t="s">
        <v>69</v>
      </c>
      <c r="I15" t="s">
        <v>69</v>
      </c>
      <c r="J15" t="s">
        <v>70</v>
      </c>
      <c r="K15" t="s">
        <v>71</v>
      </c>
      <c r="L15">
        <v>315.70623779296898</v>
      </c>
      <c r="O15">
        <v>17.8316249847412</v>
      </c>
      <c r="P15">
        <v>13.742549896240201</v>
      </c>
      <c r="Q15">
        <v>17182</v>
      </c>
      <c r="R15">
        <v>229</v>
      </c>
      <c r="S15">
        <v>16953</v>
      </c>
      <c r="T15">
        <v>0</v>
      </c>
      <c r="U15">
        <v>0</v>
      </c>
      <c r="V15">
        <v>0</v>
      </c>
      <c r="W15">
        <v>0</v>
      </c>
      <c r="AF15">
        <v>5279.724609375</v>
      </c>
      <c r="AT15">
        <v>5910.3177026473804</v>
      </c>
      <c r="AU15">
        <v>4556.9824420364403</v>
      </c>
      <c r="AV15">
        <v>4575.0195608049198</v>
      </c>
      <c r="BA15">
        <v>16.828905105590799</v>
      </c>
      <c r="BB15">
        <v>14.7426433563232</v>
      </c>
    </row>
    <row r="16" spans="1:66" customFormat="1" ht="14.5" x14ac:dyDescent="0.35">
      <c r="A16" t="s">
        <v>128</v>
      </c>
      <c r="B16" t="s">
        <v>228</v>
      </c>
      <c r="C16" t="s">
        <v>66</v>
      </c>
      <c r="D16">
        <f t="shared" si="0"/>
        <v>0</v>
      </c>
      <c r="E16">
        <v>0</v>
      </c>
      <c r="F16" t="s">
        <v>67</v>
      </c>
      <c r="G16" t="s">
        <v>68</v>
      </c>
      <c r="H16" t="s">
        <v>69</v>
      </c>
      <c r="I16" t="s">
        <v>69</v>
      </c>
      <c r="J16" t="s">
        <v>70</v>
      </c>
      <c r="K16" t="s">
        <v>71</v>
      </c>
      <c r="L16">
        <v>0</v>
      </c>
      <c r="O16">
        <v>0.157447814941406</v>
      </c>
      <c r="P16">
        <v>0</v>
      </c>
      <c r="Q16">
        <v>22388</v>
      </c>
      <c r="R16">
        <v>0</v>
      </c>
      <c r="S16">
        <v>22388</v>
      </c>
      <c r="T16">
        <v>0</v>
      </c>
      <c r="U16">
        <v>0</v>
      </c>
      <c r="V16">
        <v>0</v>
      </c>
      <c r="W16">
        <v>0</v>
      </c>
      <c r="AF16">
        <v>4644.57080078125</v>
      </c>
      <c r="AT16">
        <v>0</v>
      </c>
      <c r="AU16">
        <v>3582.9996632761199</v>
      </c>
      <c r="AV16">
        <v>3582.9996632761199</v>
      </c>
      <c r="BA16">
        <v>7.1941994130611406E-2</v>
      </c>
      <c r="BB16">
        <v>0</v>
      </c>
    </row>
    <row r="17" spans="1:54" customFormat="1" ht="14.5" x14ac:dyDescent="0.35">
      <c r="A17" t="s">
        <v>116</v>
      </c>
      <c r="B17" t="s">
        <v>228</v>
      </c>
      <c r="C17" t="s">
        <v>90</v>
      </c>
      <c r="D17">
        <f t="shared" si="0"/>
        <v>0.91208114624023406</v>
      </c>
      <c r="E17">
        <v>0.22802028059959401</v>
      </c>
      <c r="F17" t="s">
        <v>67</v>
      </c>
      <c r="G17" t="s">
        <v>68</v>
      </c>
      <c r="H17" t="s">
        <v>69</v>
      </c>
      <c r="I17" t="s">
        <v>69</v>
      </c>
      <c r="J17" t="s">
        <v>70</v>
      </c>
      <c r="K17" t="s">
        <v>71</v>
      </c>
      <c r="L17">
        <v>4.5604057312011701</v>
      </c>
      <c r="O17">
        <v>0.53768551349639904</v>
      </c>
      <c r="P17">
        <v>6.8800464272499098E-2</v>
      </c>
      <c r="Q17">
        <v>20640</v>
      </c>
      <c r="R17">
        <v>4</v>
      </c>
      <c r="S17">
        <v>20636</v>
      </c>
      <c r="T17">
        <v>0</v>
      </c>
      <c r="U17">
        <v>0</v>
      </c>
      <c r="V17">
        <v>0</v>
      </c>
      <c r="W17">
        <v>0</v>
      </c>
      <c r="AF17">
        <v>5279.724609375</v>
      </c>
      <c r="AT17">
        <v>7914.8415527343795</v>
      </c>
      <c r="AU17">
        <v>4126.8130910436803</v>
      </c>
      <c r="AV17">
        <v>4127.5472050866501</v>
      </c>
      <c r="BA17">
        <v>0.36422646045684798</v>
      </c>
      <c r="BB17">
        <v>0.13093523681163799</v>
      </c>
    </row>
    <row r="18" spans="1:54" customFormat="1" ht="14.5" x14ac:dyDescent="0.35">
      <c r="A18" t="s">
        <v>129</v>
      </c>
      <c r="B18" t="s">
        <v>206</v>
      </c>
      <c r="C18" t="s">
        <v>66</v>
      </c>
      <c r="D18">
        <f t="shared" si="0"/>
        <v>26.932601928711001</v>
      </c>
      <c r="E18">
        <v>6.7331504821777299</v>
      </c>
      <c r="F18" t="s">
        <v>67</v>
      </c>
      <c r="G18" t="s">
        <v>68</v>
      </c>
      <c r="H18" t="s">
        <v>69</v>
      </c>
      <c r="I18" t="s">
        <v>69</v>
      </c>
      <c r="J18" t="s">
        <v>70</v>
      </c>
      <c r="K18" t="s">
        <v>71</v>
      </c>
      <c r="L18">
        <v>134.663009643555</v>
      </c>
      <c r="O18">
        <v>8.0217504501342791</v>
      </c>
      <c r="P18">
        <v>5.4459600448608398</v>
      </c>
      <c r="Q18">
        <v>18399</v>
      </c>
      <c r="R18">
        <v>105</v>
      </c>
      <c r="S18">
        <v>18294</v>
      </c>
      <c r="T18">
        <v>0</v>
      </c>
      <c r="U18">
        <v>0</v>
      </c>
      <c r="V18">
        <v>0</v>
      </c>
      <c r="W18">
        <v>0</v>
      </c>
      <c r="AF18">
        <v>4644.57080078125</v>
      </c>
      <c r="AT18">
        <v>5900.4418991815501</v>
      </c>
      <c r="AU18">
        <v>3888.1388344485799</v>
      </c>
      <c r="AV18">
        <v>3899.6227097568599</v>
      </c>
      <c r="BA18">
        <v>7.3904232978820801</v>
      </c>
      <c r="BB18">
        <v>6.0762448310852104</v>
      </c>
    </row>
    <row r="19" spans="1:54" customFormat="1" ht="14.5" x14ac:dyDescent="0.35">
      <c r="A19" t="s">
        <v>115</v>
      </c>
      <c r="B19" t="s">
        <v>206</v>
      </c>
      <c r="C19" t="s">
        <v>90</v>
      </c>
      <c r="D19">
        <f t="shared" si="0"/>
        <v>32.748095703125003</v>
      </c>
      <c r="E19">
        <v>8.1870241165161097</v>
      </c>
      <c r="F19" t="s">
        <v>67</v>
      </c>
      <c r="G19" t="s">
        <v>68</v>
      </c>
      <c r="H19" t="s">
        <v>69</v>
      </c>
      <c r="I19" t="s">
        <v>69</v>
      </c>
      <c r="J19" t="s">
        <v>70</v>
      </c>
      <c r="K19" t="s">
        <v>71</v>
      </c>
      <c r="L19">
        <v>163.740478515625</v>
      </c>
      <c r="O19">
        <v>9.6527833938598597</v>
      </c>
      <c r="P19">
        <v>6.7230877876281703</v>
      </c>
      <c r="Q19">
        <v>17304</v>
      </c>
      <c r="R19">
        <v>120</v>
      </c>
      <c r="S19">
        <v>17184</v>
      </c>
      <c r="T19">
        <v>0</v>
      </c>
      <c r="U19">
        <v>0</v>
      </c>
      <c r="V19">
        <v>0</v>
      </c>
      <c r="W19">
        <v>0</v>
      </c>
      <c r="AF19">
        <v>5279.724609375</v>
      </c>
      <c r="AT19">
        <v>6032.9256062825498</v>
      </c>
      <c r="AU19">
        <v>4459.24718492391</v>
      </c>
      <c r="AV19">
        <v>4470.16035012058</v>
      </c>
      <c r="BA19">
        <v>8.93463230133057</v>
      </c>
      <c r="BB19">
        <v>7.4398899078369096</v>
      </c>
    </row>
    <row r="20" spans="1:54" customFormat="1" ht="14.5" x14ac:dyDescent="0.35">
      <c r="A20" t="s">
        <v>130</v>
      </c>
      <c r="B20" t="s">
        <v>210</v>
      </c>
      <c r="C20" t="s">
        <v>66</v>
      </c>
      <c r="D20">
        <f t="shared" si="0"/>
        <v>0</v>
      </c>
      <c r="E20">
        <v>0</v>
      </c>
      <c r="F20" t="s">
        <v>67</v>
      </c>
      <c r="G20" t="s">
        <v>68</v>
      </c>
      <c r="H20" t="s">
        <v>69</v>
      </c>
      <c r="I20" t="s">
        <v>69</v>
      </c>
      <c r="J20" t="s">
        <v>70</v>
      </c>
      <c r="K20" t="s">
        <v>71</v>
      </c>
      <c r="L20">
        <v>0</v>
      </c>
      <c r="O20">
        <v>0.17854294180870101</v>
      </c>
      <c r="P20">
        <v>0</v>
      </c>
      <c r="Q20">
        <v>19743</v>
      </c>
      <c r="R20">
        <v>0</v>
      </c>
      <c r="S20">
        <v>19743</v>
      </c>
      <c r="T20">
        <v>0</v>
      </c>
      <c r="U20">
        <v>0</v>
      </c>
      <c r="V20">
        <v>0</v>
      </c>
      <c r="W20">
        <v>0</v>
      </c>
      <c r="AF20">
        <v>4644.57080078125</v>
      </c>
      <c r="AT20">
        <v>0</v>
      </c>
      <c r="AU20">
        <v>3646.8111908309902</v>
      </c>
      <c r="AV20">
        <v>3646.8111908309902</v>
      </c>
      <c r="BA20">
        <v>8.1580512225627899E-2</v>
      </c>
      <c r="BB20">
        <v>0</v>
      </c>
    </row>
    <row r="21" spans="1:54" customFormat="1" ht="14.5" x14ac:dyDescent="0.35">
      <c r="A21" t="s">
        <v>113</v>
      </c>
      <c r="B21" t="s">
        <v>210</v>
      </c>
      <c r="C21" t="s">
        <v>90</v>
      </c>
      <c r="D21">
        <f t="shared" si="0"/>
        <v>0</v>
      </c>
      <c r="E21">
        <v>0</v>
      </c>
      <c r="F21" t="s">
        <v>67</v>
      </c>
      <c r="G21" t="s">
        <v>68</v>
      </c>
      <c r="H21" t="s">
        <v>69</v>
      </c>
      <c r="I21" t="s">
        <v>69</v>
      </c>
      <c r="J21" t="s">
        <v>70</v>
      </c>
      <c r="K21" t="s">
        <v>71</v>
      </c>
      <c r="L21">
        <v>0</v>
      </c>
      <c r="O21">
        <v>0.16341914236545599</v>
      </c>
      <c r="P21">
        <v>0</v>
      </c>
      <c r="Q21">
        <v>21570</v>
      </c>
      <c r="R21">
        <v>0</v>
      </c>
      <c r="S21">
        <v>21570</v>
      </c>
      <c r="T21">
        <v>0</v>
      </c>
      <c r="U21">
        <v>0</v>
      </c>
      <c r="V21">
        <v>0</v>
      </c>
      <c r="W21">
        <v>0</v>
      </c>
      <c r="AF21">
        <v>5279.724609375</v>
      </c>
      <c r="AT21">
        <v>0</v>
      </c>
      <c r="AU21">
        <v>4057.9754315641098</v>
      </c>
      <c r="AV21">
        <v>4057.9754315641098</v>
      </c>
      <c r="BA21">
        <v>7.4670344591140705E-2</v>
      </c>
      <c r="BB21">
        <v>0</v>
      </c>
    </row>
    <row r="22" spans="1:54" customFormat="1" ht="14.5" x14ac:dyDescent="0.35">
      <c r="A22" t="s">
        <v>131</v>
      </c>
      <c r="B22" t="s">
        <v>214</v>
      </c>
      <c r="C22" t="s">
        <v>66</v>
      </c>
      <c r="D22">
        <f t="shared" si="0"/>
        <v>21.483178710937601</v>
      </c>
      <c r="E22">
        <v>5.3707947731018102</v>
      </c>
      <c r="F22" t="s">
        <v>67</v>
      </c>
      <c r="G22" t="s">
        <v>68</v>
      </c>
      <c r="H22" t="s">
        <v>69</v>
      </c>
      <c r="I22" t="s">
        <v>69</v>
      </c>
      <c r="J22" t="s">
        <v>70</v>
      </c>
      <c r="K22" t="s">
        <v>71</v>
      </c>
      <c r="L22">
        <v>107.415893554688</v>
      </c>
      <c r="O22">
        <v>6.6402702331543004</v>
      </c>
      <c r="P22">
        <v>4.2751770019531303</v>
      </c>
      <c r="Q22">
        <v>17564</v>
      </c>
      <c r="R22">
        <v>80</v>
      </c>
      <c r="S22">
        <v>17484</v>
      </c>
      <c r="T22">
        <v>0</v>
      </c>
      <c r="U22">
        <v>0</v>
      </c>
      <c r="V22">
        <v>0</v>
      </c>
      <c r="W22">
        <v>0</v>
      </c>
      <c r="AF22">
        <v>4644.57080078125</v>
      </c>
      <c r="AT22">
        <v>5880.13094482422</v>
      </c>
      <c r="AU22">
        <v>3867.4413288354699</v>
      </c>
      <c r="AV22">
        <v>3876.60866937744</v>
      </c>
      <c r="BA22">
        <v>5.9925694465637198</v>
      </c>
      <c r="BB22">
        <v>4.7938032150268599</v>
      </c>
    </row>
    <row r="23" spans="1:54" customFormat="1" ht="14.5" x14ac:dyDescent="0.35">
      <c r="A23" t="s">
        <v>120</v>
      </c>
      <c r="B23" t="s">
        <v>214</v>
      </c>
      <c r="C23" t="s">
        <v>90</v>
      </c>
      <c r="D23">
        <f t="shared" si="0"/>
        <v>29.655236816406198</v>
      </c>
      <c r="E23">
        <v>7.4138092994689897</v>
      </c>
      <c r="F23" t="s">
        <v>67</v>
      </c>
      <c r="G23" t="s">
        <v>68</v>
      </c>
      <c r="H23" t="s">
        <v>69</v>
      </c>
      <c r="I23" t="s">
        <v>69</v>
      </c>
      <c r="J23" t="s">
        <v>70</v>
      </c>
      <c r="K23" t="s">
        <v>71</v>
      </c>
      <c r="L23">
        <v>148.27618408203099</v>
      </c>
      <c r="O23">
        <v>8.8194217681884801</v>
      </c>
      <c r="P23">
        <v>6.0098733901977504</v>
      </c>
      <c r="Q23">
        <v>17033</v>
      </c>
      <c r="R23">
        <v>107</v>
      </c>
      <c r="S23">
        <v>16926</v>
      </c>
      <c r="T23">
        <v>0</v>
      </c>
      <c r="U23">
        <v>0</v>
      </c>
      <c r="V23">
        <v>0</v>
      </c>
      <c r="W23">
        <v>0</v>
      </c>
      <c r="AF23">
        <v>5279.724609375</v>
      </c>
      <c r="AT23">
        <v>5967.8966851635496</v>
      </c>
      <c r="AU23">
        <v>4466.0379080463099</v>
      </c>
      <c r="AV23">
        <v>4475.4724697295997</v>
      </c>
      <c r="BA23">
        <v>8.1307487487793004</v>
      </c>
      <c r="BB23">
        <v>6.6973061561584499</v>
      </c>
    </row>
    <row r="24" spans="1:54" customFormat="1" ht="14.5" x14ac:dyDescent="0.35">
      <c r="A24" t="s">
        <v>132</v>
      </c>
      <c r="B24" t="s">
        <v>218</v>
      </c>
      <c r="C24" t="s">
        <v>66</v>
      </c>
      <c r="D24">
        <f t="shared" si="0"/>
        <v>0.66754841804504406</v>
      </c>
      <c r="E24">
        <v>0.16688710451126099</v>
      </c>
      <c r="F24" t="s">
        <v>67</v>
      </c>
      <c r="G24" t="s">
        <v>68</v>
      </c>
      <c r="H24" t="s">
        <v>69</v>
      </c>
      <c r="I24" t="s">
        <v>69</v>
      </c>
      <c r="J24" t="s">
        <v>70</v>
      </c>
      <c r="K24" t="s">
        <v>71</v>
      </c>
      <c r="L24">
        <v>3.3377420902252202</v>
      </c>
      <c r="O24">
        <v>0.44235822558402998</v>
      </c>
      <c r="P24">
        <v>3.9605729281902299E-2</v>
      </c>
      <c r="Q24">
        <v>21150</v>
      </c>
      <c r="R24">
        <v>3</v>
      </c>
      <c r="S24">
        <v>21147</v>
      </c>
      <c r="T24">
        <v>0</v>
      </c>
      <c r="U24">
        <v>0</v>
      </c>
      <c r="V24">
        <v>0</v>
      </c>
      <c r="W24">
        <v>0</v>
      </c>
      <c r="AF24">
        <v>4644.57080078125</v>
      </c>
      <c r="AT24">
        <v>4735.1658528645803</v>
      </c>
      <c r="AU24">
        <v>3654.6124565956802</v>
      </c>
      <c r="AV24">
        <v>3654.7657265809698</v>
      </c>
      <c r="BA24">
        <v>0.28572514653205899</v>
      </c>
      <c r="BB24">
        <v>8.6722701787948595E-2</v>
      </c>
    </row>
    <row r="25" spans="1:54" customFormat="1" ht="14.5" x14ac:dyDescent="0.35">
      <c r="A25" t="s">
        <v>122</v>
      </c>
      <c r="B25" t="s">
        <v>218</v>
      </c>
      <c r="C25" t="s">
        <v>90</v>
      </c>
      <c r="D25">
        <f t="shared" si="0"/>
        <v>0.23151464462280197</v>
      </c>
      <c r="E25">
        <v>5.7878658175468403E-2</v>
      </c>
      <c r="F25" t="s">
        <v>67</v>
      </c>
      <c r="G25" t="s">
        <v>68</v>
      </c>
      <c r="H25" t="s">
        <v>69</v>
      </c>
      <c r="I25" t="s">
        <v>69</v>
      </c>
      <c r="J25" t="s">
        <v>70</v>
      </c>
      <c r="K25" t="s">
        <v>71</v>
      </c>
      <c r="L25">
        <v>1.1575732231140099</v>
      </c>
      <c r="O25">
        <v>0.27645418047905002</v>
      </c>
      <c r="P25">
        <v>2.43084621615708E-3</v>
      </c>
      <c r="Q25">
        <v>20327</v>
      </c>
      <c r="R25">
        <v>1</v>
      </c>
      <c r="S25">
        <v>20326</v>
      </c>
      <c r="T25">
        <v>0</v>
      </c>
      <c r="U25">
        <v>0</v>
      </c>
      <c r="V25">
        <v>0</v>
      </c>
      <c r="W25">
        <v>0</v>
      </c>
      <c r="AF25">
        <v>5279.724609375</v>
      </c>
      <c r="AT25">
        <v>5359.6025390625</v>
      </c>
      <c r="AU25">
        <v>4162.6234499244301</v>
      </c>
      <c r="AV25">
        <v>4162.6823360901099</v>
      </c>
      <c r="BA25">
        <v>0.144065260887146</v>
      </c>
      <c r="BB25">
        <v>1.5684835612773899E-2</v>
      </c>
    </row>
    <row r="26" spans="1:54" customFormat="1" ht="14.5" x14ac:dyDescent="0.35">
      <c r="A26" t="s">
        <v>135</v>
      </c>
      <c r="B26" t="s">
        <v>222</v>
      </c>
      <c r="C26" t="s">
        <v>66</v>
      </c>
      <c r="D26">
        <f t="shared" si="0"/>
        <v>34.128982543945398</v>
      </c>
      <c r="E26">
        <v>8.5322456359863299</v>
      </c>
      <c r="F26" t="s">
        <v>67</v>
      </c>
      <c r="G26" t="s">
        <v>68</v>
      </c>
      <c r="H26" t="s">
        <v>69</v>
      </c>
      <c r="I26" t="s">
        <v>69</v>
      </c>
      <c r="J26" t="s">
        <v>70</v>
      </c>
      <c r="K26" t="s">
        <v>71</v>
      </c>
      <c r="L26">
        <v>170.64491271972699</v>
      </c>
      <c r="O26">
        <v>10.017128944396999</v>
      </c>
      <c r="P26">
        <v>7.04923295974731</v>
      </c>
      <c r="Q26">
        <v>17575</v>
      </c>
      <c r="R26">
        <v>127</v>
      </c>
      <c r="S26">
        <v>17448</v>
      </c>
      <c r="T26">
        <v>0</v>
      </c>
      <c r="U26">
        <v>0</v>
      </c>
      <c r="V26">
        <v>0</v>
      </c>
      <c r="W26">
        <v>0</v>
      </c>
      <c r="AF26">
        <v>4644.57080078125</v>
      </c>
      <c r="AT26">
        <v>5902.8674412524597</v>
      </c>
      <c r="AU26">
        <v>3935.3679189284098</v>
      </c>
      <c r="AV26">
        <v>3949.58541192045</v>
      </c>
      <c r="BA26">
        <v>9.2896051406860405</v>
      </c>
      <c r="BB26">
        <v>7.7753734588623002</v>
      </c>
    </row>
    <row r="27" spans="1:54" customFormat="1" ht="14.5" x14ac:dyDescent="0.35">
      <c r="A27" t="s">
        <v>119</v>
      </c>
      <c r="B27" t="s">
        <v>222</v>
      </c>
      <c r="C27" t="s">
        <v>90</v>
      </c>
      <c r="D27">
        <f t="shared" si="0"/>
        <v>37.805102539062602</v>
      </c>
      <c r="E27">
        <v>9.4512758255004901</v>
      </c>
      <c r="F27" t="s">
        <v>67</v>
      </c>
      <c r="G27" t="s">
        <v>68</v>
      </c>
      <c r="H27" t="s">
        <v>69</v>
      </c>
      <c r="I27" t="s">
        <v>69</v>
      </c>
      <c r="J27" t="s">
        <v>70</v>
      </c>
      <c r="K27" t="s">
        <v>71</v>
      </c>
      <c r="L27">
        <v>189.02551269531301</v>
      </c>
      <c r="O27">
        <v>11.035000801086399</v>
      </c>
      <c r="P27">
        <v>7.8696804046630904</v>
      </c>
      <c r="Q27">
        <v>17122</v>
      </c>
      <c r="R27">
        <v>137</v>
      </c>
      <c r="S27">
        <v>16985</v>
      </c>
      <c r="T27">
        <v>0</v>
      </c>
      <c r="U27">
        <v>0</v>
      </c>
      <c r="V27">
        <v>0</v>
      </c>
      <c r="W27">
        <v>0</v>
      </c>
      <c r="AF27">
        <v>5279.724609375</v>
      </c>
      <c r="AT27">
        <v>5868.8913520757296</v>
      </c>
      <c r="AU27">
        <v>4543.3772620775198</v>
      </c>
      <c r="AV27">
        <v>4553.9832327777904</v>
      </c>
      <c r="BA27">
        <v>10.2590322494507</v>
      </c>
      <c r="BB27">
        <v>8.6440734863281303</v>
      </c>
    </row>
    <row r="28" spans="1:54" customFormat="1" ht="14.5" x14ac:dyDescent="0.35">
      <c r="A28" t="s">
        <v>136</v>
      </c>
      <c r="B28" t="s">
        <v>226</v>
      </c>
      <c r="C28" t="s">
        <v>66</v>
      </c>
      <c r="D28">
        <f t="shared" si="0"/>
        <v>31.109561157226601</v>
      </c>
      <c r="E28">
        <v>7.7773900032043501</v>
      </c>
      <c r="F28" t="s">
        <v>67</v>
      </c>
      <c r="G28" t="s">
        <v>68</v>
      </c>
      <c r="H28" t="s">
        <v>69</v>
      </c>
      <c r="I28" t="s">
        <v>69</v>
      </c>
      <c r="J28" t="s">
        <v>70</v>
      </c>
      <c r="K28" t="s">
        <v>71</v>
      </c>
      <c r="L28">
        <v>155.54780578613301</v>
      </c>
      <c r="O28">
        <v>9.1639986038208008</v>
      </c>
      <c r="P28">
        <v>6.3924136161804199</v>
      </c>
      <c r="Q28">
        <v>18364</v>
      </c>
      <c r="R28">
        <v>121</v>
      </c>
      <c r="S28">
        <v>18243</v>
      </c>
      <c r="T28">
        <v>0</v>
      </c>
      <c r="U28">
        <v>0</v>
      </c>
      <c r="V28">
        <v>0</v>
      </c>
      <c r="W28">
        <v>0</v>
      </c>
      <c r="AF28">
        <v>4644.57080078125</v>
      </c>
      <c r="AT28">
        <v>5899.60161495997</v>
      </c>
      <c r="AU28">
        <v>3946.1116628531299</v>
      </c>
      <c r="AV28">
        <v>3958.98316602264</v>
      </c>
      <c r="BA28">
        <v>8.4846391677856392</v>
      </c>
      <c r="BB28">
        <v>7.0705657005310103</v>
      </c>
    </row>
    <row r="29" spans="1:54" customFormat="1" ht="14.5" x14ac:dyDescent="0.35">
      <c r="A29" t="s">
        <v>114</v>
      </c>
      <c r="B29" t="s">
        <v>226</v>
      </c>
      <c r="C29" t="s">
        <v>90</v>
      </c>
      <c r="D29">
        <f t="shared" si="0"/>
        <v>40.284887695312605</v>
      </c>
      <c r="E29">
        <v>10.0712223052979</v>
      </c>
      <c r="F29" t="s">
        <v>67</v>
      </c>
      <c r="G29" t="s">
        <v>68</v>
      </c>
      <c r="H29" t="s">
        <v>69</v>
      </c>
      <c r="I29" t="s">
        <v>69</v>
      </c>
      <c r="J29" t="s">
        <v>70</v>
      </c>
      <c r="K29" t="s">
        <v>71</v>
      </c>
      <c r="L29">
        <v>201.42443847656301</v>
      </c>
      <c r="O29">
        <v>11.5817203521729</v>
      </c>
      <c r="P29">
        <v>8.5626611709594709</v>
      </c>
      <c r="Q29">
        <v>20061</v>
      </c>
      <c r="R29">
        <v>171</v>
      </c>
      <c r="S29">
        <v>19890</v>
      </c>
      <c r="T29">
        <v>0</v>
      </c>
      <c r="U29">
        <v>0</v>
      </c>
      <c r="V29">
        <v>0</v>
      </c>
      <c r="W29">
        <v>0</v>
      </c>
      <c r="AF29">
        <v>5279.724609375</v>
      </c>
      <c r="AT29">
        <v>5852.1858752512799</v>
      </c>
      <c r="AU29">
        <v>4518.4281594178101</v>
      </c>
      <c r="AV29">
        <v>4529.79711258107</v>
      </c>
      <c r="BA29">
        <v>10.8416423797607</v>
      </c>
      <c r="BB29">
        <v>9.3013057708740199</v>
      </c>
    </row>
    <row r="30" spans="1:54" customFormat="1" ht="14.5" x14ac:dyDescent="0.35">
      <c r="A30" t="s">
        <v>137</v>
      </c>
      <c r="B30" t="s">
        <v>86</v>
      </c>
      <c r="C30" t="s">
        <v>66</v>
      </c>
      <c r="D30">
        <f t="shared" si="0"/>
        <v>0</v>
      </c>
      <c r="E30">
        <v>0</v>
      </c>
      <c r="F30" t="s">
        <v>67</v>
      </c>
      <c r="G30" t="s">
        <v>68</v>
      </c>
      <c r="H30" t="s">
        <v>69</v>
      </c>
      <c r="I30" t="s">
        <v>69</v>
      </c>
      <c r="J30" t="s">
        <v>70</v>
      </c>
      <c r="K30" t="s">
        <v>71</v>
      </c>
      <c r="L30">
        <v>0</v>
      </c>
      <c r="O30">
        <v>0.184505745768547</v>
      </c>
      <c r="P30">
        <v>0</v>
      </c>
      <c r="Q30">
        <v>19105</v>
      </c>
      <c r="R30">
        <v>0</v>
      </c>
      <c r="S30">
        <v>19105</v>
      </c>
      <c r="T30">
        <v>0</v>
      </c>
      <c r="U30">
        <v>0</v>
      </c>
      <c r="V30">
        <v>0</v>
      </c>
      <c r="W30">
        <v>0</v>
      </c>
      <c r="AF30">
        <v>4644.57080078125</v>
      </c>
      <c r="AT30">
        <v>0</v>
      </c>
      <c r="AU30">
        <v>3898.2539260445001</v>
      </c>
      <c r="AV30">
        <v>3898.2539260444901</v>
      </c>
      <c r="BA30">
        <v>8.4304936230182606E-2</v>
      </c>
      <c r="BB30">
        <v>0</v>
      </c>
    </row>
    <row r="31" spans="1:54" customFormat="1" ht="14.5" x14ac:dyDescent="0.35">
      <c r="A31" t="s">
        <v>117</v>
      </c>
      <c r="B31" t="s">
        <v>86</v>
      </c>
      <c r="C31" t="s">
        <v>90</v>
      </c>
      <c r="D31">
        <f t="shared" si="0"/>
        <v>0.49006843566894603</v>
      </c>
      <c r="E31">
        <v>0.122517108917236</v>
      </c>
      <c r="F31" t="s">
        <v>67</v>
      </c>
      <c r="G31" t="s">
        <v>68</v>
      </c>
      <c r="H31" t="s">
        <v>69</v>
      </c>
      <c r="I31" t="s">
        <v>69</v>
      </c>
      <c r="J31" t="s">
        <v>70</v>
      </c>
      <c r="K31" t="s">
        <v>71</v>
      </c>
      <c r="L31">
        <v>2.4503421783447301</v>
      </c>
      <c r="O31">
        <v>0.39246734976768499</v>
      </c>
      <c r="P31">
        <v>1.8560523167252499E-2</v>
      </c>
      <c r="Q31">
        <v>19206</v>
      </c>
      <c r="R31">
        <v>2</v>
      </c>
      <c r="S31">
        <v>19204</v>
      </c>
      <c r="T31">
        <v>0</v>
      </c>
      <c r="U31">
        <v>0</v>
      </c>
      <c r="V31">
        <v>0</v>
      </c>
      <c r="W31">
        <v>0</v>
      </c>
      <c r="AF31">
        <v>5279.724609375</v>
      </c>
      <c r="AT31">
        <v>5991.6540527343795</v>
      </c>
      <c r="AU31">
        <v>4371.6237783052602</v>
      </c>
      <c r="AV31">
        <v>4371.7924787399697</v>
      </c>
      <c r="BA31">
        <v>0.23555046319961501</v>
      </c>
      <c r="BB31">
        <v>5.3170856088399901E-2</v>
      </c>
    </row>
    <row r="32" spans="1:54" customFormat="1" ht="14.5" x14ac:dyDescent="0.35">
      <c r="A32" t="s">
        <v>138</v>
      </c>
      <c r="B32" t="s">
        <v>88</v>
      </c>
      <c r="C32" t="s">
        <v>66</v>
      </c>
      <c r="D32">
        <f t="shared" si="0"/>
        <v>33.855413818359395</v>
      </c>
      <c r="E32">
        <v>8.4638538360595703</v>
      </c>
      <c r="F32" t="s">
        <v>67</v>
      </c>
      <c r="G32" t="s">
        <v>68</v>
      </c>
      <c r="H32" t="s">
        <v>69</v>
      </c>
      <c r="I32" t="s">
        <v>69</v>
      </c>
      <c r="J32" t="s">
        <v>70</v>
      </c>
      <c r="K32" t="s">
        <v>71</v>
      </c>
      <c r="L32">
        <v>169.27706909179699</v>
      </c>
      <c r="O32">
        <v>9.9086446762084996</v>
      </c>
      <c r="P32">
        <v>7.02083539962769</v>
      </c>
      <c r="Q32">
        <v>18414</v>
      </c>
      <c r="R32">
        <v>132</v>
      </c>
      <c r="S32">
        <v>18282</v>
      </c>
      <c r="T32">
        <v>0</v>
      </c>
      <c r="U32">
        <v>0</v>
      </c>
      <c r="V32">
        <v>0</v>
      </c>
      <c r="W32">
        <v>0</v>
      </c>
      <c r="AF32">
        <v>4644.57080078125</v>
      </c>
      <c r="AT32">
        <v>5726.3252766927098</v>
      </c>
      <c r="AU32">
        <v>3826.77975086279</v>
      </c>
      <c r="AV32">
        <v>3840.3965646680199</v>
      </c>
      <c r="BA32">
        <v>9.2007703781127894</v>
      </c>
      <c r="BB32">
        <v>7.7273988723754901</v>
      </c>
    </row>
    <row r="33" spans="1:54" customFormat="1" ht="14.5" x14ac:dyDescent="0.35">
      <c r="A33" t="s">
        <v>118</v>
      </c>
      <c r="B33" t="s">
        <v>88</v>
      </c>
      <c r="C33" t="s">
        <v>90</v>
      </c>
      <c r="D33">
        <f t="shared" si="0"/>
        <v>35.015957641601602</v>
      </c>
      <c r="E33">
        <v>8.7539892196655291</v>
      </c>
      <c r="F33" t="s">
        <v>67</v>
      </c>
      <c r="G33" t="s">
        <v>68</v>
      </c>
      <c r="H33" t="s">
        <v>69</v>
      </c>
      <c r="I33" t="s">
        <v>69</v>
      </c>
      <c r="J33" t="s">
        <v>70</v>
      </c>
      <c r="K33" t="s">
        <v>71</v>
      </c>
      <c r="L33">
        <v>175.07978820800801</v>
      </c>
      <c r="O33">
        <v>10.254034996032701</v>
      </c>
      <c r="P33">
        <v>7.2558546066284197</v>
      </c>
      <c r="Q33">
        <v>17671</v>
      </c>
      <c r="R33">
        <v>131</v>
      </c>
      <c r="S33">
        <v>17540</v>
      </c>
      <c r="T33">
        <v>0</v>
      </c>
      <c r="U33">
        <v>0</v>
      </c>
      <c r="V33">
        <v>0</v>
      </c>
      <c r="W33">
        <v>0</v>
      </c>
      <c r="AF33">
        <v>5279.724609375</v>
      </c>
      <c r="AT33">
        <v>5934.89309995229</v>
      </c>
      <c r="AU33">
        <v>4343.6883398632399</v>
      </c>
      <c r="AV33">
        <v>4355.4843799046403</v>
      </c>
      <c r="BA33">
        <v>9.5190801620483398</v>
      </c>
      <c r="BB33">
        <v>7.9893960952758798</v>
      </c>
    </row>
  </sheetData>
  <autoFilter ref="A1:BN1" xr:uid="{A2FBE125-6D80-C642-B3D5-CB47455C8846}">
    <sortState xmlns:xlrd2="http://schemas.microsoft.com/office/spreadsheetml/2017/richdata2" ref="A2:BN33">
      <sortCondition ref="B1:B33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86448-4DF0-3345-A5F4-AECF4323D5E1}">
  <dimension ref="A1:T37"/>
  <sheetViews>
    <sheetView workbookViewId="0">
      <selection activeCell="J7" sqref="J7:J14"/>
    </sheetView>
  </sheetViews>
  <sheetFormatPr defaultColWidth="10.81640625" defaultRowHeight="15.5" x14ac:dyDescent="0.35"/>
  <cols>
    <col min="1" max="1" width="10.81640625" style="9"/>
    <col min="2" max="2" width="15.453125" style="9" customWidth="1"/>
    <col min="3" max="3" width="17" style="9" customWidth="1"/>
    <col min="4" max="4" width="16.6328125" style="9" bestFit="1" customWidth="1"/>
    <col min="5" max="5" width="16.6328125" style="9" customWidth="1"/>
    <col min="6" max="6" width="16.6328125" style="9" bestFit="1" customWidth="1"/>
    <col min="7" max="7" width="15.81640625" style="9" customWidth="1"/>
    <col min="8" max="8" width="16.6328125" style="9" bestFit="1" customWidth="1"/>
    <col min="9" max="9" width="17.36328125" style="9" customWidth="1"/>
    <col min="10" max="10" width="16.6328125" style="9" bestFit="1" customWidth="1"/>
    <col min="11" max="11" width="17.1796875" style="9" customWidth="1"/>
    <col min="12" max="12" width="16.6328125" style="9" bestFit="1" customWidth="1"/>
    <col min="13" max="13" width="16.453125" style="9" customWidth="1"/>
    <col min="14" max="14" width="16.6328125" style="9" bestFit="1" customWidth="1"/>
    <col min="15" max="16384" width="10.81640625" style="9"/>
  </cols>
  <sheetData>
    <row r="1" spans="1:14" x14ac:dyDescent="0.35">
      <c r="A1" s="9" t="s">
        <v>158</v>
      </c>
    </row>
    <row r="3" spans="1:14" x14ac:dyDescent="0.35">
      <c r="B3" s="9" t="s">
        <v>159</v>
      </c>
    </row>
    <row r="4" spans="1:14" ht="16" thickBot="1" x14ac:dyDescent="0.4">
      <c r="C4" s="72" t="s">
        <v>200</v>
      </c>
      <c r="D4" s="72"/>
      <c r="E4" s="72"/>
      <c r="F4" s="72"/>
      <c r="I4" s="72" t="s">
        <v>199</v>
      </c>
      <c r="J4" s="72"/>
      <c r="K4" s="72"/>
      <c r="L4" s="72"/>
    </row>
    <row r="5" spans="1:14" x14ac:dyDescent="0.35">
      <c r="B5" s="10" t="s">
        <v>160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2">
        <v>12</v>
      </c>
    </row>
    <row r="6" spans="1:14" ht="16" thickBot="1" x14ac:dyDescent="0.4">
      <c r="B6" s="13"/>
      <c r="C6" s="58" t="s">
        <v>90</v>
      </c>
      <c r="D6" s="58" t="s">
        <v>90</v>
      </c>
      <c r="E6" s="59" t="s">
        <v>66</v>
      </c>
      <c r="F6" s="59" t="s">
        <v>66</v>
      </c>
      <c r="G6" s="60"/>
      <c r="H6" s="60"/>
      <c r="I6" s="58" t="s">
        <v>90</v>
      </c>
      <c r="J6" s="58" t="s">
        <v>90</v>
      </c>
      <c r="K6" s="59" t="s">
        <v>66</v>
      </c>
      <c r="L6" s="59" t="s">
        <v>66</v>
      </c>
      <c r="M6" s="60"/>
      <c r="N6" s="60"/>
    </row>
    <row r="7" spans="1:14" x14ac:dyDescent="0.35">
      <c r="B7" s="13" t="s">
        <v>161</v>
      </c>
      <c r="C7" s="14" t="s">
        <v>201</v>
      </c>
      <c r="D7" s="61" t="s">
        <v>86</v>
      </c>
      <c r="E7" s="30" t="s">
        <v>201</v>
      </c>
      <c r="F7" s="62" t="s">
        <v>86</v>
      </c>
      <c r="G7" s="63"/>
      <c r="H7" s="63"/>
      <c r="I7" s="61" t="s">
        <v>202</v>
      </c>
      <c r="J7" s="61" t="s">
        <v>86</v>
      </c>
      <c r="K7" s="30" t="s">
        <v>202</v>
      </c>
      <c r="L7" s="62" t="s">
        <v>86</v>
      </c>
      <c r="M7" s="63"/>
      <c r="N7" s="64"/>
    </row>
    <row r="8" spans="1:14" x14ac:dyDescent="0.35">
      <c r="B8" s="13" t="s">
        <v>162</v>
      </c>
      <c r="C8" s="16" t="s">
        <v>203</v>
      </c>
      <c r="D8" s="65" t="s">
        <v>204</v>
      </c>
      <c r="E8" s="35" t="s">
        <v>203</v>
      </c>
      <c r="F8" s="35" t="s">
        <v>204</v>
      </c>
      <c r="G8" s="66"/>
      <c r="H8" s="66"/>
      <c r="I8" s="32" t="s">
        <v>205</v>
      </c>
      <c r="J8" s="65" t="s">
        <v>206</v>
      </c>
      <c r="K8" s="35" t="s">
        <v>205</v>
      </c>
      <c r="L8" s="35" t="s">
        <v>206</v>
      </c>
      <c r="M8" s="66"/>
      <c r="N8" s="67"/>
    </row>
    <row r="9" spans="1:14" x14ac:dyDescent="0.35">
      <c r="B9" s="13" t="s">
        <v>163</v>
      </c>
      <c r="C9" s="16" t="s">
        <v>207</v>
      </c>
      <c r="D9" s="65" t="s">
        <v>208</v>
      </c>
      <c r="E9" s="35" t="s">
        <v>207</v>
      </c>
      <c r="F9" s="35" t="s">
        <v>208</v>
      </c>
      <c r="G9" s="66"/>
      <c r="H9" s="66"/>
      <c r="I9" s="32" t="s">
        <v>209</v>
      </c>
      <c r="J9" s="65" t="s">
        <v>210</v>
      </c>
      <c r="K9" s="35" t="s">
        <v>209</v>
      </c>
      <c r="L9" s="35" t="s">
        <v>210</v>
      </c>
      <c r="M9" s="66"/>
      <c r="N9" s="67"/>
    </row>
    <row r="10" spans="1:14" x14ac:dyDescent="0.35">
      <c r="B10" s="13" t="s">
        <v>164</v>
      </c>
      <c r="C10" s="16" t="s">
        <v>211</v>
      </c>
      <c r="D10" s="65" t="s">
        <v>212</v>
      </c>
      <c r="E10" s="35" t="s">
        <v>211</v>
      </c>
      <c r="F10" s="35" t="s">
        <v>212</v>
      </c>
      <c r="G10" s="66"/>
      <c r="H10" s="66"/>
      <c r="I10" s="32" t="s">
        <v>213</v>
      </c>
      <c r="J10" s="65" t="s">
        <v>214</v>
      </c>
      <c r="K10" s="35" t="s">
        <v>213</v>
      </c>
      <c r="L10" s="35" t="s">
        <v>214</v>
      </c>
      <c r="M10" s="66"/>
      <c r="N10" s="67"/>
    </row>
    <row r="11" spans="1:14" x14ac:dyDescent="0.35">
      <c r="B11" s="13" t="s">
        <v>165</v>
      </c>
      <c r="C11" s="16" t="s">
        <v>215</v>
      </c>
      <c r="D11" s="65" t="s">
        <v>216</v>
      </c>
      <c r="E11" s="35" t="s">
        <v>215</v>
      </c>
      <c r="F11" s="35" t="s">
        <v>216</v>
      </c>
      <c r="G11" s="66"/>
      <c r="H11" s="66"/>
      <c r="I11" s="32" t="s">
        <v>217</v>
      </c>
      <c r="J11" s="65" t="s">
        <v>218</v>
      </c>
      <c r="K11" s="35" t="s">
        <v>217</v>
      </c>
      <c r="L11" s="35" t="s">
        <v>218</v>
      </c>
      <c r="M11" s="66"/>
      <c r="N11" s="67"/>
    </row>
    <row r="12" spans="1:14" x14ac:dyDescent="0.35">
      <c r="B12" s="13" t="s">
        <v>166</v>
      </c>
      <c r="C12" s="16" t="s">
        <v>219</v>
      </c>
      <c r="D12" s="65" t="s">
        <v>220</v>
      </c>
      <c r="E12" s="35" t="s">
        <v>219</v>
      </c>
      <c r="F12" s="35" t="s">
        <v>220</v>
      </c>
      <c r="G12" s="66"/>
      <c r="H12" s="66"/>
      <c r="I12" s="32" t="s">
        <v>221</v>
      </c>
      <c r="J12" s="65" t="s">
        <v>222</v>
      </c>
      <c r="K12" s="35" t="s">
        <v>221</v>
      </c>
      <c r="L12" s="35" t="s">
        <v>222</v>
      </c>
      <c r="M12" s="66"/>
      <c r="N12" s="67"/>
    </row>
    <row r="13" spans="1:14" x14ac:dyDescent="0.35">
      <c r="B13" s="13" t="s">
        <v>167</v>
      </c>
      <c r="C13" s="16" t="s">
        <v>223</v>
      </c>
      <c r="D13" s="65" t="s">
        <v>224</v>
      </c>
      <c r="E13" s="35" t="s">
        <v>223</v>
      </c>
      <c r="F13" s="35" t="s">
        <v>224</v>
      </c>
      <c r="G13" s="66"/>
      <c r="H13" s="66"/>
      <c r="I13" s="32" t="s">
        <v>225</v>
      </c>
      <c r="J13" s="65" t="s">
        <v>226</v>
      </c>
      <c r="K13" s="35" t="s">
        <v>225</v>
      </c>
      <c r="L13" s="35" t="s">
        <v>226</v>
      </c>
      <c r="M13" s="66"/>
      <c r="N13" s="67"/>
    </row>
    <row r="14" spans="1:14" ht="16" thickBot="1" x14ac:dyDescent="0.4">
      <c r="B14" s="19" t="s">
        <v>168</v>
      </c>
      <c r="C14" s="20" t="s">
        <v>227</v>
      </c>
      <c r="D14" s="38" t="s">
        <v>88</v>
      </c>
      <c r="E14" s="40" t="s">
        <v>227</v>
      </c>
      <c r="F14" s="39" t="s">
        <v>88</v>
      </c>
      <c r="G14" s="68"/>
      <c r="H14" s="68"/>
      <c r="I14" s="38" t="s">
        <v>228</v>
      </c>
      <c r="J14" s="38" t="s">
        <v>88</v>
      </c>
      <c r="K14" s="40" t="s">
        <v>228</v>
      </c>
      <c r="L14" s="39" t="s">
        <v>88</v>
      </c>
      <c r="M14" s="68"/>
      <c r="N14" s="69"/>
    </row>
    <row r="15" spans="1:14" x14ac:dyDescent="0.35">
      <c r="C15" s="24"/>
      <c r="D15" s="24"/>
      <c r="E15" s="24"/>
      <c r="F15" s="24"/>
    </row>
    <row r="16" spans="1:14" x14ac:dyDescent="0.35">
      <c r="B16" s="25" t="s">
        <v>169</v>
      </c>
      <c r="C16" s="24"/>
      <c r="D16" s="24"/>
      <c r="E16" s="24"/>
    </row>
    <row r="17" spans="2:20" x14ac:dyDescent="0.35">
      <c r="C17" s="24"/>
      <c r="E17" s="24"/>
      <c r="F17" s="24"/>
    </row>
    <row r="18" spans="2:20" hidden="1" x14ac:dyDescent="0.35">
      <c r="B18" s="10" t="s">
        <v>160</v>
      </c>
      <c r="C18" s="26">
        <v>1</v>
      </c>
      <c r="D18" s="26">
        <v>2</v>
      </c>
      <c r="E18" s="26">
        <v>3</v>
      </c>
      <c r="F18" s="26">
        <v>4</v>
      </c>
      <c r="G18" s="11">
        <v>5</v>
      </c>
      <c r="H18" s="11">
        <v>6</v>
      </c>
      <c r="I18" s="11">
        <v>7</v>
      </c>
      <c r="J18" s="11">
        <v>8</v>
      </c>
      <c r="K18" s="11">
        <v>9</v>
      </c>
      <c r="L18" s="11">
        <v>10</v>
      </c>
      <c r="M18" s="11">
        <v>11</v>
      </c>
      <c r="N18" s="12">
        <v>12</v>
      </c>
    </row>
    <row r="19" spans="2:20" hidden="1" x14ac:dyDescent="0.35">
      <c r="B19" s="13"/>
      <c r="C19" s="27" t="s">
        <v>90</v>
      </c>
      <c r="D19" s="28" t="s">
        <v>90</v>
      </c>
      <c r="E19" s="28" t="s">
        <v>90</v>
      </c>
      <c r="F19" s="29" t="s">
        <v>90</v>
      </c>
      <c r="G19" s="28" t="s">
        <v>90</v>
      </c>
      <c r="H19" s="29" t="s">
        <v>90</v>
      </c>
      <c r="I19" s="15" t="s">
        <v>66</v>
      </c>
      <c r="J19" s="30" t="s">
        <v>66</v>
      </c>
      <c r="K19" s="30" t="s">
        <v>66</v>
      </c>
      <c r="L19" s="30" t="s">
        <v>66</v>
      </c>
      <c r="M19" s="30" t="s">
        <v>66</v>
      </c>
      <c r="N19" s="31" t="s">
        <v>66</v>
      </c>
      <c r="P19" s="9" t="str">
        <f>CONCATENATE(E20, "-5b")</f>
        <v>A08-8b-5b</v>
      </c>
      <c r="Q19" s="9" t="str">
        <f>CONCATENATE(F20, "-5b")</f>
        <v>NTC-8b-5b</v>
      </c>
      <c r="S19" s="15" t="s">
        <v>66</v>
      </c>
      <c r="T19" s="31" t="s">
        <v>66</v>
      </c>
    </row>
    <row r="20" spans="2:20" hidden="1" x14ac:dyDescent="0.35">
      <c r="B20" s="13" t="s">
        <v>161</v>
      </c>
      <c r="C20" s="16" t="s">
        <v>170</v>
      </c>
      <c r="D20" s="32" t="s">
        <v>171</v>
      </c>
      <c r="E20" s="32" t="s">
        <v>172</v>
      </c>
      <c r="F20" s="33" t="s">
        <v>173</v>
      </c>
      <c r="G20" s="32" t="s">
        <v>174</v>
      </c>
      <c r="H20" s="33" t="s">
        <v>86</v>
      </c>
      <c r="I20" s="17" t="s">
        <v>170</v>
      </c>
      <c r="J20" s="34" t="s">
        <v>171</v>
      </c>
      <c r="K20" s="35" t="s">
        <v>172</v>
      </c>
      <c r="L20" s="34" t="s">
        <v>173</v>
      </c>
      <c r="M20" s="35" t="s">
        <v>174</v>
      </c>
      <c r="N20" s="36" t="s">
        <v>86</v>
      </c>
      <c r="P20" s="9" t="str">
        <f t="shared" ref="P20:Q27" si="0">CONCATENATE(E21, "-5b")</f>
        <v>B08-8b-5b</v>
      </c>
      <c r="Q20" s="9" t="str">
        <f t="shared" si="0"/>
        <v>A08-8b-5b</v>
      </c>
      <c r="S20" s="37" t="s">
        <v>65</v>
      </c>
      <c r="T20" s="36" t="s">
        <v>86</v>
      </c>
    </row>
    <row r="21" spans="2:20" hidden="1" x14ac:dyDescent="0.35">
      <c r="B21" s="13" t="s">
        <v>162</v>
      </c>
      <c r="C21" s="16" t="s">
        <v>175</v>
      </c>
      <c r="D21" s="32" t="s">
        <v>170</v>
      </c>
      <c r="E21" s="32" t="s">
        <v>176</v>
      </c>
      <c r="F21" s="33" t="s">
        <v>172</v>
      </c>
      <c r="G21" s="32" t="s">
        <v>174</v>
      </c>
      <c r="H21" s="33" t="s">
        <v>174</v>
      </c>
      <c r="I21" s="17" t="s">
        <v>175</v>
      </c>
      <c r="J21" s="35" t="s">
        <v>170</v>
      </c>
      <c r="K21" s="35" t="s">
        <v>176</v>
      </c>
      <c r="L21" s="35" t="s">
        <v>172</v>
      </c>
      <c r="M21" s="35" t="s">
        <v>174</v>
      </c>
      <c r="N21" s="18" t="s">
        <v>174</v>
      </c>
      <c r="P21" s="9" t="str">
        <f t="shared" si="0"/>
        <v>C08-8b-5b</v>
      </c>
      <c r="Q21" s="9" t="str">
        <f t="shared" si="0"/>
        <v>B08-8b-5b</v>
      </c>
      <c r="S21" s="37" t="s">
        <v>72</v>
      </c>
      <c r="T21" s="36" t="s">
        <v>79</v>
      </c>
    </row>
    <row r="22" spans="2:20" hidden="1" x14ac:dyDescent="0.35">
      <c r="B22" s="13" t="s">
        <v>163</v>
      </c>
      <c r="C22" s="16" t="s">
        <v>177</v>
      </c>
      <c r="D22" s="32" t="s">
        <v>175</v>
      </c>
      <c r="E22" s="32" t="s">
        <v>178</v>
      </c>
      <c r="F22" s="33" t="s">
        <v>176</v>
      </c>
      <c r="G22" s="32" t="s">
        <v>174</v>
      </c>
      <c r="H22" s="33" t="s">
        <v>174</v>
      </c>
      <c r="I22" s="17" t="s">
        <v>177</v>
      </c>
      <c r="J22" s="35" t="s">
        <v>175</v>
      </c>
      <c r="K22" s="35" t="s">
        <v>178</v>
      </c>
      <c r="L22" s="35" t="s">
        <v>176</v>
      </c>
      <c r="M22" s="35" t="s">
        <v>174</v>
      </c>
      <c r="N22" s="18" t="s">
        <v>174</v>
      </c>
      <c r="P22" s="9" t="str">
        <f t="shared" si="0"/>
        <v>D08-8b-5b</v>
      </c>
      <c r="Q22" s="9" t="str">
        <f t="shared" si="0"/>
        <v>C08-8b-5b</v>
      </c>
      <c r="S22" s="37" t="s">
        <v>73</v>
      </c>
      <c r="T22" s="36" t="s">
        <v>80</v>
      </c>
    </row>
    <row r="23" spans="2:20" hidden="1" x14ac:dyDescent="0.35">
      <c r="B23" s="13" t="s">
        <v>164</v>
      </c>
      <c r="C23" s="16" t="s">
        <v>179</v>
      </c>
      <c r="D23" s="32" t="s">
        <v>177</v>
      </c>
      <c r="E23" s="32" t="s">
        <v>180</v>
      </c>
      <c r="F23" s="33" t="s">
        <v>178</v>
      </c>
      <c r="G23" s="32" t="s">
        <v>174</v>
      </c>
      <c r="H23" s="33" t="s">
        <v>174</v>
      </c>
      <c r="I23" s="17" t="s">
        <v>179</v>
      </c>
      <c r="J23" s="35" t="s">
        <v>177</v>
      </c>
      <c r="K23" s="35" t="s">
        <v>180</v>
      </c>
      <c r="L23" s="35" t="s">
        <v>178</v>
      </c>
      <c r="M23" s="35" t="s">
        <v>174</v>
      </c>
      <c r="N23" s="18" t="s">
        <v>174</v>
      </c>
      <c r="P23" s="9" t="str">
        <f t="shared" si="0"/>
        <v>E08-8b-5b</v>
      </c>
      <c r="Q23" s="9" t="str">
        <f t="shared" si="0"/>
        <v>D08-8b-5b</v>
      </c>
      <c r="S23" s="37" t="s">
        <v>74</v>
      </c>
      <c r="T23" s="36" t="s">
        <v>81</v>
      </c>
    </row>
    <row r="24" spans="2:20" hidden="1" x14ac:dyDescent="0.35">
      <c r="B24" s="13" t="s">
        <v>165</v>
      </c>
      <c r="C24" s="16" t="s">
        <v>181</v>
      </c>
      <c r="D24" s="32" t="s">
        <v>179</v>
      </c>
      <c r="E24" s="32" t="s">
        <v>182</v>
      </c>
      <c r="F24" s="33" t="s">
        <v>180</v>
      </c>
      <c r="G24" s="32" t="s">
        <v>174</v>
      </c>
      <c r="H24" s="33" t="s">
        <v>174</v>
      </c>
      <c r="I24" s="17" t="s">
        <v>181</v>
      </c>
      <c r="J24" s="35" t="s">
        <v>179</v>
      </c>
      <c r="K24" s="35" t="s">
        <v>182</v>
      </c>
      <c r="L24" s="35" t="s">
        <v>180</v>
      </c>
      <c r="M24" s="35" t="s">
        <v>174</v>
      </c>
      <c r="N24" s="18" t="s">
        <v>174</v>
      </c>
      <c r="P24" s="9" t="str">
        <f t="shared" si="0"/>
        <v>F08-8b-5b</v>
      </c>
      <c r="Q24" s="9" t="str">
        <f t="shared" si="0"/>
        <v>E08-8b-5b</v>
      </c>
      <c r="S24" s="37" t="s">
        <v>75</v>
      </c>
      <c r="T24" s="36" t="s">
        <v>82</v>
      </c>
    </row>
    <row r="25" spans="2:20" hidden="1" x14ac:dyDescent="0.35">
      <c r="B25" s="13" t="s">
        <v>166</v>
      </c>
      <c r="C25" s="16" t="s">
        <v>183</v>
      </c>
      <c r="D25" s="32" t="s">
        <v>181</v>
      </c>
      <c r="E25" s="32" t="s">
        <v>184</v>
      </c>
      <c r="F25" s="33" t="s">
        <v>182</v>
      </c>
      <c r="G25" s="32" t="s">
        <v>174</v>
      </c>
      <c r="H25" s="33" t="s">
        <v>174</v>
      </c>
      <c r="I25" s="17" t="s">
        <v>183</v>
      </c>
      <c r="J25" s="35" t="s">
        <v>181</v>
      </c>
      <c r="K25" s="35" t="s">
        <v>184</v>
      </c>
      <c r="L25" s="35" t="s">
        <v>182</v>
      </c>
      <c r="M25" s="35" t="s">
        <v>174</v>
      </c>
      <c r="N25" s="18" t="s">
        <v>174</v>
      </c>
      <c r="P25" s="9" t="str">
        <f t="shared" si="0"/>
        <v>G08-8b-5b</v>
      </c>
      <c r="Q25" s="9" t="str">
        <f t="shared" si="0"/>
        <v>F08-8b-5b</v>
      </c>
      <c r="S25" s="37" t="s">
        <v>76</v>
      </c>
      <c r="T25" s="36" t="s">
        <v>83</v>
      </c>
    </row>
    <row r="26" spans="2:20" hidden="1" x14ac:dyDescent="0.35">
      <c r="B26" s="13" t="s">
        <v>167</v>
      </c>
      <c r="C26" s="16" t="s">
        <v>185</v>
      </c>
      <c r="D26" s="32" t="s">
        <v>183</v>
      </c>
      <c r="E26" s="32" t="s">
        <v>186</v>
      </c>
      <c r="F26" s="33" t="s">
        <v>184</v>
      </c>
      <c r="G26" s="32" t="s">
        <v>174</v>
      </c>
      <c r="H26" s="33" t="s">
        <v>174</v>
      </c>
      <c r="I26" s="17" t="s">
        <v>185</v>
      </c>
      <c r="J26" s="35" t="s">
        <v>183</v>
      </c>
      <c r="K26" s="35" t="s">
        <v>186</v>
      </c>
      <c r="L26" s="35" t="s">
        <v>184</v>
      </c>
      <c r="M26" s="35" t="s">
        <v>174</v>
      </c>
      <c r="N26" s="18" t="s">
        <v>174</v>
      </c>
      <c r="P26" s="9" t="str">
        <f t="shared" si="0"/>
        <v>H08-8b-5b</v>
      </c>
      <c r="Q26" s="9" t="str">
        <f t="shared" si="0"/>
        <v>Positive Control-8b-5b</v>
      </c>
      <c r="S26" s="37" t="s">
        <v>77</v>
      </c>
      <c r="T26" s="36" t="s">
        <v>84</v>
      </c>
    </row>
    <row r="27" spans="2:20" ht="16" hidden="1" thickBot="1" x14ac:dyDescent="0.4">
      <c r="B27" s="19" t="s">
        <v>168</v>
      </c>
      <c r="C27" s="20" t="s">
        <v>187</v>
      </c>
      <c r="D27" s="38" t="s">
        <v>188</v>
      </c>
      <c r="E27" s="38" t="s">
        <v>189</v>
      </c>
      <c r="F27" s="21" t="s">
        <v>190</v>
      </c>
      <c r="G27" s="38" t="s">
        <v>174</v>
      </c>
      <c r="H27" s="21" t="s">
        <v>88</v>
      </c>
      <c r="I27" s="22" t="s">
        <v>187</v>
      </c>
      <c r="J27" s="39" t="s">
        <v>188</v>
      </c>
      <c r="K27" s="40" t="s">
        <v>189</v>
      </c>
      <c r="L27" s="39" t="s">
        <v>190</v>
      </c>
      <c r="M27" s="40" t="s">
        <v>174</v>
      </c>
      <c r="N27" s="23" t="s">
        <v>88</v>
      </c>
      <c r="P27" s="9" t="str">
        <f t="shared" si="0"/>
        <v>-5b</v>
      </c>
      <c r="Q27" s="9" t="str">
        <f t="shared" si="0"/>
        <v>-5b</v>
      </c>
      <c r="S27" s="41" t="s">
        <v>78</v>
      </c>
      <c r="T27" s="23" t="s">
        <v>88</v>
      </c>
    </row>
    <row r="28" spans="2:20" ht="16" thickBot="1" x14ac:dyDescent="0.4"/>
    <row r="29" spans="2:20" ht="16" thickBot="1" x14ac:dyDescent="0.4">
      <c r="B29" s="42"/>
      <c r="C29" s="43" t="s">
        <v>191</v>
      </c>
      <c r="D29" s="44"/>
      <c r="E29" s="45"/>
      <c r="F29" s="46"/>
      <c r="G29" s="46"/>
      <c r="H29" s="73"/>
      <c r="I29" s="73"/>
      <c r="J29" s="46"/>
      <c r="K29" s="46"/>
      <c r="L29" s="46"/>
      <c r="M29" s="46"/>
      <c r="N29" s="46"/>
    </row>
    <row r="30" spans="2:20" x14ac:dyDescent="0.35">
      <c r="B30" s="10"/>
      <c r="C30" s="47" t="s">
        <v>192</v>
      </c>
      <c r="D30" s="48">
        <v>34</v>
      </c>
      <c r="E30" s="49"/>
      <c r="F30" s="50"/>
      <c r="G30" s="50"/>
      <c r="H30" s="71"/>
      <c r="I30" s="71"/>
      <c r="J30" s="50"/>
      <c r="K30" s="50"/>
      <c r="L30" s="50"/>
      <c r="M30" s="50"/>
      <c r="N30" s="50"/>
    </row>
    <row r="31" spans="2:20" x14ac:dyDescent="0.35">
      <c r="B31" s="51" t="s">
        <v>8</v>
      </c>
      <c r="C31" s="52">
        <v>5</v>
      </c>
      <c r="D31" s="48">
        <f>(C31*$D$30) * 1.1</f>
        <v>187.00000000000003</v>
      </c>
      <c r="E31" s="49"/>
      <c r="F31" s="50"/>
      <c r="G31" s="50"/>
      <c r="H31" s="71"/>
      <c r="I31" s="71"/>
      <c r="J31" s="50"/>
      <c r="K31" s="50"/>
      <c r="L31" s="50"/>
      <c r="M31" s="50"/>
      <c r="N31" s="50"/>
    </row>
    <row r="32" spans="2:20" x14ac:dyDescent="0.35">
      <c r="B32" s="51" t="s">
        <v>193</v>
      </c>
      <c r="C32" s="52">
        <v>2</v>
      </c>
      <c r="D32" s="48">
        <f>(C32*$D$30) * 1.1</f>
        <v>74.800000000000011</v>
      </c>
      <c r="E32" s="49"/>
      <c r="F32" s="50"/>
      <c r="G32" s="50"/>
      <c r="H32" s="74"/>
      <c r="I32" s="74"/>
      <c r="J32" s="50"/>
      <c r="K32" s="50"/>
      <c r="L32" s="50"/>
      <c r="M32" s="50"/>
      <c r="N32" s="50"/>
    </row>
    <row r="33" spans="2:14" x14ac:dyDescent="0.35">
      <c r="B33" s="51" t="s">
        <v>194</v>
      </c>
      <c r="C33" s="52">
        <v>1</v>
      </c>
      <c r="D33" s="48">
        <f>(C33*$D$30) * 1.1</f>
        <v>37.400000000000006</v>
      </c>
      <c r="E33" s="49"/>
      <c r="F33" s="50"/>
      <c r="G33" s="50"/>
      <c r="H33" s="71"/>
      <c r="I33" s="71"/>
      <c r="J33" s="50"/>
      <c r="K33" s="50"/>
      <c r="L33" s="46"/>
      <c r="M33" s="46"/>
      <c r="N33" s="46"/>
    </row>
    <row r="34" spans="2:14" x14ac:dyDescent="0.35">
      <c r="B34" s="51" t="s">
        <v>195</v>
      </c>
      <c r="C34" s="52">
        <v>2</v>
      </c>
      <c r="D34" s="48">
        <f>(C34*$D$30) * 1.1</f>
        <v>74.800000000000011</v>
      </c>
      <c r="E34" s="49"/>
      <c r="F34" s="50"/>
      <c r="G34" s="50"/>
      <c r="H34" s="50"/>
      <c r="I34" s="50"/>
      <c r="J34" s="50"/>
      <c r="K34" s="50"/>
      <c r="L34" s="46"/>
      <c r="M34" s="46"/>
      <c r="N34" s="46"/>
    </row>
    <row r="35" spans="2:14" x14ac:dyDescent="0.35">
      <c r="B35" s="51" t="s">
        <v>196</v>
      </c>
      <c r="C35" s="52">
        <v>5</v>
      </c>
      <c r="D35" s="48">
        <f>(C35*$D$30) * 1.1</f>
        <v>187.00000000000003</v>
      </c>
      <c r="E35" s="49"/>
      <c r="F35" s="50"/>
      <c r="G35" s="50"/>
      <c r="H35" s="50"/>
      <c r="I35" s="50"/>
      <c r="J35" s="50"/>
      <c r="K35" s="50"/>
      <c r="L35" s="46"/>
      <c r="M35" s="46"/>
      <c r="N35" s="46"/>
    </row>
    <row r="36" spans="2:14" x14ac:dyDescent="0.35">
      <c r="B36" s="51" t="s">
        <v>197</v>
      </c>
      <c r="C36" s="52">
        <v>5</v>
      </c>
      <c r="D36" s="53"/>
      <c r="E36" s="49"/>
      <c r="F36" s="50"/>
      <c r="G36" s="50"/>
      <c r="H36" s="50"/>
      <c r="I36" s="50"/>
      <c r="J36" s="50"/>
      <c r="K36" s="50"/>
      <c r="L36" s="46"/>
      <c r="M36" s="46"/>
      <c r="N36" s="46"/>
    </row>
    <row r="37" spans="2:14" ht="16" thickBot="1" x14ac:dyDescent="0.4">
      <c r="B37" s="54" t="s">
        <v>198</v>
      </c>
      <c r="C37" s="55">
        <v>20</v>
      </c>
      <c r="D37" s="56">
        <f>SUM(D31:D35)</f>
        <v>561.00000000000011</v>
      </c>
      <c r="E37" s="57">
        <f>(D37/8) * 0.95</f>
        <v>66.618750000000006</v>
      </c>
      <c r="F37" s="50"/>
      <c r="G37" s="50"/>
      <c r="H37" s="50"/>
      <c r="I37" s="50"/>
      <c r="J37" s="50"/>
      <c r="K37" s="50"/>
      <c r="L37" s="46"/>
      <c r="M37" s="46"/>
      <c r="N37" s="46"/>
    </row>
  </sheetData>
  <mergeCells count="7">
    <mergeCell ref="H33:I33"/>
    <mergeCell ref="I4:L4"/>
    <mergeCell ref="C4:F4"/>
    <mergeCell ref="H29:I29"/>
    <mergeCell ref="H30:I30"/>
    <mergeCell ref="H31:I31"/>
    <mergeCell ref="H32:I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9EC6E-2B2A-4045-9F67-943E9D37E199}">
  <dimension ref="A1"/>
  <sheetViews>
    <sheetView topLeftCell="A26" workbookViewId="0">
      <selection activeCell="O35" sqref="O35"/>
    </sheetView>
  </sheetViews>
  <sheetFormatPr defaultColWidth="10.90625"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29B5E-2CB1-2A46-992C-05106A0E3A86}">
  <dimension ref="A1:BN65"/>
  <sheetViews>
    <sheetView workbookViewId="0">
      <selection activeCell="A2" sqref="A2:XFD65"/>
    </sheetView>
  </sheetViews>
  <sheetFormatPr defaultColWidth="10.81640625" defaultRowHeight="15.5" x14ac:dyDescent="0.35"/>
  <cols>
    <col min="1" max="16384" width="10.81640625" style="5"/>
  </cols>
  <sheetData>
    <row r="1" spans="1:66" x14ac:dyDescent="0.35">
      <c r="A1" s="5" t="s">
        <v>0</v>
      </c>
      <c r="B1" s="5" t="s">
        <v>1</v>
      </c>
      <c r="C1" s="5" t="s">
        <v>2</v>
      </c>
      <c r="D1" s="5" t="s">
        <v>139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J1" s="5" t="s">
        <v>60</v>
      </c>
      <c r="BK1" s="5" t="s">
        <v>61</v>
      </c>
      <c r="BL1" s="5" t="s">
        <v>62</v>
      </c>
      <c r="BM1" s="5" t="s">
        <v>63</v>
      </c>
      <c r="BN1" s="5" t="s">
        <v>64</v>
      </c>
    </row>
    <row r="2" spans="1:66" x14ac:dyDescent="0.35">
      <c r="A2" s="5" t="s">
        <v>65</v>
      </c>
      <c r="B2" s="5" t="s">
        <v>140</v>
      </c>
      <c r="C2" s="5" t="s">
        <v>90</v>
      </c>
      <c r="D2" s="5">
        <f>L2/5</f>
        <v>39.644171142578202</v>
      </c>
      <c r="E2" s="5">
        <v>9.9110431671142596</v>
      </c>
      <c r="F2" s="5" t="s">
        <v>67</v>
      </c>
      <c r="G2" s="5" t="s">
        <v>68</v>
      </c>
      <c r="H2" s="5" t="s">
        <v>69</v>
      </c>
      <c r="I2" s="5" t="s">
        <v>69</v>
      </c>
      <c r="J2" s="5" t="s">
        <v>70</v>
      </c>
      <c r="K2" s="5" t="s">
        <v>71</v>
      </c>
      <c r="L2" s="5">
        <v>198.22085571289099</v>
      </c>
      <c r="O2" s="5">
        <v>11.4382619857788</v>
      </c>
      <c r="P2" s="5">
        <v>8.3858051300048793</v>
      </c>
      <c r="Q2" s="5">
        <v>19311</v>
      </c>
      <c r="R2" s="5">
        <v>162</v>
      </c>
      <c r="S2" s="5">
        <v>19149</v>
      </c>
      <c r="T2" s="5">
        <v>0</v>
      </c>
      <c r="U2" s="5">
        <v>0</v>
      </c>
      <c r="V2" s="5">
        <v>0</v>
      </c>
      <c r="W2" s="5">
        <v>0</v>
      </c>
      <c r="AF2" s="5">
        <v>5000</v>
      </c>
      <c r="AT2" s="5">
        <v>5996.0726152584903</v>
      </c>
      <c r="AU2" s="5">
        <v>4203.8682990289599</v>
      </c>
      <c r="AV2" s="5">
        <v>4218.9031029867301</v>
      </c>
      <c r="BA2" s="5">
        <v>10.689989089965801</v>
      </c>
      <c r="BB2" s="5">
        <v>9.1326131820678693</v>
      </c>
    </row>
    <row r="3" spans="1:66" x14ac:dyDescent="0.35">
      <c r="A3" s="5" t="s">
        <v>72</v>
      </c>
      <c r="B3" s="5" t="s">
        <v>141</v>
      </c>
      <c r="C3" s="5" t="s">
        <v>90</v>
      </c>
      <c r="D3" s="5">
        <f t="shared" ref="D3:D65" si="0">L3/5</f>
        <v>32.989147949218804</v>
      </c>
      <c r="E3" s="5">
        <v>8.2472867965698207</v>
      </c>
      <c r="F3" s="5" t="s">
        <v>67</v>
      </c>
      <c r="G3" s="5" t="s">
        <v>68</v>
      </c>
      <c r="H3" s="5" t="s">
        <v>69</v>
      </c>
      <c r="I3" s="5" t="s">
        <v>69</v>
      </c>
      <c r="J3" s="5" t="s">
        <v>70</v>
      </c>
      <c r="K3" s="5" t="s">
        <v>71</v>
      </c>
      <c r="L3" s="5">
        <v>164.94573974609401</v>
      </c>
      <c r="O3" s="5">
        <v>9.6142473220825195</v>
      </c>
      <c r="P3" s="5">
        <v>6.8819112777709996</v>
      </c>
      <c r="Q3" s="5">
        <v>20041</v>
      </c>
      <c r="R3" s="5">
        <v>140</v>
      </c>
      <c r="S3" s="5">
        <v>19901</v>
      </c>
      <c r="T3" s="5">
        <v>0</v>
      </c>
      <c r="U3" s="5">
        <v>0</v>
      </c>
      <c r="V3" s="5">
        <v>0</v>
      </c>
      <c r="W3" s="5">
        <v>0</v>
      </c>
      <c r="AF3" s="5">
        <v>5000</v>
      </c>
      <c r="AT3" s="5">
        <v>6041.5847970145096</v>
      </c>
      <c r="AU3" s="5">
        <v>4252.2940801964796</v>
      </c>
      <c r="AV3" s="5">
        <v>4264.7934914211401</v>
      </c>
      <c r="BA3" s="5">
        <v>8.9445171356201207</v>
      </c>
      <c r="BB3" s="5">
        <v>7.5504679679870597</v>
      </c>
    </row>
    <row r="4" spans="1:66" x14ac:dyDescent="0.35">
      <c r="A4" s="5" t="s">
        <v>73</v>
      </c>
      <c r="B4" s="5" t="s">
        <v>142</v>
      </c>
      <c r="C4" s="5" t="s">
        <v>90</v>
      </c>
      <c r="D4" s="5">
        <f t="shared" si="0"/>
        <v>13.518910217285159</v>
      </c>
      <c r="E4" s="5">
        <v>3.379727602005</v>
      </c>
      <c r="F4" s="5" t="s">
        <v>67</v>
      </c>
      <c r="G4" s="5" t="s">
        <v>68</v>
      </c>
      <c r="H4" s="5" t="s">
        <v>69</v>
      </c>
      <c r="I4" s="5" t="s">
        <v>69</v>
      </c>
      <c r="J4" s="5" t="s">
        <v>70</v>
      </c>
      <c r="K4" s="5" t="s">
        <v>71</v>
      </c>
      <c r="L4" s="5">
        <v>67.594551086425795</v>
      </c>
      <c r="O4" s="5">
        <v>4.3379559516906703</v>
      </c>
      <c r="P4" s="5">
        <v>2.5745906829834002</v>
      </c>
      <c r="Q4" s="5">
        <v>19870</v>
      </c>
      <c r="R4" s="5">
        <v>57</v>
      </c>
      <c r="S4" s="5">
        <v>19813</v>
      </c>
      <c r="T4" s="5">
        <v>0</v>
      </c>
      <c r="U4" s="5">
        <v>0</v>
      </c>
      <c r="V4" s="5">
        <v>0</v>
      </c>
      <c r="W4" s="5">
        <v>0</v>
      </c>
      <c r="AF4" s="5">
        <v>5000</v>
      </c>
      <c r="AT4" s="5">
        <v>5814.5024071408998</v>
      </c>
      <c r="AU4" s="5">
        <v>4012.53248141116</v>
      </c>
      <c r="AV4" s="5">
        <v>4017.7016955916602</v>
      </c>
      <c r="BA4" s="5">
        <v>3.84618067741394</v>
      </c>
      <c r="BB4" s="5">
        <v>2.9527535438537602</v>
      </c>
    </row>
    <row r="5" spans="1:66" x14ac:dyDescent="0.35">
      <c r="A5" s="5" t="s">
        <v>74</v>
      </c>
      <c r="B5" s="5" t="s">
        <v>143</v>
      </c>
      <c r="C5" s="5" t="s">
        <v>90</v>
      </c>
      <c r="D5" s="5">
        <f t="shared" si="0"/>
        <v>15.298458862304679</v>
      </c>
      <c r="E5" s="5">
        <v>3.8246147632598899</v>
      </c>
      <c r="F5" s="5" t="s">
        <v>67</v>
      </c>
      <c r="G5" s="5" t="s">
        <v>68</v>
      </c>
      <c r="H5" s="5" t="s">
        <v>69</v>
      </c>
      <c r="I5" s="5" t="s">
        <v>69</v>
      </c>
      <c r="J5" s="5" t="s">
        <v>70</v>
      </c>
      <c r="K5" s="5" t="s">
        <v>71</v>
      </c>
      <c r="L5" s="5">
        <v>76.492294311523395</v>
      </c>
      <c r="O5" s="5">
        <v>4.90924167633057</v>
      </c>
      <c r="P5" s="5">
        <v>2.91336274147034</v>
      </c>
      <c r="Q5" s="5">
        <v>17562</v>
      </c>
      <c r="R5" s="5">
        <v>57</v>
      </c>
      <c r="S5" s="5">
        <v>17505</v>
      </c>
      <c r="T5" s="5">
        <v>0</v>
      </c>
      <c r="U5" s="5">
        <v>0</v>
      </c>
      <c r="V5" s="5">
        <v>0</v>
      </c>
      <c r="W5" s="5">
        <v>0</v>
      </c>
      <c r="AF5" s="5">
        <v>5000</v>
      </c>
      <c r="AT5" s="5">
        <v>5974.0494791666697</v>
      </c>
      <c r="AU5" s="5">
        <v>4205.33871117739</v>
      </c>
      <c r="AV5" s="5">
        <v>4211.0793166764297</v>
      </c>
      <c r="BA5" s="5">
        <v>4.3525819778442401</v>
      </c>
      <c r="BB5" s="5">
        <v>3.3413560390472399</v>
      </c>
    </row>
    <row r="6" spans="1:66" x14ac:dyDescent="0.35">
      <c r="A6" s="5" t="s">
        <v>75</v>
      </c>
      <c r="B6" s="5" t="s">
        <v>144</v>
      </c>
      <c r="C6" s="5" t="s">
        <v>90</v>
      </c>
      <c r="D6" s="5">
        <f t="shared" si="0"/>
        <v>25.389756774902402</v>
      </c>
      <c r="E6" s="5">
        <v>6.3474392890930202</v>
      </c>
      <c r="F6" s="5" t="s">
        <v>67</v>
      </c>
      <c r="G6" s="5" t="s">
        <v>68</v>
      </c>
      <c r="H6" s="5" t="s">
        <v>69</v>
      </c>
      <c r="I6" s="5" t="s">
        <v>69</v>
      </c>
      <c r="J6" s="5" t="s">
        <v>70</v>
      </c>
      <c r="K6" s="5" t="s">
        <v>71</v>
      </c>
      <c r="L6" s="5">
        <v>126.948783874512</v>
      </c>
      <c r="O6" s="5">
        <v>7.5680122375488299</v>
      </c>
      <c r="P6" s="5">
        <v>5.1281309127807599</v>
      </c>
      <c r="Q6" s="5">
        <v>19328</v>
      </c>
      <c r="R6" s="5">
        <v>104</v>
      </c>
      <c r="S6" s="5">
        <v>19224</v>
      </c>
      <c r="T6" s="5">
        <v>0</v>
      </c>
      <c r="U6" s="5">
        <v>0</v>
      </c>
      <c r="V6" s="5">
        <v>0</v>
      </c>
      <c r="W6" s="5">
        <v>0</v>
      </c>
      <c r="AF6" s="5">
        <v>5000</v>
      </c>
      <c r="AT6" s="5">
        <v>5962.0636361929101</v>
      </c>
      <c r="AU6" s="5">
        <v>4166.0520190089301</v>
      </c>
      <c r="AV6" s="5">
        <v>4175.7159888033702</v>
      </c>
      <c r="BA6" s="5">
        <v>6.9700226783752397</v>
      </c>
      <c r="BB6" s="5">
        <v>5.7251853942871103</v>
      </c>
    </row>
    <row r="7" spans="1:66" x14ac:dyDescent="0.35">
      <c r="A7" s="5" t="s">
        <v>76</v>
      </c>
      <c r="B7" s="5" t="s">
        <v>145</v>
      </c>
      <c r="C7" s="5" t="s">
        <v>90</v>
      </c>
      <c r="D7" s="5">
        <f t="shared" si="0"/>
        <v>22.469970703125</v>
      </c>
      <c r="E7" s="5">
        <v>5.61749267578125</v>
      </c>
      <c r="F7" s="5" t="s">
        <v>67</v>
      </c>
      <c r="G7" s="5" t="s">
        <v>68</v>
      </c>
      <c r="H7" s="5" t="s">
        <v>69</v>
      </c>
      <c r="I7" s="5" t="s">
        <v>69</v>
      </c>
      <c r="J7" s="5" t="s">
        <v>70</v>
      </c>
      <c r="K7" s="5" t="s">
        <v>71</v>
      </c>
      <c r="L7" s="5">
        <v>112.349853515625</v>
      </c>
      <c r="O7" s="5">
        <v>6.8949003219604501</v>
      </c>
      <c r="P7" s="5">
        <v>4.5092463493347203</v>
      </c>
      <c r="Q7" s="5">
        <v>18054</v>
      </c>
      <c r="R7" s="5">
        <v>86</v>
      </c>
      <c r="S7" s="5">
        <v>17968</v>
      </c>
      <c r="T7" s="5">
        <v>0</v>
      </c>
      <c r="U7" s="5">
        <v>0</v>
      </c>
      <c r="V7" s="5">
        <v>0</v>
      </c>
      <c r="W7" s="5">
        <v>0</v>
      </c>
      <c r="AF7" s="5">
        <v>5000</v>
      </c>
      <c r="AT7" s="5">
        <v>6086.4706917696203</v>
      </c>
      <c r="AU7" s="5">
        <v>4272.3071171938</v>
      </c>
      <c r="AV7" s="5">
        <v>4280.94886237013</v>
      </c>
      <c r="BA7" s="5">
        <v>6.24393653869629</v>
      </c>
      <c r="BB7" s="5">
        <v>5.0346398353576696</v>
      </c>
    </row>
    <row r="8" spans="1:66" x14ac:dyDescent="0.35">
      <c r="A8" s="5" t="s">
        <v>77</v>
      </c>
      <c r="B8" s="5" t="s">
        <v>146</v>
      </c>
      <c r="C8" s="5" t="s">
        <v>90</v>
      </c>
      <c r="D8" s="5">
        <f t="shared" si="0"/>
        <v>17.321142578124999</v>
      </c>
      <c r="E8" s="5">
        <v>4.3302855491638201</v>
      </c>
      <c r="F8" s="5" t="s">
        <v>67</v>
      </c>
      <c r="G8" s="5" t="s">
        <v>68</v>
      </c>
      <c r="H8" s="5" t="s">
        <v>69</v>
      </c>
      <c r="I8" s="5" t="s">
        <v>69</v>
      </c>
      <c r="J8" s="5" t="s">
        <v>70</v>
      </c>
      <c r="K8" s="5" t="s">
        <v>71</v>
      </c>
      <c r="L8" s="5">
        <v>86.605712890625</v>
      </c>
      <c r="O8" s="5">
        <v>5.4743413925170898</v>
      </c>
      <c r="P8" s="5">
        <v>3.3585147857665998</v>
      </c>
      <c r="Q8" s="5">
        <v>17692</v>
      </c>
      <c r="R8" s="5">
        <v>65</v>
      </c>
      <c r="S8" s="5">
        <v>17627</v>
      </c>
      <c r="T8" s="5">
        <v>0</v>
      </c>
      <c r="U8" s="5">
        <v>0</v>
      </c>
      <c r="V8" s="5">
        <v>0</v>
      </c>
      <c r="W8" s="5">
        <v>0</v>
      </c>
      <c r="AF8" s="5">
        <v>5000</v>
      </c>
      <c r="AT8" s="5">
        <v>6010.1578876201902</v>
      </c>
      <c r="AU8" s="5">
        <v>4235.1659417470801</v>
      </c>
      <c r="AV8" s="5">
        <v>4241.6872212226399</v>
      </c>
      <c r="BA8" s="5">
        <v>4.8885188102722203</v>
      </c>
      <c r="BB8" s="5">
        <v>3.8164134025573699</v>
      </c>
    </row>
    <row r="9" spans="1:66" x14ac:dyDescent="0.35">
      <c r="A9" s="5" t="s">
        <v>78</v>
      </c>
      <c r="B9" s="5" t="s">
        <v>147</v>
      </c>
      <c r="C9" s="5" t="s">
        <v>90</v>
      </c>
      <c r="D9" s="5">
        <f t="shared" si="0"/>
        <v>24.490859985351598</v>
      </c>
      <c r="E9" s="5">
        <v>6.1227149963378897</v>
      </c>
      <c r="F9" s="5" t="s">
        <v>67</v>
      </c>
      <c r="G9" s="5" t="s">
        <v>68</v>
      </c>
      <c r="H9" s="5" t="s">
        <v>69</v>
      </c>
      <c r="I9" s="5" t="s">
        <v>69</v>
      </c>
      <c r="J9" s="5" t="s">
        <v>70</v>
      </c>
      <c r="K9" s="5" t="s">
        <v>71</v>
      </c>
      <c r="L9" s="5">
        <v>122.454299926758</v>
      </c>
      <c r="O9" s="5">
        <v>7.4507246017456099</v>
      </c>
      <c r="P9" s="5">
        <v>4.9635338783264196</v>
      </c>
      <c r="Q9" s="5">
        <v>18109</v>
      </c>
      <c r="R9" s="5">
        <v>94</v>
      </c>
      <c r="S9" s="5">
        <v>18015</v>
      </c>
      <c r="T9" s="5">
        <v>0</v>
      </c>
      <c r="U9" s="5">
        <v>0</v>
      </c>
      <c r="V9" s="5">
        <v>0</v>
      </c>
      <c r="W9" s="5">
        <v>0</v>
      </c>
      <c r="AF9" s="5">
        <v>5000</v>
      </c>
      <c r="AT9" s="5">
        <v>6042.5451244597698</v>
      </c>
      <c r="AU9" s="5">
        <v>4237.4970322040699</v>
      </c>
      <c r="AV9" s="5">
        <v>4246.8666561850396</v>
      </c>
      <c r="BA9" s="5">
        <v>6.77490186691284</v>
      </c>
      <c r="BB9" s="5">
        <v>5.5140337944030797</v>
      </c>
    </row>
    <row r="10" spans="1:66" x14ac:dyDescent="0.35">
      <c r="A10" s="5" t="s">
        <v>79</v>
      </c>
      <c r="B10" s="5" t="s">
        <v>86</v>
      </c>
      <c r="C10" s="5" t="s">
        <v>90</v>
      </c>
      <c r="D10" s="5">
        <f t="shared" si="0"/>
        <v>0.44944200515747001</v>
      </c>
      <c r="E10" s="5">
        <v>0.112360499799252</v>
      </c>
      <c r="F10" s="5" t="s">
        <v>67</v>
      </c>
      <c r="G10" s="5" t="s">
        <v>68</v>
      </c>
      <c r="H10" s="5" t="s">
        <v>69</v>
      </c>
      <c r="I10" s="5" t="s">
        <v>69</v>
      </c>
      <c r="J10" s="5" t="s">
        <v>70</v>
      </c>
      <c r="K10" s="5" t="s">
        <v>71</v>
      </c>
      <c r="L10" s="5">
        <v>2.24721002578735</v>
      </c>
      <c r="O10" s="5">
        <v>0.359928548336029</v>
      </c>
      <c r="P10" s="5">
        <v>1.7021926119923599E-2</v>
      </c>
      <c r="Q10" s="5">
        <v>20942</v>
      </c>
      <c r="R10" s="5">
        <v>2</v>
      </c>
      <c r="S10" s="5">
        <v>20940</v>
      </c>
      <c r="T10" s="5">
        <v>0</v>
      </c>
      <c r="U10" s="5">
        <v>0</v>
      </c>
      <c r="V10" s="5">
        <v>0</v>
      </c>
      <c r="W10" s="5">
        <v>0</v>
      </c>
      <c r="AF10" s="5">
        <v>5000</v>
      </c>
      <c r="AT10" s="5">
        <v>6849.31689453125</v>
      </c>
      <c r="AU10" s="5">
        <v>3821.0474970339401</v>
      </c>
      <c r="AV10" s="5">
        <v>3821.3367024008999</v>
      </c>
      <c r="BA10" s="5">
        <v>0.21602258086204501</v>
      </c>
      <c r="BB10" s="5">
        <v>4.8763137310743297E-2</v>
      </c>
    </row>
    <row r="11" spans="1:66" x14ac:dyDescent="0.35">
      <c r="A11" s="5" t="s">
        <v>80</v>
      </c>
      <c r="B11" s="5" t="s">
        <v>148</v>
      </c>
      <c r="C11" s="5" t="s">
        <v>90</v>
      </c>
      <c r="D11" s="5">
        <f t="shared" si="0"/>
        <v>22.829022216796801</v>
      </c>
      <c r="E11" s="5">
        <v>5.7072553634643599</v>
      </c>
      <c r="F11" s="5" t="s">
        <v>67</v>
      </c>
      <c r="G11" s="5" t="s">
        <v>68</v>
      </c>
      <c r="H11" s="5" t="s">
        <v>69</v>
      </c>
      <c r="I11" s="5" t="s">
        <v>69</v>
      </c>
      <c r="J11" s="5" t="s">
        <v>70</v>
      </c>
      <c r="K11" s="5" t="s">
        <v>71</v>
      </c>
      <c r="L11" s="5">
        <v>114.14511108398401</v>
      </c>
      <c r="O11" s="5">
        <v>6.9892897605895996</v>
      </c>
      <c r="P11" s="5">
        <v>4.5932049751281703</v>
      </c>
      <c r="Q11" s="5">
        <v>18184</v>
      </c>
      <c r="R11" s="5">
        <v>88</v>
      </c>
      <c r="S11" s="5">
        <v>18096</v>
      </c>
      <c r="T11" s="5">
        <v>0</v>
      </c>
      <c r="U11" s="5">
        <v>0</v>
      </c>
      <c r="V11" s="5">
        <v>0</v>
      </c>
      <c r="W11" s="5">
        <v>0</v>
      </c>
      <c r="AF11" s="5">
        <v>5000</v>
      </c>
      <c r="AT11" s="5">
        <v>5997.1053633256397</v>
      </c>
      <c r="AU11" s="5">
        <v>4204.5400073172004</v>
      </c>
      <c r="AV11" s="5">
        <v>4213.2149826432496</v>
      </c>
      <c r="BA11" s="5">
        <v>6.3362269401550302</v>
      </c>
      <c r="BB11" s="5">
        <v>5.1215710639953604</v>
      </c>
    </row>
    <row r="12" spans="1:66" x14ac:dyDescent="0.35">
      <c r="A12" s="5" t="s">
        <v>81</v>
      </c>
      <c r="B12" s="5" t="s">
        <v>149</v>
      </c>
      <c r="C12" s="5" t="s">
        <v>90</v>
      </c>
      <c r="D12" s="5">
        <f t="shared" si="0"/>
        <v>27.214480590820397</v>
      </c>
      <c r="E12" s="5">
        <v>6.8036203384399396</v>
      </c>
      <c r="F12" s="5" t="s">
        <v>67</v>
      </c>
      <c r="G12" s="5" t="s">
        <v>68</v>
      </c>
      <c r="H12" s="5" t="s">
        <v>69</v>
      </c>
      <c r="I12" s="5" t="s">
        <v>69</v>
      </c>
      <c r="J12" s="5" t="s">
        <v>70</v>
      </c>
      <c r="K12" s="5" t="s">
        <v>71</v>
      </c>
      <c r="L12" s="5">
        <v>136.07240295410199</v>
      </c>
      <c r="O12" s="5">
        <v>8.0370988845825195</v>
      </c>
      <c r="P12" s="5">
        <v>5.5714340209960902</v>
      </c>
      <c r="Q12" s="5">
        <v>20290</v>
      </c>
      <c r="R12" s="5">
        <v>117</v>
      </c>
      <c r="S12" s="5">
        <v>20173</v>
      </c>
      <c r="T12" s="5">
        <v>0</v>
      </c>
      <c r="U12" s="5">
        <v>0</v>
      </c>
      <c r="V12" s="5">
        <v>0</v>
      </c>
      <c r="W12" s="5">
        <v>0</v>
      </c>
      <c r="AF12" s="5">
        <v>5000</v>
      </c>
      <c r="AT12" s="5">
        <v>5947.04374499199</v>
      </c>
      <c r="AU12" s="5">
        <v>4157.2212852962502</v>
      </c>
      <c r="AV12" s="5">
        <v>4167.5420949455201</v>
      </c>
      <c r="BA12" s="5">
        <v>7.4327840805053702</v>
      </c>
      <c r="BB12" s="5">
        <v>6.1747922897338903</v>
      </c>
    </row>
    <row r="13" spans="1:66" x14ac:dyDescent="0.35">
      <c r="A13" s="5" t="s">
        <v>82</v>
      </c>
      <c r="B13" s="5" t="s">
        <v>150</v>
      </c>
      <c r="C13" s="5" t="s">
        <v>90</v>
      </c>
      <c r="D13" s="5">
        <f t="shared" si="0"/>
        <v>24.653848266601599</v>
      </c>
      <c r="E13" s="5">
        <v>6.1634621620178196</v>
      </c>
      <c r="F13" s="5" t="s">
        <v>67</v>
      </c>
      <c r="G13" s="5" t="s">
        <v>68</v>
      </c>
      <c r="H13" s="5" t="s">
        <v>69</v>
      </c>
      <c r="I13" s="5" t="s">
        <v>69</v>
      </c>
      <c r="J13" s="5" t="s">
        <v>70</v>
      </c>
      <c r="K13" s="5" t="s">
        <v>71</v>
      </c>
      <c r="L13" s="5">
        <v>123.269241333008</v>
      </c>
      <c r="O13" s="5">
        <v>7.3543820381164604</v>
      </c>
      <c r="P13" s="5">
        <v>4.9737467765808097</v>
      </c>
      <c r="Q13" s="5">
        <v>19712</v>
      </c>
      <c r="R13" s="5">
        <v>103</v>
      </c>
      <c r="S13" s="5">
        <v>19609</v>
      </c>
      <c r="T13" s="5">
        <v>0</v>
      </c>
      <c r="U13" s="5">
        <v>0</v>
      </c>
      <c r="V13" s="5">
        <v>0</v>
      </c>
      <c r="W13" s="5">
        <v>0</v>
      </c>
      <c r="AF13" s="5">
        <v>5000</v>
      </c>
      <c r="AT13" s="5">
        <v>5914.72678056735</v>
      </c>
      <c r="AU13" s="5">
        <v>4169.1054298548297</v>
      </c>
      <c r="AV13" s="5">
        <v>4178.2267264824404</v>
      </c>
      <c r="BA13" s="5">
        <v>6.7709236145019496</v>
      </c>
      <c r="BB13" s="5">
        <v>5.55631446838379</v>
      </c>
    </row>
    <row r="14" spans="1:66" x14ac:dyDescent="0.35">
      <c r="A14" s="5" t="s">
        <v>83</v>
      </c>
      <c r="B14" s="5" t="s">
        <v>151</v>
      </c>
      <c r="C14" s="5" t="s">
        <v>90</v>
      </c>
      <c r="D14" s="5">
        <f t="shared" si="0"/>
        <v>22.260484313964803</v>
      </c>
      <c r="E14" s="5">
        <v>5.5651211738586399</v>
      </c>
      <c r="F14" s="5" t="s">
        <v>67</v>
      </c>
      <c r="G14" s="5" t="s">
        <v>68</v>
      </c>
      <c r="H14" s="5" t="s">
        <v>69</v>
      </c>
      <c r="I14" s="5" t="s">
        <v>69</v>
      </c>
      <c r="J14" s="5" t="s">
        <v>70</v>
      </c>
      <c r="K14" s="5" t="s">
        <v>71</v>
      </c>
      <c r="L14" s="5">
        <v>111.30242156982401</v>
      </c>
      <c r="O14" s="5">
        <v>6.7929277420043901</v>
      </c>
      <c r="P14" s="5">
        <v>4.4956765174865696</v>
      </c>
      <c r="Q14" s="5">
        <v>19283</v>
      </c>
      <c r="R14" s="5">
        <v>91</v>
      </c>
      <c r="S14" s="5">
        <v>19192</v>
      </c>
      <c r="T14" s="5">
        <v>0</v>
      </c>
      <c r="U14" s="5">
        <v>0</v>
      </c>
      <c r="V14" s="5">
        <v>0</v>
      </c>
      <c r="W14" s="5">
        <v>0</v>
      </c>
      <c r="AF14" s="5">
        <v>5000</v>
      </c>
      <c r="AT14" s="5">
        <v>6027.3496523008198</v>
      </c>
      <c r="AU14" s="5">
        <v>4280.88162653781</v>
      </c>
      <c r="AV14" s="5">
        <v>4289.1235282306998</v>
      </c>
      <c r="BA14" s="5">
        <v>6.1677937507629403</v>
      </c>
      <c r="BB14" s="5">
        <v>5.00325679779053</v>
      </c>
    </row>
    <row r="15" spans="1:66" x14ac:dyDescent="0.35">
      <c r="A15" s="5" t="s">
        <v>84</v>
      </c>
      <c r="B15" s="5" t="s">
        <v>152</v>
      </c>
      <c r="C15" s="5" t="s">
        <v>90</v>
      </c>
      <c r="D15" s="5">
        <f t="shared" si="0"/>
        <v>16.324688720703119</v>
      </c>
      <c r="E15" s="5">
        <v>4.0811719894409197</v>
      </c>
      <c r="F15" s="5" t="s">
        <v>67</v>
      </c>
      <c r="G15" s="5" t="s">
        <v>68</v>
      </c>
      <c r="H15" s="5" t="s">
        <v>69</v>
      </c>
      <c r="I15" s="5" t="s">
        <v>69</v>
      </c>
      <c r="J15" s="5" t="s">
        <v>70</v>
      </c>
      <c r="K15" s="5" t="s">
        <v>71</v>
      </c>
      <c r="L15" s="5">
        <v>81.623443603515597</v>
      </c>
      <c r="O15" s="5">
        <v>5.1249704360961896</v>
      </c>
      <c r="P15" s="5">
        <v>3.1902098655700701</v>
      </c>
      <c r="Q15" s="5">
        <v>19925</v>
      </c>
      <c r="R15" s="5">
        <v>69</v>
      </c>
      <c r="S15" s="5">
        <v>19856</v>
      </c>
      <c r="T15" s="5">
        <v>0</v>
      </c>
      <c r="U15" s="5">
        <v>0</v>
      </c>
      <c r="V15" s="5">
        <v>0</v>
      </c>
      <c r="W15" s="5">
        <v>0</v>
      </c>
      <c r="AF15" s="5">
        <v>5000</v>
      </c>
      <c r="AT15" s="5">
        <v>6061.8923375226404</v>
      </c>
      <c r="AU15" s="5">
        <v>4270.3415952401201</v>
      </c>
      <c r="AV15" s="5">
        <v>4276.5457107340899</v>
      </c>
      <c r="BA15" s="5">
        <v>4.5911302566528303</v>
      </c>
      <c r="BB15" s="5">
        <v>3.6105830669403098</v>
      </c>
    </row>
    <row r="16" spans="1:66" x14ac:dyDescent="0.35">
      <c r="A16" s="5" t="s">
        <v>85</v>
      </c>
      <c r="B16" s="5" t="s">
        <v>153</v>
      </c>
      <c r="C16" s="5" t="s">
        <v>90</v>
      </c>
      <c r="D16" s="5">
        <f t="shared" si="0"/>
        <v>17.617568969726559</v>
      </c>
      <c r="E16" s="5">
        <v>4.4043922424316397</v>
      </c>
      <c r="F16" s="5" t="s">
        <v>67</v>
      </c>
      <c r="G16" s="5" t="s">
        <v>68</v>
      </c>
      <c r="H16" s="5" t="s">
        <v>69</v>
      </c>
      <c r="I16" s="5" t="s">
        <v>69</v>
      </c>
      <c r="J16" s="5" t="s">
        <v>70</v>
      </c>
      <c r="K16" s="5" t="s">
        <v>71</v>
      </c>
      <c r="L16" s="5">
        <v>88.087844848632798</v>
      </c>
      <c r="O16" s="5">
        <v>5.4815716743469203</v>
      </c>
      <c r="P16" s="5">
        <v>3.4790418148040798</v>
      </c>
      <c r="Q16" s="5">
        <v>20071</v>
      </c>
      <c r="R16" s="5">
        <v>75</v>
      </c>
      <c r="S16" s="5">
        <v>19996</v>
      </c>
      <c r="T16" s="5">
        <v>0</v>
      </c>
      <c r="U16" s="5">
        <v>0</v>
      </c>
      <c r="V16" s="5">
        <v>0</v>
      </c>
      <c r="W16" s="5">
        <v>0</v>
      </c>
      <c r="AF16" s="5">
        <v>5000</v>
      </c>
      <c r="AT16" s="5">
        <v>6020.6278580729204</v>
      </c>
      <c r="AU16" s="5">
        <v>4297.3312682678097</v>
      </c>
      <c r="AV16" s="5">
        <v>4303.77077024754</v>
      </c>
      <c r="BA16" s="5">
        <v>4.9314393997192401</v>
      </c>
      <c r="BB16" s="5">
        <v>3.9164550304412802</v>
      </c>
    </row>
    <row r="17" spans="1:54" x14ac:dyDescent="0.35">
      <c r="A17" s="5" t="s">
        <v>87</v>
      </c>
      <c r="B17" s="5" t="s">
        <v>88</v>
      </c>
      <c r="C17" s="5" t="s">
        <v>90</v>
      </c>
      <c r="D17" s="5">
        <f t="shared" si="0"/>
        <v>39.126754760742202</v>
      </c>
      <c r="E17" s="5">
        <v>9.7816886901855504</v>
      </c>
      <c r="F17" s="5" t="s">
        <v>67</v>
      </c>
      <c r="G17" s="5" t="s">
        <v>68</v>
      </c>
      <c r="H17" s="5" t="s">
        <v>69</v>
      </c>
      <c r="I17" s="5" t="s">
        <v>69</v>
      </c>
      <c r="J17" s="5" t="s">
        <v>70</v>
      </c>
      <c r="K17" s="5" t="s">
        <v>71</v>
      </c>
      <c r="L17" s="5">
        <v>195.63377380371099</v>
      </c>
      <c r="O17" s="5">
        <v>11.4775066375732</v>
      </c>
      <c r="P17" s="5">
        <v>8.0883121490478498</v>
      </c>
      <c r="Q17" s="5">
        <v>15459</v>
      </c>
      <c r="R17" s="5">
        <v>128</v>
      </c>
      <c r="S17" s="5">
        <v>15331</v>
      </c>
      <c r="T17" s="5">
        <v>0</v>
      </c>
      <c r="U17" s="5">
        <v>0</v>
      </c>
      <c r="V17" s="5">
        <v>0</v>
      </c>
      <c r="W17" s="5">
        <v>0</v>
      </c>
      <c r="AF17" s="5">
        <v>5000</v>
      </c>
      <c r="AT17" s="5">
        <v>6246.4556274414099</v>
      </c>
      <c r="AU17" s="5">
        <v>4237.9989034771997</v>
      </c>
      <c r="AV17" s="5">
        <v>4254.62885759246</v>
      </c>
      <c r="BA17" s="5">
        <v>10.6465969085693</v>
      </c>
      <c r="BB17" s="5">
        <v>8.9174165725708008</v>
      </c>
    </row>
    <row r="18" spans="1:54" x14ac:dyDescent="0.35">
      <c r="A18" s="5" t="s">
        <v>89</v>
      </c>
      <c r="B18" s="5" t="s">
        <v>154</v>
      </c>
      <c r="C18" s="5" t="s">
        <v>90</v>
      </c>
      <c r="D18" s="5">
        <f t="shared" si="0"/>
        <v>4.6333702087402404</v>
      </c>
      <c r="E18" s="5">
        <v>1.15834259986877</v>
      </c>
      <c r="F18" s="5" t="s">
        <v>67</v>
      </c>
      <c r="G18" s="5" t="s">
        <v>68</v>
      </c>
      <c r="H18" s="5" t="s">
        <v>69</v>
      </c>
      <c r="I18" s="5" t="s">
        <v>69</v>
      </c>
      <c r="J18" s="5" t="s">
        <v>70</v>
      </c>
      <c r="K18" s="5" t="s">
        <v>71</v>
      </c>
      <c r="L18" s="5">
        <v>23.1668510437012</v>
      </c>
      <c r="O18" s="5">
        <v>1.74600028991699</v>
      </c>
      <c r="P18" s="5">
        <v>0.72029715776443504</v>
      </c>
      <c r="Q18" s="5">
        <v>20323</v>
      </c>
      <c r="R18" s="5">
        <v>20</v>
      </c>
      <c r="S18" s="5">
        <v>20303</v>
      </c>
      <c r="T18" s="5">
        <v>0</v>
      </c>
      <c r="U18" s="5">
        <v>0</v>
      </c>
      <c r="V18" s="5">
        <v>0</v>
      </c>
      <c r="W18" s="5">
        <v>0</v>
      </c>
      <c r="AF18" s="5">
        <v>5000</v>
      </c>
      <c r="AT18" s="5">
        <v>5778.00993652344</v>
      </c>
      <c r="AU18" s="5">
        <v>3786.87728254589</v>
      </c>
      <c r="AV18" s="5">
        <v>3788.8367694857898</v>
      </c>
      <c r="BA18" s="5">
        <v>1.4368044137954701</v>
      </c>
      <c r="BB18" s="5">
        <v>0.91847205162048295</v>
      </c>
    </row>
    <row r="19" spans="1:54" x14ac:dyDescent="0.35">
      <c r="A19" s="5" t="s">
        <v>91</v>
      </c>
      <c r="B19" s="5" t="s">
        <v>155</v>
      </c>
      <c r="C19" s="5" t="s">
        <v>90</v>
      </c>
      <c r="D19" s="5">
        <f t="shared" si="0"/>
        <v>4.4000774383544998</v>
      </c>
      <c r="E19" s="5">
        <v>1.10001933574677</v>
      </c>
      <c r="F19" s="5" t="s">
        <v>67</v>
      </c>
      <c r="G19" s="5" t="s">
        <v>68</v>
      </c>
      <c r="H19" s="5" t="s">
        <v>69</v>
      </c>
      <c r="I19" s="5" t="s">
        <v>69</v>
      </c>
      <c r="J19" s="5" t="s">
        <v>70</v>
      </c>
      <c r="K19" s="5" t="s">
        <v>71</v>
      </c>
      <c r="L19" s="5">
        <v>22.0003871917725</v>
      </c>
      <c r="O19" s="5">
        <v>1.6746963262557999</v>
      </c>
      <c r="P19" s="5">
        <v>0.67488467693328902</v>
      </c>
      <c r="Q19" s="5">
        <v>20330</v>
      </c>
      <c r="R19" s="5">
        <v>19</v>
      </c>
      <c r="S19" s="5">
        <v>20311</v>
      </c>
      <c r="T19" s="5">
        <v>0</v>
      </c>
      <c r="U19" s="5">
        <v>0</v>
      </c>
      <c r="V19" s="5">
        <v>0</v>
      </c>
      <c r="W19" s="5">
        <v>0</v>
      </c>
      <c r="AF19" s="5">
        <v>5000</v>
      </c>
      <c r="AT19" s="5">
        <v>6236.3146330180898</v>
      </c>
      <c r="AU19" s="5">
        <v>4007.4035119252098</v>
      </c>
      <c r="AV19" s="5">
        <v>4009.4866064308999</v>
      </c>
      <c r="BA19" s="5">
        <v>1.37188267707825</v>
      </c>
      <c r="BB19" s="5">
        <v>0.86672931909561202</v>
      </c>
    </row>
    <row r="20" spans="1:54" x14ac:dyDescent="0.35">
      <c r="A20" s="5" t="s">
        <v>92</v>
      </c>
      <c r="B20" s="5">
        <v>121</v>
      </c>
      <c r="C20" s="5" t="s">
        <v>90</v>
      </c>
      <c r="D20" s="5">
        <f t="shared" si="0"/>
        <v>1.886030578613282</v>
      </c>
      <c r="E20" s="5">
        <v>0.471507668495178</v>
      </c>
      <c r="F20" s="5" t="s">
        <v>67</v>
      </c>
      <c r="G20" s="5" t="s">
        <v>68</v>
      </c>
      <c r="H20" s="5" t="s">
        <v>69</v>
      </c>
      <c r="I20" s="5" t="s">
        <v>69</v>
      </c>
      <c r="J20" s="5" t="s">
        <v>70</v>
      </c>
      <c r="K20" s="5" t="s">
        <v>71</v>
      </c>
      <c r="L20" s="5">
        <v>9.4301528930664098</v>
      </c>
      <c r="O20" s="5">
        <v>0.88299357891082797</v>
      </c>
      <c r="P20" s="5">
        <v>0.213451683521271</v>
      </c>
      <c r="Q20" s="5">
        <v>19965</v>
      </c>
      <c r="R20" s="5">
        <v>8</v>
      </c>
      <c r="S20" s="5">
        <v>19957</v>
      </c>
      <c r="T20" s="5">
        <v>0</v>
      </c>
      <c r="U20" s="5">
        <v>0</v>
      </c>
      <c r="V20" s="5">
        <v>0</v>
      </c>
      <c r="W20" s="5">
        <v>0</v>
      </c>
      <c r="AF20" s="5">
        <v>5000</v>
      </c>
      <c r="AT20" s="5">
        <v>5992.9579467773401</v>
      </c>
      <c r="AU20" s="5">
        <v>4003.6833899304402</v>
      </c>
      <c r="AV20" s="5">
        <v>4004.4804946865002</v>
      </c>
      <c r="BA20" s="5">
        <v>0.65951514244079601</v>
      </c>
      <c r="BB20" s="5">
        <v>0.32319813966751099</v>
      </c>
    </row>
    <row r="21" spans="1:54" x14ac:dyDescent="0.35">
      <c r="A21" s="5" t="s">
        <v>93</v>
      </c>
      <c r="B21" s="5">
        <v>122</v>
      </c>
      <c r="C21" s="5" t="s">
        <v>90</v>
      </c>
      <c r="D21" s="5">
        <f t="shared" si="0"/>
        <v>2.8584020614623999</v>
      </c>
      <c r="E21" s="5">
        <v>0.71460050344467196</v>
      </c>
      <c r="F21" s="5" t="s">
        <v>67</v>
      </c>
      <c r="G21" s="5" t="s">
        <v>68</v>
      </c>
      <c r="H21" s="5" t="s">
        <v>69</v>
      </c>
      <c r="I21" s="5" t="s">
        <v>69</v>
      </c>
      <c r="J21" s="5" t="s">
        <v>70</v>
      </c>
      <c r="K21" s="5" t="s">
        <v>71</v>
      </c>
      <c r="L21" s="5">
        <v>14.292010307311999</v>
      </c>
      <c r="O21" s="5">
        <v>1.2027435302734399</v>
      </c>
      <c r="P21" s="5">
        <v>0.38076850771903997</v>
      </c>
      <c r="Q21" s="5">
        <v>19762</v>
      </c>
      <c r="R21" s="5">
        <v>12</v>
      </c>
      <c r="S21" s="5">
        <v>19750</v>
      </c>
      <c r="T21" s="5">
        <v>0</v>
      </c>
      <c r="U21" s="5">
        <v>0</v>
      </c>
      <c r="V21" s="5">
        <v>0</v>
      </c>
      <c r="W21" s="5">
        <v>0</v>
      </c>
      <c r="AF21" s="5">
        <v>5000</v>
      </c>
      <c r="AT21" s="5">
        <v>5910.7237141927098</v>
      </c>
      <c r="AU21" s="5">
        <v>3961.5953371365699</v>
      </c>
      <c r="AV21" s="5">
        <v>3962.77889854355</v>
      </c>
      <c r="BA21" s="5">
        <v>0.941636562347412</v>
      </c>
      <c r="BB21" s="5">
        <v>0.52739274501800504</v>
      </c>
    </row>
    <row r="22" spans="1:54" x14ac:dyDescent="0.35">
      <c r="A22" s="5" t="s">
        <v>94</v>
      </c>
      <c r="B22" s="5">
        <v>123</v>
      </c>
      <c r="C22" s="5" t="s">
        <v>90</v>
      </c>
      <c r="D22" s="5">
        <f t="shared" si="0"/>
        <v>2.6010456085204998</v>
      </c>
      <c r="E22" s="5">
        <v>0.65026140213012695</v>
      </c>
      <c r="F22" s="5" t="s">
        <v>67</v>
      </c>
      <c r="G22" s="5" t="s">
        <v>68</v>
      </c>
      <c r="H22" s="5" t="s">
        <v>69</v>
      </c>
      <c r="I22" s="5" t="s">
        <v>69</v>
      </c>
      <c r="J22" s="5" t="s">
        <v>70</v>
      </c>
      <c r="K22" s="5" t="s">
        <v>71</v>
      </c>
      <c r="L22" s="5">
        <v>13.0052280426025</v>
      </c>
      <c r="O22" s="5">
        <v>1.1181397438049301</v>
      </c>
      <c r="P22" s="5">
        <v>0.33572643995285001</v>
      </c>
      <c r="Q22" s="5">
        <v>19907</v>
      </c>
      <c r="R22" s="5">
        <v>11</v>
      </c>
      <c r="S22" s="5">
        <v>19896</v>
      </c>
      <c r="T22" s="5">
        <v>0</v>
      </c>
      <c r="U22" s="5">
        <v>0</v>
      </c>
      <c r="V22" s="5">
        <v>0</v>
      </c>
      <c r="W22" s="5">
        <v>0</v>
      </c>
      <c r="AF22" s="5">
        <v>5000</v>
      </c>
      <c r="AT22" s="5">
        <v>5949.6090642755698</v>
      </c>
      <c r="AU22" s="5">
        <v>3974.5666341440301</v>
      </c>
      <c r="AV22" s="5">
        <v>3975.6579822492899</v>
      </c>
      <c r="BA22" s="5">
        <v>0.86711478233337402</v>
      </c>
      <c r="BB22" s="5">
        <v>0.47299993038177501</v>
      </c>
    </row>
    <row r="23" spans="1:54" x14ac:dyDescent="0.35">
      <c r="A23" s="5" t="s">
        <v>95</v>
      </c>
      <c r="B23" s="5">
        <v>124</v>
      </c>
      <c r="C23" s="5" t="s">
        <v>90</v>
      </c>
      <c r="D23" s="5">
        <f t="shared" si="0"/>
        <v>1.6189300537109379</v>
      </c>
      <c r="E23" s="5">
        <v>0.404732495546341</v>
      </c>
      <c r="F23" s="5" t="s">
        <v>67</v>
      </c>
      <c r="G23" s="5" t="s">
        <v>68</v>
      </c>
      <c r="H23" s="5" t="s">
        <v>69</v>
      </c>
      <c r="I23" s="5" t="s">
        <v>69</v>
      </c>
      <c r="J23" s="5" t="s">
        <v>70</v>
      </c>
      <c r="K23" s="5" t="s">
        <v>71</v>
      </c>
      <c r="L23" s="5">
        <v>8.0946502685546893</v>
      </c>
      <c r="O23" s="5">
        <v>0.78831607103347801</v>
      </c>
      <c r="P23" s="5">
        <v>0.17193648219108601</v>
      </c>
      <c r="Q23" s="5">
        <v>20351</v>
      </c>
      <c r="R23" s="5">
        <v>7</v>
      </c>
      <c r="S23" s="5">
        <v>20344</v>
      </c>
      <c r="T23" s="5">
        <v>0</v>
      </c>
      <c r="U23" s="5">
        <v>0</v>
      </c>
      <c r="V23" s="5">
        <v>0</v>
      </c>
      <c r="W23" s="5">
        <v>0</v>
      </c>
      <c r="AF23" s="5">
        <v>5000</v>
      </c>
      <c r="AT23" s="5">
        <v>6029.9174107142899</v>
      </c>
      <c r="AU23" s="5">
        <v>3937.7481778377701</v>
      </c>
      <c r="AV23" s="5">
        <v>3938.4678075675201</v>
      </c>
      <c r="BA23" s="5">
        <v>0.57892590761184703</v>
      </c>
      <c r="BB23" s="5">
        <v>0.26959416270255998</v>
      </c>
    </row>
    <row r="24" spans="1:54" x14ac:dyDescent="0.35">
      <c r="A24" s="5" t="s">
        <v>96</v>
      </c>
      <c r="B24" s="5">
        <v>125</v>
      </c>
      <c r="C24" s="5" t="s">
        <v>90</v>
      </c>
      <c r="D24" s="5">
        <f t="shared" si="0"/>
        <v>0.98059644699096604</v>
      </c>
      <c r="E24" s="5">
        <v>0.245149105787277</v>
      </c>
      <c r="F24" s="5" t="s">
        <v>67</v>
      </c>
      <c r="G24" s="5" t="s">
        <v>68</v>
      </c>
      <c r="H24" s="5" t="s">
        <v>69</v>
      </c>
      <c r="I24" s="5" t="s">
        <v>69</v>
      </c>
      <c r="J24" s="5" t="s">
        <v>70</v>
      </c>
      <c r="K24" s="5" t="s">
        <v>71</v>
      </c>
      <c r="L24" s="5">
        <v>4.9029822349548304</v>
      </c>
      <c r="O24" s="5">
        <v>0.57808214426040605</v>
      </c>
      <c r="P24" s="5">
        <v>7.3968358337879195E-2</v>
      </c>
      <c r="Q24" s="5">
        <v>19198</v>
      </c>
      <c r="R24" s="5">
        <v>4</v>
      </c>
      <c r="S24" s="5">
        <v>19194</v>
      </c>
      <c r="T24" s="5">
        <v>0</v>
      </c>
      <c r="U24" s="5">
        <v>0</v>
      </c>
      <c r="V24" s="5">
        <v>0</v>
      </c>
      <c r="W24" s="5">
        <v>0</v>
      </c>
      <c r="AF24" s="5">
        <v>5000</v>
      </c>
      <c r="AT24" s="5">
        <v>6832.8056640625</v>
      </c>
      <c r="AU24" s="5">
        <v>3915.5357191191702</v>
      </c>
      <c r="AV24" s="5">
        <v>3916.1435470064398</v>
      </c>
      <c r="BA24" s="5">
        <v>0.39158877730369601</v>
      </c>
      <c r="BB24" s="5">
        <v>0.140770629048347</v>
      </c>
    </row>
    <row r="25" spans="1:54" x14ac:dyDescent="0.35">
      <c r="A25" s="5" t="s">
        <v>97</v>
      </c>
      <c r="B25" s="5">
        <v>126</v>
      </c>
      <c r="C25" s="5" t="s">
        <v>90</v>
      </c>
      <c r="D25" s="5">
        <f t="shared" si="0"/>
        <v>0.232188606262208</v>
      </c>
      <c r="E25" s="5">
        <v>5.80471493303776E-2</v>
      </c>
      <c r="F25" s="5" t="s">
        <v>67</v>
      </c>
      <c r="G25" s="5" t="s">
        <v>68</v>
      </c>
      <c r="H25" s="5" t="s">
        <v>69</v>
      </c>
      <c r="I25" s="5" t="s">
        <v>69</v>
      </c>
      <c r="J25" s="5" t="s">
        <v>70</v>
      </c>
      <c r="K25" s="5" t="s">
        <v>71</v>
      </c>
      <c r="L25" s="5">
        <v>1.16094303131104</v>
      </c>
      <c r="O25" s="5">
        <v>0.277259021997452</v>
      </c>
      <c r="P25" s="5">
        <v>2.4379224050790102E-3</v>
      </c>
      <c r="Q25" s="5">
        <v>20268</v>
      </c>
      <c r="R25" s="5">
        <v>1</v>
      </c>
      <c r="S25" s="5">
        <v>20267</v>
      </c>
      <c r="T25" s="5">
        <v>0</v>
      </c>
      <c r="U25" s="5">
        <v>0</v>
      </c>
      <c r="V25" s="5">
        <v>0</v>
      </c>
      <c r="W25" s="5">
        <v>0</v>
      </c>
      <c r="AF25" s="5">
        <v>5000</v>
      </c>
      <c r="AT25" s="5">
        <v>6129.5517578125</v>
      </c>
      <c r="AU25" s="5">
        <v>3927.6163076685998</v>
      </c>
      <c r="AV25" s="5">
        <v>3927.7249486519299</v>
      </c>
      <c r="BA25" s="5">
        <v>0.144484668970108</v>
      </c>
      <c r="BB25" s="5">
        <v>1.5730494633317001E-2</v>
      </c>
    </row>
    <row r="26" spans="1:54" x14ac:dyDescent="0.35">
      <c r="A26" s="5" t="s">
        <v>98</v>
      </c>
      <c r="B26" s="5" t="s">
        <v>86</v>
      </c>
      <c r="C26" s="5" t="s">
        <v>90</v>
      </c>
      <c r="D26" s="5">
        <f t="shared" si="0"/>
        <v>0.45081977844238202</v>
      </c>
      <c r="E26" s="5">
        <v>0.112704940140247</v>
      </c>
      <c r="F26" s="5" t="s">
        <v>67</v>
      </c>
      <c r="G26" s="5" t="s">
        <v>68</v>
      </c>
      <c r="H26" s="5" t="s">
        <v>69</v>
      </c>
      <c r="I26" s="5" t="s">
        <v>69</v>
      </c>
      <c r="J26" s="5" t="s">
        <v>70</v>
      </c>
      <c r="K26" s="5" t="s">
        <v>71</v>
      </c>
      <c r="L26" s="5">
        <v>2.2540988922119101</v>
      </c>
      <c r="O26" s="5">
        <v>0.36103206872940102</v>
      </c>
      <c r="P26" s="5">
        <v>1.7074106261134099E-2</v>
      </c>
      <c r="Q26" s="5">
        <v>20878</v>
      </c>
      <c r="R26" s="5">
        <v>2</v>
      </c>
      <c r="S26" s="5">
        <v>20876</v>
      </c>
      <c r="T26" s="5">
        <v>0</v>
      </c>
      <c r="U26" s="5">
        <v>0</v>
      </c>
      <c r="V26" s="5">
        <v>0</v>
      </c>
      <c r="W26" s="5">
        <v>0</v>
      </c>
      <c r="AF26" s="5">
        <v>5000</v>
      </c>
      <c r="AT26" s="5">
        <v>21130.6279296875</v>
      </c>
      <c r="AU26" s="5">
        <v>3840.5227595174101</v>
      </c>
      <c r="AV26" s="5">
        <v>3842.1790585087201</v>
      </c>
      <c r="BA26" s="5">
        <v>0.21668483316898299</v>
      </c>
      <c r="BB26" s="5">
        <v>4.8912622034549699E-2</v>
      </c>
    </row>
    <row r="27" spans="1:54" x14ac:dyDescent="0.35">
      <c r="A27" s="5" t="s">
        <v>99</v>
      </c>
      <c r="B27" s="5">
        <v>127</v>
      </c>
      <c r="C27" s="5" t="s">
        <v>90</v>
      </c>
      <c r="D27" s="5">
        <f t="shared" si="0"/>
        <v>0</v>
      </c>
      <c r="E27" s="5">
        <v>0</v>
      </c>
      <c r="F27" s="5" t="s">
        <v>67</v>
      </c>
      <c r="G27" s="5" t="s">
        <v>68</v>
      </c>
      <c r="H27" s="5" t="s">
        <v>69</v>
      </c>
      <c r="I27" s="5" t="s">
        <v>69</v>
      </c>
      <c r="J27" s="5" t="s">
        <v>70</v>
      </c>
      <c r="K27" s="5" t="s">
        <v>71</v>
      </c>
      <c r="L27" s="5">
        <v>0</v>
      </c>
      <c r="O27" s="5">
        <v>0.163350969552994</v>
      </c>
      <c r="P27" s="5">
        <v>0</v>
      </c>
      <c r="Q27" s="5">
        <v>21579</v>
      </c>
      <c r="R27" s="5">
        <v>0</v>
      </c>
      <c r="S27" s="5">
        <v>21579</v>
      </c>
      <c r="T27" s="5">
        <v>0</v>
      </c>
      <c r="U27" s="5">
        <v>0</v>
      </c>
      <c r="V27" s="5">
        <v>0</v>
      </c>
      <c r="W27" s="5">
        <v>0</v>
      </c>
      <c r="AF27" s="5">
        <v>5000</v>
      </c>
      <c r="AT27" s="5">
        <v>0</v>
      </c>
      <c r="AU27" s="5">
        <v>3805.4063784117002</v>
      </c>
      <c r="AV27" s="5">
        <v>3805.4063784117002</v>
      </c>
      <c r="BA27" s="5">
        <v>7.4639193713664995E-2</v>
      </c>
      <c r="BB27" s="5">
        <v>0</v>
      </c>
    </row>
    <row r="28" spans="1:54" x14ac:dyDescent="0.35">
      <c r="A28" s="5" t="s">
        <v>100</v>
      </c>
      <c r="B28" s="5">
        <v>128</v>
      </c>
      <c r="C28" s="5" t="s">
        <v>90</v>
      </c>
      <c r="D28" s="5">
        <f t="shared" si="0"/>
        <v>1.136274909973144</v>
      </c>
      <c r="E28" s="5">
        <v>0.284068733453751</v>
      </c>
      <c r="F28" s="5" t="s">
        <v>67</v>
      </c>
      <c r="G28" s="5" t="s">
        <v>68</v>
      </c>
      <c r="H28" s="5" t="s">
        <v>69</v>
      </c>
      <c r="I28" s="5" t="s">
        <v>69</v>
      </c>
      <c r="J28" s="5" t="s">
        <v>70</v>
      </c>
      <c r="K28" s="5" t="s">
        <v>71</v>
      </c>
      <c r="L28" s="5">
        <v>5.68137454986572</v>
      </c>
      <c r="O28" s="5">
        <v>0.61736875772476196</v>
      </c>
      <c r="P28" s="5">
        <v>9.9870741367340102E-2</v>
      </c>
      <c r="Q28" s="5">
        <v>20710</v>
      </c>
      <c r="R28" s="5">
        <v>5</v>
      </c>
      <c r="S28" s="5">
        <v>20705</v>
      </c>
      <c r="T28" s="5">
        <v>0</v>
      </c>
      <c r="U28" s="5">
        <v>0</v>
      </c>
      <c r="V28" s="5">
        <v>0</v>
      </c>
      <c r="W28" s="5">
        <v>0</v>
      </c>
      <c r="AF28" s="5">
        <v>5000</v>
      </c>
      <c r="AT28" s="5">
        <v>5838.2483398437498</v>
      </c>
      <c r="AU28" s="5">
        <v>3887.5346412376798</v>
      </c>
      <c r="AV28" s="5">
        <v>3888.0056006047998</v>
      </c>
      <c r="BA28" s="5">
        <v>0.43266397714614901</v>
      </c>
      <c r="BB28" s="5">
        <v>0.17418278753757499</v>
      </c>
    </row>
    <row r="29" spans="1:54" x14ac:dyDescent="0.35">
      <c r="A29" s="5" t="s">
        <v>101</v>
      </c>
      <c r="B29" s="5">
        <v>129</v>
      </c>
      <c r="C29" s="5" t="s">
        <v>90</v>
      </c>
      <c r="D29" s="5">
        <f t="shared" si="0"/>
        <v>0.46724739074706995</v>
      </c>
      <c r="E29" s="5">
        <v>0.116811849176884</v>
      </c>
      <c r="F29" s="5" t="s">
        <v>67</v>
      </c>
      <c r="G29" s="5" t="s">
        <v>68</v>
      </c>
      <c r="H29" s="5" t="s">
        <v>69</v>
      </c>
      <c r="I29" s="5" t="s">
        <v>69</v>
      </c>
      <c r="J29" s="5" t="s">
        <v>70</v>
      </c>
      <c r="K29" s="5" t="s">
        <v>71</v>
      </c>
      <c r="L29" s="5">
        <v>2.3362369537353498</v>
      </c>
      <c r="O29" s="5">
        <v>0.37418931722641002</v>
      </c>
      <c r="P29" s="5">
        <v>1.7696250230073901E-2</v>
      </c>
      <c r="Q29" s="5">
        <v>20144</v>
      </c>
      <c r="R29" s="5">
        <v>2</v>
      </c>
      <c r="S29" s="5">
        <v>20142</v>
      </c>
      <c r="T29" s="5">
        <v>0</v>
      </c>
      <c r="U29" s="5">
        <v>0</v>
      </c>
      <c r="V29" s="5">
        <v>0</v>
      </c>
      <c r="W29" s="5">
        <v>0</v>
      </c>
      <c r="AF29" s="5">
        <v>5000</v>
      </c>
      <c r="AT29" s="5">
        <v>6236.44384765625</v>
      </c>
      <c r="AU29" s="5">
        <v>3875.2208191105801</v>
      </c>
      <c r="AV29" s="5">
        <v>3875.4552534859399</v>
      </c>
      <c r="BA29" s="5">
        <v>0.22458107769489299</v>
      </c>
      <c r="BB29" s="5">
        <v>5.0694916397333097E-2</v>
      </c>
    </row>
    <row r="30" spans="1:54" x14ac:dyDescent="0.35">
      <c r="A30" s="5" t="s">
        <v>102</v>
      </c>
      <c r="B30" s="5">
        <v>1210</v>
      </c>
      <c r="C30" s="5" t="s">
        <v>90</v>
      </c>
      <c r="D30" s="5">
        <f t="shared" si="0"/>
        <v>1.0354546546936041</v>
      </c>
      <c r="E30" s="5">
        <v>0.25886365771293601</v>
      </c>
      <c r="F30" s="5" t="s">
        <v>67</v>
      </c>
      <c r="G30" s="5" t="s">
        <v>68</v>
      </c>
      <c r="H30" s="5" t="s">
        <v>69</v>
      </c>
      <c r="I30" s="5" t="s">
        <v>69</v>
      </c>
      <c r="J30" s="5" t="s">
        <v>70</v>
      </c>
      <c r="K30" s="5" t="s">
        <v>71</v>
      </c>
      <c r="L30" s="5">
        <v>5.1772732734680202</v>
      </c>
      <c r="O30" s="5">
        <v>0.61042696237564098</v>
      </c>
      <c r="P30" s="5">
        <v>7.8106112778186798E-2</v>
      </c>
      <c r="Q30" s="5">
        <v>18181</v>
      </c>
      <c r="R30" s="5">
        <v>4</v>
      </c>
      <c r="S30" s="5">
        <v>18177</v>
      </c>
      <c r="T30" s="5">
        <v>0</v>
      </c>
      <c r="U30" s="5">
        <v>0</v>
      </c>
      <c r="V30" s="5">
        <v>0</v>
      </c>
      <c r="W30" s="5">
        <v>0</v>
      </c>
      <c r="AF30" s="5">
        <v>5000</v>
      </c>
      <c r="AT30" s="5">
        <v>6366.2244873046902</v>
      </c>
      <c r="AU30" s="5">
        <v>3787.0472031130698</v>
      </c>
      <c r="AV30" s="5">
        <v>3787.6146476506001</v>
      </c>
      <c r="BA30" s="5">
        <v>0.41349714994430498</v>
      </c>
      <c r="BB30" s="5">
        <v>0.148645490407944</v>
      </c>
    </row>
    <row r="31" spans="1:54" x14ac:dyDescent="0.35">
      <c r="A31" s="5" t="s">
        <v>103</v>
      </c>
      <c r="B31" s="5" t="s">
        <v>156</v>
      </c>
      <c r="C31" s="5" t="s">
        <v>90</v>
      </c>
      <c r="D31" s="5">
        <f t="shared" si="0"/>
        <v>0.47943382263183604</v>
      </c>
      <c r="E31" s="5">
        <v>0.119858451187611</v>
      </c>
      <c r="F31" s="5" t="s">
        <v>67</v>
      </c>
      <c r="G31" s="5" t="s">
        <v>68</v>
      </c>
      <c r="H31" s="5" t="s">
        <v>69</v>
      </c>
      <c r="I31" s="5" t="s">
        <v>69</v>
      </c>
      <c r="J31" s="5" t="s">
        <v>70</v>
      </c>
      <c r="K31" s="5" t="s">
        <v>71</v>
      </c>
      <c r="L31" s="5">
        <v>2.3971691131591801</v>
      </c>
      <c r="O31" s="5">
        <v>0.38394972681999201</v>
      </c>
      <c r="P31" s="5">
        <v>1.81577708572149E-2</v>
      </c>
      <c r="Q31" s="5">
        <v>19632</v>
      </c>
      <c r="R31" s="5">
        <v>2</v>
      </c>
      <c r="S31" s="5">
        <v>19630</v>
      </c>
      <c r="T31" s="5">
        <v>0</v>
      </c>
      <c r="U31" s="5">
        <v>0</v>
      </c>
      <c r="V31" s="5">
        <v>0</v>
      </c>
      <c r="W31" s="5">
        <v>0</v>
      </c>
      <c r="AF31" s="5">
        <v>5000</v>
      </c>
      <c r="AT31" s="5">
        <v>6466.4514160156295</v>
      </c>
      <c r="AU31" s="5">
        <v>4008.9134293636398</v>
      </c>
      <c r="AV31" s="5">
        <v>4009.1637897942301</v>
      </c>
      <c r="BA31" s="5">
        <v>0.23043869435787201</v>
      </c>
      <c r="BB31" s="5">
        <v>5.2017066627740902E-2</v>
      </c>
    </row>
    <row r="32" spans="1:54" x14ac:dyDescent="0.35">
      <c r="A32" s="5" t="s">
        <v>104</v>
      </c>
      <c r="B32" s="5" t="s">
        <v>157</v>
      </c>
      <c r="C32" s="5" t="s">
        <v>90</v>
      </c>
      <c r="D32" s="5">
        <f t="shared" si="0"/>
        <v>0.48922781944275001</v>
      </c>
      <c r="E32" s="5">
        <v>0.122306957840919</v>
      </c>
      <c r="F32" s="5" t="s">
        <v>67</v>
      </c>
      <c r="G32" s="5" t="s">
        <v>68</v>
      </c>
      <c r="H32" s="5" t="s">
        <v>69</v>
      </c>
      <c r="I32" s="5" t="s">
        <v>69</v>
      </c>
      <c r="J32" s="5" t="s">
        <v>70</v>
      </c>
      <c r="K32" s="5" t="s">
        <v>71</v>
      </c>
      <c r="L32" s="5">
        <v>2.44613909721375</v>
      </c>
      <c r="O32" s="5">
        <v>0.39179405570030201</v>
      </c>
      <c r="P32" s="5">
        <v>1.8528686836361899E-2</v>
      </c>
      <c r="Q32" s="5">
        <v>19239</v>
      </c>
      <c r="R32" s="5">
        <v>2</v>
      </c>
      <c r="S32" s="5">
        <v>19237</v>
      </c>
      <c r="T32" s="5">
        <v>0</v>
      </c>
      <c r="U32" s="5">
        <v>0</v>
      </c>
      <c r="V32" s="5">
        <v>0</v>
      </c>
      <c r="W32" s="5">
        <v>0</v>
      </c>
      <c r="AF32" s="5">
        <v>5000</v>
      </c>
      <c r="AT32" s="5">
        <v>8075.60595703125</v>
      </c>
      <c r="AU32" s="5">
        <v>3888.4666780472899</v>
      </c>
      <c r="AV32" s="5">
        <v>3888.9019542340998</v>
      </c>
      <c r="BA32" s="5">
        <v>0.23514640331268299</v>
      </c>
      <c r="BB32" s="5">
        <v>5.3079657256603199E-2</v>
      </c>
    </row>
    <row r="33" spans="1:54" x14ac:dyDescent="0.35">
      <c r="A33" s="5" t="s">
        <v>105</v>
      </c>
      <c r="B33" s="5" t="s">
        <v>88</v>
      </c>
      <c r="C33" s="5" t="s">
        <v>90</v>
      </c>
      <c r="D33" s="5">
        <f t="shared" si="0"/>
        <v>36.991665649414003</v>
      </c>
      <c r="E33" s="5">
        <v>9.2479162216186506</v>
      </c>
      <c r="F33" s="5" t="s">
        <v>67</v>
      </c>
      <c r="G33" s="5" t="s">
        <v>68</v>
      </c>
      <c r="H33" s="5" t="s">
        <v>69</v>
      </c>
      <c r="I33" s="5" t="s">
        <v>69</v>
      </c>
      <c r="J33" s="5" t="s">
        <v>70</v>
      </c>
      <c r="K33" s="5" t="s">
        <v>71</v>
      </c>
      <c r="L33" s="5">
        <v>184.95832824707</v>
      </c>
      <c r="O33" s="5">
        <v>10.7975416183472</v>
      </c>
      <c r="P33" s="5">
        <v>7.7003288269043004</v>
      </c>
      <c r="Q33" s="5">
        <v>17497</v>
      </c>
      <c r="R33" s="5">
        <v>137</v>
      </c>
      <c r="S33" s="5">
        <v>17360</v>
      </c>
      <c r="T33" s="5">
        <v>0</v>
      </c>
      <c r="U33" s="5">
        <v>0</v>
      </c>
      <c r="V33" s="5">
        <v>0</v>
      </c>
      <c r="W33" s="5">
        <v>0</v>
      </c>
      <c r="AF33" s="5">
        <v>5000</v>
      </c>
      <c r="AT33" s="5">
        <v>5915.8774128934801</v>
      </c>
      <c r="AU33" s="5">
        <v>3926.7585668889101</v>
      </c>
      <c r="AV33" s="5">
        <v>3942.33319579115</v>
      </c>
      <c r="BA33" s="5">
        <v>10.0382852554321</v>
      </c>
      <c r="BB33" s="5">
        <v>8.4580755233764595</v>
      </c>
    </row>
    <row r="34" spans="1:54" x14ac:dyDescent="0.35">
      <c r="A34" s="5" t="s">
        <v>109</v>
      </c>
      <c r="B34" s="5" t="s">
        <v>140</v>
      </c>
      <c r="C34" s="5" t="s">
        <v>66</v>
      </c>
      <c r="D34" s="5">
        <f t="shared" si="0"/>
        <v>34.508843994140605</v>
      </c>
      <c r="E34" s="5">
        <v>8.6272106170654297</v>
      </c>
      <c r="F34" s="5" t="s">
        <v>67</v>
      </c>
      <c r="G34" s="5" t="s">
        <v>68</v>
      </c>
      <c r="H34" s="5" t="s">
        <v>69</v>
      </c>
      <c r="I34" s="5" t="s">
        <v>69</v>
      </c>
      <c r="J34" s="5" t="s">
        <v>70</v>
      </c>
      <c r="K34" s="5" t="s">
        <v>71</v>
      </c>
      <c r="L34" s="5">
        <v>172.54421997070301</v>
      </c>
      <c r="O34" s="5">
        <v>10.0371694564819</v>
      </c>
      <c r="P34" s="5">
        <v>7.2189393043518102</v>
      </c>
      <c r="Q34" s="5">
        <v>19709</v>
      </c>
      <c r="R34" s="5">
        <v>144</v>
      </c>
      <c r="S34" s="5">
        <v>19565</v>
      </c>
      <c r="T34" s="5">
        <v>0</v>
      </c>
      <c r="U34" s="5">
        <v>0</v>
      </c>
      <c r="V34" s="5">
        <v>0</v>
      </c>
      <c r="W34" s="5">
        <v>0</v>
      </c>
      <c r="AF34" s="5">
        <v>4038</v>
      </c>
      <c r="AT34" s="5">
        <v>5627.2546420627204</v>
      </c>
      <c r="AU34" s="5">
        <v>3357.6021063726898</v>
      </c>
      <c r="AV34" s="5">
        <v>3374.1848840447801</v>
      </c>
      <c r="BA34" s="5">
        <v>9.3463649749755895</v>
      </c>
      <c r="BB34" s="5">
        <v>7.9084939956665004</v>
      </c>
    </row>
    <row r="35" spans="1:54" x14ac:dyDescent="0.35">
      <c r="A35" s="5" t="s">
        <v>110</v>
      </c>
      <c r="B35" s="5" t="s">
        <v>141</v>
      </c>
      <c r="C35" s="5" t="s">
        <v>66</v>
      </c>
      <c r="D35" s="5">
        <f t="shared" si="0"/>
        <v>31.587329101562602</v>
      </c>
      <c r="E35" s="5">
        <v>7.8968324661254901</v>
      </c>
      <c r="F35" s="5" t="s">
        <v>67</v>
      </c>
      <c r="G35" s="5" t="s">
        <v>68</v>
      </c>
      <c r="H35" s="5" t="s">
        <v>69</v>
      </c>
      <c r="I35" s="5" t="s">
        <v>69</v>
      </c>
      <c r="J35" s="5" t="s">
        <v>70</v>
      </c>
      <c r="K35" s="5" t="s">
        <v>71</v>
      </c>
      <c r="L35" s="5">
        <v>157.93664550781301</v>
      </c>
      <c r="O35" s="5">
        <v>9.2603683471679705</v>
      </c>
      <c r="P35" s="5">
        <v>6.5348753929138201</v>
      </c>
      <c r="Q35" s="5">
        <v>19283</v>
      </c>
      <c r="R35" s="5">
        <v>129</v>
      </c>
      <c r="S35" s="5">
        <v>19154</v>
      </c>
      <c r="T35" s="5">
        <v>0</v>
      </c>
      <c r="U35" s="5">
        <v>0</v>
      </c>
      <c r="V35" s="5">
        <v>0</v>
      </c>
      <c r="W35" s="5">
        <v>0</v>
      </c>
      <c r="AF35" s="5">
        <v>4038</v>
      </c>
      <c r="AT35" s="5">
        <v>5680.1914705971403</v>
      </c>
      <c r="AU35" s="5">
        <v>3333.9863917540101</v>
      </c>
      <c r="AV35" s="5">
        <v>3349.68210586337</v>
      </c>
      <c r="BA35" s="5">
        <v>8.5923166275024396</v>
      </c>
      <c r="BB35" s="5">
        <v>7.2017593383789098</v>
      </c>
    </row>
    <row r="36" spans="1:54" x14ac:dyDescent="0.35">
      <c r="A36" s="5" t="s">
        <v>111</v>
      </c>
      <c r="B36" s="5" t="s">
        <v>142</v>
      </c>
      <c r="C36" s="5" t="s">
        <v>66</v>
      </c>
      <c r="D36" s="5">
        <f t="shared" si="0"/>
        <v>17.667465209960941</v>
      </c>
      <c r="E36" s="5">
        <v>4.4168663024902299</v>
      </c>
      <c r="F36" s="5" t="s">
        <v>67</v>
      </c>
      <c r="G36" s="5" t="s">
        <v>68</v>
      </c>
      <c r="H36" s="5" t="s">
        <v>69</v>
      </c>
      <c r="I36" s="5" t="s">
        <v>69</v>
      </c>
      <c r="J36" s="5" t="s">
        <v>70</v>
      </c>
      <c r="K36" s="5" t="s">
        <v>71</v>
      </c>
      <c r="L36" s="5">
        <v>88.337326049804702</v>
      </c>
      <c r="O36" s="5">
        <v>5.4746165275573704</v>
      </c>
      <c r="P36" s="5">
        <v>3.50552153587341</v>
      </c>
      <c r="Q36" s="5">
        <v>20815</v>
      </c>
      <c r="R36" s="5">
        <v>78</v>
      </c>
      <c r="S36" s="5">
        <v>20737</v>
      </c>
      <c r="T36" s="5">
        <v>0</v>
      </c>
      <c r="U36" s="5">
        <v>0</v>
      </c>
      <c r="V36" s="5">
        <v>0</v>
      </c>
      <c r="W36" s="5">
        <v>0</v>
      </c>
      <c r="AF36" s="5">
        <v>4038</v>
      </c>
      <c r="AT36" s="5">
        <v>5725.6763759515197</v>
      </c>
      <c r="AU36" s="5">
        <v>3362.0220278018701</v>
      </c>
      <c r="AV36" s="5">
        <v>3370.8793441196999</v>
      </c>
      <c r="BA36" s="5">
        <v>4.9347248077392596</v>
      </c>
      <c r="BB36" s="5">
        <v>3.9367201328277601</v>
      </c>
    </row>
    <row r="37" spans="1:54" x14ac:dyDescent="0.35">
      <c r="A37" s="5" t="s">
        <v>112</v>
      </c>
      <c r="B37" s="5" t="s">
        <v>143</v>
      </c>
      <c r="C37" s="5" t="s">
        <v>66</v>
      </c>
      <c r="D37" s="5">
        <f t="shared" si="0"/>
        <v>16.45016784667968</v>
      </c>
      <c r="E37" s="5">
        <v>4.1125421524047896</v>
      </c>
      <c r="F37" s="5" t="s">
        <v>67</v>
      </c>
      <c r="G37" s="5" t="s">
        <v>68</v>
      </c>
      <c r="H37" s="5" t="s">
        <v>69</v>
      </c>
      <c r="I37" s="5" t="s">
        <v>69</v>
      </c>
      <c r="J37" s="5" t="s">
        <v>70</v>
      </c>
      <c r="K37" s="5" t="s">
        <v>71</v>
      </c>
      <c r="L37" s="5">
        <v>82.250839233398395</v>
      </c>
      <c r="O37" s="5">
        <v>5.1989431381225604</v>
      </c>
      <c r="P37" s="5">
        <v>3.1897022724151598</v>
      </c>
      <c r="Q37" s="5">
        <v>18627</v>
      </c>
      <c r="R37" s="5">
        <v>65</v>
      </c>
      <c r="S37" s="5">
        <v>18562</v>
      </c>
      <c r="T37" s="5">
        <v>0</v>
      </c>
      <c r="U37" s="5">
        <v>0</v>
      </c>
      <c r="V37" s="5">
        <v>0</v>
      </c>
      <c r="W37" s="5">
        <v>0</v>
      </c>
      <c r="AF37" s="5">
        <v>4038</v>
      </c>
      <c r="AT37" s="5">
        <v>5648.4645432692296</v>
      </c>
      <c r="AU37" s="5">
        <v>3277.84480908261</v>
      </c>
      <c r="AV37" s="5">
        <v>3286.1172245398602</v>
      </c>
      <c r="BA37" s="5">
        <v>4.6426501274108896</v>
      </c>
      <c r="BB37" s="5">
        <v>3.6245493888854998</v>
      </c>
    </row>
    <row r="38" spans="1:54" x14ac:dyDescent="0.35">
      <c r="A38" s="5" t="s">
        <v>107</v>
      </c>
      <c r="B38" s="5" t="s">
        <v>144</v>
      </c>
      <c r="C38" s="5" t="s">
        <v>66</v>
      </c>
      <c r="D38" s="5">
        <f t="shared" si="0"/>
        <v>22.322637939453198</v>
      </c>
      <c r="E38" s="5">
        <v>5.5806593894958496</v>
      </c>
      <c r="F38" s="5" t="s">
        <v>67</v>
      </c>
      <c r="G38" s="5" t="s">
        <v>68</v>
      </c>
      <c r="H38" s="5" t="s">
        <v>69</v>
      </c>
      <c r="I38" s="5" t="s">
        <v>69</v>
      </c>
      <c r="J38" s="5" t="s">
        <v>70</v>
      </c>
      <c r="K38" s="5" t="s">
        <v>71</v>
      </c>
      <c r="L38" s="5">
        <v>111.61318969726599</v>
      </c>
      <c r="O38" s="5">
        <v>6.7772588729858398</v>
      </c>
      <c r="P38" s="5">
        <v>4.5345959663391104</v>
      </c>
      <c r="Q38" s="5">
        <v>20286</v>
      </c>
      <c r="R38" s="5">
        <v>96</v>
      </c>
      <c r="S38" s="5">
        <v>20190</v>
      </c>
      <c r="T38" s="5">
        <v>0</v>
      </c>
      <c r="U38" s="5">
        <v>0</v>
      </c>
      <c r="V38" s="5">
        <v>0</v>
      </c>
      <c r="W38" s="5">
        <v>0</v>
      </c>
      <c r="AF38" s="5">
        <v>4038</v>
      </c>
      <c r="AT38" s="5">
        <v>5655.3271128336601</v>
      </c>
      <c r="AU38" s="5">
        <v>3361.5846408218599</v>
      </c>
      <c r="AV38" s="5">
        <v>3372.4393818902499</v>
      </c>
      <c r="BA38" s="5">
        <v>6.16851711273193</v>
      </c>
      <c r="BB38" s="5">
        <v>5.0315928459167498</v>
      </c>
    </row>
    <row r="39" spans="1:54" x14ac:dyDescent="0.35">
      <c r="A39" s="5" t="s">
        <v>108</v>
      </c>
      <c r="B39" s="5" t="s">
        <v>145</v>
      </c>
      <c r="C39" s="5" t="s">
        <v>66</v>
      </c>
      <c r="D39" s="5">
        <f t="shared" si="0"/>
        <v>20.598756408691401</v>
      </c>
      <c r="E39" s="5">
        <v>5.1496891975402797</v>
      </c>
      <c r="F39" s="5" t="s">
        <v>67</v>
      </c>
      <c r="G39" s="5" t="s">
        <v>68</v>
      </c>
      <c r="H39" s="5" t="s">
        <v>69</v>
      </c>
      <c r="I39" s="5" t="s">
        <v>69</v>
      </c>
      <c r="J39" s="5" t="s">
        <v>70</v>
      </c>
      <c r="K39" s="5" t="s">
        <v>71</v>
      </c>
      <c r="L39" s="5">
        <v>102.993782043457</v>
      </c>
      <c r="O39" s="5">
        <v>6.29917669296265</v>
      </c>
      <c r="P39" s="5">
        <v>4.1499280929565403</v>
      </c>
      <c r="Q39" s="5">
        <v>20377</v>
      </c>
      <c r="R39" s="5">
        <v>89</v>
      </c>
      <c r="S39" s="5">
        <v>20288</v>
      </c>
      <c r="T39" s="5">
        <v>0</v>
      </c>
      <c r="U39" s="5">
        <v>0</v>
      </c>
      <c r="V39" s="5">
        <v>0</v>
      </c>
      <c r="W39" s="5">
        <v>0</v>
      </c>
      <c r="AF39" s="5">
        <v>4038</v>
      </c>
      <c r="AT39" s="5">
        <v>5781.95040927844</v>
      </c>
      <c r="AU39" s="5">
        <v>3435.4747710002298</v>
      </c>
      <c r="AV39" s="5">
        <v>3445.72340091664</v>
      </c>
      <c r="BA39" s="5">
        <v>5.7137041091918901</v>
      </c>
      <c r="BB39" s="5">
        <v>4.6242566108703604</v>
      </c>
    </row>
    <row r="40" spans="1:54" x14ac:dyDescent="0.35">
      <c r="A40" s="5" t="s">
        <v>121</v>
      </c>
      <c r="B40" s="5" t="s">
        <v>146</v>
      </c>
      <c r="C40" s="5" t="s">
        <v>66</v>
      </c>
      <c r="D40" s="5">
        <f t="shared" si="0"/>
        <v>21.350709533691401</v>
      </c>
      <c r="E40" s="5">
        <v>5.3376774787902797</v>
      </c>
      <c r="F40" s="5" t="s">
        <v>67</v>
      </c>
      <c r="G40" s="5" t="s">
        <v>68</v>
      </c>
      <c r="H40" s="5" t="s">
        <v>69</v>
      </c>
      <c r="I40" s="5" t="s">
        <v>69</v>
      </c>
      <c r="J40" s="5" t="s">
        <v>70</v>
      </c>
      <c r="K40" s="5" t="s">
        <v>71</v>
      </c>
      <c r="L40" s="5">
        <v>106.753547668457</v>
      </c>
      <c r="O40" s="5">
        <v>6.5364618301391602</v>
      </c>
      <c r="P40" s="5">
        <v>4.2958998680114702</v>
      </c>
      <c r="Q40" s="5">
        <v>19440</v>
      </c>
      <c r="R40" s="5">
        <v>88</v>
      </c>
      <c r="S40" s="5">
        <v>19352</v>
      </c>
      <c r="T40" s="5">
        <v>0</v>
      </c>
      <c r="U40" s="5">
        <v>0</v>
      </c>
      <c r="V40" s="5">
        <v>0</v>
      </c>
      <c r="W40" s="5">
        <v>0</v>
      </c>
      <c r="AF40" s="5">
        <v>4038</v>
      </c>
      <c r="AT40" s="5">
        <v>5743.5437844016296</v>
      </c>
      <c r="AU40" s="5">
        <v>3410.6240541821599</v>
      </c>
      <c r="AV40" s="5">
        <v>3421.18459617081</v>
      </c>
      <c r="BA40" s="5">
        <v>5.9258160591125497</v>
      </c>
      <c r="BB40" s="5">
        <v>4.7899971008300799</v>
      </c>
    </row>
    <row r="41" spans="1:54" x14ac:dyDescent="0.35">
      <c r="A41" s="5" t="s">
        <v>116</v>
      </c>
      <c r="B41" s="5" t="s">
        <v>147</v>
      </c>
      <c r="C41" s="5" t="s">
        <v>66</v>
      </c>
      <c r="D41" s="5">
        <f t="shared" si="0"/>
        <v>15.47140808105468</v>
      </c>
      <c r="E41" s="5">
        <v>3.8678519725799601</v>
      </c>
      <c r="F41" s="5" t="s">
        <v>67</v>
      </c>
      <c r="G41" s="5" t="s">
        <v>68</v>
      </c>
      <c r="H41" s="5" t="s">
        <v>69</v>
      </c>
      <c r="I41" s="5" t="s">
        <v>69</v>
      </c>
      <c r="J41" s="5" t="s">
        <v>70</v>
      </c>
      <c r="K41" s="5" t="s">
        <v>71</v>
      </c>
      <c r="L41" s="5">
        <v>77.357040405273395</v>
      </c>
      <c r="O41" s="5">
        <v>4.9068465232849103</v>
      </c>
      <c r="P41" s="5">
        <v>2.9875042438507098</v>
      </c>
      <c r="Q41" s="5">
        <v>19194</v>
      </c>
      <c r="R41" s="5">
        <v>63</v>
      </c>
      <c r="S41" s="5">
        <v>19131</v>
      </c>
      <c r="T41" s="5">
        <v>0</v>
      </c>
      <c r="U41" s="5">
        <v>0</v>
      </c>
      <c r="V41" s="5">
        <v>0</v>
      </c>
      <c r="W41" s="5">
        <v>0</v>
      </c>
      <c r="AF41" s="5">
        <v>4038</v>
      </c>
      <c r="AT41" s="5">
        <v>5863.9385153149797</v>
      </c>
      <c r="AU41" s="5">
        <v>3523.52769410475</v>
      </c>
      <c r="AV41" s="5">
        <v>3531.2095676973499</v>
      </c>
      <c r="BA41" s="5">
        <v>4.3745608329772896</v>
      </c>
      <c r="BB41" s="5">
        <v>3.4019927978515598</v>
      </c>
    </row>
    <row r="42" spans="1:54" x14ac:dyDescent="0.35">
      <c r="A42" s="5" t="s">
        <v>117</v>
      </c>
      <c r="B42" s="5" t="s">
        <v>86</v>
      </c>
      <c r="C42" s="5" t="s">
        <v>66</v>
      </c>
      <c r="D42" s="5">
        <f t="shared" si="0"/>
        <v>0</v>
      </c>
      <c r="E42" s="5">
        <v>0</v>
      </c>
      <c r="F42" s="5" t="s">
        <v>67</v>
      </c>
      <c r="G42" s="5" t="s">
        <v>68</v>
      </c>
      <c r="H42" s="5" t="s">
        <v>69</v>
      </c>
      <c r="I42" s="5" t="s">
        <v>69</v>
      </c>
      <c r="J42" s="5" t="s">
        <v>70</v>
      </c>
      <c r="K42" s="5" t="s">
        <v>71</v>
      </c>
      <c r="L42" s="5">
        <v>0</v>
      </c>
      <c r="O42" s="5">
        <v>0.18073096871375999</v>
      </c>
      <c r="P42" s="5">
        <v>0</v>
      </c>
      <c r="Q42" s="5">
        <v>19504</v>
      </c>
      <c r="R42" s="5">
        <v>0</v>
      </c>
      <c r="S42" s="5">
        <v>19504</v>
      </c>
      <c r="T42" s="5">
        <v>0</v>
      </c>
      <c r="U42" s="5">
        <v>0</v>
      </c>
      <c r="V42" s="5">
        <v>0</v>
      </c>
      <c r="W42" s="5">
        <v>0</v>
      </c>
      <c r="AF42" s="5">
        <v>4038</v>
      </c>
      <c r="AT42" s="5">
        <v>0</v>
      </c>
      <c r="AU42" s="5">
        <v>3204.6136501647102</v>
      </c>
      <c r="AV42" s="5">
        <v>3204.6136501647002</v>
      </c>
      <c r="BA42" s="5">
        <v>8.25802236795425E-2</v>
      </c>
      <c r="BB42" s="5">
        <v>0</v>
      </c>
    </row>
    <row r="43" spans="1:54" x14ac:dyDescent="0.35">
      <c r="A43" s="5" t="s">
        <v>115</v>
      </c>
      <c r="B43" s="5" t="s">
        <v>148</v>
      </c>
      <c r="C43" s="5" t="s">
        <v>66</v>
      </c>
      <c r="D43" s="5">
        <f t="shared" si="0"/>
        <v>21.868574523925801</v>
      </c>
      <c r="E43" s="5">
        <v>5.4671435356140101</v>
      </c>
      <c r="F43" s="5" t="s">
        <v>67</v>
      </c>
      <c r="G43" s="5" t="s">
        <v>68</v>
      </c>
      <c r="H43" s="5" t="s">
        <v>69</v>
      </c>
      <c r="I43" s="5" t="s">
        <v>69</v>
      </c>
      <c r="J43" s="5" t="s">
        <v>70</v>
      </c>
      <c r="K43" s="5" t="s">
        <v>71</v>
      </c>
      <c r="L43" s="5">
        <v>109.34287261962901</v>
      </c>
      <c r="O43" s="5">
        <v>6.7025880813598597</v>
      </c>
      <c r="P43" s="5">
        <v>4.3943977355956996</v>
      </c>
      <c r="Q43" s="5">
        <v>18765</v>
      </c>
      <c r="R43" s="5">
        <v>87</v>
      </c>
      <c r="S43" s="5">
        <v>18678</v>
      </c>
      <c r="T43" s="5">
        <v>0</v>
      </c>
      <c r="U43" s="5">
        <v>0</v>
      </c>
      <c r="V43" s="5">
        <v>0</v>
      </c>
      <c r="W43" s="5">
        <v>0</v>
      </c>
      <c r="AF43" s="5">
        <v>4038</v>
      </c>
      <c r="AT43" s="5">
        <v>5773.9398123204001</v>
      </c>
      <c r="AU43" s="5">
        <v>3427.4291304651501</v>
      </c>
      <c r="AV43" s="5">
        <v>3438.3082367439501</v>
      </c>
      <c r="BA43" s="5">
        <v>6.0731716156005904</v>
      </c>
      <c r="BB43" s="5">
        <v>4.9030413627624503</v>
      </c>
    </row>
    <row r="44" spans="1:54" x14ac:dyDescent="0.35">
      <c r="A44" s="5" t="s">
        <v>113</v>
      </c>
      <c r="B44" s="5" t="s">
        <v>149</v>
      </c>
      <c r="C44" s="5" t="s">
        <v>66</v>
      </c>
      <c r="D44" s="5">
        <f t="shared" si="0"/>
        <v>24.535292053222598</v>
      </c>
      <c r="E44" s="5">
        <v>6.1338229179382298</v>
      </c>
      <c r="F44" s="5" t="s">
        <v>67</v>
      </c>
      <c r="G44" s="5" t="s">
        <v>68</v>
      </c>
      <c r="H44" s="5" t="s">
        <v>69</v>
      </c>
      <c r="I44" s="5" t="s">
        <v>69</v>
      </c>
      <c r="J44" s="5" t="s">
        <v>70</v>
      </c>
      <c r="K44" s="5" t="s">
        <v>71</v>
      </c>
      <c r="L44" s="5">
        <v>122.676460266113</v>
      </c>
      <c r="O44" s="5">
        <v>7.3190131187439</v>
      </c>
      <c r="P44" s="5">
        <v>4.9498262405395499</v>
      </c>
      <c r="Q44" s="5">
        <v>19807</v>
      </c>
      <c r="R44" s="5">
        <v>103</v>
      </c>
      <c r="S44" s="5">
        <v>19704</v>
      </c>
      <c r="T44" s="5">
        <v>0</v>
      </c>
      <c r="U44" s="5">
        <v>0</v>
      </c>
      <c r="V44" s="5">
        <v>0</v>
      </c>
      <c r="W44" s="5">
        <v>0</v>
      </c>
      <c r="AF44" s="5">
        <v>4038</v>
      </c>
      <c r="AT44" s="5">
        <v>5798.9784160725103</v>
      </c>
      <c r="AU44" s="5">
        <v>3448.68853811805</v>
      </c>
      <c r="AV44" s="5">
        <v>3460.9104726578198</v>
      </c>
      <c r="BA44" s="5">
        <v>6.7383627891540501</v>
      </c>
      <c r="BB44" s="5">
        <v>5.5295939445495597</v>
      </c>
    </row>
    <row r="45" spans="1:54" x14ac:dyDescent="0.35">
      <c r="A45" s="5" t="s">
        <v>120</v>
      </c>
      <c r="B45" s="5" t="s">
        <v>150</v>
      </c>
      <c r="C45" s="5" t="s">
        <v>66</v>
      </c>
      <c r="D45" s="5">
        <f t="shared" si="0"/>
        <v>23.716070556640599</v>
      </c>
      <c r="E45" s="5">
        <v>5.9290175437927202</v>
      </c>
      <c r="F45" s="5" t="s">
        <v>67</v>
      </c>
      <c r="G45" s="5" t="s">
        <v>68</v>
      </c>
      <c r="H45" s="5" t="s">
        <v>69</v>
      </c>
      <c r="I45" s="5" t="s">
        <v>69</v>
      </c>
      <c r="J45" s="5" t="s">
        <v>70</v>
      </c>
      <c r="K45" s="5" t="s">
        <v>71</v>
      </c>
      <c r="L45" s="5">
        <v>118.580352783203</v>
      </c>
      <c r="O45" s="5">
        <v>7.2076687812805202</v>
      </c>
      <c r="P45" s="5">
        <v>4.8120789527893102</v>
      </c>
      <c r="Q45" s="5">
        <v>18898</v>
      </c>
      <c r="R45" s="5">
        <v>95</v>
      </c>
      <c r="S45" s="5">
        <v>18803</v>
      </c>
      <c r="T45" s="5">
        <v>0</v>
      </c>
      <c r="U45" s="5">
        <v>0</v>
      </c>
      <c r="V45" s="5">
        <v>0</v>
      </c>
      <c r="W45" s="5">
        <v>0</v>
      </c>
      <c r="AF45" s="5">
        <v>4038</v>
      </c>
      <c r="AT45" s="5">
        <v>5804.2207236842096</v>
      </c>
      <c r="AU45" s="5">
        <v>3449.0835246458601</v>
      </c>
      <c r="AV45" s="5">
        <v>3460.9227686880099</v>
      </c>
      <c r="BA45" s="5">
        <v>6.5570578575134304</v>
      </c>
      <c r="BB45" s="5">
        <v>5.3426485061645499</v>
      </c>
    </row>
    <row r="46" spans="1:54" x14ac:dyDescent="0.35">
      <c r="A46" s="5" t="s">
        <v>122</v>
      </c>
      <c r="B46" s="5" t="s">
        <v>151</v>
      </c>
      <c r="C46" s="5" t="s">
        <v>66</v>
      </c>
      <c r="D46" s="5">
        <f t="shared" si="0"/>
        <v>20.272566223144601</v>
      </c>
      <c r="E46" s="5">
        <v>5.0681414604187003</v>
      </c>
      <c r="F46" s="5" t="s">
        <v>67</v>
      </c>
      <c r="G46" s="5" t="s">
        <v>68</v>
      </c>
      <c r="H46" s="5" t="s">
        <v>69</v>
      </c>
      <c r="I46" s="5" t="s">
        <v>69</v>
      </c>
      <c r="J46" s="5" t="s">
        <v>70</v>
      </c>
      <c r="K46" s="5" t="s">
        <v>71</v>
      </c>
      <c r="L46" s="5">
        <v>101.362831115723</v>
      </c>
      <c r="O46" s="5">
        <v>6.2349109649658203</v>
      </c>
      <c r="P46" s="5">
        <v>4.0574769973754901</v>
      </c>
      <c r="Q46" s="5">
        <v>19541</v>
      </c>
      <c r="R46" s="5">
        <v>84</v>
      </c>
      <c r="S46" s="5">
        <v>19457</v>
      </c>
      <c r="T46" s="5">
        <v>0</v>
      </c>
      <c r="U46" s="5">
        <v>0</v>
      </c>
      <c r="V46" s="5">
        <v>0</v>
      </c>
      <c r="W46" s="5">
        <v>0</v>
      </c>
      <c r="AF46" s="5">
        <v>4038</v>
      </c>
      <c r="AT46" s="5">
        <v>5746.4925885881703</v>
      </c>
      <c r="AU46" s="5">
        <v>3420.7658727292701</v>
      </c>
      <c r="AV46" s="5">
        <v>3430.7633674394801</v>
      </c>
      <c r="BA46" s="5">
        <v>5.6400995254516602</v>
      </c>
      <c r="BB46" s="5">
        <v>4.5364098548889196</v>
      </c>
    </row>
    <row r="47" spans="1:54" x14ac:dyDescent="0.35">
      <c r="A47" s="5" t="s">
        <v>119</v>
      </c>
      <c r="B47" s="5" t="s">
        <v>152</v>
      </c>
      <c r="C47" s="5" t="s">
        <v>66</v>
      </c>
      <c r="D47" s="5">
        <f t="shared" si="0"/>
        <v>16.676510620117178</v>
      </c>
      <c r="E47" s="5">
        <v>4.16912746429443</v>
      </c>
      <c r="F47" s="5" t="s">
        <v>67</v>
      </c>
      <c r="G47" s="5" t="s">
        <v>68</v>
      </c>
      <c r="H47" s="5" t="s">
        <v>69</v>
      </c>
      <c r="I47" s="5" t="s">
        <v>69</v>
      </c>
      <c r="J47" s="5" t="s">
        <v>70</v>
      </c>
      <c r="K47" s="5" t="s">
        <v>71</v>
      </c>
      <c r="L47" s="5">
        <v>83.382553100585895</v>
      </c>
      <c r="O47" s="5">
        <v>5.2525305747985804</v>
      </c>
      <c r="P47" s="5">
        <v>3.2465400695800799</v>
      </c>
      <c r="Q47" s="5">
        <v>18940</v>
      </c>
      <c r="R47" s="5">
        <v>67</v>
      </c>
      <c r="S47" s="5">
        <v>18873</v>
      </c>
      <c r="T47" s="5">
        <v>0</v>
      </c>
      <c r="U47" s="5">
        <v>0</v>
      </c>
      <c r="V47" s="5">
        <v>0</v>
      </c>
      <c r="W47" s="5">
        <v>0</v>
      </c>
      <c r="AF47" s="5">
        <v>4038</v>
      </c>
      <c r="AT47" s="5">
        <v>5834.3673551189404</v>
      </c>
      <c r="AU47" s="5">
        <v>3463.33848438618</v>
      </c>
      <c r="AV47" s="5">
        <v>3471.7259677198199</v>
      </c>
      <c r="BA47" s="5">
        <v>4.6981067657470703</v>
      </c>
      <c r="BB47" s="5">
        <v>3.6815726757049601</v>
      </c>
    </row>
    <row r="48" spans="1:54" x14ac:dyDescent="0.35">
      <c r="A48" s="5" t="s">
        <v>114</v>
      </c>
      <c r="B48" s="5" t="s">
        <v>153</v>
      </c>
      <c r="C48" s="5" t="s">
        <v>66</v>
      </c>
      <c r="D48" s="5">
        <f t="shared" si="0"/>
        <v>12.19077987670898</v>
      </c>
      <c r="E48" s="5">
        <v>3.0476949214935298</v>
      </c>
      <c r="F48" s="5" t="s">
        <v>67</v>
      </c>
      <c r="G48" s="5" t="s">
        <v>68</v>
      </c>
      <c r="H48" s="5" t="s">
        <v>69</v>
      </c>
      <c r="I48" s="5" t="s">
        <v>69</v>
      </c>
      <c r="J48" s="5" t="s">
        <v>70</v>
      </c>
      <c r="K48" s="5" t="s">
        <v>71</v>
      </c>
      <c r="L48" s="5">
        <v>60.953899383544901</v>
      </c>
      <c r="O48" s="5">
        <v>3.9755170345306401</v>
      </c>
      <c r="P48" s="5">
        <v>2.2772238254547101</v>
      </c>
      <c r="Q48" s="5">
        <v>19326</v>
      </c>
      <c r="R48" s="5">
        <v>50</v>
      </c>
      <c r="S48" s="5">
        <v>19276</v>
      </c>
      <c r="T48" s="5">
        <v>0</v>
      </c>
      <c r="U48" s="5">
        <v>0</v>
      </c>
      <c r="V48" s="5">
        <v>0</v>
      </c>
      <c r="W48" s="5">
        <v>0</v>
      </c>
      <c r="AF48" s="5">
        <v>4038</v>
      </c>
      <c r="AT48" s="5">
        <v>5887.3167871093701</v>
      </c>
      <c r="AU48" s="5">
        <v>3499.8187960062501</v>
      </c>
      <c r="AV48" s="5">
        <v>3505.99570274097</v>
      </c>
      <c r="BA48" s="5">
        <v>3.4981431961059601</v>
      </c>
      <c r="BB48" s="5">
        <v>2.6378085613250701</v>
      </c>
    </row>
    <row r="49" spans="1:54" x14ac:dyDescent="0.35">
      <c r="A49" s="5" t="s">
        <v>118</v>
      </c>
      <c r="B49" s="5" t="s">
        <v>88</v>
      </c>
      <c r="C49" s="5" t="s">
        <v>66</v>
      </c>
      <c r="D49" s="5">
        <f t="shared" si="0"/>
        <v>26.548385620117198</v>
      </c>
      <c r="E49" s="5">
        <v>6.6370964050293004</v>
      </c>
      <c r="F49" s="5" t="s">
        <v>67</v>
      </c>
      <c r="G49" s="5" t="s">
        <v>68</v>
      </c>
      <c r="H49" s="5" t="s">
        <v>69</v>
      </c>
      <c r="I49" s="5" t="s">
        <v>69</v>
      </c>
      <c r="J49" s="5" t="s">
        <v>70</v>
      </c>
      <c r="K49" s="5" t="s">
        <v>71</v>
      </c>
      <c r="L49" s="5">
        <v>132.74192810058599</v>
      </c>
      <c r="O49" s="5">
        <v>7.9195833206176802</v>
      </c>
      <c r="P49" s="5">
        <v>5.3560066223144496</v>
      </c>
      <c r="Q49" s="5">
        <v>18309</v>
      </c>
      <c r="R49" s="5">
        <v>103</v>
      </c>
      <c r="S49" s="5">
        <v>18206</v>
      </c>
      <c r="T49" s="5">
        <v>0</v>
      </c>
      <c r="U49" s="5">
        <v>0</v>
      </c>
      <c r="V49" s="5">
        <v>0</v>
      </c>
      <c r="W49" s="5">
        <v>0</v>
      </c>
      <c r="AF49" s="5">
        <v>4038</v>
      </c>
      <c r="AT49" s="5">
        <v>5683.2076996738497</v>
      </c>
      <c r="AU49" s="5">
        <v>3379.8419209702101</v>
      </c>
      <c r="AV49" s="5">
        <v>3392.79984741111</v>
      </c>
      <c r="BA49" s="5">
        <v>7.2912521362304696</v>
      </c>
      <c r="BB49" s="5">
        <v>5.9833049774169904</v>
      </c>
    </row>
    <row r="50" spans="1:54" x14ac:dyDescent="0.35">
      <c r="A50" s="5" t="s">
        <v>123</v>
      </c>
      <c r="B50" s="5" t="s">
        <v>154</v>
      </c>
      <c r="C50" s="5" t="s">
        <v>66</v>
      </c>
      <c r="D50" s="5">
        <f t="shared" si="0"/>
        <v>12.4439437866211</v>
      </c>
      <c r="E50" s="5">
        <v>3.1109859943389901</v>
      </c>
      <c r="F50" s="5" t="s">
        <v>67</v>
      </c>
      <c r="G50" s="5" t="s">
        <v>68</v>
      </c>
      <c r="H50" s="5" t="s">
        <v>69</v>
      </c>
      <c r="I50" s="5" t="s">
        <v>69</v>
      </c>
      <c r="J50" s="5" t="s">
        <v>70</v>
      </c>
      <c r="K50" s="5" t="s">
        <v>71</v>
      </c>
      <c r="L50" s="5">
        <v>62.219718933105497</v>
      </c>
      <c r="O50" s="5">
        <v>6.3676571846008301</v>
      </c>
      <c r="P50" s="5">
        <v>1.21748960018158</v>
      </c>
      <c r="Q50" s="5">
        <v>2272</v>
      </c>
      <c r="R50" s="5">
        <v>6</v>
      </c>
      <c r="S50" s="5">
        <v>2266</v>
      </c>
      <c r="T50" s="5">
        <v>0</v>
      </c>
      <c r="U50" s="5">
        <v>0</v>
      </c>
      <c r="V50" s="5">
        <v>0</v>
      </c>
      <c r="W50" s="5">
        <v>0</v>
      </c>
      <c r="AF50" s="5">
        <v>4038</v>
      </c>
      <c r="AT50" s="5">
        <v>4506.0753580729197</v>
      </c>
      <c r="AU50" s="5">
        <v>3244.6240927148301</v>
      </c>
      <c r="AV50" s="5">
        <v>3247.95539007053</v>
      </c>
      <c r="BA50" s="5">
        <v>4.5759963989257804</v>
      </c>
      <c r="BB50" s="5">
        <v>1.99890100955963</v>
      </c>
    </row>
    <row r="51" spans="1:54" x14ac:dyDescent="0.35">
      <c r="A51" s="5" t="s">
        <v>124</v>
      </c>
      <c r="B51" s="5" t="s">
        <v>155</v>
      </c>
      <c r="C51" s="5" t="s">
        <v>66</v>
      </c>
      <c r="D51" s="5">
        <f t="shared" si="0"/>
        <v>4.1921157836914</v>
      </c>
      <c r="E51" s="5">
        <v>1.04802894592285</v>
      </c>
      <c r="F51" s="5" t="s">
        <v>67</v>
      </c>
      <c r="G51" s="5" t="s">
        <v>68</v>
      </c>
      <c r="H51" s="5" t="s">
        <v>69</v>
      </c>
      <c r="I51" s="5" t="s">
        <v>69</v>
      </c>
      <c r="J51" s="5" t="s">
        <v>70</v>
      </c>
      <c r="K51" s="5" t="s">
        <v>71</v>
      </c>
      <c r="L51" s="5">
        <v>20.960578918456999</v>
      </c>
      <c r="O51" s="5">
        <v>1.61283767223358</v>
      </c>
      <c r="P51" s="5">
        <v>0.63365477323532104</v>
      </c>
      <c r="Q51" s="5">
        <v>20215</v>
      </c>
      <c r="R51" s="5">
        <v>18</v>
      </c>
      <c r="S51" s="5">
        <v>20197</v>
      </c>
      <c r="T51" s="5">
        <v>0</v>
      </c>
      <c r="U51" s="5">
        <v>0</v>
      </c>
      <c r="V51" s="5">
        <v>0</v>
      </c>
      <c r="W51" s="5">
        <v>0</v>
      </c>
      <c r="AF51" s="5">
        <v>4038</v>
      </c>
      <c r="AT51" s="5">
        <v>5788.8953179253504</v>
      </c>
      <c r="AU51" s="5">
        <v>3285.8580074401898</v>
      </c>
      <c r="AV51" s="5">
        <v>3288.0867816963801</v>
      </c>
      <c r="BA51" s="5">
        <v>1.31478488445282</v>
      </c>
      <c r="BB51" s="5">
        <v>0.82011961936950695</v>
      </c>
    </row>
    <row r="52" spans="1:54" x14ac:dyDescent="0.35">
      <c r="A52" s="5" t="s">
        <v>125</v>
      </c>
      <c r="B52" s="5">
        <v>121</v>
      </c>
      <c r="C52" s="5" t="s">
        <v>66</v>
      </c>
      <c r="D52" s="5">
        <f t="shared" si="0"/>
        <v>2.7940523147583001</v>
      </c>
      <c r="E52" s="5">
        <v>0.69851309061050404</v>
      </c>
      <c r="F52" s="5" t="s">
        <v>67</v>
      </c>
      <c r="G52" s="5" t="s">
        <v>68</v>
      </c>
      <c r="H52" s="5" t="s">
        <v>69</v>
      </c>
      <c r="I52" s="5" t="s">
        <v>69</v>
      </c>
      <c r="J52" s="5" t="s">
        <v>70</v>
      </c>
      <c r="K52" s="5" t="s">
        <v>71</v>
      </c>
      <c r="L52" s="5">
        <v>13.9702615737915</v>
      </c>
      <c r="O52" s="5">
        <v>1.1756612062454199</v>
      </c>
      <c r="P52" s="5">
        <v>0.37219762802124001</v>
      </c>
      <c r="Q52" s="5">
        <v>20217</v>
      </c>
      <c r="R52" s="5">
        <v>12</v>
      </c>
      <c r="S52" s="5">
        <v>20205</v>
      </c>
      <c r="T52" s="5">
        <v>0</v>
      </c>
      <c r="U52" s="5">
        <v>0</v>
      </c>
      <c r="V52" s="5">
        <v>0</v>
      </c>
      <c r="W52" s="5">
        <v>0</v>
      </c>
      <c r="AF52" s="5">
        <v>4038</v>
      </c>
      <c r="AT52" s="5">
        <v>5706.9962565104197</v>
      </c>
      <c r="AU52" s="5">
        <v>3361.3855728296699</v>
      </c>
      <c r="AV52" s="5">
        <v>3362.77783321471</v>
      </c>
      <c r="BA52" s="5">
        <v>0.92043596506118797</v>
      </c>
      <c r="BB52" s="5">
        <v>0.51552075147628795</v>
      </c>
    </row>
    <row r="53" spans="1:54" x14ac:dyDescent="0.35">
      <c r="A53" s="5" t="s">
        <v>126</v>
      </c>
      <c r="B53" s="5">
        <v>122</v>
      </c>
      <c r="C53" s="5" t="s">
        <v>66</v>
      </c>
      <c r="D53" s="5">
        <f t="shared" si="0"/>
        <v>1.800260925292968</v>
      </c>
      <c r="E53" s="5">
        <v>0.45006525516509999</v>
      </c>
      <c r="F53" s="5" t="s">
        <v>67</v>
      </c>
      <c r="G53" s="5" t="s">
        <v>68</v>
      </c>
      <c r="H53" s="5" t="s">
        <v>69</v>
      </c>
      <c r="I53" s="5" t="s">
        <v>69</v>
      </c>
      <c r="J53" s="5" t="s">
        <v>70</v>
      </c>
      <c r="K53" s="5" t="s">
        <v>71</v>
      </c>
      <c r="L53" s="5">
        <v>9.0013046264648402</v>
      </c>
      <c r="O53" s="5">
        <v>0.842831611633301</v>
      </c>
      <c r="P53" s="5">
        <v>0.20374570786953</v>
      </c>
      <c r="Q53" s="5">
        <v>20916</v>
      </c>
      <c r="R53" s="5">
        <v>8</v>
      </c>
      <c r="S53" s="5">
        <v>20908</v>
      </c>
      <c r="T53" s="5">
        <v>0</v>
      </c>
      <c r="U53" s="5">
        <v>0</v>
      </c>
      <c r="V53" s="5">
        <v>0</v>
      </c>
      <c r="W53" s="5">
        <v>0</v>
      </c>
      <c r="AF53" s="5">
        <v>4038</v>
      </c>
      <c r="AT53" s="5">
        <v>5831.3692626953098</v>
      </c>
      <c r="AU53" s="5">
        <v>3339.37055200022</v>
      </c>
      <c r="AV53" s="5">
        <v>3340.3236974240899</v>
      </c>
      <c r="BA53" s="5">
        <v>0.62952059507369995</v>
      </c>
      <c r="BB53" s="5">
        <v>0.30850118398666398</v>
      </c>
    </row>
    <row r="54" spans="1:54" x14ac:dyDescent="0.35">
      <c r="A54" s="5" t="s">
        <v>133</v>
      </c>
      <c r="B54" s="5">
        <v>123</v>
      </c>
      <c r="C54" s="5" t="s">
        <v>66</v>
      </c>
      <c r="D54" s="5">
        <f t="shared" si="0"/>
        <v>1.6206821441650401</v>
      </c>
      <c r="E54" s="5">
        <v>0.40517055988311801</v>
      </c>
      <c r="F54" s="5" t="s">
        <v>67</v>
      </c>
      <c r="G54" s="5" t="s">
        <v>68</v>
      </c>
      <c r="H54" s="5" t="s">
        <v>69</v>
      </c>
      <c r="I54" s="5" t="s">
        <v>69</v>
      </c>
      <c r="J54" s="5" t="s">
        <v>70</v>
      </c>
      <c r="K54" s="5" t="s">
        <v>71</v>
      </c>
      <c r="L54" s="5">
        <v>8.1034107208252006</v>
      </c>
      <c r="O54" s="5">
        <v>0.78916949033737205</v>
      </c>
      <c r="P54" s="5">
        <v>0.172122552990913</v>
      </c>
      <c r="Q54" s="5">
        <v>20329</v>
      </c>
      <c r="R54" s="5">
        <v>7</v>
      </c>
      <c r="S54" s="5">
        <v>20322</v>
      </c>
      <c r="T54" s="5">
        <v>0</v>
      </c>
      <c r="U54" s="5">
        <v>0</v>
      </c>
      <c r="V54" s="5">
        <v>0</v>
      </c>
      <c r="W54" s="5">
        <v>0</v>
      </c>
      <c r="AF54" s="5">
        <v>4038</v>
      </c>
      <c r="AT54" s="5">
        <v>5780.1358816964303</v>
      </c>
      <c r="AU54" s="5">
        <v>3276.9374217673599</v>
      </c>
      <c r="AV54" s="5">
        <v>3277.7993623064699</v>
      </c>
      <c r="BA54" s="5">
        <v>0.57955259084701505</v>
      </c>
      <c r="BB54" s="5">
        <v>0.26988595724105802</v>
      </c>
    </row>
    <row r="55" spans="1:54" x14ac:dyDescent="0.35">
      <c r="A55" s="5" t="s">
        <v>134</v>
      </c>
      <c r="B55" s="5">
        <v>124</v>
      </c>
      <c r="C55" s="5" t="s">
        <v>66</v>
      </c>
      <c r="D55" s="5">
        <f t="shared" si="0"/>
        <v>1.2662816047668461</v>
      </c>
      <c r="E55" s="5">
        <v>0.31657040119171098</v>
      </c>
      <c r="F55" s="5" t="s">
        <v>67</v>
      </c>
      <c r="G55" s="5" t="s">
        <v>68</v>
      </c>
      <c r="H55" s="5" t="s">
        <v>69</v>
      </c>
      <c r="I55" s="5" t="s">
        <v>69</v>
      </c>
      <c r="J55" s="5" t="s">
        <v>70</v>
      </c>
      <c r="K55" s="5" t="s">
        <v>71</v>
      </c>
      <c r="L55" s="5">
        <v>6.3314080238342303</v>
      </c>
      <c r="O55" s="5">
        <v>0.688016057014465</v>
      </c>
      <c r="P55" s="5">
        <v>0.111296445131302</v>
      </c>
      <c r="Q55" s="5">
        <v>18584</v>
      </c>
      <c r="R55" s="5">
        <v>5</v>
      </c>
      <c r="S55" s="5">
        <v>18579</v>
      </c>
      <c r="T55" s="5">
        <v>0</v>
      </c>
      <c r="U55" s="5">
        <v>0</v>
      </c>
      <c r="V55" s="5">
        <v>0</v>
      </c>
      <c r="W55" s="5">
        <v>0</v>
      </c>
      <c r="AF55" s="5">
        <v>4038</v>
      </c>
      <c r="AT55" s="5">
        <v>5650.8628906249996</v>
      </c>
      <c r="AU55" s="5">
        <v>3286.9318824265802</v>
      </c>
      <c r="AV55" s="5">
        <v>3287.5678948588402</v>
      </c>
      <c r="BA55" s="5">
        <v>0.48217064142227201</v>
      </c>
      <c r="BB55" s="5">
        <v>0.19411087036132799</v>
      </c>
    </row>
    <row r="56" spans="1:54" x14ac:dyDescent="0.35">
      <c r="A56" s="5" t="s">
        <v>127</v>
      </c>
      <c r="B56" s="5">
        <v>125</v>
      </c>
      <c r="C56" s="5" t="s">
        <v>66</v>
      </c>
      <c r="D56" s="5">
        <f t="shared" si="0"/>
        <v>0.49679412841796805</v>
      </c>
      <c r="E56" s="5">
        <v>0.124198533594608</v>
      </c>
      <c r="F56" s="5" t="s">
        <v>67</v>
      </c>
      <c r="G56" s="5" t="s">
        <v>68</v>
      </c>
      <c r="H56" s="5" t="s">
        <v>69</v>
      </c>
      <c r="I56" s="5" t="s">
        <v>69</v>
      </c>
      <c r="J56" s="5" t="s">
        <v>70</v>
      </c>
      <c r="K56" s="5" t="s">
        <v>71</v>
      </c>
      <c r="L56" s="5">
        <v>2.4839706420898402</v>
      </c>
      <c r="O56" s="5">
        <v>0.39785414934158297</v>
      </c>
      <c r="P56" s="5">
        <v>1.8815234303474399E-2</v>
      </c>
      <c r="Q56" s="5">
        <v>18946</v>
      </c>
      <c r="R56" s="5">
        <v>2</v>
      </c>
      <c r="S56" s="5">
        <v>18944</v>
      </c>
      <c r="T56" s="5">
        <v>0</v>
      </c>
      <c r="U56" s="5">
        <v>0</v>
      </c>
      <c r="V56" s="5">
        <v>0</v>
      </c>
      <c r="W56" s="5">
        <v>0</v>
      </c>
      <c r="AF56" s="5">
        <v>4038</v>
      </c>
      <c r="AT56" s="5">
        <v>5714.4660644531295</v>
      </c>
      <c r="AU56" s="5">
        <v>3257.6584274962102</v>
      </c>
      <c r="AV56" s="5">
        <v>3257.9177759219401</v>
      </c>
      <c r="BA56" s="5">
        <v>0.238783299922943</v>
      </c>
      <c r="BB56" s="5">
        <v>5.3900551050901399E-2</v>
      </c>
    </row>
    <row r="57" spans="1:54" x14ac:dyDescent="0.35">
      <c r="A57" s="5" t="s">
        <v>128</v>
      </c>
      <c r="B57" s="5">
        <v>126</v>
      </c>
      <c r="C57" s="5" t="s">
        <v>66</v>
      </c>
      <c r="D57" s="5">
        <f t="shared" si="0"/>
        <v>0.23026850223541201</v>
      </c>
      <c r="E57" s="5">
        <v>5.7567127048969297E-2</v>
      </c>
      <c r="F57" s="5" t="s">
        <v>67</v>
      </c>
      <c r="G57" s="5" t="s">
        <v>68</v>
      </c>
      <c r="H57" s="5" t="s">
        <v>69</v>
      </c>
      <c r="I57" s="5" t="s">
        <v>69</v>
      </c>
      <c r="J57" s="5" t="s">
        <v>70</v>
      </c>
      <c r="K57" s="5" t="s">
        <v>71</v>
      </c>
      <c r="L57" s="5">
        <v>1.1513425111770601</v>
      </c>
      <c r="O57" s="5">
        <v>0.27496600151062001</v>
      </c>
      <c r="P57" s="5">
        <v>2.4177627637982399E-3</v>
      </c>
      <c r="Q57" s="5">
        <v>20437</v>
      </c>
      <c r="R57" s="5">
        <v>1</v>
      </c>
      <c r="S57" s="5">
        <v>20436</v>
      </c>
      <c r="T57" s="5">
        <v>0</v>
      </c>
      <c r="U57" s="5">
        <v>0</v>
      </c>
      <c r="V57" s="5">
        <v>0</v>
      </c>
      <c r="W57" s="5">
        <v>0</v>
      </c>
      <c r="AF57" s="5">
        <v>4038</v>
      </c>
      <c r="AT57" s="5">
        <v>5610.7314453125</v>
      </c>
      <c r="AU57" s="5">
        <v>3322.2114217910898</v>
      </c>
      <c r="AV57" s="5">
        <v>3322.3234010455599</v>
      </c>
      <c r="BA57" s="5">
        <v>0.143289804458618</v>
      </c>
      <c r="BB57" s="5">
        <v>1.56004130840302E-2</v>
      </c>
    </row>
    <row r="58" spans="1:54" x14ac:dyDescent="0.35">
      <c r="A58" s="5" t="s">
        <v>137</v>
      </c>
      <c r="B58" s="5" t="s">
        <v>86</v>
      </c>
      <c r="C58" s="5" t="s">
        <v>66</v>
      </c>
      <c r="D58" s="5">
        <f t="shared" si="0"/>
        <v>0</v>
      </c>
      <c r="E58" s="5">
        <v>0</v>
      </c>
      <c r="F58" s="5" t="s">
        <v>67</v>
      </c>
      <c r="G58" s="5" t="s">
        <v>68</v>
      </c>
      <c r="H58" s="5" t="s">
        <v>69</v>
      </c>
      <c r="I58" s="5" t="s">
        <v>69</v>
      </c>
      <c r="J58" s="5" t="s">
        <v>70</v>
      </c>
      <c r="K58" s="5" t="s">
        <v>71</v>
      </c>
      <c r="L58" s="5">
        <v>0</v>
      </c>
      <c r="O58" s="5">
        <v>0.17842544615268699</v>
      </c>
      <c r="P58" s="5">
        <v>0</v>
      </c>
      <c r="Q58" s="5">
        <v>19756</v>
      </c>
      <c r="R58" s="5">
        <v>0</v>
      </c>
      <c r="S58" s="5">
        <v>19756</v>
      </c>
      <c r="T58" s="5">
        <v>0</v>
      </c>
      <c r="U58" s="5">
        <v>0</v>
      </c>
      <c r="V58" s="5">
        <v>0</v>
      </c>
      <c r="W58" s="5">
        <v>0</v>
      </c>
      <c r="AF58" s="5">
        <v>4038</v>
      </c>
      <c r="AT58" s="5">
        <v>0</v>
      </c>
      <c r="AU58" s="5">
        <v>3226.5827124982402</v>
      </c>
      <c r="AV58" s="5">
        <v>3226.5827124982402</v>
      </c>
      <c r="BA58" s="5">
        <v>8.1526830792427105E-2</v>
      </c>
      <c r="BB58" s="5">
        <v>0</v>
      </c>
    </row>
    <row r="59" spans="1:54" x14ac:dyDescent="0.35">
      <c r="A59" s="5" t="s">
        <v>129</v>
      </c>
      <c r="B59" s="5">
        <v>127</v>
      </c>
      <c r="C59" s="5" t="s">
        <v>66</v>
      </c>
      <c r="D59" s="5">
        <f t="shared" si="0"/>
        <v>0.46599812507629401</v>
      </c>
      <c r="E59" s="5">
        <v>0.116499535739422</v>
      </c>
      <c r="F59" s="5" t="s">
        <v>67</v>
      </c>
      <c r="G59" s="5" t="s">
        <v>68</v>
      </c>
      <c r="H59" s="5" t="s">
        <v>69</v>
      </c>
      <c r="I59" s="5" t="s">
        <v>69</v>
      </c>
      <c r="J59" s="5" t="s">
        <v>70</v>
      </c>
      <c r="K59" s="5" t="s">
        <v>71</v>
      </c>
      <c r="L59" s="5">
        <v>2.3299906253814702</v>
      </c>
      <c r="O59" s="5">
        <v>0.37318873405456499</v>
      </c>
      <c r="P59" s="5">
        <v>1.7648939043283501E-2</v>
      </c>
      <c r="Q59" s="5">
        <v>20198</v>
      </c>
      <c r="R59" s="5">
        <v>2</v>
      </c>
      <c r="S59" s="5">
        <v>20196</v>
      </c>
      <c r="T59" s="5">
        <v>0</v>
      </c>
      <c r="U59" s="5">
        <v>0</v>
      </c>
      <c r="V59" s="5">
        <v>0</v>
      </c>
      <c r="W59" s="5">
        <v>0</v>
      </c>
      <c r="AF59" s="5">
        <v>4038</v>
      </c>
      <c r="AT59" s="5">
        <v>5603.2861328125</v>
      </c>
      <c r="AU59" s="5">
        <v>3266.3278692180902</v>
      </c>
      <c r="AV59" s="5">
        <v>3266.55927413576</v>
      </c>
      <c r="BA59" s="5">
        <v>0.22398059070110299</v>
      </c>
      <c r="BB59" s="5">
        <v>5.0559379160404198E-2</v>
      </c>
    </row>
    <row r="60" spans="1:54" x14ac:dyDescent="0.35">
      <c r="A60" s="5" t="s">
        <v>130</v>
      </c>
      <c r="B60" s="5">
        <v>128</v>
      </c>
      <c r="C60" s="5" t="s">
        <v>66</v>
      </c>
      <c r="D60" s="5">
        <f t="shared" si="0"/>
        <v>0.251295351982116</v>
      </c>
      <c r="E60" s="5">
        <v>6.2823839485645294E-2</v>
      </c>
      <c r="F60" s="5" t="s">
        <v>67</v>
      </c>
      <c r="G60" s="5" t="s">
        <v>68</v>
      </c>
      <c r="H60" s="5" t="s">
        <v>69</v>
      </c>
      <c r="I60" s="5" t="s">
        <v>69</v>
      </c>
      <c r="J60" s="5" t="s">
        <v>70</v>
      </c>
      <c r="K60" s="5" t="s">
        <v>71</v>
      </c>
      <c r="L60" s="5">
        <v>1.2564767599105799</v>
      </c>
      <c r="O60" s="5">
        <v>0.30007690191268899</v>
      </c>
      <c r="P60" s="5">
        <v>2.6385337114334102E-3</v>
      </c>
      <c r="Q60" s="5">
        <v>18727</v>
      </c>
      <c r="R60" s="5">
        <v>1</v>
      </c>
      <c r="S60" s="5">
        <v>18726</v>
      </c>
      <c r="T60" s="5">
        <v>0</v>
      </c>
      <c r="U60" s="5">
        <v>0</v>
      </c>
      <c r="V60" s="5">
        <v>0</v>
      </c>
      <c r="W60" s="5">
        <v>0</v>
      </c>
      <c r="AF60" s="5">
        <v>4038</v>
      </c>
      <c r="AT60" s="5">
        <v>5815.23828125</v>
      </c>
      <c r="AU60" s="5">
        <v>3288.5734388585101</v>
      </c>
      <c r="AV60" s="5">
        <v>3288.7083598198101</v>
      </c>
      <c r="BA60" s="5">
        <v>0.156374767422676</v>
      </c>
      <c r="BB60" s="5">
        <v>1.70249287039042E-2</v>
      </c>
    </row>
    <row r="61" spans="1:54" x14ac:dyDescent="0.35">
      <c r="A61" s="5" t="s">
        <v>131</v>
      </c>
      <c r="B61" s="5">
        <v>129</v>
      </c>
      <c r="C61" s="5" t="s">
        <v>66</v>
      </c>
      <c r="D61" s="5">
        <f t="shared" si="0"/>
        <v>0.44884185791015596</v>
      </c>
      <c r="E61" s="5">
        <v>0.112210460007191</v>
      </c>
      <c r="F61" s="5" t="s">
        <v>67</v>
      </c>
      <c r="G61" s="5" t="s">
        <v>68</v>
      </c>
      <c r="H61" s="5" t="s">
        <v>69</v>
      </c>
      <c r="I61" s="5" t="s">
        <v>69</v>
      </c>
      <c r="J61" s="5" t="s">
        <v>70</v>
      </c>
      <c r="K61" s="5" t="s">
        <v>71</v>
      </c>
      <c r="L61" s="5">
        <v>2.2442092895507799</v>
      </c>
      <c r="O61" s="5">
        <v>0.35944789648056003</v>
      </c>
      <c r="P61" s="5">
        <v>1.69991981238127E-2</v>
      </c>
      <c r="Q61" s="5">
        <v>20970</v>
      </c>
      <c r="R61" s="5">
        <v>2</v>
      </c>
      <c r="S61" s="5">
        <v>20968</v>
      </c>
      <c r="T61" s="5">
        <v>0</v>
      </c>
      <c r="U61" s="5">
        <v>0</v>
      </c>
      <c r="V61" s="5">
        <v>0</v>
      </c>
      <c r="W61" s="5">
        <v>0</v>
      </c>
      <c r="AF61" s="5">
        <v>4038</v>
      </c>
      <c r="AT61" s="5">
        <v>5053.90625</v>
      </c>
      <c r="AU61" s="5">
        <v>3258.5437054683198</v>
      </c>
      <c r="AV61" s="5">
        <v>3258.7149369937902</v>
      </c>
      <c r="BA61" s="5">
        <v>0.21573410928249401</v>
      </c>
      <c r="BB61" s="5">
        <v>4.8698022961616502E-2</v>
      </c>
    </row>
    <row r="62" spans="1:54" x14ac:dyDescent="0.35">
      <c r="A62" s="5" t="s">
        <v>132</v>
      </c>
      <c r="B62" s="5">
        <v>1210</v>
      </c>
      <c r="C62" s="5" t="s">
        <v>66</v>
      </c>
      <c r="D62" s="5">
        <f t="shared" si="0"/>
        <v>0.23088989257812603</v>
      </c>
      <c r="E62" s="5">
        <v>5.7722475379705401E-2</v>
      </c>
      <c r="F62" s="5" t="s">
        <v>67</v>
      </c>
      <c r="G62" s="5" t="s">
        <v>68</v>
      </c>
      <c r="H62" s="5" t="s">
        <v>69</v>
      </c>
      <c r="I62" s="5" t="s">
        <v>69</v>
      </c>
      <c r="J62" s="5" t="s">
        <v>70</v>
      </c>
      <c r="K62" s="5" t="s">
        <v>71</v>
      </c>
      <c r="L62" s="5">
        <v>1.1544494628906301</v>
      </c>
      <c r="O62" s="5">
        <v>0.27570807933807401</v>
      </c>
      <c r="P62" s="5">
        <v>2.42428667843342E-3</v>
      </c>
      <c r="Q62" s="5">
        <v>20382</v>
      </c>
      <c r="R62" s="5">
        <v>1</v>
      </c>
      <c r="S62" s="5">
        <v>20381</v>
      </c>
      <c r="T62" s="5">
        <v>0</v>
      </c>
      <c r="U62" s="5">
        <v>0</v>
      </c>
      <c r="V62" s="5">
        <v>0</v>
      </c>
      <c r="W62" s="5">
        <v>0</v>
      </c>
      <c r="AF62" s="5">
        <v>4038</v>
      </c>
      <c r="AT62" s="5">
        <v>5767.765625</v>
      </c>
      <c r="AU62" s="5">
        <v>3247.3943217641399</v>
      </c>
      <c r="AV62" s="5">
        <v>3247.5179784859301</v>
      </c>
      <c r="BA62" s="5">
        <v>0.14367648959159901</v>
      </c>
      <c r="BB62" s="5">
        <v>1.5642510727047899E-2</v>
      </c>
    </row>
    <row r="63" spans="1:54" x14ac:dyDescent="0.35">
      <c r="A63" s="5" t="s">
        <v>135</v>
      </c>
      <c r="B63" s="5" t="s">
        <v>156</v>
      </c>
      <c r="C63" s="5" t="s">
        <v>66</v>
      </c>
      <c r="D63" s="5">
        <f t="shared" si="0"/>
        <v>0.93454122543334994</v>
      </c>
      <c r="E63" s="5">
        <v>0.23363530635833701</v>
      </c>
      <c r="F63" s="5" t="s">
        <v>67</v>
      </c>
      <c r="G63" s="5" t="s">
        <v>68</v>
      </c>
      <c r="H63" s="5" t="s">
        <v>69</v>
      </c>
      <c r="I63" s="5" t="s">
        <v>69</v>
      </c>
      <c r="J63" s="5" t="s">
        <v>70</v>
      </c>
      <c r="K63" s="5" t="s">
        <v>71</v>
      </c>
      <c r="L63" s="5">
        <v>4.6727061271667498</v>
      </c>
      <c r="O63" s="5">
        <v>0.55092787742614702</v>
      </c>
      <c r="P63" s="5">
        <v>7.0494562387466403E-2</v>
      </c>
      <c r="Q63" s="5">
        <v>20144</v>
      </c>
      <c r="R63" s="5">
        <v>4</v>
      </c>
      <c r="S63" s="5">
        <v>20140</v>
      </c>
      <c r="T63" s="5">
        <v>0</v>
      </c>
      <c r="U63" s="5">
        <v>0</v>
      </c>
      <c r="V63" s="5">
        <v>0</v>
      </c>
      <c r="W63" s="5">
        <v>0</v>
      </c>
      <c r="AF63" s="5">
        <v>4038</v>
      </c>
      <c r="AT63" s="5">
        <v>5843.5909423828098</v>
      </c>
      <c r="AU63" s="5">
        <v>3296.05833671138</v>
      </c>
      <c r="AV63" s="5">
        <v>3296.5642010095598</v>
      </c>
      <c r="BA63" s="5">
        <v>0.37319612503051802</v>
      </c>
      <c r="BB63" s="5">
        <v>0.134159401059151</v>
      </c>
    </row>
    <row r="64" spans="1:54" x14ac:dyDescent="0.35">
      <c r="A64" s="5" t="s">
        <v>136</v>
      </c>
      <c r="B64" s="5" t="s">
        <v>157</v>
      </c>
      <c r="C64" s="5" t="s">
        <v>66</v>
      </c>
      <c r="D64" s="5">
        <f t="shared" si="0"/>
        <v>0</v>
      </c>
      <c r="E64" s="5">
        <v>0</v>
      </c>
      <c r="F64" s="5" t="s">
        <v>67</v>
      </c>
      <c r="G64" s="5" t="s">
        <v>68</v>
      </c>
      <c r="H64" s="5" t="s">
        <v>69</v>
      </c>
      <c r="I64" s="5" t="s">
        <v>69</v>
      </c>
      <c r="J64" s="5" t="s">
        <v>70</v>
      </c>
      <c r="K64" s="5" t="s">
        <v>71</v>
      </c>
      <c r="L64" s="5">
        <v>0</v>
      </c>
      <c r="O64" s="5">
        <v>0.17378063499927501</v>
      </c>
      <c r="P64" s="5">
        <v>0</v>
      </c>
      <c r="Q64" s="5">
        <v>20284</v>
      </c>
      <c r="R64" s="5">
        <v>0</v>
      </c>
      <c r="S64" s="5">
        <v>20284</v>
      </c>
      <c r="T64" s="5">
        <v>0</v>
      </c>
      <c r="U64" s="5">
        <v>0</v>
      </c>
      <c r="V64" s="5">
        <v>0</v>
      </c>
      <c r="W64" s="5">
        <v>0</v>
      </c>
      <c r="AF64" s="5">
        <v>4038</v>
      </c>
      <c r="AT64" s="5">
        <v>0</v>
      </c>
      <c r="AU64" s="5">
        <v>3314.9820972007101</v>
      </c>
      <c r="AV64" s="5">
        <v>3314.9820972007101</v>
      </c>
      <c r="BA64" s="5">
        <v>7.9404577612876906E-2</v>
      </c>
      <c r="BB64" s="5">
        <v>0</v>
      </c>
    </row>
    <row r="65" spans="1:54" x14ac:dyDescent="0.35">
      <c r="A65" s="5" t="s">
        <v>138</v>
      </c>
      <c r="B65" s="5" t="s">
        <v>88</v>
      </c>
      <c r="C65" s="5" t="s">
        <v>66</v>
      </c>
      <c r="D65" s="5">
        <f t="shared" si="0"/>
        <v>33.709527587890605</v>
      </c>
      <c r="E65" s="5">
        <v>8.4273815155029297</v>
      </c>
      <c r="F65" s="5" t="s">
        <v>67</v>
      </c>
      <c r="G65" s="5" t="s">
        <v>68</v>
      </c>
      <c r="H65" s="5" t="s">
        <v>69</v>
      </c>
      <c r="I65" s="5" t="s">
        <v>69</v>
      </c>
      <c r="J65" s="5" t="s">
        <v>70</v>
      </c>
      <c r="K65" s="5" t="s">
        <v>71</v>
      </c>
      <c r="L65" s="5">
        <v>168.54763793945301</v>
      </c>
      <c r="O65" s="5">
        <v>9.8882608413696307</v>
      </c>
      <c r="P65" s="5">
        <v>6.9683141708373997</v>
      </c>
      <c r="Q65" s="5">
        <v>17933</v>
      </c>
      <c r="R65" s="5">
        <v>128</v>
      </c>
      <c r="S65" s="5">
        <v>17805</v>
      </c>
      <c r="T65" s="5">
        <v>0</v>
      </c>
      <c r="U65" s="5">
        <v>0</v>
      </c>
      <c r="V65" s="5">
        <v>0</v>
      </c>
      <c r="W65" s="5">
        <v>0</v>
      </c>
      <c r="AF65" s="5">
        <v>4038</v>
      </c>
      <c r="AT65" s="5">
        <v>5760.55637931824</v>
      </c>
      <c r="AU65" s="5">
        <v>3422.4421120981901</v>
      </c>
      <c r="AV65" s="5">
        <v>3439.1308215279601</v>
      </c>
      <c r="BA65" s="5">
        <v>9.1725015640258807</v>
      </c>
      <c r="BB65" s="5">
        <v>7.6827330589294398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DBAC9A8EBB174AB39FEB39960190C6" ma:contentTypeVersion="8" ma:contentTypeDescription="Create a new document." ma:contentTypeScope="" ma:versionID="d44a9c050c48a48cee4108979da20280">
  <xsd:schema xmlns:xsd="http://www.w3.org/2001/XMLSchema" xmlns:xs="http://www.w3.org/2001/XMLSchema" xmlns:p="http://schemas.microsoft.com/office/2006/metadata/properties" xmlns:ns2="06fa3542-ff4e-480a-9c6d-be5310cdb800" targetNamespace="http://schemas.microsoft.com/office/2006/metadata/properties" ma:root="true" ma:fieldsID="495c0a36e685f0ba55e7a246b627121f" ns2:_="">
    <xsd:import namespace="06fa3542-ff4e-480a-9c6d-be5310cdb8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a3542-ff4e-480a-9c6d-be5310cdb8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0E047D8-CA2E-44F2-B12B-51A0B350E087}"/>
</file>

<file path=customXml/itemProps2.xml><?xml version="1.0" encoding="utf-8"?>
<ds:datastoreItem xmlns:ds="http://schemas.openxmlformats.org/officeDocument/2006/customXml" ds:itemID="{8514478A-707E-4963-830E-417A5B8280A0}"/>
</file>

<file path=customXml/itemProps3.xml><?xml version="1.0" encoding="utf-8"?>
<ds:datastoreItem xmlns:ds="http://schemas.openxmlformats.org/officeDocument/2006/customXml" ds:itemID="{FBCB73BC-D25B-4853-AB09-ADBDE90DF34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Copies per ul</vt:lpstr>
      <vt:lpstr>Copies per ul (2)</vt:lpstr>
      <vt:lpstr>ddPCR results</vt:lpstr>
      <vt:lpstr>ddPCR layout</vt:lpstr>
      <vt:lpstr>Figures</vt:lpstr>
      <vt:lpstr>2021_05_20_Balogh_Project_005&amp;0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Balogh, Steve</dc:creator>
  <cp:lastModifiedBy>Balogh, Steve</cp:lastModifiedBy>
  <dcterms:created xsi:type="dcterms:W3CDTF">2020-10-23T18:49:45Z</dcterms:created>
  <dcterms:modified xsi:type="dcterms:W3CDTF">2021-08-27T21:00:03Z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0x010100B1DBAC9A8EBB174AB39FEB39960190C6</vt:lpwstr>
  </property>
</Properties>
</file>