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1-SARS-CoV-2/UMGC Raw Data/"/>
    </mc:Choice>
  </mc:AlternateContent>
  <xr:revisionPtr revIDLastSave="45" documentId="8_{A6224070-E156-4723-9FCA-6606A32B98D8}" xr6:coauthVersionLast="47" xr6:coauthVersionMax="47" xr10:uidLastSave="{D6E900E3-AB69-4B23-82C8-AB7DE86CBDF1}"/>
  <bookViews>
    <workbookView xWindow="-110" yWindow="-110" windowWidth="19420" windowHeight="10420" activeTab="1" xr2:uid="{00000000-000D-0000-FFFF-FFFF00000000}"/>
  </bookViews>
  <sheets>
    <sheet name="Copies per ul" sheetId="2" r:id="rId1"/>
    <sheet name="Copies per ul (2)" sheetId="8" r:id="rId2"/>
    <sheet name="ddPCR results_" sheetId="5" r:id="rId3"/>
    <sheet name="Figures" sheetId="6" r:id="rId4"/>
    <sheet name="Layout N1 N2" sheetId="7" r:id="rId5"/>
    <sheet name="2021_05_20_Balogh_Project_005&amp;0" sheetId="3" state="hidden" r:id="rId6"/>
  </sheets>
  <definedNames>
    <definedName name="_xlnm._FilterDatabase" localSheetId="0" hidden="1">'Copies per ul'!$B$2:$E$2</definedName>
    <definedName name="_xlnm._FilterDatabase" localSheetId="2" hidden="1">'ddPCR results_'!$A$1:$BN$1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7" l="1"/>
  <c r="D34" i="7"/>
  <c r="D33" i="7"/>
  <c r="D32" i="7"/>
  <c r="D37" i="7" s="1"/>
  <c r="E37" i="7" s="1"/>
  <c r="D31" i="7"/>
  <c r="Q27" i="7"/>
  <c r="P27" i="7"/>
  <c r="Q26" i="7"/>
  <c r="P26" i="7"/>
  <c r="Q25" i="7"/>
  <c r="P25" i="7"/>
  <c r="Q24" i="7"/>
  <c r="P24" i="7"/>
  <c r="Q23" i="7"/>
  <c r="P23" i="7"/>
  <c r="Q22" i="7"/>
  <c r="P22" i="7"/>
  <c r="Q21" i="7"/>
  <c r="P21" i="7"/>
  <c r="Q20" i="7"/>
  <c r="P20" i="7"/>
  <c r="Q19" i="7"/>
  <c r="P19" i="7"/>
  <c r="D5" i="5" l="1"/>
  <c r="D7" i="5"/>
  <c r="D9" i="5"/>
  <c r="D11" i="5"/>
  <c r="D13" i="5"/>
  <c r="D15" i="5"/>
  <c r="D17" i="5"/>
  <c r="D31" i="5"/>
  <c r="D19" i="5"/>
  <c r="D21" i="5"/>
  <c r="D23" i="5"/>
  <c r="D25" i="5"/>
  <c r="D27" i="5"/>
  <c r="D29" i="5"/>
  <c r="D33" i="5"/>
  <c r="D2" i="5"/>
  <c r="D4" i="5"/>
  <c r="D6" i="5"/>
  <c r="D8" i="5"/>
  <c r="D10" i="5"/>
  <c r="D12" i="5"/>
  <c r="D14" i="5"/>
  <c r="D16" i="5"/>
  <c r="D30" i="5"/>
  <c r="D18" i="5"/>
  <c r="D20" i="5"/>
  <c r="D22" i="5"/>
  <c r="D24" i="5"/>
  <c r="D26" i="5"/>
  <c r="D28" i="5"/>
  <c r="D32" i="5"/>
  <c r="D3" i="5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D65" i="3" l="1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<sst xmlns="http://schemas.openxmlformats.org/spreadsheetml/2006/main" count="1288" uniqueCount="215">
  <si>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</si>
  <si>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</si>
  <si>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</si>
  <si>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</si>
  <si>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</si>
  <si>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</si>
  <si>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</si>
  <si>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</si>
  <si>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</si>
  <si>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</si>
  <si>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</si>
  <si>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</si>
  <si>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</si>
  <si>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</si>
  <si>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</si>
  <si>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</si>
  <si>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</si>
  <si>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</si>
  <si>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</si>
  <si>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</si>
  <si>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</si>
  <si>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</si>
  <si>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</si>
  <si>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</si>
  <si>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</si>
  <si>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</si>
  <si>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</si>
  <si>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</si>
  <si>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</si>
  <si>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</si>
  <si>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</si>
  <si>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</si>
  <si>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</si>
  <si>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</si>
  <si>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</si>
  <si>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</si>
  <si>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</si>
  <si>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</si>
  <si>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</si>
  <si>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</si>
  <si>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</si>
  <si>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</si>
  <si>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</si>
  <si>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</si>
  <si>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</si>
  <si>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</si>
  <si>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</si>
  <si>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</si>
  <si>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</si>
  <si>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</si>
  <si>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</si>
  <si>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</si>
  <si>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</si>
  <si>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</si>
  <si>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</si>
  <si>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</si>
  <si>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</si>
  <si>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</si>
  <si>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</si>
  <si>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</si>
  <si>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</si>
  <si>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</si>
  <si>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</si>
  <si>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</si>
  <si>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</si>
  <si>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</si>
  <si>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</si>
  <si>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</si>
  <si>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</si>
  <si>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</si>
  <si>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</si>
  <si>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</si>
  <si>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</si>
  <si>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</si>
  <si>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</si>
  <si>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</si>
  <si>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</si>
  <si>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</si>
  <si>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</si>
  <si>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</si>
  <si>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</si>
  <si>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</si>
  <si>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</si>
  <si>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</si>
  <si>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</si>
  <si>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</si>
  <si>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</si>
  <si>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</si>
  <si>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</si>
  <si>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</si>
  <si>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</si>
  <si>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</si>
  <si>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</si>
  <si>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</si>
  <si>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</si>
  <si>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</si>
  <si>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</si>
  <si>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</si>
  <si>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</si>
  <si>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</si>
  <si>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</si>
  <si>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</si>
  <si>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</si>
  <si>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</si>
  <si>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</si>
  <si>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</si>
  <si>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</si>
  <si>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E07</t>
  </si>
  <si>
    <t>F07</t>
  </si>
  <si>
    <t>A07</t>
  </si>
  <si>
    <t>B07</t>
  </si>
  <si>
    <t>C07</t>
  </si>
  <si>
    <t>D07</t>
  </si>
  <si>
    <t>C08</t>
  </si>
  <si>
    <t>G08</t>
  </si>
  <si>
    <t>B08</t>
  </si>
  <si>
    <t>H07</t>
  </si>
  <si>
    <t>A08</t>
  </si>
  <si>
    <t>H08</t>
  </si>
  <si>
    <t>F08</t>
  </si>
  <si>
    <t>D08</t>
  </si>
  <si>
    <t>G07</t>
  </si>
  <si>
    <t>E08</t>
  </si>
  <si>
    <t>A09</t>
  </si>
  <si>
    <t>B09</t>
  </si>
  <si>
    <t>C09</t>
  </si>
  <si>
    <t>D09</t>
  </si>
  <si>
    <t>G09</t>
  </si>
  <si>
    <t>H09</t>
  </si>
  <si>
    <t>B10</t>
  </si>
  <si>
    <t>C10</t>
  </si>
  <si>
    <t>D10</t>
  </si>
  <si>
    <t>E10</t>
  </si>
  <si>
    <t>E09</t>
  </si>
  <si>
    <t>F09</t>
  </si>
  <si>
    <t>F10</t>
  </si>
  <si>
    <t>G10</t>
  </si>
  <si>
    <t>A10</t>
  </si>
  <si>
    <t>H10</t>
  </si>
  <si>
    <t>Conc (copies/uL of input sample)</t>
  </si>
  <si>
    <t>131</t>
  </si>
  <si>
    <t>132</t>
  </si>
  <si>
    <t>142</t>
  </si>
  <si>
    <t>143</t>
  </si>
  <si>
    <t>151</t>
  </si>
  <si>
    <t>152</t>
  </si>
  <si>
    <t>161</t>
  </si>
  <si>
    <t>162</t>
  </si>
  <si>
    <t>171</t>
  </si>
  <si>
    <t>172</t>
  </si>
  <si>
    <t>181</t>
  </si>
  <si>
    <t>184</t>
  </si>
  <si>
    <t>192</t>
  </si>
  <si>
    <t>193</t>
  </si>
  <si>
    <t>F591</t>
  </si>
  <si>
    <t>F101</t>
  </si>
  <si>
    <t>1211</t>
  </si>
  <si>
    <t>1212</t>
  </si>
  <si>
    <t>RG Conc. (ng/ul)</t>
  </si>
  <si>
    <t xml:space="preserve"> </t>
  </si>
  <si>
    <t>Sample ID layout:</t>
  </si>
  <si>
    <t>Regular samples</t>
  </si>
  <si>
    <t>Plate Map</t>
  </si>
  <si>
    <t>A</t>
  </si>
  <si>
    <t>8261</t>
  </si>
  <si>
    <t>B</t>
  </si>
  <si>
    <t>8268</t>
  </si>
  <si>
    <t>8304</t>
  </si>
  <si>
    <t>C</t>
  </si>
  <si>
    <t>8272</t>
  </si>
  <si>
    <t>8305</t>
  </si>
  <si>
    <t>D</t>
  </si>
  <si>
    <t>8277</t>
  </si>
  <si>
    <t>8311</t>
  </si>
  <si>
    <t>E</t>
  </si>
  <si>
    <t>8281</t>
  </si>
  <si>
    <t>8316</t>
  </si>
  <si>
    <t>F</t>
  </si>
  <si>
    <t>8284</t>
  </si>
  <si>
    <t>9011</t>
  </si>
  <si>
    <t>G</t>
  </si>
  <si>
    <t>8292</t>
  </si>
  <si>
    <t>9012</t>
  </si>
  <si>
    <t>H</t>
  </si>
  <si>
    <t>8293</t>
  </si>
  <si>
    <t>Well layout:</t>
  </si>
  <si>
    <t>A08-8a</t>
  </si>
  <si>
    <t>NTC-8a</t>
  </si>
  <si>
    <t>A08-8b</t>
  </si>
  <si>
    <t>NTC-8b</t>
  </si>
  <si>
    <t>Variant</t>
  </si>
  <si>
    <t>B08-8a</t>
  </si>
  <si>
    <t>B08-8b</t>
  </si>
  <si>
    <t>C08-8a</t>
  </si>
  <si>
    <t>C08-8b</t>
  </si>
  <si>
    <t>D08-8a</t>
  </si>
  <si>
    <t>D08-8b</t>
  </si>
  <si>
    <t>E08-8a</t>
  </si>
  <si>
    <t>E08-8b</t>
  </si>
  <si>
    <t>F08-8a</t>
  </si>
  <si>
    <t>F08-8b</t>
  </si>
  <si>
    <t>G08-8a</t>
  </si>
  <si>
    <t>G08-8b</t>
  </si>
  <si>
    <t>H08-8a</t>
  </si>
  <si>
    <t>Positive Control-8a</t>
  </si>
  <si>
    <t>H08-8b</t>
  </si>
  <si>
    <t>Positive Control-8b</t>
  </si>
  <si>
    <t>Per Assay (x3 for reagents needed)</t>
  </si>
  <si>
    <t>1x</t>
  </si>
  <si>
    <t>Reverse transcriptase</t>
  </si>
  <si>
    <t>300 mM DTT</t>
  </si>
  <si>
    <t>Target primers/probe</t>
  </si>
  <si>
    <t>RNase-/DNase-free water</t>
  </si>
  <si>
    <t>Sample RNA input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</si>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</sst>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9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2" fillId="0" borderId="0" xfId="1"/>
    <xf numFmtId="0" fontId="3" fillId="3" borderId="2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2" fontId="0" fillId="5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3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9" xfId="3" applyFont="1" applyBorder="1"/>
    <xf numFmtId="0" fontId="6" fillId="2" borderId="10" xfId="3" applyFont="1" applyFill="1" applyBorder="1" applyAlignment="1">
      <alignment horizontal="center" vertical="center"/>
    </xf>
    <xf numFmtId="0" fontId="1" fillId="5" borderId="10" xfId="3" applyFill="1" applyBorder="1" applyAlignment="1">
      <alignment horizontal="center" vertical="center"/>
    </xf>
    <xf numFmtId="0" fontId="1" fillId="0" borderId="10" xfId="3" applyBorder="1"/>
    <xf numFmtId="0" fontId="6" fillId="0" borderId="10" xfId="3" applyFont="1" applyBorder="1" applyAlignment="1">
      <alignment horizontal="center" vertical="center"/>
    </xf>
    <xf numFmtId="0" fontId="1" fillId="0" borderId="10" xfId="3" applyBorder="1" applyAlignment="1">
      <alignment horizontal="center" vertical="center"/>
    </xf>
    <xf numFmtId="0" fontId="7" fillId="2" borderId="6" xfId="3" applyFont="1" applyFill="1" applyBorder="1" applyAlignment="1">
      <alignment horizontal="center" vertical="center"/>
    </xf>
    <xf numFmtId="0" fontId="7" fillId="2" borderId="11" xfId="3" applyFont="1" applyFill="1" applyBorder="1" applyAlignment="1">
      <alignment horizontal="center" vertical="center"/>
    </xf>
    <xf numFmtId="0" fontId="1" fillId="5" borderId="11" xfId="3" applyFill="1" applyBorder="1" applyAlignment="1">
      <alignment horizontal="center" vertical="center"/>
    </xf>
    <xf numFmtId="0" fontId="7" fillId="5" borderId="11" xfId="3" applyFont="1" applyFill="1" applyBorder="1" applyAlignment="1">
      <alignment horizontal="center" vertical="center"/>
    </xf>
    <xf numFmtId="0" fontId="1" fillId="0" borderId="11" xfId="3" applyBorder="1"/>
    <xf numFmtId="0" fontId="7" fillId="0" borderId="11" xfId="3" applyFont="1" applyBorder="1" applyAlignment="1">
      <alignment horizontal="center" vertical="center"/>
    </xf>
    <xf numFmtId="0" fontId="1" fillId="0" borderId="11" xfId="3" applyBorder="1" applyAlignment="1">
      <alignment horizontal="center" vertical="center"/>
    </xf>
    <xf numFmtId="0" fontId="1" fillId="0" borderId="12" xfId="3" applyBorder="1"/>
    <xf numFmtId="0" fontId="7" fillId="2" borderId="13" xfId="3" applyFont="1" applyFill="1" applyBorder="1" applyAlignment="1">
      <alignment horizontal="center" vertical="center"/>
    </xf>
    <xf numFmtId="49" fontId="7" fillId="2" borderId="2" xfId="3" applyNumberFormat="1" applyFont="1" applyFill="1" applyBorder="1" applyAlignment="1">
      <alignment horizontal="center" vertical="center"/>
    </xf>
    <xf numFmtId="0" fontId="1" fillId="5" borderId="2" xfId="3" applyFill="1" applyBorder="1" applyAlignment="1">
      <alignment horizontal="center" vertical="center"/>
    </xf>
    <xf numFmtId="0" fontId="1" fillId="0" borderId="2" xfId="3" applyBorder="1"/>
    <xf numFmtId="0" fontId="7" fillId="0" borderId="2" xfId="3" applyFont="1" applyBorder="1" applyAlignment="1">
      <alignment horizontal="center" vertical="center"/>
    </xf>
    <xf numFmtId="49" fontId="7" fillId="0" borderId="2" xfId="3" applyNumberFormat="1" applyFont="1" applyBorder="1" applyAlignment="1">
      <alignment horizontal="center" vertical="center"/>
    </xf>
    <xf numFmtId="0" fontId="1" fillId="0" borderId="2" xfId="3" applyBorder="1" applyAlignment="1">
      <alignment horizontal="center" vertical="center"/>
    </xf>
    <xf numFmtId="0" fontId="1" fillId="0" borderId="14" xfId="3" applyBorder="1"/>
    <xf numFmtId="0" fontId="5" fillId="0" borderId="15" xfId="3" applyFont="1" applyBorder="1"/>
    <xf numFmtId="0" fontId="7" fillId="2" borderId="16" xfId="3" applyFont="1" applyFill="1" applyBorder="1" applyAlignment="1">
      <alignment horizontal="center" vertical="center"/>
    </xf>
    <xf numFmtId="0" fontId="7" fillId="2" borderId="17" xfId="3" applyFont="1" applyFill="1" applyBorder="1" applyAlignment="1">
      <alignment horizontal="center" vertical="center"/>
    </xf>
    <xf numFmtId="0" fontId="1" fillId="5" borderId="17" xfId="3" applyFill="1" applyBorder="1" applyAlignment="1">
      <alignment horizontal="center" vertical="center"/>
    </xf>
    <xf numFmtId="0" fontId="7" fillId="5" borderId="17" xfId="3" applyFont="1" applyFill="1" applyBorder="1" applyAlignment="1">
      <alignment horizontal="center" vertical="center"/>
    </xf>
    <xf numFmtId="0" fontId="1" fillId="0" borderId="17" xfId="3" applyBorder="1"/>
    <xf numFmtId="0" fontId="7" fillId="0" borderId="17" xfId="3" applyFont="1" applyBorder="1" applyAlignment="1">
      <alignment horizontal="center" vertical="center"/>
    </xf>
    <xf numFmtId="0" fontId="1" fillId="0" borderId="17" xfId="3" applyBorder="1" applyAlignment="1">
      <alignment horizontal="center" vertical="center"/>
    </xf>
    <xf numFmtId="0" fontId="1" fillId="0" borderId="18" xfId="3" applyBorder="1"/>
    <xf numFmtId="0" fontId="1" fillId="0" borderId="0" xfId="3" applyAlignment="1">
      <alignment horizontal="center" vertical="center"/>
    </xf>
    <xf numFmtId="0" fontId="5" fillId="0" borderId="0" xfId="3" applyFont="1"/>
    <xf numFmtId="0" fontId="5" fillId="0" borderId="7" xfId="3" applyFont="1" applyBorder="1" applyAlignment="1">
      <alignment horizontal="center" vertical="center"/>
    </xf>
    <xf numFmtId="0" fontId="6" fillId="2" borderId="6" xfId="3" applyFont="1" applyFill="1" applyBorder="1" applyAlignment="1">
      <alignment horizontal="center" vertical="center"/>
    </xf>
    <xf numFmtId="0" fontId="6" fillId="2" borderId="11" xfId="3" applyFont="1" applyFill="1" applyBorder="1" applyAlignment="1">
      <alignment horizontal="center" vertical="center"/>
    </xf>
    <xf numFmtId="0" fontId="6" fillId="2" borderId="19" xfId="3" applyFont="1" applyFill="1" applyBorder="1" applyAlignment="1">
      <alignment horizontal="center" vertical="center"/>
    </xf>
    <xf numFmtId="0" fontId="1" fillId="5" borderId="6" xfId="3" applyFill="1" applyBorder="1" applyAlignment="1">
      <alignment horizontal="center" vertical="center"/>
    </xf>
    <xf numFmtId="0" fontId="1" fillId="5" borderId="12" xfId="3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20" xfId="3" applyFont="1" applyFill="1" applyBorder="1" applyAlignment="1">
      <alignment horizontal="center" vertical="center"/>
    </xf>
    <xf numFmtId="0" fontId="1" fillId="5" borderId="13" xfId="3" applyFill="1" applyBorder="1" applyAlignment="1">
      <alignment horizontal="center" vertical="center"/>
    </xf>
    <xf numFmtId="0" fontId="7" fillId="5" borderId="2" xfId="3" applyFont="1" applyFill="1" applyBorder="1" applyAlignment="1">
      <alignment horizontal="center" vertical="center"/>
    </xf>
    <xf numFmtId="0" fontId="7" fillId="5" borderId="14" xfId="3" applyFont="1" applyFill="1" applyBorder="1" applyAlignment="1">
      <alignment horizontal="center" vertical="center"/>
    </xf>
    <xf numFmtId="0" fontId="7" fillId="5" borderId="13" xfId="3" applyFont="1" applyFill="1" applyBorder="1" applyAlignment="1">
      <alignment horizontal="center" vertical="center"/>
    </xf>
    <xf numFmtId="0" fontId="1" fillId="5" borderId="14" xfId="3" applyFill="1" applyBorder="1" applyAlignment="1">
      <alignment horizontal="center" vertical="center"/>
    </xf>
    <xf numFmtId="0" fontId="7" fillId="2" borderId="21" xfId="3" applyFont="1" applyFill="1" applyBorder="1" applyAlignment="1">
      <alignment horizontal="center" vertical="center"/>
    </xf>
    <xf numFmtId="0" fontId="1" fillId="5" borderId="16" xfId="3" applyFill="1" applyBorder="1" applyAlignment="1">
      <alignment horizontal="center" vertical="center"/>
    </xf>
    <xf numFmtId="0" fontId="7" fillId="5" borderId="18" xfId="3" applyFont="1" applyFill="1" applyBorder="1" applyAlignment="1">
      <alignment horizontal="center" vertical="center"/>
    </xf>
    <xf numFmtId="0" fontId="7" fillId="5" borderId="16" xfId="3" applyFont="1" applyFill="1" applyBorder="1" applyAlignment="1">
      <alignment horizontal="center" vertical="center"/>
    </xf>
    <xf numFmtId="0" fontId="1" fillId="0" borderId="22" xfId="3" applyBorder="1"/>
    <xf numFmtId="0" fontId="6" fillId="0" borderId="7" xfId="3" applyFont="1" applyBorder="1"/>
    <xf numFmtId="0" fontId="6" fillId="0" borderId="11" xfId="3" applyFont="1" applyBorder="1"/>
    <xf numFmtId="0" fontId="6" fillId="0" borderId="12" xfId="3" applyFont="1" applyBorder="1"/>
    <xf numFmtId="0" fontId="6" fillId="0" borderId="0" xfId="3" applyFont="1"/>
    <xf numFmtId="0" fontId="5" fillId="0" borderId="12" xfId="3" applyFont="1" applyBorder="1"/>
    <xf numFmtId="0" fontId="7" fillId="0" borderId="23" xfId="3" applyFont="1" applyBorder="1"/>
    <xf numFmtId="0" fontId="7" fillId="6" borderId="14" xfId="3" applyFont="1" applyFill="1" applyBorder="1"/>
    <xf numFmtId="0" fontId="7" fillId="0" borderId="0" xfId="3" applyFont="1"/>
    <xf numFmtId="0" fontId="5" fillId="0" borderId="13" xfId="3" applyFont="1" applyBorder="1"/>
    <xf numFmtId="0" fontId="5" fillId="0" borderId="14" xfId="3" applyFont="1" applyBorder="1"/>
    <xf numFmtId="0" fontId="7" fillId="6" borderId="23" xfId="3" applyFont="1" applyFill="1" applyBorder="1"/>
    <xf numFmtId="0" fontId="5" fillId="0" borderId="16" xfId="3" applyFont="1" applyBorder="1"/>
    <xf numFmtId="0" fontId="5" fillId="0" borderId="18" xfId="3" applyFont="1" applyBorder="1"/>
    <xf numFmtId="0" fontId="7" fillId="0" borderId="24" xfId="3" applyFont="1" applyBorder="1"/>
    <xf numFmtId="0" fontId="7" fillId="0" borderId="18" xfId="3" applyFont="1" applyBorder="1"/>
    <xf numFmtId="2" fontId="0" fillId="4" borderId="3" xfId="0" applyNumberFormat="1" applyFill="1" applyBorder="1" applyAlignment="1">
      <alignment horizontal="center" vertical="center" shrinkToFit="1"/>
    </xf>
    <xf numFmtId="2" fontId="0" fillId="4" borderId="4" xfId="0" applyNumberFormat="1" applyFill="1" applyBorder="1" applyAlignment="1">
      <alignment horizontal="center" vertical="center" shrinkToFit="1"/>
    </xf>
    <xf numFmtId="2" fontId="0" fillId="4" borderId="3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1" fillId="0" borderId="5" xfId="3" applyBorder="1" applyAlignment="1">
      <alignment horizontal="center"/>
    </xf>
    <xf numFmtId="0" fontId="6" fillId="0" borderId="0" xfId="3" applyFont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 applyAlignment="1">
      <alignment horizontal="center" wrapText="1"/>
    </xf>
  </cellXfs>
  <cellStyles count="4">
    <cellStyle name="Normal" xfId="0" builtinId="0"/>
    <cellStyle name="Normal 2" xfId="1" xr:uid="{1C4AADE8-AB74-4143-8541-7C992DD937E4}"/>
    <cellStyle name="Normal 3" xfId="2" xr:uid="{1B3B83CA-1A4B-8440-936B-87F1D8992BEE}"/>
    <cellStyle name="Normal 4" xfId="3" xr:uid="{E4282970-8194-9344-B3BB-C87EF0B811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38100</xdr:colOff>
      <xdr:row>40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52E583-4DD5-4342-B032-8F4F962F2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190500"/>
          <a:ext cx="10769600" cy="7505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16</xdr:col>
      <xdr:colOff>88900</xdr:colOff>
      <xdr:row>64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55A75A-8EDC-8046-B2CC-C4522C7D0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8001000"/>
          <a:ext cx="12471400" cy="419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F34"/>
  <sheetViews>
    <sheetView showGridLines="0" zoomScale="77" zoomScaleNormal="77" workbookViewId="0">
      <selection activeCell="G10" sqref="G10"/>
    </sheetView>
  </sheetViews>
  <sheetFormatPr defaultColWidth="10.90625" defaultRowHeight="14.5" x14ac:dyDescent="0.35"/>
  <cols>
    <col min="2" max="2" width="10.81640625" style="12"/>
    <col min="3" max="3" width="13.36328125" style="12" bestFit="1" customWidth="1"/>
    <col min="4" max="4" width="10.81640625" style="12"/>
    <col min="5" max="5" width="30.81640625" style="13" bestFit="1" customWidth="1"/>
    <col min="6" max="6" width="13.453125" hidden="1" customWidth="1"/>
  </cols>
  <sheetData>
    <row r="2" spans="2:6" x14ac:dyDescent="0.35">
      <c r="B2" s="1" t="s">
        <v>0</v>
      </c>
      <c r="C2" s="1" t="s">
        <v>1</v>
      </c>
      <c r="D2" s="1" t="s">
        <v>2</v>
      </c>
      <c r="E2" s="2" t="s">
        <v>106</v>
      </c>
      <c r="F2" s="4" t="s">
        <v>158</v>
      </c>
    </row>
    <row r="3" spans="2:6" x14ac:dyDescent="0.35">
      <c r="B3" s="10" t="s">
        <v>89</v>
      </c>
      <c r="C3" s="10" t="s">
        <v>164</v>
      </c>
      <c r="D3" s="10" t="s">
        <v>66</v>
      </c>
      <c r="E3" s="8">
        <v>34.380761718750001</v>
      </c>
      <c r="F3" s="86" t="e">
        <f>#REF!</f>
        <v>#REF!</v>
      </c>
    </row>
    <row r="4" spans="2:6" x14ac:dyDescent="0.35">
      <c r="B4" s="11" t="s">
        <v>65</v>
      </c>
      <c r="C4" s="11" t="s">
        <v>164</v>
      </c>
      <c r="D4" s="11" t="s">
        <v>90</v>
      </c>
      <c r="E4" s="9">
        <v>44.287969970703202</v>
      </c>
      <c r="F4" s="87"/>
    </row>
    <row r="5" spans="2:6" x14ac:dyDescent="0.35">
      <c r="B5" s="10" t="s">
        <v>91</v>
      </c>
      <c r="C5" s="10" t="s">
        <v>166</v>
      </c>
      <c r="D5" s="10" t="s">
        <v>66</v>
      </c>
      <c r="E5" s="8">
        <v>38.0363586425782</v>
      </c>
      <c r="F5" s="86" t="e">
        <f>#REF!</f>
        <v>#REF!</v>
      </c>
    </row>
    <row r="6" spans="2:6" x14ac:dyDescent="0.35">
      <c r="B6" s="11" t="s">
        <v>72</v>
      </c>
      <c r="C6" s="11" t="s">
        <v>166</v>
      </c>
      <c r="D6" s="11" t="s">
        <v>90</v>
      </c>
      <c r="E6" s="9">
        <v>47.447781372070395</v>
      </c>
      <c r="F6" s="87"/>
    </row>
    <row r="7" spans="2:6" x14ac:dyDescent="0.35">
      <c r="B7" s="10" t="s">
        <v>92</v>
      </c>
      <c r="C7" s="10" t="s">
        <v>169</v>
      </c>
      <c r="D7" s="10" t="s">
        <v>66</v>
      </c>
      <c r="E7" s="8">
        <v>45.025061035156199</v>
      </c>
      <c r="F7" s="86" t="e">
        <f>#REF!</f>
        <v>#REF!</v>
      </c>
    </row>
    <row r="8" spans="2:6" x14ac:dyDescent="0.35">
      <c r="B8" s="11" t="s">
        <v>73</v>
      </c>
      <c r="C8" s="11" t="s">
        <v>169</v>
      </c>
      <c r="D8" s="11" t="s">
        <v>90</v>
      </c>
      <c r="E8" s="9">
        <v>61.176403808593797</v>
      </c>
      <c r="F8" s="87"/>
    </row>
    <row r="9" spans="2:6" x14ac:dyDescent="0.35">
      <c r="B9" s="10" t="s">
        <v>93</v>
      </c>
      <c r="C9" s="10" t="s">
        <v>172</v>
      </c>
      <c r="D9" s="10" t="s">
        <v>66</v>
      </c>
      <c r="E9" s="8">
        <v>46.6445922851562</v>
      </c>
      <c r="F9" s="86" t="e">
        <f>#REF!</f>
        <v>#REF!</v>
      </c>
    </row>
    <row r="10" spans="2:6" x14ac:dyDescent="0.35">
      <c r="B10" s="11" t="s">
        <v>74</v>
      </c>
      <c r="C10" s="11" t="s">
        <v>172</v>
      </c>
      <c r="D10" s="11" t="s">
        <v>90</v>
      </c>
      <c r="E10" s="9">
        <v>54.136071777343794</v>
      </c>
      <c r="F10" s="87"/>
    </row>
    <row r="11" spans="2:6" x14ac:dyDescent="0.35">
      <c r="B11" s="10" t="s">
        <v>94</v>
      </c>
      <c r="C11" s="10" t="s">
        <v>175</v>
      </c>
      <c r="D11" s="10" t="s">
        <v>66</v>
      </c>
      <c r="E11" s="8">
        <v>30.090579223632801</v>
      </c>
      <c r="F11" s="86" t="e">
        <f>#REF!</f>
        <v>#REF!</v>
      </c>
    </row>
    <row r="12" spans="2:6" x14ac:dyDescent="0.35">
      <c r="B12" s="11" t="s">
        <v>75</v>
      </c>
      <c r="C12" s="11" t="s">
        <v>175</v>
      </c>
      <c r="D12" s="11" t="s">
        <v>90</v>
      </c>
      <c r="E12" s="9">
        <v>37.121264648437602</v>
      </c>
      <c r="F12" s="87"/>
    </row>
    <row r="13" spans="2:6" x14ac:dyDescent="0.35">
      <c r="B13" s="10" t="s">
        <v>95</v>
      </c>
      <c r="C13" s="10" t="s">
        <v>178</v>
      </c>
      <c r="D13" s="10" t="s">
        <v>66</v>
      </c>
      <c r="E13" s="8">
        <v>39.1337707519532</v>
      </c>
      <c r="F13" s="86" t="e">
        <f>#REF!</f>
        <v>#REF!</v>
      </c>
    </row>
    <row r="14" spans="2:6" x14ac:dyDescent="0.35">
      <c r="B14" s="11" t="s">
        <v>76</v>
      </c>
      <c r="C14" s="11" t="s">
        <v>178</v>
      </c>
      <c r="D14" s="11" t="s">
        <v>90</v>
      </c>
      <c r="E14" s="9">
        <v>51.409027099609396</v>
      </c>
      <c r="F14" s="87"/>
    </row>
    <row r="15" spans="2:6" x14ac:dyDescent="0.35">
      <c r="B15" s="10" t="s">
        <v>96</v>
      </c>
      <c r="C15" s="10" t="s">
        <v>181</v>
      </c>
      <c r="D15" s="10" t="s">
        <v>66</v>
      </c>
      <c r="E15" s="8">
        <v>32.285354614257798</v>
      </c>
      <c r="F15" s="84" t="e">
        <f>#REF!</f>
        <v>#REF!</v>
      </c>
    </row>
    <row r="16" spans="2:6" x14ac:dyDescent="0.35">
      <c r="B16" s="11" t="s">
        <v>77</v>
      </c>
      <c r="C16" s="11" t="s">
        <v>181</v>
      </c>
      <c r="D16" s="11" t="s">
        <v>90</v>
      </c>
      <c r="E16" s="9">
        <v>44.709216308593803</v>
      </c>
      <c r="F16" s="85"/>
    </row>
    <row r="17" spans="2:6" x14ac:dyDescent="0.35">
      <c r="B17" s="10" t="s">
        <v>97</v>
      </c>
      <c r="C17" s="10" t="s">
        <v>184</v>
      </c>
      <c r="D17" s="10" t="s">
        <v>66</v>
      </c>
      <c r="E17" s="8">
        <v>37.959875488281199</v>
      </c>
      <c r="F17" s="84" t="e">
        <f>#REF!</f>
        <v>#REF!</v>
      </c>
    </row>
    <row r="18" spans="2:6" x14ac:dyDescent="0.35">
      <c r="B18" s="11" t="s">
        <v>78</v>
      </c>
      <c r="C18" s="11" t="s">
        <v>184</v>
      </c>
      <c r="D18" s="11" t="s">
        <v>90</v>
      </c>
      <c r="E18" s="9">
        <v>57.773675537109398</v>
      </c>
      <c r="F18" s="85"/>
    </row>
    <row r="19" spans="2:6" x14ac:dyDescent="0.35">
      <c r="B19" s="10" t="s">
        <v>99</v>
      </c>
      <c r="C19" s="10" t="s">
        <v>167</v>
      </c>
      <c r="D19" s="10" t="s">
        <v>66</v>
      </c>
      <c r="E19" s="8">
        <v>34.385247802734398</v>
      </c>
      <c r="F19" s="84" t="e">
        <f>#REF!</f>
        <v>#REF!</v>
      </c>
    </row>
    <row r="20" spans="2:6" x14ac:dyDescent="0.35">
      <c r="B20" s="11" t="s">
        <v>80</v>
      </c>
      <c r="C20" s="11" t="s">
        <v>167</v>
      </c>
      <c r="D20" s="11" t="s">
        <v>90</v>
      </c>
      <c r="E20" s="9">
        <v>41.153155517578199</v>
      </c>
      <c r="F20" s="85"/>
    </row>
    <row r="21" spans="2:6" x14ac:dyDescent="0.35">
      <c r="B21" s="10" t="s">
        <v>100</v>
      </c>
      <c r="C21" s="10" t="s">
        <v>170</v>
      </c>
      <c r="D21" s="10" t="s">
        <v>66</v>
      </c>
      <c r="E21" s="8">
        <v>34.030139160156196</v>
      </c>
      <c r="F21" s="84" t="e">
        <f>#REF!</f>
        <v>#REF!</v>
      </c>
    </row>
    <row r="22" spans="2:6" x14ac:dyDescent="0.35">
      <c r="B22" s="11" t="s">
        <v>81</v>
      </c>
      <c r="C22" s="11" t="s">
        <v>170</v>
      </c>
      <c r="D22" s="11" t="s">
        <v>90</v>
      </c>
      <c r="E22" s="9">
        <v>42.624865722656196</v>
      </c>
      <c r="F22" s="85"/>
    </row>
    <row r="23" spans="2:6" x14ac:dyDescent="0.35">
      <c r="B23" s="10" t="s">
        <v>101</v>
      </c>
      <c r="C23" s="10" t="s">
        <v>173</v>
      </c>
      <c r="D23" s="10" t="s">
        <v>66</v>
      </c>
      <c r="E23" s="8">
        <v>23.271386718750001</v>
      </c>
      <c r="F23" s="84" t="e">
        <f>#REF!</f>
        <v>#REF!</v>
      </c>
    </row>
    <row r="24" spans="2:6" x14ac:dyDescent="0.35">
      <c r="B24" s="11" t="s">
        <v>82</v>
      </c>
      <c r="C24" s="11" t="s">
        <v>173</v>
      </c>
      <c r="D24" s="11" t="s">
        <v>90</v>
      </c>
      <c r="E24" s="9">
        <v>34.222744750976602</v>
      </c>
      <c r="F24" s="85"/>
    </row>
    <row r="25" spans="2:6" x14ac:dyDescent="0.35">
      <c r="B25" s="10" t="s">
        <v>102</v>
      </c>
      <c r="C25" s="10" t="s">
        <v>176</v>
      </c>
      <c r="D25" s="10" t="s">
        <v>66</v>
      </c>
      <c r="E25" s="8">
        <v>27.536328125000001</v>
      </c>
      <c r="F25" s="84" t="e">
        <f>#REF!</f>
        <v>#REF!</v>
      </c>
    </row>
    <row r="26" spans="2:6" x14ac:dyDescent="0.35">
      <c r="B26" s="11" t="s">
        <v>83</v>
      </c>
      <c r="C26" s="11" t="s">
        <v>176</v>
      </c>
      <c r="D26" s="11" t="s">
        <v>90</v>
      </c>
      <c r="E26" s="9">
        <v>32.129684448242202</v>
      </c>
      <c r="F26" s="85"/>
    </row>
    <row r="27" spans="2:6" x14ac:dyDescent="0.35">
      <c r="B27" s="10" t="s">
        <v>103</v>
      </c>
      <c r="C27" s="10" t="s">
        <v>179</v>
      </c>
      <c r="D27" s="10" t="s">
        <v>66</v>
      </c>
      <c r="E27" s="8">
        <v>33.117309570312599</v>
      </c>
      <c r="F27" s="84" t="e">
        <f>#REF!</f>
        <v>#REF!</v>
      </c>
    </row>
    <row r="28" spans="2:6" x14ac:dyDescent="0.35">
      <c r="B28" s="11" t="s">
        <v>84</v>
      </c>
      <c r="C28" s="11" t="s">
        <v>179</v>
      </c>
      <c r="D28" s="11" t="s">
        <v>90</v>
      </c>
      <c r="E28" s="9">
        <v>42.150631713867199</v>
      </c>
      <c r="F28" s="85"/>
    </row>
    <row r="29" spans="2:6" x14ac:dyDescent="0.35">
      <c r="B29" s="10" t="s">
        <v>104</v>
      </c>
      <c r="C29" s="10" t="s">
        <v>182</v>
      </c>
      <c r="D29" s="10" t="s">
        <v>66</v>
      </c>
      <c r="E29" s="8">
        <v>34.405322265625003</v>
      </c>
      <c r="F29" s="84" t="e">
        <f>#REF!</f>
        <v>#REF!</v>
      </c>
    </row>
    <row r="30" spans="2:6" x14ac:dyDescent="0.35">
      <c r="B30" s="11" t="s">
        <v>85</v>
      </c>
      <c r="C30" s="11" t="s">
        <v>182</v>
      </c>
      <c r="D30" s="11" t="s">
        <v>90</v>
      </c>
      <c r="E30" s="9">
        <v>42.662869262695395</v>
      </c>
      <c r="F30" s="85"/>
    </row>
    <row r="31" spans="2:6" x14ac:dyDescent="0.35">
      <c r="B31" s="10" t="s">
        <v>98</v>
      </c>
      <c r="C31" s="10" t="s">
        <v>86</v>
      </c>
      <c r="D31" s="10" t="s">
        <v>66</v>
      </c>
      <c r="E31" s="8">
        <v>0</v>
      </c>
      <c r="F31" s="86" t="e">
        <f>#REF!</f>
        <v>#REF!</v>
      </c>
    </row>
    <row r="32" spans="2:6" x14ac:dyDescent="0.35">
      <c r="B32" s="11" t="s">
        <v>79</v>
      </c>
      <c r="C32" s="11" t="s">
        <v>86</v>
      </c>
      <c r="D32" s="11" t="s">
        <v>90</v>
      </c>
      <c r="E32" s="9">
        <v>1.297208309173584</v>
      </c>
      <c r="F32" s="87"/>
    </row>
    <row r="33" spans="2:6" x14ac:dyDescent="0.35">
      <c r="B33" s="10" t="s">
        <v>105</v>
      </c>
      <c r="C33" s="10" t="s">
        <v>88</v>
      </c>
      <c r="D33" s="10" t="s">
        <v>66</v>
      </c>
      <c r="E33" s="8">
        <v>32.530865478515601</v>
      </c>
      <c r="F33" s="86" t="e">
        <f>#REF!</f>
        <v>#REF!</v>
      </c>
    </row>
    <row r="34" spans="2:6" x14ac:dyDescent="0.35">
      <c r="B34" s="11" t="s">
        <v>87</v>
      </c>
      <c r="C34" s="11" t="s">
        <v>88</v>
      </c>
      <c r="D34" s="11" t="s">
        <v>90</v>
      </c>
      <c r="E34" s="9">
        <v>34.031524658203196</v>
      </c>
      <c r="F34" s="87"/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mergeCells count="16">
    <mergeCell ref="F27:F28"/>
    <mergeCell ref="F29:F30"/>
    <mergeCell ref="F31:F32"/>
    <mergeCell ref="F33:F34"/>
    <mergeCell ref="F25:F26"/>
    <mergeCell ref="F3:F4"/>
    <mergeCell ref="F5:F6"/>
    <mergeCell ref="F7:F8"/>
    <mergeCell ref="F9:F10"/>
    <mergeCell ref="F11:F12"/>
    <mergeCell ref="F23:F24"/>
    <mergeCell ref="F13:F14"/>
    <mergeCell ref="F15:F16"/>
    <mergeCell ref="F17:F18"/>
    <mergeCell ref="F19:F20"/>
    <mergeCell ref="F21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8BBC-0E8B-417F-8565-42D30BD16ACA}">
  <dimension ref="B1:D17"/>
  <sheetViews>
    <sheetView showGridLines="0" tabSelected="1" zoomScale="77" zoomScaleNormal="77" workbookViewId="0">
      <selection activeCell="B1" sqref="B1:D17"/>
    </sheetView>
  </sheetViews>
  <sheetFormatPr defaultColWidth="10.90625" defaultRowHeight="14.5" x14ac:dyDescent="0.35"/>
  <cols>
    <col min="2" max="2" width="13.36328125" style="12" bestFit="1" customWidth="1"/>
    <col min="3" max="3" width="11.453125" style="13" customWidth="1"/>
  </cols>
  <sheetData>
    <row r="1" spans="2:4" x14ac:dyDescent="0.35">
      <c r="C1" s="10" t="s">
        <v>66</v>
      </c>
      <c r="D1" s="11" t="s">
        <v>90</v>
      </c>
    </row>
    <row r="2" spans="2:4" x14ac:dyDescent="0.35">
      <c r="B2" s="10" t="s">
        <v>164</v>
      </c>
      <c r="C2" s="8">
        <v>34.380761718750001</v>
      </c>
      <c r="D2" s="9">
        <v>44.287969970703202</v>
      </c>
    </row>
    <row r="3" spans="2:4" x14ac:dyDescent="0.35">
      <c r="B3" s="10" t="s">
        <v>166</v>
      </c>
      <c r="C3" s="8">
        <v>38.0363586425782</v>
      </c>
      <c r="D3" s="9">
        <v>47.447781372070395</v>
      </c>
    </row>
    <row r="4" spans="2:4" x14ac:dyDescent="0.35">
      <c r="B4" s="10" t="s">
        <v>169</v>
      </c>
      <c r="C4" s="8">
        <v>45.025061035156199</v>
      </c>
      <c r="D4" s="9">
        <v>61.176403808593797</v>
      </c>
    </row>
    <row r="5" spans="2:4" x14ac:dyDescent="0.35">
      <c r="B5" s="10" t="s">
        <v>172</v>
      </c>
      <c r="C5" s="8">
        <v>46.6445922851562</v>
      </c>
      <c r="D5" s="9">
        <v>54.136071777343794</v>
      </c>
    </row>
    <row r="6" spans="2:4" x14ac:dyDescent="0.35">
      <c r="B6" s="10" t="s">
        <v>175</v>
      </c>
      <c r="C6" s="8">
        <v>30.090579223632801</v>
      </c>
      <c r="D6" s="9">
        <v>37.121264648437602</v>
      </c>
    </row>
    <row r="7" spans="2:4" x14ac:dyDescent="0.35">
      <c r="B7" s="10" t="s">
        <v>178</v>
      </c>
      <c r="C7" s="8">
        <v>39.1337707519532</v>
      </c>
      <c r="D7" s="9">
        <v>51.409027099609396</v>
      </c>
    </row>
    <row r="8" spans="2:4" x14ac:dyDescent="0.35">
      <c r="B8" s="10" t="s">
        <v>181</v>
      </c>
      <c r="C8" s="8">
        <v>32.285354614257798</v>
      </c>
      <c r="D8" s="9">
        <v>44.709216308593803</v>
      </c>
    </row>
    <row r="9" spans="2:4" x14ac:dyDescent="0.35">
      <c r="B9" s="10" t="s">
        <v>184</v>
      </c>
      <c r="C9" s="8">
        <v>37.959875488281199</v>
      </c>
      <c r="D9" s="9">
        <v>57.773675537109398</v>
      </c>
    </row>
    <row r="10" spans="2:4" x14ac:dyDescent="0.35">
      <c r="B10" s="10" t="s">
        <v>167</v>
      </c>
      <c r="C10" s="8">
        <v>34.385247802734398</v>
      </c>
      <c r="D10" s="9">
        <v>41.153155517578199</v>
      </c>
    </row>
    <row r="11" spans="2:4" x14ac:dyDescent="0.35">
      <c r="B11" s="10" t="s">
        <v>170</v>
      </c>
      <c r="C11" s="8">
        <v>34.030139160156196</v>
      </c>
      <c r="D11" s="9">
        <v>42.624865722656196</v>
      </c>
    </row>
    <row r="12" spans="2:4" x14ac:dyDescent="0.35">
      <c r="B12" s="10" t="s">
        <v>173</v>
      </c>
      <c r="C12" s="8">
        <v>23.271386718750001</v>
      </c>
      <c r="D12" s="9">
        <v>34.222744750976602</v>
      </c>
    </row>
    <row r="13" spans="2:4" x14ac:dyDescent="0.35">
      <c r="B13" s="10" t="s">
        <v>176</v>
      </c>
      <c r="C13" s="8">
        <v>27.536328125000001</v>
      </c>
      <c r="D13" s="9">
        <v>32.129684448242202</v>
      </c>
    </row>
    <row r="14" spans="2:4" x14ac:dyDescent="0.35">
      <c r="B14" s="10" t="s">
        <v>179</v>
      </c>
      <c r="C14" s="8">
        <v>33.117309570312599</v>
      </c>
      <c r="D14" s="9">
        <v>42.150631713867199</v>
      </c>
    </row>
    <row r="15" spans="2:4" x14ac:dyDescent="0.35">
      <c r="B15" s="10" t="s">
        <v>182</v>
      </c>
      <c r="C15" s="8">
        <v>34.405322265625003</v>
      </c>
      <c r="D15" s="9">
        <v>42.662869262695395</v>
      </c>
    </row>
    <row r="16" spans="2:4" x14ac:dyDescent="0.35">
      <c r="B16" s="10" t="s">
        <v>86</v>
      </c>
      <c r="C16" s="8">
        <v>0</v>
      </c>
      <c r="D16" s="9">
        <v>1.297208309173584</v>
      </c>
    </row>
    <row r="17" spans="2:4" x14ac:dyDescent="0.35">
      <c r="B17" s="10" t="s">
        <v>88</v>
      </c>
      <c r="C17" s="8">
        <v>32.530865478515601</v>
      </c>
      <c r="D17" s="9">
        <v>34.031524658203196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DB04-66A0-3B44-92BE-55883809E6C5}">
  <sheetPr>
    <outlinePr summaryBelow="0" summaryRight="0"/>
  </sheetPr>
  <dimension ref="A1:BN33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:D33"/>
    </sheetView>
  </sheetViews>
  <sheetFormatPr defaultColWidth="10.90625" defaultRowHeight="14.5" x14ac:dyDescent="0.35"/>
  <cols>
    <col min="1" max="1" width="7.36328125" style="5" customWidth="1"/>
    <col min="2" max="2" width="9.81640625" style="5" customWidth="1"/>
    <col min="3" max="4" width="9" style="5" customWidth="1"/>
    <col min="5" max="5" width="17" style="7" customWidth="1"/>
    <col min="6" max="6" width="8.81640625" style="5" customWidth="1"/>
    <col min="7" max="7" width="13" style="5" customWidth="1"/>
    <col min="8" max="8" width="13.6328125" style="5" customWidth="1"/>
    <col min="9" max="9" width="13" style="5" customWidth="1"/>
    <col min="10" max="10" width="11.453125" style="5" customWidth="1"/>
    <col min="11" max="11" width="13.6328125" style="5" customWidth="1"/>
    <col min="12" max="12" width="17.453125" style="7" customWidth="1"/>
    <col min="13" max="13" width="15.1796875" style="7" customWidth="1"/>
    <col min="14" max="14" width="14.81640625" style="7" customWidth="1"/>
    <col min="15" max="15" width="17.453125" style="7" customWidth="1"/>
    <col min="16" max="16" width="17.1796875" style="7" customWidth="1"/>
    <col min="17" max="17" width="19" style="6" customWidth="1"/>
    <col min="18" max="18" width="10.81640625" style="6" customWidth="1"/>
    <col min="19" max="19" width="11.81640625" style="6" customWidth="1"/>
    <col min="20" max="20" width="12.6328125" style="7" customWidth="1"/>
    <col min="21" max="22" width="12.1796875" style="7" customWidth="1"/>
    <col min="23" max="23" width="11.6328125" style="7" customWidth="1"/>
    <col min="24" max="24" width="10.1796875" style="7" customWidth="1"/>
    <col min="25" max="25" width="7.453125" style="7" customWidth="1"/>
    <col min="26" max="26" width="15" style="7" customWidth="1"/>
    <col min="27" max="27" width="14.6328125" style="7" customWidth="1"/>
    <col min="28" max="28" width="17.36328125" style="7" customWidth="1"/>
    <col min="29" max="29" width="17" style="7" customWidth="1"/>
    <col min="30" max="30" width="17.453125" style="7" customWidth="1"/>
    <col min="31" max="31" width="17.1796875" style="7" customWidth="1"/>
    <col min="32" max="34" width="12.81640625" style="7" customWidth="1"/>
    <col min="35" max="35" width="16" style="5" customWidth="1"/>
    <col min="36" max="36" width="8" style="7" customWidth="1"/>
    <col min="37" max="37" width="15.453125" style="7" customWidth="1"/>
    <col min="38" max="38" width="15.36328125" style="7" customWidth="1"/>
    <col min="39" max="39" width="17.6328125" style="7" customWidth="1"/>
    <col min="40" max="40" width="17.453125" style="7" customWidth="1"/>
    <col min="41" max="41" width="21.453125" style="7" customWidth="1"/>
    <col min="42" max="42" width="28.453125" style="7" customWidth="1"/>
    <col min="43" max="43" width="28.36328125" style="7" customWidth="1"/>
    <col min="44" max="44" width="30.81640625" style="7" customWidth="1"/>
    <col min="45" max="45" width="30.453125" style="7" customWidth="1"/>
    <col min="46" max="46" width="26" style="7" customWidth="1"/>
    <col min="47" max="47" width="27" style="7" customWidth="1"/>
    <col min="48" max="48" width="21" style="7" customWidth="1"/>
    <col min="49" max="49" width="21.81640625" style="5" customWidth="1"/>
    <col min="50" max="50" width="14.453125" style="5" customWidth="1"/>
    <col min="51" max="51" width="22.453125" style="7" customWidth="1"/>
    <col min="52" max="52" width="22.36328125" style="7" customWidth="1"/>
    <col min="53" max="53" width="24.81640625" style="7" customWidth="1"/>
    <col min="54" max="54" width="24.453125" style="7" customWidth="1"/>
    <col min="55" max="55" width="17" style="7" customWidth="1"/>
    <col min="56" max="56" width="16.6328125" style="7" customWidth="1"/>
    <col min="57" max="57" width="19.36328125" style="7" customWidth="1"/>
    <col min="58" max="58" width="19" style="7" customWidth="1"/>
    <col min="59" max="59" width="17.453125" style="7" customWidth="1"/>
    <col min="60" max="60" width="17.36328125" style="7" customWidth="1"/>
    <col min="61" max="61" width="19.6328125" style="7" customWidth="1"/>
    <col min="62" max="62" width="19.453125" style="7" customWidth="1"/>
    <col min="63" max="63" width="30.453125" style="7" customWidth="1"/>
    <col min="64" max="64" width="30.36328125" style="7" customWidth="1"/>
    <col min="65" max="65" width="32.81640625" style="7" customWidth="1"/>
    <col min="66" max="66" width="32.453125" style="7" customWidth="1"/>
  </cols>
  <sheetData>
    <row r="1" spans="1:66" x14ac:dyDescent="0.35">
      <c r="A1" s="5" t="s">
        <v>0</v>
      </c>
      <c r="B1" s="5" t="s">
        <v>1</v>
      </c>
      <c r="C1" s="5" t="s">
        <v>2</v>
      </c>
      <c r="D1" s="5" t="s">
        <v>106</v>
      </c>
      <c r="E1" s="7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6" t="s">
        <v>15</v>
      </c>
      <c r="R1" s="6" t="s">
        <v>16</v>
      </c>
      <c r="S1" s="6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5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5" t="s">
        <v>47</v>
      </c>
      <c r="AX1" s="5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</row>
    <row r="2" spans="1:66" x14ac:dyDescent="0.35">
      <c r="A2" t="s">
        <v>89</v>
      </c>
      <c r="B2" t="s">
        <v>164</v>
      </c>
      <c r="C2" t="s">
        <v>66</v>
      </c>
      <c r="D2">
        <f t="shared" ref="D2:D33" si="0">L2/5</f>
        <v>34.380761718750001</v>
      </c>
      <c r="E2">
        <v>8.5951900482177699</v>
      </c>
      <c r="F2" t="s">
        <v>67</v>
      </c>
      <c r="G2" t="s">
        <v>68</v>
      </c>
      <c r="H2" t="s">
        <v>69</v>
      </c>
      <c r="I2" t="s">
        <v>69</v>
      </c>
      <c r="J2" t="s">
        <v>70</v>
      </c>
      <c r="K2" t="s">
        <v>71</v>
      </c>
      <c r="L2">
        <v>171.90380859375</v>
      </c>
      <c r="M2"/>
      <c r="N2"/>
      <c r="O2">
        <v>10.1536912918091</v>
      </c>
      <c r="P2">
        <v>7.0387501716613796</v>
      </c>
      <c r="Q2">
        <v>16073</v>
      </c>
      <c r="R2">
        <v>117</v>
      </c>
      <c r="S2">
        <v>15956</v>
      </c>
      <c r="T2">
        <v>0</v>
      </c>
      <c r="U2">
        <v>0</v>
      </c>
      <c r="V2">
        <v>0</v>
      </c>
      <c r="W2">
        <v>0</v>
      </c>
      <c r="X2"/>
      <c r="Y2"/>
      <c r="Z2"/>
      <c r="AA2"/>
      <c r="AB2"/>
      <c r="AC2"/>
      <c r="AD2"/>
      <c r="AE2"/>
      <c r="AF2">
        <v>4716.5205078125</v>
      </c>
      <c r="AG2"/>
      <c r="AH2"/>
      <c r="AI2"/>
      <c r="AJ2"/>
      <c r="AK2"/>
      <c r="AL2"/>
      <c r="AM2"/>
      <c r="AN2"/>
      <c r="AO2"/>
      <c r="AP2"/>
      <c r="AQ2"/>
      <c r="AR2"/>
      <c r="AS2"/>
      <c r="AT2">
        <v>6197.9924295539504</v>
      </c>
      <c r="AU2">
        <v>3977.00253353277</v>
      </c>
      <c r="AV2">
        <v>3993.1697591804</v>
      </c>
      <c r="AW2"/>
      <c r="AX2"/>
      <c r="AY2"/>
      <c r="AZ2"/>
      <c r="BA2">
        <v>9.3900861740112305</v>
      </c>
      <c r="BB2">
        <v>7.8008308410644496</v>
      </c>
      <c r="BC2"/>
      <c r="BD2"/>
      <c r="BE2"/>
      <c r="BF2"/>
      <c r="BG2"/>
      <c r="BH2"/>
      <c r="BI2"/>
      <c r="BJ2"/>
      <c r="BK2"/>
      <c r="BL2"/>
      <c r="BM2"/>
      <c r="BN2"/>
    </row>
    <row r="3" spans="1:66" x14ac:dyDescent="0.35">
      <c r="A3" t="s">
        <v>65</v>
      </c>
      <c r="B3" t="s">
        <v>164</v>
      </c>
      <c r="C3" t="s">
        <v>90</v>
      </c>
      <c r="D3">
        <f t="shared" si="0"/>
        <v>44.287969970703202</v>
      </c>
      <c r="E3">
        <v>11.071992874145501</v>
      </c>
      <c r="F3" t="s">
        <v>67</v>
      </c>
      <c r="G3" t="s">
        <v>68</v>
      </c>
      <c r="H3" t="s">
        <v>69</v>
      </c>
      <c r="I3" t="s">
        <v>69</v>
      </c>
      <c r="J3" t="s">
        <v>70</v>
      </c>
      <c r="K3" t="s">
        <v>71</v>
      </c>
      <c r="L3">
        <v>221.43984985351599</v>
      </c>
      <c r="M3"/>
      <c r="N3"/>
      <c r="O3">
        <v>12.723061561584499</v>
      </c>
      <c r="P3">
        <v>9.4232378005981392</v>
      </c>
      <c r="Q3">
        <v>18469</v>
      </c>
      <c r="R3">
        <v>173</v>
      </c>
      <c r="S3">
        <v>18296</v>
      </c>
      <c r="T3">
        <v>0</v>
      </c>
      <c r="U3">
        <v>0</v>
      </c>
      <c r="V3">
        <v>0</v>
      </c>
      <c r="W3">
        <v>0</v>
      </c>
      <c r="X3"/>
      <c r="Y3"/>
      <c r="Z3"/>
      <c r="AA3"/>
      <c r="AB3"/>
      <c r="AC3"/>
      <c r="AD3"/>
      <c r="AE3"/>
      <c r="AF3">
        <v>5655.19384765625</v>
      </c>
      <c r="AG3"/>
      <c r="AH3"/>
      <c r="AI3"/>
      <c r="AJ3"/>
      <c r="AK3"/>
      <c r="AL3"/>
      <c r="AM3"/>
      <c r="AN3"/>
      <c r="AO3"/>
      <c r="AP3"/>
      <c r="AQ3"/>
      <c r="AR3"/>
      <c r="AS3"/>
      <c r="AT3">
        <v>6212.6097108697604</v>
      </c>
      <c r="AU3">
        <v>4740.7852795079198</v>
      </c>
      <c r="AV3">
        <v>4754.5719288460105</v>
      </c>
      <c r="AW3"/>
      <c r="AX3"/>
      <c r="AY3"/>
      <c r="AZ3"/>
      <c r="BA3">
        <v>11.914085388183601</v>
      </c>
      <c r="BB3">
        <v>10.2305030822754</v>
      </c>
      <c r="BC3"/>
      <c r="BD3"/>
      <c r="BE3"/>
      <c r="BF3"/>
      <c r="BG3"/>
      <c r="BH3"/>
      <c r="BI3"/>
      <c r="BJ3"/>
      <c r="BK3"/>
      <c r="BL3"/>
      <c r="BM3"/>
      <c r="BN3"/>
    </row>
    <row r="4" spans="1:66" x14ac:dyDescent="0.35">
      <c r="A4" t="s">
        <v>91</v>
      </c>
      <c r="B4" t="s">
        <v>166</v>
      </c>
      <c r="C4" t="s">
        <v>66</v>
      </c>
      <c r="D4">
        <f t="shared" si="0"/>
        <v>38.0363586425782</v>
      </c>
      <c r="E4">
        <v>9.5090894699096697</v>
      </c>
      <c r="F4" t="s">
        <v>67</v>
      </c>
      <c r="G4" t="s">
        <v>68</v>
      </c>
      <c r="H4" t="s">
        <v>69</v>
      </c>
      <c r="I4" t="s">
        <v>69</v>
      </c>
      <c r="J4" t="s">
        <v>70</v>
      </c>
      <c r="K4" t="s">
        <v>71</v>
      </c>
      <c r="L4">
        <v>190.18179321289099</v>
      </c>
      <c r="M4"/>
      <c r="N4"/>
      <c r="O4">
        <v>11.1976938247681</v>
      </c>
      <c r="P4">
        <v>7.8229050636291504</v>
      </c>
      <c r="Q4">
        <v>15155</v>
      </c>
      <c r="R4">
        <v>122</v>
      </c>
      <c r="S4">
        <v>15033</v>
      </c>
      <c r="T4">
        <v>0</v>
      </c>
      <c r="U4">
        <v>0</v>
      </c>
      <c r="V4">
        <v>0</v>
      </c>
      <c r="W4">
        <v>0</v>
      </c>
      <c r="X4"/>
      <c r="Y4"/>
      <c r="Z4"/>
      <c r="AA4"/>
      <c r="AB4"/>
      <c r="AC4"/>
      <c r="AD4"/>
      <c r="AE4"/>
      <c r="AF4">
        <v>4716.5205078125</v>
      </c>
      <c r="AG4"/>
      <c r="AH4"/>
      <c r="AI4"/>
      <c r="AJ4"/>
      <c r="AK4"/>
      <c r="AL4"/>
      <c r="AM4"/>
      <c r="AN4"/>
      <c r="AO4"/>
      <c r="AP4"/>
      <c r="AQ4"/>
      <c r="AR4"/>
      <c r="AS4"/>
      <c r="AT4">
        <v>6021.7888383708996</v>
      </c>
      <c r="AU4">
        <v>3869.2752794600601</v>
      </c>
      <c r="AV4">
        <v>3886.6033331840499</v>
      </c>
      <c r="AW4"/>
      <c r="AX4"/>
      <c r="AY4"/>
      <c r="AZ4"/>
      <c r="BA4">
        <v>10.370319366455099</v>
      </c>
      <c r="BB4">
        <v>8.6484889984130895</v>
      </c>
      <c r="BC4"/>
      <c r="BD4"/>
      <c r="BE4"/>
      <c r="BF4"/>
      <c r="BG4"/>
      <c r="BH4"/>
      <c r="BI4"/>
      <c r="BJ4"/>
      <c r="BK4"/>
      <c r="BL4"/>
      <c r="BM4"/>
      <c r="BN4"/>
    </row>
    <row r="5" spans="1:66" x14ac:dyDescent="0.35">
      <c r="A5" t="s">
        <v>72</v>
      </c>
      <c r="B5" t="s">
        <v>166</v>
      </c>
      <c r="C5" t="s">
        <v>90</v>
      </c>
      <c r="D5">
        <f t="shared" si="0"/>
        <v>47.447781372070395</v>
      </c>
      <c r="E5">
        <v>11.861945152282701</v>
      </c>
      <c r="F5" t="s">
        <v>67</v>
      </c>
      <c r="G5" t="s">
        <v>68</v>
      </c>
      <c r="H5" t="s">
        <v>69</v>
      </c>
      <c r="I5" t="s">
        <v>69</v>
      </c>
      <c r="J5" t="s">
        <v>70</v>
      </c>
      <c r="K5" t="s">
        <v>71</v>
      </c>
      <c r="L5">
        <v>237.23890686035199</v>
      </c>
      <c r="M5"/>
      <c r="N5"/>
      <c r="O5">
        <v>13.572526931762701</v>
      </c>
      <c r="P5">
        <v>10.153847694396999</v>
      </c>
      <c r="Q5">
        <v>18441</v>
      </c>
      <c r="R5">
        <v>185</v>
      </c>
      <c r="S5">
        <v>18256</v>
      </c>
      <c r="T5">
        <v>0</v>
      </c>
      <c r="U5">
        <v>0</v>
      </c>
      <c r="V5">
        <v>0</v>
      </c>
      <c r="W5">
        <v>0</v>
      </c>
      <c r="X5"/>
      <c r="Y5"/>
      <c r="Z5"/>
      <c r="AA5"/>
      <c r="AB5"/>
      <c r="AC5"/>
      <c r="AD5"/>
      <c r="AE5"/>
      <c r="AF5">
        <v>5655.19384765625</v>
      </c>
      <c r="AG5"/>
      <c r="AH5"/>
      <c r="AI5"/>
      <c r="AJ5"/>
      <c r="AK5"/>
      <c r="AL5"/>
      <c r="AM5"/>
      <c r="AN5"/>
      <c r="AO5"/>
      <c r="AP5"/>
      <c r="AQ5"/>
      <c r="AR5"/>
      <c r="AS5"/>
      <c r="AT5">
        <v>6371.4283625422304</v>
      </c>
      <c r="AU5">
        <v>4859.9834477844997</v>
      </c>
      <c r="AV5">
        <v>4875.1462539897202</v>
      </c>
      <c r="AW5"/>
      <c r="AX5"/>
      <c r="AY5"/>
      <c r="AZ5"/>
      <c r="BA5">
        <v>12.7343797683716</v>
      </c>
      <c r="BB5">
        <v>10.9901571273804</v>
      </c>
      <c r="BC5"/>
      <c r="BD5"/>
      <c r="BE5"/>
      <c r="BF5"/>
      <c r="BG5"/>
      <c r="BH5"/>
      <c r="BI5"/>
      <c r="BJ5"/>
      <c r="BK5"/>
      <c r="BL5"/>
      <c r="BM5"/>
      <c r="BN5"/>
    </row>
    <row r="6" spans="1:66" x14ac:dyDescent="0.35">
      <c r="A6" t="s">
        <v>92</v>
      </c>
      <c r="B6" t="s">
        <v>169</v>
      </c>
      <c r="C6" t="s">
        <v>66</v>
      </c>
      <c r="D6">
        <f t="shared" si="0"/>
        <v>45.025061035156199</v>
      </c>
      <c r="E6">
        <v>11.2562656402588</v>
      </c>
      <c r="F6" t="s">
        <v>67</v>
      </c>
      <c r="G6" t="s">
        <v>68</v>
      </c>
      <c r="H6" t="s">
        <v>69</v>
      </c>
      <c r="I6" t="s">
        <v>69</v>
      </c>
      <c r="J6" t="s">
        <v>70</v>
      </c>
      <c r="K6" t="s">
        <v>71</v>
      </c>
      <c r="L6">
        <v>225.12530517578099</v>
      </c>
      <c r="M6"/>
      <c r="N6"/>
      <c r="O6">
        <v>12.954596519470201</v>
      </c>
      <c r="P6">
        <v>9.5603837966918892</v>
      </c>
      <c r="Q6">
        <v>17748</v>
      </c>
      <c r="R6">
        <v>169</v>
      </c>
      <c r="S6">
        <v>17579</v>
      </c>
      <c r="T6">
        <v>0</v>
      </c>
      <c r="U6">
        <v>0</v>
      </c>
      <c r="V6">
        <v>0</v>
      </c>
      <c r="W6">
        <v>0</v>
      </c>
      <c r="X6"/>
      <c r="Y6"/>
      <c r="Z6"/>
      <c r="AA6"/>
      <c r="AB6"/>
      <c r="AC6"/>
      <c r="AD6"/>
      <c r="AE6"/>
      <c r="AF6">
        <v>4716.5205078125</v>
      </c>
      <c r="AG6"/>
      <c r="AH6"/>
      <c r="AI6"/>
      <c r="AJ6"/>
      <c r="AK6"/>
      <c r="AL6"/>
      <c r="AM6"/>
      <c r="AN6"/>
      <c r="AO6"/>
      <c r="AP6"/>
      <c r="AQ6"/>
      <c r="AR6"/>
      <c r="AS6"/>
      <c r="AT6">
        <v>5959.2715652736697</v>
      </c>
      <c r="AU6">
        <v>3813.4569463375601</v>
      </c>
      <c r="AV6">
        <v>3833.8898216249299</v>
      </c>
      <c r="AW6"/>
      <c r="AX6"/>
      <c r="AY6"/>
      <c r="AZ6"/>
      <c r="BA6">
        <v>12.122453689575201</v>
      </c>
      <c r="BB6">
        <v>10.3907146453857</v>
      </c>
      <c r="BC6"/>
      <c r="BD6"/>
      <c r="BE6"/>
      <c r="BF6"/>
      <c r="BG6"/>
      <c r="BH6"/>
      <c r="BI6"/>
      <c r="BJ6"/>
      <c r="BK6"/>
      <c r="BL6"/>
      <c r="BM6"/>
      <c r="BN6"/>
    </row>
    <row r="7" spans="1:66" x14ac:dyDescent="0.35">
      <c r="A7" t="s">
        <v>73</v>
      </c>
      <c r="B7" t="s">
        <v>169</v>
      </c>
      <c r="C7" t="s">
        <v>90</v>
      </c>
      <c r="D7">
        <f t="shared" si="0"/>
        <v>61.176403808593797</v>
      </c>
      <c r="E7">
        <v>15.2941017150879</v>
      </c>
      <c r="F7" t="s">
        <v>67</v>
      </c>
      <c r="G7" t="s">
        <v>68</v>
      </c>
      <c r="H7" t="s">
        <v>69</v>
      </c>
      <c r="I7" t="s">
        <v>69</v>
      </c>
      <c r="J7" t="s">
        <v>70</v>
      </c>
      <c r="K7" t="s">
        <v>71</v>
      </c>
      <c r="L7">
        <v>305.88201904296898</v>
      </c>
      <c r="M7"/>
      <c r="N7"/>
      <c r="O7">
        <v>17.268074035644499</v>
      </c>
      <c r="P7">
        <v>13.323433876037599</v>
      </c>
      <c r="Q7">
        <v>17885</v>
      </c>
      <c r="R7">
        <v>231</v>
      </c>
      <c r="S7">
        <v>17654</v>
      </c>
      <c r="T7">
        <v>0</v>
      </c>
      <c r="U7">
        <v>0</v>
      </c>
      <c r="V7">
        <v>0</v>
      </c>
      <c r="W7">
        <v>0</v>
      </c>
      <c r="X7"/>
      <c r="Y7"/>
      <c r="Z7"/>
      <c r="AA7"/>
      <c r="AB7"/>
      <c r="AC7"/>
      <c r="AD7"/>
      <c r="AE7"/>
      <c r="AF7">
        <v>5655.19384765625</v>
      </c>
      <c r="AG7"/>
      <c r="AH7"/>
      <c r="AI7"/>
      <c r="AJ7"/>
      <c r="AK7"/>
      <c r="AL7"/>
      <c r="AM7"/>
      <c r="AN7"/>
      <c r="AO7"/>
      <c r="AP7"/>
      <c r="AQ7"/>
      <c r="AR7"/>
      <c r="AS7"/>
      <c r="AT7">
        <v>6461.5962907535204</v>
      </c>
      <c r="AU7">
        <v>4936.7806648590604</v>
      </c>
      <c r="AV7">
        <v>4956.47495670035</v>
      </c>
      <c r="AW7"/>
      <c r="AX7"/>
      <c r="AY7"/>
      <c r="AZ7"/>
      <c r="BA7">
        <v>16.300817489623999</v>
      </c>
      <c r="BB7">
        <v>14.288247108459499</v>
      </c>
      <c r="BC7"/>
      <c r="BD7"/>
      <c r="BE7"/>
      <c r="BF7"/>
      <c r="BG7"/>
      <c r="BH7"/>
      <c r="BI7"/>
      <c r="BJ7"/>
      <c r="BK7"/>
      <c r="BL7"/>
      <c r="BM7"/>
      <c r="BN7"/>
    </row>
    <row r="8" spans="1:66" x14ac:dyDescent="0.35">
      <c r="A8" t="s">
        <v>93</v>
      </c>
      <c r="B8" t="s">
        <v>172</v>
      </c>
      <c r="C8" t="s">
        <v>66</v>
      </c>
      <c r="D8">
        <f t="shared" si="0"/>
        <v>46.6445922851562</v>
      </c>
      <c r="E8">
        <v>11.6611480712891</v>
      </c>
      <c r="F8" t="s">
        <v>67</v>
      </c>
      <c r="G8" t="s">
        <v>68</v>
      </c>
      <c r="H8" t="s">
        <v>69</v>
      </c>
      <c r="I8" t="s">
        <v>69</v>
      </c>
      <c r="J8" t="s">
        <v>70</v>
      </c>
      <c r="K8" t="s">
        <v>71</v>
      </c>
      <c r="L8">
        <v>233.22296142578099</v>
      </c>
      <c r="M8"/>
      <c r="N8"/>
      <c r="O8">
        <v>13.458251953125</v>
      </c>
      <c r="P8">
        <v>9.8667840957641602</v>
      </c>
      <c r="Q8">
        <v>16425</v>
      </c>
      <c r="R8">
        <v>162</v>
      </c>
      <c r="S8">
        <v>16263</v>
      </c>
      <c r="T8">
        <v>0</v>
      </c>
      <c r="U8">
        <v>0</v>
      </c>
      <c r="V8">
        <v>0</v>
      </c>
      <c r="W8">
        <v>0</v>
      </c>
      <c r="X8"/>
      <c r="Y8"/>
      <c r="Z8"/>
      <c r="AA8"/>
      <c r="AB8"/>
      <c r="AC8"/>
      <c r="AD8"/>
      <c r="AE8"/>
      <c r="AF8">
        <v>4716.5205078125</v>
      </c>
      <c r="AG8"/>
      <c r="AH8"/>
      <c r="AI8"/>
      <c r="AJ8"/>
      <c r="AK8"/>
      <c r="AL8"/>
      <c r="AM8"/>
      <c r="AN8"/>
      <c r="AO8"/>
      <c r="AP8"/>
      <c r="AQ8"/>
      <c r="AR8"/>
      <c r="AS8"/>
      <c r="AT8">
        <v>5993.5850423177098</v>
      </c>
      <c r="AU8">
        <v>3849.5928398206902</v>
      </c>
      <c r="AV8">
        <v>3870.7390642836799</v>
      </c>
      <c r="AW8"/>
      <c r="AX8"/>
      <c r="AY8"/>
      <c r="AZ8"/>
      <c r="BA8">
        <v>12.577693939209</v>
      </c>
      <c r="BB8">
        <v>10.745313644409199</v>
      </c>
      <c r="BC8"/>
      <c r="BD8"/>
      <c r="BE8"/>
      <c r="BF8"/>
      <c r="BG8"/>
      <c r="BH8"/>
      <c r="BI8"/>
      <c r="BJ8"/>
      <c r="BK8"/>
      <c r="BL8"/>
      <c r="BM8"/>
      <c r="BN8"/>
    </row>
    <row r="9" spans="1:66" x14ac:dyDescent="0.35">
      <c r="A9" t="s">
        <v>74</v>
      </c>
      <c r="B9" t="s">
        <v>172</v>
      </c>
      <c r="C9" t="s">
        <v>90</v>
      </c>
      <c r="D9">
        <f t="shared" si="0"/>
        <v>54.136071777343794</v>
      </c>
      <c r="E9">
        <v>13.5340175628662</v>
      </c>
      <c r="F9" t="s">
        <v>67</v>
      </c>
      <c r="G9" t="s">
        <v>68</v>
      </c>
      <c r="H9" t="s">
        <v>69</v>
      </c>
      <c r="I9" t="s">
        <v>69</v>
      </c>
      <c r="J9" t="s">
        <v>70</v>
      </c>
      <c r="K9" t="s">
        <v>71</v>
      </c>
      <c r="L9">
        <v>270.68035888671898</v>
      </c>
      <c r="M9"/>
      <c r="N9"/>
      <c r="O9">
        <v>15.3747615814209</v>
      </c>
      <c r="P9">
        <v>11.6961507797241</v>
      </c>
      <c r="Q9">
        <v>18185</v>
      </c>
      <c r="R9">
        <v>208</v>
      </c>
      <c r="S9">
        <v>17977</v>
      </c>
      <c r="T9">
        <v>0</v>
      </c>
      <c r="U9">
        <v>0</v>
      </c>
      <c r="V9">
        <v>0</v>
      </c>
      <c r="W9">
        <v>0</v>
      </c>
      <c r="X9"/>
      <c r="Y9"/>
      <c r="Z9"/>
      <c r="AA9"/>
      <c r="AB9"/>
      <c r="AC9"/>
      <c r="AD9"/>
      <c r="AE9"/>
      <c r="AF9">
        <v>5655.19384765625</v>
      </c>
      <c r="AG9"/>
      <c r="AH9"/>
      <c r="AI9"/>
      <c r="AJ9"/>
      <c r="AK9"/>
      <c r="AL9"/>
      <c r="AM9"/>
      <c r="AN9"/>
      <c r="AO9"/>
      <c r="AP9"/>
      <c r="AQ9"/>
      <c r="AR9"/>
      <c r="AS9"/>
      <c r="AT9">
        <v>6471.9254690317002</v>
      </c>
      <c r="AU9">
        <v>4933.7843501391299</v>
      </c>
      <c r="AV9">
        <v>4951.37760571955</v>
      </c>
      <c r="AW9"/>
      <c r="AX9"/>
      <c r="AY9"/>
      <c r="AZ9"/>
      <c r="BA9">
        <v>14.4728126525879</v>
      </c>
      <c r="BB9">
        <v>12.595971107482899</v>
      </c>
      <c r="BC9"/>
      <c r="BD9"/>
      <c r="BE9"/>
      <c r="BF9"/>
      <c r="BG9"/>
      <c r="BH9"/>
      <c r="BI9"/>
      <c r="BJ9"/>
      <c r="BK9"/>
      <c r="BL9"/>
      <c r="BM9"/>
      <c r="BN9"/>
    </row>
    <row r="10" spans="1:66" x14ac:dyDescent="0.35">
      <c r="A10" t="s">
        <v>94</v>
      </c>
      <c r="B10" t="s">
        <v>175</v>
      </c>
      <c r="C10" t="s">
        <v>66</v>
      </c>
      <c r="D10">
        <f t="shared" si="0"/>
        <v>30.090579223632801</v>
      </c>
      <c r="E10">
        <v>7.52264451980591</v>
      </c>
      <c r="F10" t="s">
        <v>67</v>
      </c>
      <c r="G10" t="s">
        <v>68</v>
      </c>
      <c r="H10" t="s">
        <v>69</v>
      </c>
      <c r="I10" t="s">
        <v>69</v>
      </c>
      <c r="J10" t="s">
        <v>70</v>
      </c>
      <c r="K10" t="s">
        <v>71</v>
      </c>
      <c r="L10">
        <v>150.45289611816401</v>
      </c>
      <c r="M10"/>
      <c r="N10"/>
      <c r="O10">
        <v>8.9906835556030291</v>
      </c>
      <c r="P10">
        <v>6.05643510818481</v>
      </c>
      <c r="Q10">
        <v>15846</v>
      </c>
      <c r="R10">
        <v>101</v>
      </c>
      <c r="S10">
        <v>15745</v>
      </c>
      <c r="T10">
        <v>0</v>
      </c>
      <c r="U10">
        <v>0</v>
      </c>
      <c r="V10">
        <v>0</v>
      </c>
      <c r="W10">
        <v>0</v>
      </c>
      <c r="X10"/>
      <c r="Y10"/>
      <c r="Z10"/>
      <c r="AA10"/>
      <c r="AB10"/>
      <c r="AC10"/>
      <c r="AD10"/>
      <c r="AE10"/>
      <c r="AF10">
        <v>4716.5205078125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>
        <v>5969.9270817218403</v>
      </c>
      <c r="AU10">
        <v>3833.3590058661998</v>
      </c>
      <c r="AV10">
        <v>3846.9771666425099</v>
      </c>
      <c r="AW10"/>
      <c r="AX10"/>
      <c r="AY10"/>
      <c r="AZ10"/>
      <c r="BA10">
        <v>8.2714157104492205</v>
      </c>
      <c r="BB10">
        <v>6.7743506431579599</v>
      </c>
      <c r="BC10"/>
      <c r="BD10"/>
      <c r="BE10"/>
      <c r="BF10"/>
      <c r="BG10"/>
      <c r="BH10"/>
      <c r="BI10"/>
      <c r="BJ10"/>
      <c r="BK10"/>
      <c r="BL10"/>
      <c r="BM10"/>
      <c r="BN10"/>
    </row>
    <row r="11" spans="1:66" x14ac:dyDescent="0.35">
      <c r="A11" t="s">
        <v>75</v>
      </c>
      <c r="B11" t="s">
        <v>175</v>
      </c>
      <c r="C11" t="s">
        <v>90</v>
      </c>
      <c r="D11">
        <f t="shared" si="0"/>
        <v>37.121264648437602</v>
      </c>
      <c r="E11">
        <v>9.2803163528442401</v>
      </c>
      <c r="F11" t="s">
        <v>67</v>
      </c>
      <c r="G11" t="s">
        <v>68</v>
      </c>
      <c r="H11" t="s">
        <v>69</v>
      </c>
      <c r="I11" t="s">
        <v>69</v>
      </c>
      <c r="J11" t="s">
        <v>70</v>
      </c>
      <c r="K11" t="s">
        <v>71</v>
      </c>
      <c r="L11">
        <v>185.60632324218801</v>
      </c>
      <c r="M11"/>
      <c r="N11"/>
      <c r="O11">
        <v>10.9559841156006</v>
      </c>
      <c r="P11">
        <v>7.6070308685302699</v>
      </c>
      <c r="Q11">
        <v>15018</v>
      </c>
      <c r="R11">
        <v>118</v>
      </c>
      <c r="S11">
        <v>14900</v>
      </c>
      <c r="T11">
        <v>0</v>
      </c>
      <c r="U11">
        <v>0</v>
      </c>
      <c r="V11">
        <v>0</v>
      </c>
      <c r="W11">
        <v>0</v>
      </c>
      <c r="X11"/>
      <c r="Y11"/>
      <c r="Z11"/>
      <c r="AA11"/>
      <c r="AB11"/>
      <c r="AC11"/>
      <c r="AD11"/>
      <c r="AE11"/>
      <c r="AF11">
        <v>5655.19384765625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>
        <v>6374.2196769067796</v>
      </c>
      <c r="AU11">
        <v>4826.8192905666701</v>
      </c>
      <c r="AV11">
        <v>4838.9775836541703</v>
      </c>
      <c r="AW11"/>
      <c r="AX11"/>
      <c r="AY11"/>
      <c r="AZ11"/>
      <c r="BA11">
        <v>10.134951591491699</v>
      </c>
      <c r="BB11">
        <v>8.4263010025024396</v>
      </c>
      <c r="BC11"/>
      <c r="BD11"/>
      <c r="BE11"/>
      <c r="BF11"/>
      <c r="BG11"/>
      <c r="BH11"/>
      <c r="BI11"/>
      <c r="BJ11"/>
      <c r="BK11"/>
      <c r="BL11"/>
      <c r="BM11"/>
      <c r="BN11"/>
    </row>
    <row r="12" spans="1:66" x14ac:dyDescent="0.35">
      <c r="A12" t="s">
        <v>95</v>
      </c>
      <c r="B12" t="s">
        <v>178</v>
      </c>
      <c r="C12" t="s">
        <v>66</v>
      </c>
      <c r="D12">
        <f t="shared" si="0"/>
        <v>39.1337707519532</v>
      </c>
      <c r="E12">
        <v>9.7834424972534197</v>
      </c>
      <c r="F12" t="s">
        <v>67</v>
      </c>
      <c r="G12" t="s">
        <v>68</v>
      </c>
      <c r="H12" t="s">
        <v>69</v>
      </c>
      <c r="I12" t="s">
        <v>69</v>
      </c>
      <c r="J12" t="s">
        <v>70</v>
      </c>
      <c r="K12" t="s">
        <v>71</v>
      </c>
      <c r="L12">
        <v>195.66885375976599</v>
      </c>
      <c r="M12"/>
      <c r="N12"/>
      <c r="O12">
        <v>11.447354316711399</v>
      </c>
      <c r="P12">
        <v>8.1218805313110405</v>
      </c>
      <c r="Q12">
        <v>16060</v>
      </c>
      <c r="R12">
        <v>133</v>
      </c>
      <c r="S12">
        <v>15927</v>
      </c>
      <c r="T12">
        <v>0</v>
      </c>
      <c r="U12">
        <v>0</v>
      </c>
      <c r="V12">
        <v>0</v>
      </c>
      <c r="W12">
        <v>0</v>
      </c>
      <c r="X12"/>
      <c r="Y12"/>
      <c r="Z12"/>
      <c r="AA12"/>
      <c r="AB12"/>
      <c r="AC12"/>
      <c r="AD12"/>
      <c r="AE12"/>
      <c r="AF12">
        <v>4716.5205078125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>
        <v>5908.0545700188004</v>
      </c>
      <c r="AU12">
        <v>3841.6147866995502</v>
      </c>
      <c r="AV12">
        <v>3858.7278932488298</v>
      </c>
      <c r="AW12"/>
      <c r="AX12"/>
      <c r="AY12"/>
      <c r="AZ12"/>
      <c r="BA12">
        <v>10.632083892822299</v>
      </c>
      <c r="BB12">
        <v>8.9354143142700195</v>
      </c>
      <c r="BC12"/>
      <c r="BD12"/>
      <c r="BE12"/>
      <c r="BF12"/>
      <c r="BG12"/>
      <c r="BH12"/>
      <c r="BI12"/>
      <c r="BJ12"/>
      <c r="BK12"/>
      <c r="BL12"/>
      <c r="BM12"/>
      <c r="BN12"/>
    </row>
    <row r="13" spans="1:66" x14ac:dyDescent="0.35">
      <c r="A13" t="s">
        <v>76</v>
      </c>
      <c r="B13" t="s">
        <v>178</v>
      </c>
      <c r="C13" t="s">
        <v>90</v>
      </c>
      <c r="D13">
        <f t="shared" si="0"/>
        <v>51.409027099609396</v>
      </c>
      <c r="E13">
        <v>12.852256774902299</v>
      </c>
      <c r="F13" t="s">
        <v>67</v>
      </c>
      <c r="G13" t="s">
        <v>68</v>
      </c>
      <c r="H13" t="s">
        <v>69</v>
      </c>
      <c r="I13" t="s">
        <v>69</v>
      </c>
      <c r="J13" t="s">
        <v>70</v>
      </c>
      <c r="K13" t="s">
        <v>71</v>
      </c>
      <c r="L13">
        <v>257.04513549804699</v>
      </c>
      <c r="M13"/>
      <c r="N13"/>
      <c r="O13">
        <v>14.8839225769043</v>
      </c>
      <c r="P13">
        <v>10.824093818664601</v>
      </c>
      <c r="Q13">
        <v>14174</v>
      </c>
      <c r="R13">
        <v>154</v>
      </c>
      <c r="S13">
        <v>14020</v>
      </c>
      <c r="T13">
        <v>0</v>
      </c>
      <c r="U13">
        <v>0</v>
      </c>
      <c r="V13">
        <v>0</v>
      </c>
      <c r="W13">
        <v>0</v>
      </c>
      <c r="X13"/>
      <c r="Y13"/>
      <c r="Z13"/>
      <c r="AA13"/>
      <c r="AB13"/>
      <c r="AC13"/>
      <c r="AD13"/>
      <c r="AE13"/>
      <c r="AF13">
        <v>5655.19384765625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>
        <v>6296.4201660156295</v>
      </c>
      <c r="AU13">
        <v>4804.4174710653297</v>
      </c>
      <c r="AV13">
        <v>4820.6280266616504</v>
      </c>
      <c r="AW13"/>
      <c r="AX13"/>
      <c r="AY13"/>
      <c r="AZ13"/>
      <c r="BA13">
        <v>13.8883829116821</v>
      </c>
      <c r="BB13">
        <v>11.8170433044434</v>
      </c>
      <c r="BC13"/>
      <c r="BD13"/>
      <c r="BE13"/>
      <c r="BF13"/>
      <c r="BG13"/>
      <c r="BH13"/>
      <c r="BI13"/>
      <c r="BJ13"/>
      <c r="BK13"/>
      <c r="BL13"/>
      <c r="BM13"/>
      <c r="BN13"/>
    </row>
    <row r="14" spans="1:66" x14ac:dyDescent="0.35">
      <c r="A14" t="s">
        <v>96</v>
      </c>
      <c r="B14" t="s">
        <v>181</v>
      </c>
      <c r="C14" t="s">
        <v>66</v>
      </c>
      <c r="D14">
        <f t="shared" si="0"/>
        <v>32.285354614257798</v>
      </c>
      <c r="E14">
        <v>8.0713386535644496</v>
      </c>
      <c r="F14" t="s">
        <v>67</v>
      </c>
      <c r="G14" t="s">
        <v>68</v>
      </c>
      <c r="H14" t="s">
        <v>69</v>
      </c>
      <c r="I14" t="s">
        <v>69</v>
      </c>
      <c r="J14" t="s">
        <v>70</v>
      </c>
      <c r="K14" t="s">
        <v>71</v>
      </c>
      <c r="L14">
        <v>161.42677307128901</v>
      </c>
      <c r="M14"/>
      <c r="N14"/>
      <c r="O14">
        <v>9.6236267089843803</v>
      </c>
      <c r="P14">
        <v>6.52109575271606</v>
      </c>
      <c r="Q14">
        <v>15211</v>
      </c>
      <c r="R14">
        <v>104</v>
      </c>
      <c r="S14">
        <v>15107</v>
      </c>
      <c r="T14">
        <v>0</v>
      </c>
      <c r="U14">
        <v>0</v>
      </c>
      <c r="V14">
        <v>0</v>
      </c>
      <c r="W14">
        <v>0</v>
      </c>
      <c r="X14"/>
      <c r="Y14"/>
      <c r="Z14"/>
      <c r="AA14"/>
      <c r="AB14"/>
      <c r="AC14"/>
      <c r="AD14"/>
      <c r="AE14"/>
      <c r="AF14">
        <v>4716.5205078125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>
        <v>5901.8712346003604</v>
      </c>
      <c r="AU14">
        <v>3809.9834044977902</v>
      </c>
      <c r="AV14">
        <v>3824.2859706887398</v>
      </c>
      <c r="AW14"/>
      <c r="AX14"/>
      <c r="AY14"/>
      <c r="AZ14"/>
      <c r="BA14">
        <v>8.8630657196044904</v>
      </c>
      <c r="BB14">
        <v>7.2801432609558097</v>
      </c>
      <c r="BC14"/>
      <c r="BD14"/>
      <c r="BE14"/>
      <c r="BF14"/>
      <c r="BG14"/>
      <c r="BH14"/>
      <c r="BI14"/>
      <c r="BJ14"/>
      <c r="BK14"/>
      <c r="BL14"/>
      <c r="BM14"/>
      <c r="BN14"/>
    </row>
    <row r="15" spans="1:66" x14ac:dyDescent="0.35">
      <c r="A15" t="s">
        <v>77</v>
      </c>
      <c r="B15" t="s">
        <v>181</v>
      </c>
      <c r="C15" t="s">
        <v>90</v>
      </c>
      <c r="D15">
        <f t="shared" si="0"/>
        <v>44.709216308593803</v>
      </c>
      <c r="E15">
        <v>11.177304267883301</v>
      </c>
      <c r="F15" t="s">
        <v>67</v>
      </c>
      <c r="G15" t="s">
        <v>68</v>
      </c>
      <c r="H15" t="s">
        <v>69</v>
      </c>
      <c r="I15" t="s">
        <v>69</v>
      </c>
      <c r="J15" t="s">
        <v>70</v>
      </c>
      <c r="K15" t="s">
        <v>71</v>
      </c>
      <c r="L15">
        <v>223.54608154296901</v>
      </c>
      <c r="M15"/>
      <c r="N15"/>
      <c r="O15">
        <v>12.8892459869385</v>
      </c>
      <c r="P15">
        <v>9.4678506851196307</v>
      </c>
      <c r="Q15">
        <v>17344</v>
      </c>
      <c r="R15">
        <v>164</v>
      </c>
      <c r="S15">
        <v>17180</v>
      </c>
      <c r="T15">
        <v>0</v>
      </c>
      <c r="U15">
        <v>0</v>
      </c>
      <c r="V15">
        <v>0</v>
      </c>
      <c r="W15">
        <v>0</v>
      </c>
      <c r="X15"/>
      <c r="Y15"/>
      <c r="Z15"/>
      <c r="AA15"/>
      <c r="AB15"/>
      <c r="AC15"/>
      <c r="AD15"/>
      <c r="AE15"/>
      <c r="AF15">
        <v>5655.19384765625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>
        <v>6357.2818484422596</v>
      </c>
      <c r="AU15">
        <v>4868.6344449026601</v>
      </c>
      <c r="AV15">
        <v>4882.7106772700499</v>
      </c>
      <c r="AW15"/>
      <c r="AX15"/>
      <c r="AY15"/>
      <c r="AZ15"/>
      <c r="BA15">
        <v>12.050432205200201</v>
      </c>
      <c r="BB15">
        <v>10.3048238754272</v>
      </c>
      <c r="BC15"/>
      <c r="BD15"/>
      <c r="BE15"/>
      <c r="BF15"/>
      <c r="BG15"/>
      <c r="BH15"/>
      <c r="BI15"/>
      <c r="BJ15"/>
      <c r="BK15"/>
      <c r="BL15"/>
      <c r="BM15"/>
      <c r="BN15"/>
    </row>
    <row r="16" spans="1:66" x14ac:dyDescent="0.35">
      <c r="A16" t="s">
        <v>97</v>
      </c>
      <c r="B16" t="s">
        <v>184</v>
      </c>
      <c r="C16" t="s">
        <v>66</v>
      </c>
      <c r="D16">
        <f t="shared" si="0"/>
        <v>37.959875488281199</v>
      </c>
      <c r="E16">
        <v>9.4899692535400408</v>
      </c>
      <c r="F16" t="s">
        <v>67</v>
      </c>
      <c r="G16" t="s">
        <v>68</v>
      </c>
      <c r="H16" t="s">
        <v>69</v>
      </c>
      <c r="I16" t="s">
        <v>69</v>
      </c>
      <c r="J16" t="s">
        <v>70</v>
      </c>
      <c r="K16" t="s">
        <v>71</v>
      </c>
      <c r="L16">
        <v>189.79937744140599</v>
      </c>
      <c r="M16"/>
      <c r="N16"/>
      <c r="O16">
        <v>11.1962995529175</v>
      </c>
      <c r="P16">
        <v>7.7861080169677699</v>
      </c>
      <c r="Q16">
        <v>14812</v>
      </c>
      <c r="R16">
        <v>119</v>
      </c>
      <c r="S16">
        <v>14693</v>
      </c>
      <c r="T16">
        <v>0</v>
      </c>
      <c r="U16">
        <v>0</v>
      </c>
      <c r="V16">
        <v>0</v>
      </c>
      <c r="W16">
        <v>0</v>
      </c>
      <c r="X16"/>
      <c r="Y16"/>
      <c r="Z16"/>
      <c r="AA16"/>
      <c r="AB16"/>
      <c r="AC16"/>
      <c r="AD16"/>
      <c r="AE16"/>
      <c r="AF16">
        <v>4716.5205078125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>
        <v>5832.3990981158104</v>
      </c>
      <c r="AU16">
        <v>3787.1911706334399</v>
      </c>
      <c r="AV16">
        <v>3803.6224252493198</v>
      </c>
      <c r="AW16"/>
      <c r="AX16"/>
      <c r="AY16"/>
      <c r="AZ16"/>
      <c r="BA16">
        <v>10.360236167907701</v>
      </c>
      <c r="BB16">
        <v>8.6203432083129901</v>
      </c>
      <c r="BC16"/>
      <c r="BD16"/>
      <c r="BE16"/>
      <c r="BF16"/>
      <c r="BG16"/>
      <c r="BH16"/>
      <c r="BI16"/>
      <c r="BJ16"/>
      <c r="BK16"/>
      <c r="BL16"/>
      <c r="BM16"/>
      <c r="BN16"/>
    </row>
    <row r="17" spans="1:66" x14ac:dyDescent="0.35">
      <c r="A17" t="s">
        <v>78</v>
      </c>
      <c r="B17" t="s">
        <v>184</v>
      </c>
      <c r="C17" t="s">
        <v>90</v>
      </c>
      <c r="D17">
        <f t="shared" si="0"/>
        <v>57.773675537109398</v>
      </c>
      <c r="E17">
        <v>14.443418502807599</v>
      </c>
      <c r="F17" t="s">
        <v>67</v>
      </c>
      <c r="G17" t="s">
        <v>68</v>
      </c>
      <c r="H17" t="s">
        <v>69</v>
      </c>
      <c r="I17" t="s">
        <v>69</v>
      </c>
      <c r="J17" t="s">
        <v>70</v>
      </c>
      <c r="K17" t="s">
        <v>71</v>
      </c>
      <c r="L17">
        <v>288.86837768554699</v>
      </c>
      <c r="M17"/>
      <c r="N17"/>
      <c r="O17">
        <v>16.4519233703613</v>
      </c>
      <c r="P17">
        <v>12.438336372375501</v>
      </c>
      <c r="Q17">
        <v>16309</v>
      </c>
      <c r="R17">
        <v>199</v>
      </c>
      <c r="S17">
        <v>16110</v>
      </c>
      <c r="T17">
        <v>0</v>
      </c>
      <c r="U17">
        <v>0</v>
      </c>
      <c r="V17">
        <v>0</v>
      </c>
      <c r="W17">
        <v>0</v>
      </c>
      <c r="X17"/>
      <c r="Y17"/>
      <c r="Z17"/>
      <c r="AA17"/>
      <c r="AB17"/>
      <c r="AC17"/>
      <c r="AD17"/>
      <c r="AE17"/>
      <c r="AF17">
        <v>5655.19384765625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>
        <v>6329.1646243914902</v>
      </c>
      <c r="AU17">
        <v>4797.1885453340801</v>
      </c>
      <c r="AV17">
        <v>4815.8814903173898</v>
      </c>
      <c r="AW17"/>
      <c r="AX17"/>
      <c r="AY17"/>
      <c r="AZ17"/>
      <c r="BA17">
        <v>15.467737197876</v>
      </c>
      <c r="BB17">
        <v>13.419990539550801</v>
      </c>
      <c r="BC17"/>
      <c r="BD17"/>
      <c r="BE17"/>
      <c r="BF17"/>
      <c r="BG17"/>
      <c r="BH17"/>
      <c r="BI17"/>
      <c r="BJ17"/>
      <c r="BK17"/>
      <c r="BL17"/>
      <c r="BM17"/>
      <c r="BN17"/>
    </row>
    <row r="18" spans="1:66" x14ac:dyDescent="0.35">
      <c r="A18" t="s">
        <v>99</v>
      </c>
      <c r="B18" t="s">
        <v>167</v>
      </c>
      <c r="C18" t="s">
        <v>66</v>
      </c>
      <c r="D18">
        <f t="shared" si="0"/>
        <v>34.385247802734398</v>
      </c>
      <c r="E18">
        <v>8.5963115692138707</v>
      </c>
      <c r="F18" t="s">
        <v>67</v>
      </c>
      <c r="G18" t="s">
        <v>68</v>
      </c>
      <c r="H18" t="s">
        <v>69</v>
      </c>
      <c r="I18" t="s">
        <v>69</v>
      </c>
      <c r="J18" t="s">
        <v>70</v>
      </c>
      <c r="K18" t="s">
        <v>71</v>
      </c>
      <c r="L18">
        <v>171.92623901367199</v>
      </c>
      <c r="M18"/>
      <c r="N18"/>
      <c r="O18">
        <v>10.052727699279799</v>
      </c>
      <c r="P18">
        <v>7.1416959762573198</v>
      </c>
      <c r="Q18">
        <v>18406</v>
      </c>
      <c r="R18">
        <v>134</v>
      </c>
      <c r="S18">
        <v>18272</v>
      </c>
      <c r="T18">
        <v>0</v>
      </c>
      <c r="U18">
        <v>0</v>
      </c>
      <c r="V18">
        <v>0</v>
      </c>
      <c r="W18">
        <v>0</v>
      </c>
      <c r="X18"/>
      <c r="Y18"/>
      <c r="Z18"/>
      <c r="AA18"/>
      <c r="AB18"/>
      <c r="AC18"/>
      <c r="AD18"/>
      <c r="AE18"/>
      <c r="AF18">
        <v>4716.5205078125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>
        <v>5914.4706666861002</v>
      </c>
      <c r="AU18">
        <v>3823.9669146228798</v>
      </c>
      <c r="AV18">
        <v>3839.1862725918299</v>
      </c>
      <c r="AW18"/>
      <c r="AX18"/>
      <c r="AY18"/>
      <c r="AZ18"/>
      <c r="BA18">
        <v>9.3391561508178693</v>
      </c>
      <c r="BB18">
        <v>7.8539357185363796</v>
      </c>
      <c r="BC18"/>
      <c r="BD18"/>
      <c r="BE18"/>
      <c r="BF18"/>
      <c r="BG18"/>
      <c r="BH18"/>
      <c r="BI18"/>
      <c r="BJ18"/>
      <c r="BK18"/>
      <c r="BL18"/>
      <c r="BM18"/>
      <c r="BN18"/>
    </row>
    <row r="19" spans="1:66" x14ac:dyDescent="0.35">
      <c r="A19" t="s">
        <v>80</v>
      </c>
      <c r="B19" t="s">
        <v>167</v>
      </c>
      <c r="C19" t="s">
        <v>90</v>
      </c>
      <c r="D19">
        <f t="shared" si="0"/>
        <v>41.153155517578199</v>
      </c>
      <c r="E19">
        <v>10.2882890701294</v>
      </c>
      <c r="F19" t="s">
        <v>67</v>
      </c>
      <c r="G19" t="s">
        <v>68</v>
      </c>
      <c r="H19" t="s">
        <v>69</v>
      </c>
      <c r="I19" t="s">
        <v>69</v>
      </c>
      <c r="J19" t="s">
        <v>70</v>
      </c>
      <c r="K19" t="s">
        <v>71</v>
      </c>
      <c r="L19">
        <v>205.76577758789099</v>
      </c>
      <c r="M19"/>
      <c r="N19"/>
      <c r="O19">
        <v>11.845090866088899</v>
      </c>
      <c r="P19">
        <v>8.7335443496704102</v>
      </c>
      <c r="Q19">
        <v>19295</v>
      </c>
      <c r="R19">
        <v>168</v>
      </c>
      <c r="S19">
        <v>19127</v>
      </c>
      <c r="T19">
        <v>0</v>
      </c>
      <c r="U19">
        <v>0</v>
      </c>
      <c r="V19">
        <v>0</v>
      </c>
      <c r="W19">
        <v>0</v>
      </c>
      <c r="X19"/>
      <c r="Y19"/>
      <c r="Z19"/>
      <c r="AA19"/>
      <c r="AB19"/>
      <c r="AC19"/>
      <c r="AD19"/>
      <c r="AE19"/>
      <c r="AF19">
        <v>5655.19384765625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>
        <v>6483.3404918852302</v>
      </c>
      <c r="AU19">
        <v>4885.4932080095996</v>
      </c>
      <c r="AV19">
        <v>4899.4055347103904</v>
      </c>
      <c r="AW19"/>
      <c r="AX19"/>
      <c r="AY19"/>
      <c r="AZ19"/>
      <c r="BA19">
        <v>11.082318305969199</v>
      </c>
      <c r="BB19">
        <v>9.4947948455810494</v>
      </c>
      <c r="BC19"/>
      <c r="BD19"/>
      <c r="BE19"/>
      <c r="BF19"/>
      <c r="BG19"/>
      <c r="BH19"/>
      <c r="BI19"/>
      <c r="BJ19"/>
      <c r="BK19"/>
      <c r="BL19"/>
      <c r="BM19"/>
      <c r="BN19"/>
    </row>
    <row r="20" spans="1:66" x14ac:dyDescent="0.35">
      <c r="A20" t="s">
        <v>100</v>
      </c>
      <c r="B20" t="s">
        <v>170</v>
      </c>
      <c r="C20" t="s">
        <v>66</v>
      </c>
      <c r="D20">
        <f t="shared" si="0"/>
        <v>34.030139160156196</v>
      </c>
      <c r="E20">
        <v>8.5075349807739293</v>
      </c>
      <c r="F20" t="s">
        <v>67</v>
      </c>
      <c r="G20" t="s">
        <v>68</v>
      </c>
      <c r="H20" t="s">
        <v>69</v>
      </c>
      <c r="I20" t="s">
        <v>69</v>
      </c>
      <c r="J20" t="s">
        <v>70</v>
      </c>
      <c r="K20" t="s">
        <v>71</v>
      </c>
      <c r="L20">
        <v>170.15069580078099</v>
      </c>
      <c r="M20"/>
      <c r="N20"/>
      <c r="O20">
        <v>10.050131797790501</v>
      </c>
      <c r="P20">
        <v>6.96695804595947</v>
      </c>
      <c r="Q20">
        <v>16238</v>
      </c>
      <c r="R20">
        <v>117</v>
      </c>
      <c r="S20">
        <v>16121</v>
      </c>
      <c r="T20">
        <v>0</v>
      </c>
      <c r="U20">
        <v>0</v>
      </c>
      <c r="V20">
        <v>0</v>
      </c>
      <c r="W20">
        <v>0</v>
      </c>
      <c r="X20"/>
      <c r="Y20"/>
      <c r="Z20"/>
      <c r="AA20"/>
      <c r="AB20"/>
      <c r="AC20"/>
      <c r="AD20"/>
      <c r="AE20"/>
      <c r="AF20">
        <v>4716.5205078125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>
        <v>5932.13467798478</v>
      </c>
      <c r="AU20">
        <v>3849.5364205383098</v>
      </c>
      <c r="AV20">
        <v>3864.5422091896999</v>
      </c>
      <c r="AW20"/>
      <c r="AX20"/>
      <c r="AY20"/>
      <c r="AZ20"/>
      <c r="BA20">
        <v>9.2943210601806605</v>
      </c>
      <c r="BB20">
        <v>7.72127389907837</v>
      </c>
      <c r="BC20"/>
      <c r="BD20"/>
      <c r="BE20"/>
      <c r="BF20"/>
      <c r="BG20"/>
      <c r="BH20"/>
      <c r="BI20"/>
      <c r="BJ20"/>
      <c r="BK20"/>
      <c r="BL20"/>
      <c r="BM20"/>
      <c r="BN20"/>
    </row>
    <row r="21" spans="1:66" x14ac:dyDescent="0.35">
      <c r="A21" t="s">
        <v>81</v>
      </c>
      <c r="B21" t="s">
        <v>170</v>
      </c>
      <c r="C21" t="s">
        <v>90</v>
      </c>
      <c r="D21">
        <f t="shared" si="0"/>
        <v>42.624865722656196</v>
      </c>
      <c r="E21">
        <v>10.656216621398899</v>
      </c>
      <c r="F21" t="s">
        <v>67</v>
      </c>
      <c r="G21" t="s">
        <v>68</v>
      </c>
      <c r="H21" t="s">
        <v>69</v>
      </c>
      <c r="I21" t="s">
        <v>69</v>
      </c>
      <c r="J21" t="s">
        <v>70</v>
      </c>
      <c r="K21" t="s">
        <v>71</v>
      </c>
      <c r="L21">
        <v>213.12432861328099</v>
      </c>
      <c r="M21"/>
      <c r="N21"/>
      <c r="O21">
        <v>12.2833337783813</v>
      </c>
      <c r="P21">
        <v>9.0313463211059606</v>
      </c>
      <c r="Q21">
        <v>18299</v>
      </c>
      <c r="R21">
        <v>165</v>
      </c>
      <c r="S21">
        <v>18134</v>
      </c>
      <c r="T21">
        <v>0</v>
      </c>
      <c r="U21">
        <v>0</v>
      </c>
      <c r="V21">
        <v>0</v>
      </c>
      <c r="W21">
        <v>0</v>
      </c>
      <c r="X21"/>
      <c r="Y21"/>
      <c r="Z21"/>
      <c r="AA21"/>
      <c r="AB21"/>
      <c r="AC21"/>
      <c r="AD21"/>
      <c r="AE21"/>
      <c r="AF21">
        <v>5655.19384765625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>
        <v>6199.5528616240499</v>
      </c>
      <c r="AU21">
        <v>4737.0330761944897</v>
      </c>
      <c r="AV21">
        <v>4750.2204506191201</v>
      </c>
      <c r="AW21"/>
      <c r="AX21"/>
      <c r="AY21"/>
      <c r="AZ21"/>
      <c r="BA21">
        <v>11.486097335815399</v>
      </c>
      <c r="BB21">
        <v>9.8269214630127006</v>
      </c>
      <c r="BC21"/>
      <c r="BD21"/>
      <c r="BE21"/>
      <c r="BF21"/>
      <c r="BG21"/>
      <c r="BH21"/>
      <c r="BI21"/>
      <c r="BJ21"/>
      <c r="BK21"/>
      <c r="BL21"/>
      <c r="BM21"/>
      <c r="BN21"/>
    </row>
    <row r="22" spans="1:66" x14ac:dyDescent="0.35">
      <c r="A22" t="s">
        <v>101</v>
      </c>
      <c r="B22" t="s">
        <v>173</v>
      </c>
      <c r="C22" t="s">
        <v>66</v>
      </c>
      <c r="D22">
        <f t="shared" si="0"/>
        <v>23.271386718750001</v>
      </c>
      <c r="E22">
        <v>5.8178467750549299</v>
      </c>
      <c r="F22" t="s">
        <v>67</v>
      </c>
      <c r="G22" t="s">
        <v>68</v>
      </c>
      <c r="H22" t="s">
        <v>69</v>
      </c>
      <c r="I22" t="s">
        <v>69</v>
      </c>
      <c r="J22" t="s">
        <v>70</v>
      </c>
      <c r="K22" t="s">
        <v>71</v>
      </c>
      <c r="L22">
        <v>116.35693359375</v>
      </c>
      <c r="M22"/>
      <c r="N22"/>
      <c r="O22">
        <v>7.2121329307556197</v>
      </c>
      <c r="P22">
        <v>4.6168656349182102</v>
      </c>
      <c r="Q22">
        <v>15812</v>
      </c>
      <c r="R22">
        <v>78</v>
      </c>
      <c r="S22">
        <v>15734</v>
      </c>
      <c r="T22">
        <v>0</v>
      </c>
      <c r="U22">
        <v>0</v>
      </c>
      <c r="V22">
        <v>0</v>
      </c>
      <c r="W22">
        <v>0</v>
      </c>
      <c r="X22"/>
      <c r="Y22"/>
      <c r="Z22"/>
      <c r="AA22"/>
      <c r="AB22"/>
      <c r="AC22"/>
      <c r="AD22"/>
      <c r="AE22"/>
      <c r="AF22">
        <v>4716.5205078125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>
        <v>5925.37617688301</v>
      </c>
      <c r="AU22">
        <v>3810.778107314</v>
      </c>
      <c r="AV22">
        <v>3821.2093398858701</v>
      </c>
      <c r="AW22"/>
      <c r="AX22"/>
      <c r="AY22"/>
      <c r="AZ22"/>
      <c r="BA22">
        <v>6.5004181861877397</v>
      </c>
      <c r="BB22">
        <v>5.1850676536560103</v>
      </c>
      <c r="BC22"/>
      <c r="BD22"/>
      <c r="BE22"/>
      <c r="BF22"/>
      <c r="BG22"/>
      <c r="BH22"/>
      <c r="BI22"/>
      <c r="BJ22"/>
      <c r="BK22"/>
      <c r="BL22"/>
      <c r="BM22"/>
      <c r="BN22"/>
    </row>
    <row r="23" spans="1:66" x14ac:dyDescent="0.35">
      <c r="A23" t="s">
        <v>82</v>
      </c>
      <c r="B23" t="s">
        <v>173</v>
      </c>
      <c r="C23" t="s">
        <v>90</v>
      </c>
      <c r="D23">
        <f t="shared" si="0"/>
        <v>34.222744750976602</v>
      </c>
      <c r="E23">
        <v>8.5556859970092791</v>
      </c>
      <c r="F23" t="s">
        <v>67</v>
      </c>
      <c r="G23" t="s">
        <v>68</v>
      </c>
      <c r="H23" t="s">
        <v>69</v>
      </c>
      <c r="I23" t="s">
        <v>69</v>
      </c>
      <c r="J23" t="s">
        <v>70</v>
      </c>
      <c r="K23" t="s">
        <v>71</v>
      </c>
      <c r="L23">
        <v>171.11372375488301</v>
      </c>
      <c r="M23"/>
      <c r="N23"/>
      <c r="O23">
        <v>10.0625667572021</v>
      </c>
      <c r="P23">
        <v>7.0507316589355504</v>
      </c>
      <c r="Q23">
        <v>17113</v>
      </c>
      <c r="R23">
        <v>124</v>
      </c>
      <c r="S23">
        <v>16989</v>
      </c>
      <c r="T23">
        <v>0</v>
      </c>
      <c r="U23">
        <v>0</v>
      </c>
      <c r="V23">
        <v>0</v>
      </c>
      <c r="W23">
        <v>0</v>
      </c>
      <c r="X23"/>
      <c r="Y23"/>
      <c r="Z23"/>
      <c r="AA23"/>
      <c r="AB23"/>
      <c r="AC23"/>
      <c r="AD23"/>
      <c r="AE23"/>
      <c r="AF23">
        <v>5655.19384765625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>
        <v>6294.4917346585198</v>
      </c>
      <c r="AU23">
        <v>4716.4998096482004</v>
      </c>
      <c r="AV23">
        <v>4727.9338655531701</v>
      </c>
      <c r="AW23"/>
      <c r="AX23"/>
      <c r="AY23"/>
      <c r="AZ23"/>
      <c r="BA23">
        <v>9.3242616653442401</v>
      </c>
      <c r="BB23">
        <v>7.7876114845275897</v>
      </c>
      <c r="BC23"/>
      <c r="BD23"/>
      <c r="BE23"/>
      <c r="BF23"/>
      <c r="BG23"/>
      <c r="BH23"/>
      <c r="BI23"/>
      <c r="BJ23"/>
      <c r="BK23"/>
      <c r="BL23"/>
      <c r="BM23"/>
      <c r="BN23"/>
    </row>
    <row r="24" spans="1:66" x14ac:dyDescent="0.35">
      <c r="A24" t="s">
        <v>102</v>
      </c>
      <c r="B24" t="s">
        <v>176</v>
      </c>
      <c r="C24" t="s">
        <v>66</v>
      </c>
      <c r="D24">
        <f t="shared" si="0"/>
        <v>27.536328125000001</v>
      </c>
      <c r="E24">
        <v>6.8840818405151403</v>
      </c>
      <c r="F24" t="s">
        <v>67</v>
      </c>
      <c r="G24" t="s">
        <v>68</v>
      </c>
      <c r="H24" t="s">
        <v>69</v>
      </c>
      <c r="I24" t="s">
        <v>69</v>
      </c>
      <c r="J24" t="s">
        <v>70</v>
      </c>
      <c r="K24" t="s">
        <v>71</v>
      </c>
      <c r="L24">
        <v>137.681640625</v>
      </c>
      <c r="M24"/>
      <c r="N24"/>
      <c r="O24">
        <v>8.4314184188842791</v>
      </c>
      <c r="P24">
        <v>5.5397744178771999</v>
      </c>
      <c r="Q24">
        <v>15083</v>
      </c>
      <c r="R24">
        <v>88</v>
      </c>
      <c r="S24">
        <v>14995</v>
      </c>
      <c r="T24">
        <v>0</v>
      </c>
      <c r="U24">
        <v>0</v>
      </c>
      <c r="V24">
        <v>0</v>
      </c>
      <c r="W24">
        <v>0</v>
      </c>
      <c r="X24"/>
      <c r="Y24"/>
      <c r="Z24"/>
      <c r="AA24"/>
      <c r="AB24"/>
      <c r="AC24"/>
      <c r="AD24"/>
      <c r="AE24"/>
      <c r="AF24">
        <v>4716.5205078125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>
        <v>5898.0147372159099</v>
      </c>
      <c r="AU24">
        <v>3790.3726561848698</v>
      </c>
      <c r="AV24">
        <v>3802.66944748175</v>
      </c>
      <c r="AW24"/>
      <c r="AX24"/>
      <c r="AY24"/>
      <c r="AZ24"/>
      <c r="BA24">
        <v>7.64316749572754</v>
      </c>
      <c r="BB24">
        <v>6.1773128509521502</v>
      </c>
      <c r="BC24"/>
      <c r="BD24"/>
      <c r="BE24"/>
      <c r="BF24"/>
      <c r="BG24"/>
      <c r="BH24"/>
      <c r="BI24"/>
      <c r="BJ24"/>
      <c r="BK24"/>
      <c r="BL24"/>
      <c r="BM24"/>
      <c r="BN24"/>
    </row>
    <row r="25" spans="1:66" x14ac:dyDescent="0.35">
      <c r="A25" t="s">
        <v>83</v>
      </c>
      <c r="B25" t="s">
        <v>176</v>
      </c>
      <c r="C25" t="s">
        <v>90</v>
      </c>
      <c r="D25">
        <f t="shared" si="0"/>
        <v>32.129684448242202</v>
      </c>
      <c r="E25">
        <v>8.0324211120605504</v>
      </c>
      <c r="F25" t="s">
        <v>67</v>
      </c>
      <c r="G25" t="s">
        <v>68</v>
      </c>
      <c r="H25" t="s">
        <v>69</v>
      </c>
      <c r="I25" t="s">
        <v>69</v>
      </c>
      <c r="J25" t="s">
        <v>70</v>
      </c>
      <c r="K25" t="s">
        <v>71</v>
      </c>
      <c r="L25">
        <v>160.64842224121099</v>
      </c>
      <c r="M25"/>
      <c r="N25"/>
      <c r="O25">
        <v>9.4888172149658203</v>
      </c>
      <c r="P25">
        <v>6.5778274536132804</v>
      </c>
      <c r="Q25">
        <v>17195</v>
      </c>
      <c r="R25">
        <v>117</v>
      </c>
      <c r="S25">
        <v>17078</v>
      </c>
      <c r="T25">
        <v>0</v>
      </c>
      <c r="U25">
        <v>0</v>
      </c>
      <c r="V25">
        <v>0</v>
      </c>
      <c r="W25">
        <v>0</v>
      </c>
      <c r="X25"/>
      <c r="Y25"/>
      <c r="Z25"/>
      <c r="AA25"/>
      <c r="AB25"/>
      <c r="AC25"/>
      <c r="AD25"/>
      <c r="AE25"/>
      <c r="AF25">
        <v>5655.19384765625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>
        <v>6350.0922100360604</v>
      </c>
      <c r="AU25">
        <v>4802.3727569455004</v>
      </c>
      <c r="AV25">
        <v>4812.9039099557604</v>
      </c>
      <c r="AW25"/>
      <c r="AX25"/>
      <c r="AY25"/>
      <c r="AZ25"/>
      <c r="BA25">
        <v>8.7752552032470703</v>
      </c>
      <c r="BB25">
        <v>7.29005670547485</v>
      </c>
      <c r="BC25"/>
      <c r="BD25"/>
      <c r="BE25"/>
      <c r="BF25"/>
      <c r="BG25"/>
      <c r="BH25"/>
      <c r="BI25"/>
      <c r="BJ25"/>
      <c r="BK25"/>
      <c r="BL25"/>
      <c r="BM25"/>
      <c r="BN25"/>
    </row>
    <row r="26" spans="1:66" x14ac:dyDescent="0.35">
      <c r="A26" t="s">
        <v>103</v>
      </c>
      <c r="B26" t="s">
        <v>179</v>
      </c>
      <c r="C26" t="s">
        <v>66</v>
      </c>
      <c r="D26">
        <f t="shared" si="0"/>
        <v>33.117309570312599</v>
      </c>
      <c r="E26">
        <v>8.2793273925781303</v>
      </c>
      <c r="F26" t="s">
        <v>67</v>
      </c>
      <c r="G26" t="s">
        <v>68</v>
      </c>
      <c r="H26" t="s">
        <v>69</v>
      </c>
      <c r="I26" t="s">
        <v>69</v>
      </c>
      <c r="J26" t="s">
        <v>70</v>
      </c>
      <c r="K26" t="s">
        <v>71</v>
      </c>
      <c r="L26">
        <v>165.58654785156301</v>
      </c>
      <c r="M26"/>
      <c r="N26"/>
      <c r="O26">
        <v>10.047203063964799</v>
      </c>
      <c r="P26">
        <v>6.7335014343261701</v>
      </c>
      <c r="Q26">
        <v>13832</v>
      </c>
      <c r="R26">
        <v>97</v>
      </c>
      <c r="S26">
        <v>13735</v>
      </c>
      <c r="T26">
        <v>0</v>
      </c>
      <c r="U26">
        <v>0</v>
      </c>
      <c r="V26">
        <v>0</v>
      </c>
      <c r="W26">
        <v>0</v>
      </c>
      <c r="X26"/>
      <c r="Y26"/>
      <c r="Z26"/>
      <c r="AA26"/>
      <c r="AB26"/>
      <c r="AC26"/>
      <c r="AD26"/>
      <c r="AE26"/>
      <c r="AF26">
        <v>4716.5205078125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>
        <v>5876.3836632168204</v>
      </c>
      <c r="AU26">
        <v>3841.3417410435</v>
      </c>
      <c r="AV26">
        <v>3855.61292861224</v>
      </c>
      <c r="AW26"/>
      <c r="AX26"/>
      <c r="AY26"/>
      <c r="AZ26"/>
      <c r="BA26">
        <v>9.1478471755981392</v>
      </c>
      <c r="BB26">
        <v>7.4680275917053196</v>
      </c>
      <c r="BC26"/>
      <c r="BD26"/>
      <c r="BE26"/>
      <c r="BF26"/>
      <c r="BG26"/>
      <c r="BH26"/>
      <c r="BI26"/>
      <c r="BJ26"/>
      <c r="BK26"/>
      <c r="BL26"/>
      <c r="BM26"/>
      <c r="BN26"/>
    </row>
    <row r="27" spans="1:66" x14ac:dyDescent="0.35">
      <c r="A27" t="s">
        <v>84</v>
      </c>
      <c r="B27" t="s">
        <v>179</v>
      </c>
      <c r="C27" t="s">
        <v>90</v>
      </c>
      <c r="D27">
        <f t="shared" si="0"/>
        <v>42.150631713867199</v>
      </c>
      <c r="E27">
        <v>10.5376577377319</v>
      </c>
      <c r="F27" t="s">
        <v>67</v>
      </c>
      <c r="G27" t="s">
        <v>68</v>
      </c>
      <c r="H27" t="s">
        <v>69</v>
      </c>
      <c r="I27" t="s">
        <v>69</v>
      </c>
      <c r="J27" t="s">
        <v>70</v>
      </c>
      <c r="K27" t="s">
        <v>71</v>
      </c>
      <c r="L27">
        <v>210.75315856933599</v>
      </c>
      <c r="M27"/>
      <c r="N27"/>
      <c r="O27">
        <v>12.3938941955566</v>
      </c>
      <c r="P27">
        <v>8.6843442916870099</v>
      </c>
      <c r="Q27">
        <v>13906</v>
      </c>
      <c r="R27">
        <v>124</v>
      </c>
      <c r="S27">
        <v>13782</v>
      </c>
      <c r="T27">
        <v>0</v>
      </c>
      <c r="U27">
        <v>0</v>
      </c>
      <c r="V27">
        <v>0</v>
      </c>
      <c r="W27">
        <v>0</v>
      </c>
      <c r="X27"/>
      <c r="Y27"/>
      <c r="Z27"/>
      <c r="AA27"/>
      <c r="AB27"/>
      <c r="AC27"/>
      <c r="AD27"/>
      <c r="AE27"/>
      <c r="AF27">
        <v>5655.19384765625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>
        <v>6391.6572068737396</v>
      </c>
      <c r="AU27">
        <v>4812.9997384992103</v>
      </c>
      <c r="AV27">
        <v>4827.0766496223196</v>
      </c>
      <c r="AW27"/>
      <c r="AX27"/>
      <c r="AY27"/>
      <c r="AZ27"/>
      <c r="BA27">
        <v>11.484351158142101</v>
      </c>
      <c r="BB27">
        <v>9.5917253494262695</v>
      </c>
      <c r="BC27"/>
      <c r="BD27"/>
      <c r="BE27"/>
      <c r="BF27"/>
      <c r="BG27"/>
      <c r="BH27"/>
      <c r="BI27"/>
      <c r="BJ27"/>
      <c r="BK27"/>
      <c r="BL27"/>
      <c r="BM27"/>
      <c r="BN27"/>
    </row>
    <row r="28" spans="1:66" x14ac:dyDescent="0.35">
      <c r="A28" t="s">
        <v>104</v>
      </c>
      <c r="B28" t="s">
        <v>182</v>
      </c>
      <c r="C28" t="s">
        <v>66</v>
      </c>
      <c r="D28">
        <f t="shared" si="0"/>
        <v>34.405322265625003</v>
      </c>
      <c r="E28">
        <v>8.6013307571411097</v>
      </c>
      <c r="F28" t="s">
        <v>67</v>
      </c>
      <c r="G28" t="s">
        <v>68</v>
      </c>
      <c r="H28" t="s">
        <v>69</v>
      </c>
      <c r="I28" t="s">
        <v>69</v>
      </c>
      <c r="J28" t="s">
        <v>70</v>
      </c>
      <c r="K28" t="s">
        <v>71</v>
      </c>
      <c r="L28">
        <v>172.026611328125</v>
      </c>
      <c r="M28"/>
      <c r="N28"/>
      <c r="O28">
        <v>10.4382677078247</v>
      </c>
      <c r="P28">
        <v>6.9952044486999503</v>
      </c>
      <c r="Q28">
        <v>13316</v>
      </c>
      <c r="R28">
        <v>97</v>
      </c>
      <c r="S28">
        <v>13219</v>
      </c>
      <c r="T28">
        <v>0</v>
      </c>
      <c r="U28">
        <v>0</v>
      </c>
      <c r="V28">
        <v>0</v>
      </c>
      <c r="W28">
        <v>0</v>
      </c>
      <c r="X28"/>
      <c r="Y28"/>
      <c r="Z28"/>
      <c r="AA28"/>
      <c r="AB28"/>
      <c r="AC28"/>
      <c r="AD28"/>
      <c r="AE28"/>
      <c r="AF28">
        <v>4716.5205078125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>
        <v>5919.9848934842103</v>
      </c>
      <c r="AU28">
        <v>3842.2142530955398</v>
      </c>
      <c r="AV28">
        <v>3857.34971059912</v>
      </c>
      <c r="AW28"/>
      <c r="AX28"/>
      <c r="AY28"/>
      <c r="AZ28"/>
      <c r="BA28">
        <v>9.5037651062011701</v>
      </c>
      <c r="BB28">
        <v>7.7583723068237296</v>
      </c>
      <c r="BC28"/>
      <c r="BD28"/>
      <c r="BE28"/>
      <c r="BF28"/>
      <c r="BG28"/>
      <c r="BH28"/>
      <c r="BI28"/>
      <c r="BJ28"/>
      <c r="BK28"/>
      <c r="BL28"/>
      <c r="BM28"/>
      <c r="BN28"/>
    </row>
    <row r="29" spans="1:66" x14ac:dyDescent="0.35">
      <c r="A29" t="s">
        <v>85</v>
      </c>
      <c r="B29" t="s">
        <v>182</v>
      </c>
      <c r="C29" t="s">
        <v>90</v>
      </c>
      <c r="D29">
        <f t="shared" si="0"/>
        <v>42.662869262695395</v>
      </c>
      <c r="E29">
        <v>10.665717124939</v>
      </c>
      <c r="F29" t="s">
        <v>67</v>
      </c>
      <c r="G29" t="s">
        <v>68</v>
      </c>
      <c r="H29" t="s">
        <v>69</v>
      </c>
      <c r="I29" t="s">
        <v>69</v>
      </c>
      <c r="J29" t="s">
        <v>70</v>
      </c>
      <c r="K29" t="s">
        <v>71</v>
      </c>
      <c r="L29">
        <v>213.31434631347699</v>
      </c>
      <c r="M29"/>
      <c r="N29"/>
      <c r="O29">
        <v>12.5149173736572</v>
      </c>
      <c r="P29">
        <v>8.8194189071655291</v>
      </c>
      <c r="Q29">
        <v>14183</v>
      </c>
      <c r="R29">
        <v>128</v>
      </c>
      <c r="S29">
        <v>14055</v>
      </c>
      <c r="T29">
        <v>0</v>
      </c>
      <c r="U29">
        <v>0</v>
      </c>
      <c r="V29">
        <v>0</v>
      </c>
      <c r="W29">
        <v>0</v>
      </c>
      <c r="X29"/>
      <c r="Y29"/>
      <c r="Z29"/>
      <c r="AA29"/>
      <c r="AB29"/>
      <c r="AC29"/>
      <c r="AD29"/>
      <c r="AE29"/>
      <c r="AF29">
        <v>5655.19384765625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>
        <v>6232.3587951660202</v>
      </c>
      <c r="AU29">
        <v>4755.4942366831801</v>
      </c>
      <c r="AV29">
        <v>4768.8227753199499</v>
      </c>
      <c r="AW29"/>
      <c r="AX29"/>
      <c r="AY29"/>
      <c r="AZ29"/>
      <c r="BA29">
        <v>11.608823776245099</v>
      </c>
      <c r="BB29">
        <v>9.7233667373657209</v>
      </c>
      <c r="BC29"/>
      <c r="BD29"/>
      <c r="BE29"/>
      <c r="BF29"/>
      <c r="BG29"/>
      <c r="BH29"/>
      <c r="BI29"/>
      <c r="BJ29"/>
      <c r="BK29"/>
      <c r="BL29"/>
      <c r="BM29"/>
      <c r="BN29"/>
    </row>
    <row r="30" spans="1:66" x14ac:dyDescent="0.35">
      <c r="A30" t="s">
        <v>98</v>
      </c>
      <c r="B30" t="s">
        <v>86</v>
      </c>
      <c r="C30" t="s">
        <v>66</v>
      </c>
      <c r="D30">
        <f t="shared" si="0"/>
        <v>0</v>
      </c>
      <c r="E30">
        <v>0</v>
      </c>
      <c r="F30" t="s">
        <v>67</v>
      </c>
      <c r="G30" t="s">
        <v>68</v>
      </c>
      <c r="H30" t="s">
        <v>69</v>
      </c>
      <c r="I30" t="s">
        <v>69</v>
      </c>
      <c r="J30" t="s">
        <v>70</v>
      </c>
      <c r="K30" t="s">
        <v>71</v>
      </c>
      <c r="L30">
        <v>0</v>
      </c>
      <c r="M30"/>
      <c r="N30"/>
      <c r="O30">
        <v>0.21409210562705999</v>
      </c>
      <c r="P30">
        <v>0</v>
      </c>
      <c r="Q30">
        <v>16465</v>
      </c>
      <c r="R30">
        <v>0</v>
      </c>
      <c r="S30">
        <v>16465</v>
      </c>
      <c r="T30">
        <v>0</v>
      </c>
      <c r="U30">
        <v>0</v>
      </c>
      <c r="V30">
        <v>0</v>
      </c>
      <c r="W30">
        <v>0</v>
      </c>
      <c r="X30"/>
      <c r="Y30"/>
      <c r="Z30"/>
      <c r="AA30"/>
      <c r="AB30"/>
      <c r="AC30"/>
      <c r="AD30"/>
      <c r="AE30"/>
      <c r="AF30">
        <v>4716.5205078125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>
        <v>0</v>
      </c>
      <c r="AU30">
        <v>3698.8907113277701</v>
      </c>
      <c r="AV30">
        <v>3698.8907113277701</v>
      </c>
      <c r="AW30"/>
      <c r="AX30"/>
      <c r="AY30"/>
      <c r="AZ30"/>
      <c r="BA30">
        <v>9.7822964191436795E-2</v>
      </c>
      <c r="BB30">
        <v>0</v>
      </c>
      <c r="BC30"/>
      <c r="BD30"/>
      <c r="BE30"/>
      <c r="BF30"/>
      <c r="BG30"/>
      <c r="BH30"/>
      <c r="BI30"/>
      <c r="BJ30"/>
      <c r="BK30"/>
      <c r="BL30"/>
      <c r="BM30"/>
      <c r="BN30"/>
    </row>
    <row r="31" spans="1:66" x14ac:dyDescent="0.35">
      <c r="A31" t="s">
        <v>79</v>
      </c>
      <c r="B31" t="s">
        <v>86</v>
      </c>
      <c r="C31" t="s">
        <v>90</v>
      </c>
      <c r="D31">
        <f t="shared" si="0"/>
        <v>1.297208309173584</v>
      </c>
      <c r="E31">
        <v>0.324302077293396</v>
      </c>
      <c r="F31" t="s">
        <v>67</v>
      </c>
      <c r="G31" t="s">
        <v>68</v>
      </c>
      <c r="H31" t="s">
        <v>69</v>
      </c>
      <c r="I31" t="s">
        <v>69</v>
      </c>
      <c r="J31" t="s">
        <v>70</v>
      </c>
      <c r="K31" t="s">
        <v>71</v>
      </c>
      <c r="L31">
        <v>6.4860415458679199</v>
      </c>
      <c r="M31"/>
      <c r="N31"/>
      <c r="O31">
        <v>0.70482230186462402</v>
      </c>
      <c r="P31">
        <v>0.11401441693306</v>
      </c>
      <c r="Q31">
        <v>18141</v>
      </c>
      <c r="R31">
        <v>5</v>
      </c>
      <c r="S31">
        <v>18136</v>
      </c>
      <c r="T31">
        <v>0</v>
      </c>
      <c r="U31">
        <v>0</v>
      </c>
      <c r="V31">
        <v>0</v>
      </c>
      <c r="W31">
        <v>0</v>
      </c>
      <c r="X31"/>
      <c r="Y31"/>
      <c r="Z31"/>
      <c r="AA31"/>
      <c r="AB31"/>
      <c r="AC31"/>
      <c r="AD31"/>
      <c r="AE31"/>
      <c r="AF31">
        <v>5655.19384765625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>
        <v>10765.6116210938</v>
      </c>
      <c r="AU31">
        <v>4727.5810944263103</v>
      </c>
      <c r="AV31">
        <v>4729.2452889378101</v>
      </c>
      <c r="AW31"/>
      <c r="AX31"/>
      <c r="AY31"/>
      <c r="AZ31"/>
      <c r="BA31">
        <v>0.49394762516021701</v>
      </c>
      <c r="BB31">
        <v>0.19885142147540999</v>
      </c>
      <c r="BC31"/>
      <c r="BD31"/>
      <c r="BE31"/>
      <c r="BF31"/>
      <c r="BG31"/>
      <c r="BH31"/>
      <c r="BI31"/>
      <c r="BJ31"/>
      <c r="BK31"/>
      <c r="BL31"/>
      <c r="BM31"/>
      <c r="BN31"/>
    </row>
    <row r="32" spans="1:66" x14ac:dyDescent="0.35">
      <c r="A32" t="s">
        <v>105</v>
      </c>
      <c r="B32" t="s">
        <v>88</v>
      </c>
      <c r="C32" t="s">
        <v>66</v>
      </c>
      <c r="D32">
        <f t="shared" si="0"/>
        <v>32.530865478515601</v>
      </c>
      <c r="E32">
        <v>8.1327161788940394</v>
      </c>
      <c r="F32" t="s">
        <v>67</v>
      </c>
      <c r="G32" t="s">
        <v>68</v>
      </c>
      <c r="H32" t="s">
        <v>69</v>
      </c>
      <c r="I32" t="s">
        <v>69</v>
      </c>
      <c r="J32" t="s">
        <v>70</v>
      </c>
      <c r="K32" t="s">
        <v>71</v>
      </c>
      <c r="L32">
        <v>162.65432739257801</v>
      </c>
      <c r="M32"/>
      <c r="N32"/>
      <c r="O32">
        <v>9.8985290527343803</v>
      </c>
      <c r="P32">
        <v>6.5919246673584002</v>
      </c>
      <c r="Q32">
        <v>13645</v>
      </c>
      <c r="R32">
        <v>94</v>
      </c>
      <c r="S32">
        <v>13551</v>
      </c>
      <c r="T32">
        <v>0</v>
      </c>
      <c r="U32">
        <v>0</v>
      </c>
      <c r="V32">
        <v>0</v>
      </c>
      <c r="W32">
        <v>0</v>
      </c>
      <c r="X32"/>
      <c r="Y32"/>
      <c r="Z32"/>
      <c r="AA32"/>
      <c r="AB32"/>
      <c r="AC32"/>
      <c r="AD32"/>
      <c r="AE32"/>
      <c r="AF32">
        <v>4716.5205078125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>
        <v>5829.2685287150898</v>
      </c>
      <c r="AU32">
        <v>3734.67334762685</v>
      </c>
      <c r="AV32">
        <v>3749.1029516592598</v>
      </c>
      <c r="AW32"/>
      <c r="AX32"/>
      <c r="AY32"/>
      <c r="AZ32"/>
      <c r="BA32">
        <v>8.9998264312744105</v>
      </c>
      <c r="BB32">
        <v>7.3235902786254901</v>
      </c>
      <c r="BC32"/>
      <c r="BD32"/>
      <c r="BE32"/>
      <c r="BF32"/>
      <c r="BG32"/>
      <c r="BH32"/>
      <c r="BI32"/>
      <c r="BJ32"/>
      <c r="BK32"/>
      <c r="BL32"/>
      <c r="BM32"/>
      <c r="BN32"/>
    </row>
    <row r="33" spans="1:66" x14ac:dyDescent="0.35">
      <c r="A33" t="s">
        <v>87</v>
      </c>
      <c r="B33" t="s">
        <v>88</v>
      </c>
      <c r="C33" t="s">
        <v>90</v>
      </c>
      <c r="D33">
        <f t="shared" si="0"/>
        <v>34.031524658203196</v>
      </c>
      <c r="E33">
        <v>8.5078811645507795</v>
      </c>
      <c r="F33" t="s">
        <v>67</v>
      </c>
      <c r="G33" t="s">
        <v>68</v>
      </c>
      <c r="H33" t="s">
        <v>69</v>
      </c>
      <c r="I33" t="s">
        <v>69</v>
      </c>
      <c r="J33" t="s">
        <v>70</v>
      </c>
      <c r="K33" t="s">
        <v>71</v>
      </c>
      <c r="L33">
        <v>170.15762329101599</v>
      </c>
      <c r="M33"/>
      <c r="N33"/>
      <c r="O33">
        <v>10.070720672607401</v>
      </c>
      <c r="P33">
        <v>6.9471139907836896</v>
      </c>
      <c r="Q33">
        <v>15821</v>
      </c>
      <c r="R33">
        <v>114</v>
      </c>
      <c r="S33">
        <v>15707</v>
      </c>
      <c r="T33">
        <v>0</v>
      </c>
      <c r="U33">
        <v>0</v>
      </c>
      <c r="V33">
        <v>0</v>
      </c>
      <c r="W33">
        <v>0</v>
      </c>
      <c r="X33"/>
      <c r="Y33"/>
      <c r="Z33"/>
      <c r="AA33"/>
      <c r="AB33"/>
      <c r="AC33"/>
      <c r="AD33"/>
      <c r="AE33"/>
      <c r="AF33">
        <v>5655.19384765625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>
        <v>6303.4755516721498</v>
      </c>
      <c r="AU33">
        <v>4641.5273537288804</v>
      </c>
      <c r="AV33">
        <v>4653.50270892551</v>
      </c>
      <c r="AW33"/>
      <c r="AX33"/>
      <c r="AY33"/>
      <c r="AZ33"/>
      <c r="BA33">
        <v>9.3049888610839808</v>
      </c>
      <c r="BB33">
        <v>7.7113122940063503</v>
      </c>
      <c r="BC33"/>
      <c r="BD33"/>
      <c r="BE33"/>
      <c r="BF33"/>
      <c r="BG33"/>
      <c r="BH33"/>
      <c r="BI33"/>
      <c r="BJ33"/>
      <c r="BK33"/>
      <c r="BL33"/>
      <c r="BM33"/>
      <c r="BN33"/>
    </row>
  </sheetData>
  <autoFilter ref="A1:BN1" xr:uid="{1393F346-6381-8744-9C0C-FDEF939FD79E}">
    <sortState xmlns:xlrd2="http://schemas.microsoft.com/office/spreadsheetml/2017/richdata2" ref="A2:BN33">
      <sortCondition ref="B1:B3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0790-5FA6-364A-91C9-F8E9D0ED2819}">
  <dimension ref="A1"/>
  <sheetViews>
    <sheetView workbookViewId="0">
      <selection activeCell="A53" sqref="A53"/>
    </sheetView>
  </sheetViews>
  <sheetFormatPr defaultColWidth="10.90625"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C316-F91E-D641-95B9-B71FABD7336C}">
  <dimension ref="A1:T37"/>
  <sheetViews>
    <sheetView topLeftCell="A3" zoomScale="150" workbookViewId="0">
      <selection activeCell="D7" sqref="D7:D14"/>
    </sheetView>
  </sheetViews>
  <sheetFormatPr defaultColWidth="10.81640625" defaultRowHeight="15.5" x14ac:dyDescent="0.35"/>
  <cols>
    <col min="1" max="1" width="10.81640625" style="14"/>
    <col min="2" max="2" width="15.453125" style="14" customWidth="1"/>
    <col min="3" max="3" width="17" style="14" customWidth="1"/>
    <col min="4" max="4" width="16.6328125" style="14" bestFit="1" customWidth="1"/>
    <col min="5" max="5" width="16.6328125" style="14" customWidth="1"/>
    <col min="6" max="6" width="16.6328125" style="14" bestFit="1" customWidth="1"/>
    <col min="7" max="7" width="15.81640625" style="14" customWidth="1"/>
    <col min="8" max="8" width="16.6328125" style="14" bestFit="1" customWidth="1"/>
    <col min="9" max="9" width="17.36328125" style="14" customWidth="1"/>
    <col min="10" max="10" width="16.6328125" style="14" bestFit="1" customWidth="1"/>
    <col min="11" max="11" width="17.1796875" style="14" customWidth="1"/>
    <col min="12" max="12" width="16.6328125" style="14" bestFit="1" customWidth="1"/>
    <col min="13" max="13" width="16.453125" style="14" customWidth="1"/>
    <col min="14" max="14" width="16.6328125" style="14" bestFit="1" customWidth="1"/>
    <col min="15" max="16384" width="10.81640625" style="14"/>
  </cols>
  <sheetData>
    <row r="1" spans="1:14" x14ac:dyDescent="0.35">
      <c r="A1" s="14" t="s">
        <v>159</v>
      </c>
    </row>
    <row r="3" spans="1:14" x14ac:dyDescent="0.35">
      <c r="B3" s="14" t="s">
        <v>160</v>
      </c>
    </row>
    <row r="4" spans="1:14" ht="16" thickBot="1" x14ac:dyDescent="0.4">
      <c r="C4" s="88" t="s">
        <v>161</v>
      </c>
      <c r="D4" s="88"/>
      <c r="E4" s="88"/>
      <c r="F4" s="88"/>
    </row>
    <row r="5" spans="1:14" x14ac:dyDescent="0.35">
      <c r="B5" s="15" t="s">
        <v>162</v>
      </c>
      <c r="C5" s="16">
        <v>1</v>
      </c>
      <c r="D5" s="16">
        <v>2</v>
      </c>
      <c r="E5" s="16">
        <v>3</v>
      </c>
      <c r="F5" s="16">
        <v>4</v>
      </c>
      <c r="G5" s="16">
        <v>5</v>
      </c>
      <c r="H5" s="16">
        <v>6</v>
      </c>
      <c r="I5" s="16">
        <v>7</v>
      </c>
      <c r="J5" s="16">
        <v>8</v>
      </c>
      <c r="K5" s="16">
        <v>9</v>
      </c>
      <c r="L5" s="16">
        <v>10</v>
      </c>
      <c r="M5" s="16">
        <v>11</v>
      </c>
      <c r="N5" s="17">
        <v>12</v>
      </c>
    </row>
    <row r="6" spans="1:14" ht="16" thickBot="1" x14ac:dyDescent="0.4">
      <c r="B6" s="18"/>
      <c r="C6" s="19" t="s">
        <v>90</v>
      </c>
      <c r="D6" s="19" t="s">
        <v>90</v>
      </c>
      <c r="E6" s="20" t="s">
        <v>66</v>
      </c>
      <c r="F6" s="20" t="s">
        <v>66</v>
      </c>
      <c r="G6" s="21"/>
      <c r="H6" s="21"/>
      <c r="I6" s="22"/>
      <c r="J6" s="22"/>
      <c r="K6" s="23"/>
      <c r="L6" s="23"/>
      <c r="M6" s="21"/>
      <c r="N6" s="21"/>
    </row>
    <row r="7" spans="1:14" x14ac:dyDescent="0.35">
      <c r="B7" s="18" t="s">
        <v>163</v>
      </c>
      <c r="C7" s="24" t="s">
        <v>164</v>
      </c>
      <c r="D7" s="25" t="s">
        <v>86</v>
      </c>
      <c r="E7" s="26" t="s">
        <v>164</v>
      </c>
      <c r="F7" s="27" t="s">
        <v>86</v>
      </c>
      <c r="G7" s="28"/>
      <c r="H7" s="28"/>
      <c r="I7" s="29"/>
      <c r="J7" s="29"/>
      <c r="K7" s="30"/>
      <c r="L7" s="29"/>
      <c r="M7" s="28"/>
      <c r="N7" s="31"/>
    </row>
    <row r="8" spans="1:14" x14ac:dyDescent="0.35">
      <c r="B8" s="18" t="s">
        <v>165</v>
      </c>
      <c r="C8" s="32" t="s">
        <v>166</v>
      </c>
      <c r="D8" s="33" t="s">
        <v>167</v>
      </c>
      <c r="E8" s="34" t="s">
        <v>166</v>
      </c>
      <c r="F8" s="34" t="s">
        <v>167</v>
      </c>
      <c r="G8" s="35"/>
      <c r="H8" s="35"/>
      <c r="I8" s="36"/>
      <c r="J8" s="37"/>
      <c r="K8" s="38"/>
      <c r="L8" s="38"/>
      <c r="M8" s="35"/>
      <c r="N8" s="39"/>
    </row>
    <row r="9" spans="1:14" x14ac:dyDescent="0.35">
      <c r="B9" s="18" t="s">
        <v>168</v>
      </c>
      <c r="C9" s="32" t="s">
        <v>169</v>
      </c>
      <c r="D9" s="33" t="s">
        <v>170</v>
      </c>
      <c r="E9" s="34" t="s">
        <v>169</v>
      </c>
      <c r="F9" s="34" t="s">
        <v>170</v>
      </c>
      <c r="G9" s="35"/>
      <c r="H9" s="35"/>
      <c r="I9" s="36"/>
      <c r="J9" s="37"/>
      <c r="K9" s="38"/>
      <c r="L9" s="38"/>
      <c r="M9" s="35"/>
      <c r="N9" s="39"/>
    </row>
    <row r="10" spans="1:14" x14ac:dyDescent="0.35">
      <c r="B10" s="18" t="s">
        <v>171</v>
      </c>
      <c r="C10" s="32" t="s">
        <v>172</v>
      </c>
      <c r="D10" s="33" t="s">
        <v>173</v>
      </c>
      <c r="E10" s="34" t="s">
        <v>172</v>
      </c>
      <c r="F10" s="34" t="s">
        <v>173</v>
      </c>
      <c r="G10" s="35"/>
      <c r="H10" s="35"/>
      <c r="I10" s="36"/>
      <c r="J10" s="37"/>
      <c r="K10" s="38"/>
      <c r="L10" s="38"/>
      <c r="M10" s="35"/>
      <c r="N10" s="39"/>
    </row>
    <row r="11" spans="1:14" x14ac:dyDescent="0.35">
      <c r="B11" s="18" t="s">
        <v>174</v>
      </c>
      <c r="C11" s="32" t="s">
        <v>175</v>
      </c>
      <c r="D11" s="33" t="s">
        <v>176</v>
      </c>
      <c r="E11" s="34" t="s">
        <v>175</v>
      </c>
      <c r="F11" s="34" t="s">
        <v>176</v>
      </c>
      <c r="G11" s="35"/>
      <c r="H11" s="35"/>
      <c r="I11" s="36"/>
      <c r="J11" s="37"/>
      <c r="K11" s="38"/>
      <c r="L11" s="38"/>
      <c r="M11" s="35"/>
      <c r="N11" s="39"/>
    </row>
    <row r="12" spans="1:14" x14ac:dyDescent="0.35">
      <c r="B12" s="18" t="s">
        <v>177</v>
      </c>
      <c r="C12" s="32" t="s">
        <v>178</v>
      </c>
      <c r="D12" s="33" t="s">
        <v>179</v>
      </c>
      <c r="E12" s="34" t="s">
        <v>178</v>
      </c>
      <c r="F12" s="34" t="s">
        <v>179</v>
      </c>
      <c r="G12" s="35"/>
      <c r="H12" s="35"/>
      <c r="I12" s="36"/>
      <c r="J12" s="37"/>
      <c r="K12" s="38"/>
      <c r="L12" s="38"/>
      <c r="M12" s="35"/>
      <c r="N12" s="39"/>
    </row>
    <row r="13" spans="1:14" x14ac:dyDescent="0.35">
      <c r="B13" s="18" t="s">
        <v>180</v>
      </c>
      <c r="C13" s="32" t="s">
        <v>181</v>
      </c>
      <c r="D13" s="33" t="s">
        <v>182</v>
      </c>
      <c r="E13" s="34" t="s">
        <v>181</v>
      </c>
      <c r="F13" s="34" t="s">
        <v>182</v>
      </c>
      <c r="G13" s="35"/>
      <c r="H13" s="35"/>
      <c r="I13" s="36"/>
      <c r="J13" s="37"/>
      <c r="K13" s="38"/>
      <c r="L13" s="38"/>
      <c r="M13" s="35"/>
      <c r="N13" s="39"/>
    </row>
    <row r="14" spans="1:14" ht="16" thickBot="1" x14ac:dyDescent="0.4">
      <c r="B14" s="40" t="s">
        <v>183</v>
      </c>
      <c r="C14" s="41" t="s">
        <v>184</v>
      </c>
      <c r="D14" s="42" t="s">
        <v>88</v>
      </c>
      <c r="E14" s="43" t="s">
        <v>184</v>
      </c>
      <c r="F14" s="44" t="s">
        <v>88</v>
      </c>
      <c r="G14" s="45"/>
      <c r="H14" s="45"/>
      <c r="I14" s="46"/>
      <c r="J14" s="46"/>
      <c r="K14" s="47"/>
      <c r="L14" s="46"/>
      <c r="M14" s="45"/>
      <c r="N14" s="48"/>
    </row>
    <row r="15" spans="1:14" x14ac:dyDescent="0.35">
      <c r="C15" s="49"/>
      <c r="D15" s="49"/>
      <c r="E15" s="49"/>
      <c r="F15" s="49"/>
    </row>
    <row r="16" spans="1:14" x14ac:dyDescent="0.35">
      <c r="B16" s="50" t="s">
        <v>185</v>
      </c>
      <c r="C16" s="49"/>
      <c r="D16" s="49"/>
      <c r="E16" s="49"/>
    </row>
    <row r="17" spans="2:20" x14ac:dyDescent="0.35">
      <c r="C17" s="49"/>
      <c r="E17" s="49"/>
      <c r="F17" s="49"/>
    </row>
    <row r="18" spans="2:20" hidden="1" x14ac:dyDescent="0.35">
      <c r="B18" s="15" t="s">
        <v>162</v>
      </c>
      <c r="C18" s="51">
        <v>1</v>
      </c>
      <c r="D18" s="51">
        <v>2</v>
      </c>
      <c r="E18" s="51">
        <v>3</v>
      </c>
      <c r="F18" s="51">
        <v>4</v>
      </c>
      <c r="G18" s="16">
        <v>5</v>
      </c>
      <c r="H18" s="16">
        <v>6</v>
      </c>
      <c r="I18" s="16">
        <v>7</v>
      </c>
      <c r="J18" s="16">
        <v>8</v>
      </c>
      <c r="K18" s="16">
        <v>9</v>
      </c>
      <c r="L18" s="16">
        <v>10</v>
      </c>
      <c r="M18" s="16">
        <v>11</v>
      </c>
      <c r="N18" s="17">
        <v>12</v>
      </c>
    </row>
    <row r="19" spans="2:20" hidden="1" x14ac:dyDescent="0.35">
      <c r="B19" s="18"/>
      <c r="C19" s="52" t="s">
        <v>90</v>
      </c>
      <c r="D19" s="53" t="s">
        <v>90</v>
      </c>
      <c r="E19" s="53" t="s">
        <v>90</v>
      </c>
      <c r="F19" s="54" t="s">
        <v>90</v>
      </c>
      <c r="G19" s="53" t="s">
        <v>90</v>
      </c>
      <c r="H19" s="54" t="s">
        <v>90</v>
      </c>
      <c r="I19" s="55" t="s">
        <v>66</v>
      </c>
      <c r="J19" s="26" t="s">
        <v>66</v>
      </c>
      <c r="K19" s="26" t="s">
        <v>66</v>
      </c>
      <c r="L19" s="26" t="s">
        <v>66</v>
      </c>
      <c r="M19" s="26" t="s">
        <v>66</v>
      </c>
      <c r="N19" s="56" t="s">
        <v>66</v>
      </c>
      <c r="P19" s="14" t="str">
        <f>CONCATENATE(E20, "-5b")</f>
        <v>A08-8b-5b</v>
      </c>
      <c r="Q19" s="14" t="str">
        <f>CONCATENATE(F20, "-5b")</f>
        <v>NTC-8b-5b</v>
      </c>
      <c r="S19" s="55" t="s">
        <v>66</v>
      </c>
      <c r="T19" s="56" t="s">
        <v>66</v>
      </c>
    </row>
    <row r="20" spans="2:20" hidden="1" x14ac:dyDescent="0.35">
      <c r="B20" s="18" t="s">
        <v>163</v>
      </c>
      <c r="C20" s="32" t="s">
        <v>186</v>
      </c>
      <c r="D20" s="57" t="s">
        <v>187</v>
      </c>
      <c r="E20" s="57" t="s">
        <v>188</v>
      </c>
      <c r="F20" s="58" t="s">
        <v>189</v>
      </c>
      <c r="G20" s="57" t="s">
        <v>190</v>
      </c>
      <c r="H20" s="58" t="s">
        <v>86</v>
      </c>
      <c r="I20" s="59" t="s">
        <v>186</v>
      </c>
      <c r="J20" s="60" t="s">
        <v>187</v>
      </c>
      <c r="K20" s="34" t="s">
        <v>188</v>
      </c>
      <c r="L20" s="60" t="s">
        <v>189</v>
      </c>
      <c r="M20" s="34" t="s">
        <v>190</v>
      </c>
      <c r="N20" s="61" t="s">
        <v>86</v>
      </c>
      <c r="P20" s="14" t="str">
        <f t="shared" ref="P20:Q27" si="0">CONCATENATE(E21, "-5b")</f>
        <v>B08-8b-5b</v>
      </c>
      <c r="Q20" s="14" t="str">
        <f t="shared" si="0"/>
        <v>A08-8b-5b</v>
      </c>
      <c r="S20" s="62" t="s">
        <v>65</v>
      </c>
      <c r="T20" s="61" t="s">
        <v>86</v>
      </c>
    </row>
    <row r="21" spans="2:20" hidden="1" x14ac:dyDescent="0.35">
      <c r="B21" s="18" t="s">
        <v>165</v>
      </c>
      <c r="C21" s="32" t="s">
        <v>191</v>
      </c>
      <c r="D21" s="57" t="s">
        <v>186</v>
      </c>
      <c r="E21" s="57" t="s">
        <v>192</v>
      </c>
      <c r="F21" s="58" t="s">
        <v>188</v>
      </c>
      <c r="G21" s="57" t="s">
        <v>190</v>
      </c>
      <c r="H21" s="58" t="s">
        <v>190</v>
      </c>
      <c r="I21" s="59" t="s">
        <v>191</v>
      </c>
      <c r="J21" s="34" t="s">
        <v>186</v>
      </c>
      <c r="K21" s="34" t="s">
        <v>192</v>
      </c>
      <c r="L21" s="34" t="s">
        <v>188</v>
      </c>
      <c r="M21" s="34" t="s">
        <v>190</v>
      </c>
      <c r="N21" s="63" t="s">
        <v>190</v>
      </c>
      <c r="P21" s="14" t="str">
        <f t="shared" si="0"/>
        <v>C08-8b-5b</v>
      </c>
      <c r="Q21" s="14" t="str">
        <f t="shared" si="0"/>
        <v>B08-8b-5b</v>
      </c>
      <c r="S21" s="62" t="s">
        <v>72</v>
      </c>
      <c r="T21" s="61" t="s">
        <v>79</v>
      </c>
    </row>
    <row r="22" spans="2:20" hidden="1" x14ac:dyDescent="0.35">
      <c r="B22" s="18" t="s">
        <v>168</v>
      </c>
      <c r="C22" s="32" t="s">
        <v>193</v>
      </c>
      <c r="D22" s="57" t="s">
        <v>191</v>
      </c>
      <c r="E22" s="57" t="s">
        <v>194</v>
      </c>
      <c r="F22" s="58" t="s">
        <v>192</v>
      </c>
      <c r="G22" s="57" t="s">
        <v>190</v>
      </c>
      <c r="H22" s="58" t="s">
        <v>190</v>
      </c>
      <c r="I22" s="59" t="s">
        <v>193</v>
      </c>
      <c r="J22" s="34" t="s">
        <v>191</v>
      </c>
      <c r="K22" s="34" t="s">
        <v>194</v>
      </c>
      <c r="L22" s="34" t="s">
        <v>192</v>
      </c>
      <c r="M22" s="34" t="s">
        <v>190</v>
      </c>
      <c r="N22" s="63" t="s">
        <v>190</v>
      </c>
      <c r="P22" s="14" t="str">
        <f t="shared" si="0"/>
        <v>D08-8b-5b</v>
      </c>
      <c r="Q22" s="14" t="str">
        <f t="shared" si="0"/>
        <v>C08-8b-5b</v>
      </c>
      <c r="S22" s="62" t="s">
        <v>73</v>
      </c>
      <c r="T22" s="61" t="s">
        <v>80</v>
      </c>
    </row>
    <row r="23" spans="2:20" hidden="1" x14ac:dyDescent="0.35">
      <c r="B23" s="18" t="s">
        <v>171</v>
      </c>
      <c r="C23" s="32" t="s">
        <v>195</v>
      </c>
      <c r="D23" s="57" t="s">
        <v>193</v>
      </c>
      <c r="E23" s="57" t="s">
        <v>196</v>
      </c>
      <c r="F23" s="58" t="s">
        <v>194</v>
      </c>
      <c r="G23" s="57" t="s">
        <v>190</v>
      </c>
      <c r="H23" s="58" t="s">
        <v>190</v>
      </c>
      <c r="I23" s="59" t="s">
        <v>195</v>
      </c>
      <c r="J23" s="34" t="s">
        <v>193</v>
      </c>
      <c r="K23" s="34" t="s">
        <v>196</v>
      </c>
      <c r="L23" s="34" t="s">
        <v>194</v>
      </c>
      <c r="M23" s="34" t="s">
        <v>190</v>
      </c>
      <c r="N23" s="63" t="s">
        <v>190</v>
      </c>
      <c r="P23" s="14" t="str">
        <f t="shared" si="0"/>
        <v>E08-8b-5b</v>
      </c>
      <c r="Q23" s="14" t="str">
        <f t="shared" si="0"/>
        <v>D08-8b-5b</v>
      </c>
      <c r="S23" s="62" t="s">
        <v>74</v>
      </c>
      <c r="T23" s="61" t="s">
        <v>81</v>
      </c>
    </row>
    <row r="24" spans="2:20" hidden="1" x14ac:dyDescent="0.35">
      <c r="B24" s="18" t="s">
        <v>174</v>
      </c>
      <c r="C24" s="32" t="s">
        <v>197</v>
      </c>
      <c r="D24" s="57" t="s">
        <v>195</v>
      </c>
      <c r="E24" s="57" t="s">
        <v>198</v>
      </c>
      <c r="F24" s="58" t="s">
        <v>196</v>
      </c>
      <c r="G24" s="57" t="s">
        <v>190</v>
      </c>
      <c r="H24" s="58" t="s">
        <v>190</v>
      </c>
      <c r="I24" s="59" t="s">
        <v>197</v>
      </c>
      <c r="J24" s="34" t="s">
        <v>195</v>
      </c>
      <c r="K24" s="34" t="s">
        <v>198</v>
      </c>
      <c r="L24" s="34" t="s">
        <v>196</v>
      </c>
      <c r="M24" s="34" t="s">
        <v>190</v>
      </c>
      <c r="N24" s="63" t="s">
        <v>190</v>
      </c>
      <c r="P24" s="14" t="str">
        <f t="shared" si="0"/>
        <v>F08-8b-5b</v>
      </c>
      <c r="Q24" s="14" t="str">
        <f t="shared" si="0"/>
        <v>E08-8b-5b</v>
      </c>
      <c r="S24" s="62" t="s">
        <v>75</v>
      </c>
      <c r="T24" s="61" t="s">
        <v>82</v>
      </c>
    </row>
    <row r="25" spans="2:20" hidden="1" x14ac:dyDescent="0.35">
      <c r="B25" s="18" t="s">
        <v>177</v>
      </c>
      <c r="C25" s="32" t="s">
        <v>199</v>
      </c>
      <c r="D25" s="57" t="s">
        <v>197</v>
      </c>
      <c r="E25" s="57" t="s">
        <v>200</v>
      </c>
      <c r="F25" s="58" t="s">
        <v>198</v>
      </c>
      <c r="G25" s="57" t="s">
        <v>190</v>
      </c>
      <c r="H25" s="58" t="s">
        <v>190</v>
      </c>
      <c r="I25" s="59" t="s">
        <v>199</v>
      </c>
      <c r="J25" s="34" t="s">
        <v>197</v>
      </c>
      <c r="K25" s="34" t="s">
        <v>200</v>
      </c>
      <c r="L25" s="34" t="s">
        <v>198</v>
      </c>
      <c r="M25" s="34" t="s">
        <v>190</v>
      </c>
      <c r="N25" s="63" t="s">
        <v>190</v>
      </c>
      <c r="P25" s="14" t="str">
        <f t="shared" si="0"/>
        <v>G08-8b-5b</v>
      </c>
      <c r="Q25" s="14" t="str">
        <f t="shared" si="0"/>
        <v>F08-8b-5b</v>
      </c>
      <c r="S25" s="62" t="s">
        <v>76</v>
      </c>
      <c r="T25" s="61" t="s">
        <v>83</v>
      </c>
    </row>
    <row r="26" spans="2:20" hidden="1" x14ac:dyDescent="0.35">
      <c r="B26" s="18" t="s">
        <v>180</v>
      </c>
      <c r="C26" s="32" t="s">
        <v>201</v>
      </c>
      <c r="D26" s="57" t="s">
        <v>199</v>
      </c>
      <c r="E26" s="57" t="s">
        <v>202</v>
      </c>
      <c r="F26" s="58" t="s">
        <v>200</v>
      </c>
      <c r="G26" s="57" t="s">
        <v>190</v>
      </c>
      <c r="H26" s="58" t="s">
        <v>190</v>
      </c>
      <c r="I26" s="59" t="s">
        <v>201</v>
      </c>
      <c r="J26" s="34" t="s">
        <v>199</v>
      </c>
      <c r="K26" s="34" t="s">
        <v>202</v>
      </c>
      <c r="L26" s="34" t="s">
        <v>200</v>
      </c>
      <c r="M26" s="34" t="s">
        <v>190</v>
      </c>
      <c r="N26" s="63" t="s">
        <v>190</v>
      </c>
      <c r="P26" s="14" t="str">
        <f t="shared" si="0"/>
        <v>H08-8b-5b</v>
      </c>
      <c r="Q26" s="14" t="str">
        <f t="shared" si="0"/>
        <v>Positive Control-8b-5b</v>
      </c>
      <c r="S26" s="62" t="s">
        <v>77</v>
      </c>
      <c r="T26" s="61" t="s">
        <v>84</v>
      </c>
    </row>
    <row r="27" spans="2:20" ht="16" hidden="1" thickBot="1" x14ac:dyDescent="0.4">
      <c r="B27" s="40" t="s">
        <v>183</v>
      </c>
      <c r="C27" s="41" t="s">
        <v>203</v>
      </c>
      <c r="D27" s="42" t="s">
        <v>204</v>
      </c>
      <c r="E27" s="42" t="s">
        <v>205</v>
      </c>
      <c r="F27" s="64" t="s">
        <v>206</v>
      </c>
      <c r="G27" s="42" t="s">
        <v>190</v>
      </c>
      <c r="H27" s="64" t="s">
        <v>88</v>
      </c>
      <c r="I27" s="65" t="s">
        <v>203</v>
      </c>
      <c r="J27" s="44" t="s">
        <v>204</v>
      </c>
      <c r="K27" s="43" t="s">
        <v>205</v>
      </c>
      <c r="L27" s="44" t="s">
        <v>206</v>
      </c>
      <c r="M27" s="43" t="s">
        <v>190</v>
      </c>
      <c r="N27" s="66" t="s">
        <v>88</v>
      </c>
      <c r="P27" s="14" t="str">
        <f t="shared" si="0"/>
        <v>-5b</v>
      </c>
      <c r="Q27" s="14" t="str">
        <f t="shared" si="0"/>
        <v>-5b</v>
      </c>
      <c r="S27" s="67" t="s">
        <v>78</v>
      </c>
      <c r="T27" s="66" t="s">
        <v>88</v>
      </c>
    </row>
    <row r="28" spans="2:20" ht="16" thickBot="1" x14ac:dyDescent="0.4"/>
    <row r="29" spans="2:20" ht="16" thickBot="1" x14ac:dyDescent="0.4">
      <c r="B29" s="68"/>
      <c r="C29" s="69" t="s">
        <v>207</v>
      </c>
      <c r="D29" s="70"/>
      <c r="E29" s="71"/>
      <c r="F29" s="72"/>
      <c r="G29" s="72"/>
      <c r="H29" s="89"/>
      <c r="I29" s="89"/>
      <c r="J29" s="72"/>
      <c r="K29" s="72"/>
      <c r="L29" s="72"/>
      <c r="M29" s="72"/>
      <c r="N29" s="72"/>
    </row>
    <row r="30" spans="2:20" x14ac:dyDescent="0.35">
      <c r="B30" s="15"/>
      <c r="C30" s="73" t="s">
        <v>208</v>
      </c>
      <c r="D30" s="74">
        <v>17</v>
      </c>
      <c r="E30" s="75"/>
      <c r="F30" s="76"/>
      <c r="G30" s="76"/>
      <c r="H30" s="90"/>
      <c r="I30" s="90"/>
      <c r="J30" s="76"/>
      <c r="K30" s="76"/>
      <c r="L30" s="76"/>
      <c r="M30" s="76"/>
      <c r="N30" s="76"/>
    </row>
    <row r="31" spans="2:20" x14ac:dyDescent="0.35">
      <c r="B31" s="77" t="s">
        <v>8</v>
      </c>
      <c r="C31" s="78">
        <v>5</v>
      </c>
      <c r="D31" s="74">
        <f>(C31*$D$30) * 1.1</f>
        <v>93.500000000000014</v>
      </c>
      <c r="E31" s="75"/>
      <c r="F31" s="76"/>
      <c r="G31" s="76"/>
      <c r="H31" s="90"/>
      <c r="I31" s="90"/>
      <c r="J31" s="76"/>
      <c r="K31" s="76"/>
      <c r="L31" s="76"/>
      <c r="M31" s="76"/>
      <c r="N31" s="76"/>
    </row>
    <row r="32" spans="2:20" x14ac:dyDescent="0.35">
      <c r="B32" s="77" t="s">
        <v>209</v>
      </c>
      <c r="C32" s="78">
        <v>2</v>
      </c>
      <c r="D32" s="74">
        <f>(C32*$D$30) * 1.1</f>
        <v>37.400000000000006</v>
      </c>
      <c r="E32" s="75"/>
      <c r="F32" s="76"/>
      <c r="G32" s="76"/>
      <c r="H32" s="91"/>
      <c r="I32" s="91"/>
      <c r="J32" s="76"/>
      <c r="K32" s="76"/>
      <c r="L32" s="76"/>
      <c r="M32" s="76"/>
      <c r="N32" s="76"/>
    </row>
    <row r="33" spans="2:14" x14ac:dyDescent="0.35">
      <c r="B33" s="77" t="s">
        <v>210</v>
      </c>
      <c r="C33" s="78">
        <v>1</v>
      </c>
      <c r="D33" s="74">
        <f>(C33*$D$30) * 1.1</f>
        <v>18.700000000000003</v>
      </c>
      <c r="E33" s="75"/>
      <c r="F33" s="76"/>
      <c r="G33" s="76"/>
      <c r="H33" s="90"/>
      <c r="I33" s="90"/>
      <c r="J33" s="76"/>
      <c r="K33" s="76"/>
      <c r="L33" s="72"/>
      <c r="M33" s="72"/>
      <c r="N33" s="72"/>
    </row>
    <row r="34" spans="2:14" x14ac:dyDescent="0.35">
      <c r="B34" s="77" t="s">
        <v>211</v>
      </c>
      <c r="C34" s="78">
        <v>2</v>
      </c>
      <c r="D34" s="74">
        <f>(C34*$D$30) * 1.1</f>
        <v>37.400000000000006</v>
      </c>
      <c r="E34" s="75"/>
      <c r="F34" s="76"/>
      <c r="G34" s="76"/>
      <c r="H34" s="76"/>
      <c r="I34" s="76"/>
      <c r="J34" s="76"/>
      <c r="K34" s="76"/>
      <c r="L34" s="72"/>
      <c r="M34" s="72"/>
      <c r="N34" s="72"/>
    </row>
    <row r="35" spans="2:14" x14ac:dyDescent="0.35">
      <c r="B35" s="77" t="s">
        <v>212</v>
      </c>
      <c r="C35" s="78">
        <v>5</v>
      </c>
      <c r="D35" s="74">
        <f>(C35*$D$30) * 1.1</f>
        <v>93.500000000000014</v>
      </c>
      <c r="E35" s="75"/>
      <c r="F35" s="76"/>
      <c r="G35" s="76"/>
      <c r="H35" s="76"/>
      <c r="I35" s="76"/>
      <c r="J35" s="76"/>
      <c r="K35" s="76"/>
      <c r="L35" s="72"/>
      <c r="M35" s="72"/>
      <c r="N35" s="72"/>
    </row>
    <row r="36" spans="2:14" x14ac:dyDescent="0.35">
      <c r="B36" s="77" t="s">
        <v>213</v>
      </c>
      <c r="C36" s="78">
        <v>5</v>
      </c>
      <c r="D36" s="79"/>
      <c r="E36" s="75"/>
      <c r="F36" s="76"/>
      <c r="G36" s="76"/>
      <c r="H36" s="76"/>
      <c r="I36" s="76"/>
      <c r="J36" s="76"/>
      <c r="K36" s="76"/>
      <c r="L36" s="72"/>
      <c r="M36" s="72"/>
      <c r="N36" s="72"/>
    </row>
    <row r="37" spans="2:14" ht="16" thickBot="1" x14ac:dyDescent="0.4">
      <c r="B37" s="80" t="s">
        <v>214</v>
      </c>
      <c r="C37" s="81">
        <v>20</v>
      </c>
      <c r="D37" s="82">
        <f>SUM(D31:D35)</f>
        <v>280.50000000000006</v>
      </c>
      <c r="E37" s="83">
        <f>(D37/8) * 0.95</f>
        <v>33.309375000000003</v>
      </c>
      <c r="F37" s="76"/>
      <c r="G37" s="76"/>
      <c r="H37" s="76"/>
      <c r="I37" s="76"/>
      <c r="J37" s="76"/>
      <c r="K37" s="76"/>
      <c r="L37" s="72"/>
      <c r="M37" s="72"/>
      <c r="N37" s="72"/>
    </row>
  </sheetData>
  <mergeCells count="6">
    <mergeCell ref="H33:I33"/>
    <mergeCell ref="C4:F4"/>
    <mergeCell ref="H29:I29"/>
    <mergeCell ref="H30:I30"/>
    <mergeCell ref="H31:I31"/>
    <mergeCell ref="H32:I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9B5E-2CB1-2A46-992C-05106A0E3A86}">
  <dimension ref="A1:BN65"/>
  <sheetViews>
    <sheetView workbookViewId="0">
      <selection activeCell="A2" sqref="A2:XFD65"/>
    </sheetView>
  </sheetViews>
  <sheetFormatPr defaultColWidth="10.81640625" defaultRowHeight="15.5" x14ac:dyDescent="0.35"/>
  <cols>
    <col min="1" max="16384" width="10.81640625" style="3"/>
  </cols>
  <sheetData>
    <row r="1" spans="1:66" x14ac:dyDescent="0.35">
      <c r="A1" s="3" t="s">
        <v>0</v>
      </c>
      <c r="B1" s="3" t="s">
        <v>1</v>
      </c>
      <c r="C1" s="3" t="s">
        <v>2</v>
      </c>
      <c r="D1" s="3" t="s">
        <v>139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</row>
    <row r="2" spans="1:66" x14ac:dyDescent="0.35">
      <c r="A2" s="3" t="s">
        <v>65</v>
      </c>
      <c r="B2" s="3" t="s">
        <v>140</v>
      </c>
      <c r="C2" s="3" t="s">
        <v>90</v>
      </c>
      <c r="D2" s="3">
        <f>L2/5</f>
        <v>39.644171142578202</v>
      </c>
      <c r="E2" s="3">
        <v>9.9110431671142596</v>
      </c>
      <c r="F2" s="3" t="s">
        <v>67</v>
      </c>
      <c r="G2" s="3" t="s">
        <v>68</v>
      </c>
      <c r="H2" s="3" t="s">
        <v>69</v>
      </c>
      <c r="I2" s="3" t="s">
        <v>69</v>
      </c>
      <c r="J2" s="3" t="s">
        <v>70</v>
      </c>
      <c r="K2" s="3" t="s">
        <v>71</v>
      </c>
      <c r="L2" s="3">
        <v>198.22085571289099</v>
      </c>
      <c r="O2" s="3">
        <v>11.4382619857788</v>
      </c>
      <c r="P2" s="3">
        <v>8.3858051300048793</v>
      </c>
      <c r="Q2" s="3">
        <v>19311</v>
      </c>
      <c r="R2" s="3">
        <v>162</v>
      </c>
      <c r="S2" s="3">
        <v>19149</v>
      </c>
      <c r="T2" s="3">
        <v>0</v>
      </c>
      <c r="U2" s="3">
        <v>0</v>
      </c>
      <c r="V2" s="3">
        <v>0</v>
      </c>
      <c r="W2" s="3">
        <v>0</v>
      </c>
      <c r="AF2" s="3">
        <v>5000</v>
      </c>
      <c r="AT2" s="3">
        <v>5996.0726152584903</v>
      </c>
      <c r="AU2" s="3">
        <v>4203.8682990289599</v>
      </c>
      <c r="AV2" s="3">
        <v>4218.9031029867301</v>
      </c>
      <c r="BA2" s="3">
        <v>10.689989089965801</v>
      </c>
      <c r="BB2" s="3">
        <v>9.1326131820678693</v>
      </c>
    </row>
    <row r="3" spans="1:66" x14ac:dyDescent="0.35">
      <c r="A3" s="3" t="s">
        <v>72</v>
      </c>
      <c r="B3" s="3" t="s">
        <v>141</v>
      </c>
      <c r="C3" s="3" t="s">
        <v>90</v>
      </c>
      <c r="D3" s="3">
        <f t="shared" ref="D3:D65" si="0">L3/5</f>
        <v>32.989147949218804</v>
      </c>
      <c r="E3" s="3">
        <v>8.2472867965698207</v>
      </c>
      <c r="F3" s="3" t="s">
        <v>67</v>
      </c>
      <c r="G3" s="3" t="s">
        <v>68</v>
      </c>
      <c r="H3" s="3" t="s">
        <v>69</v>
      </c>
      <c r="I3" s="3" t="s">
        <v>69</v>
      </c>
      <c r="J3" s="3" t="s">
        <v>70</v>
      </c>
      <c r="K3" s="3" t="s">
        <v>71</v>
      </c>
      <c r="L3" s="3">
        <v>164.94573974609401</v>
      </c>
      <c r="O3" s="3">
        <v>9.6142473220825195</v>
      </c>
      <c r="P3" s="3">
        <v>6.8819112777709996</v>
      </c>
      <c r="Q3" s="3">
        <v>20041</v>
      </c>
      <c r="R3" s="3">
        <v>140</v>
      </c>
      <c r="S3" s="3">
        <v>19901</v>
      </c>
      <c r="T3" s="3">
        <v>0</v>
      </c>
      <c r="U3" s="3">
        <v>0</v>
      </c>
      <c r="V3" s="3">
        <v>0</v>
      </c>
      <c r="W3" s="3">
        <v>0</v>
      </c>
      <c r="AF3" s="3">
        <v>5000</v>
      </c>
      <c r="AT3" s="3">
        <v>6041.5847970145096</v>
      </c>
      <c r="AU3" s="3">
        <v>4252.2940801964796</v>
      </c>
      <c r="AV3" s="3">
        <v>4264.7934914211401</v>
      </c>
      <c r="BA3" s="3">
        <v>8.9445171356201207</v>
      </c>
      <c r="BB3" s="3">
        <v>7.5504679679870597</v>
      </c>
    </row>
    <row r="4" spans="1:66" x14ac:dyDescent="0.35">
      <c r="A4" s="3" t="s">
        <v>73</v>
      </c>
      <c r="B4" s="3" t="s">
        <v>142</v>
      </c>
      <c r="C4" s="3" t="s">
        <v>90</v>
      </c>
      <c r="D4" s="3">
        <f t="shared" si="0"/>
        <v>13.518910217285159</v>
      </c>
      <c r="E4" s="3">
        <v>3.379727602005</v>
      </c>
      <c r="F4" s="3" t="s">
        <v>67</v>
      </c>
      <c r="G4" s="3" t="s">
        <v>68</v>
      </c>
      <c r="H4" s="3" t="s">
        <v>69</v>
      </c>
      <c r="I4" s="3" t="s">
        <v>69</v>
      </c>
      <c r="J4" s="3" t="s">
        <v>70</v>
      </c>
      <c r="K4" s="3" t="s">
        <v>71</v>
      </c>
      <c r="L4" s="3">
        <v>67.594551086425795</v>
      </c>
      <c r="O4" s="3">
        <v>4.3379559516906703</v>
      </c>
      <c r="P4" s="3">
        <v>2.5745906829834002</v>
      </c>
      <c r="Q4" s="3">
        <v>19870</v>
      </c>
      <c r="R4" s="3">
        <v>57</v>
      </c>
      <c r="S4" s="3">
        <v>19813</v>
      </c>
      <c r="T4" s="3">
        <v>0</v>
      </c>
      <c r="U4" s="3">
        <v>0</v>
      </c>
      <c r="V4" s="3">
        <v>0</v>
      </c>
      <c r="W4" s="3">
        <v>0</v>
      </c>
      <c r="AF4" s="3">
        <v>5000</v>
      </c>
      <c r="AT4" s="3">
        <v>5814.5024071408998</v>
      </c>
      <c r="AU4" s="3">
        <v>4012.53248141116</v>
      </c>
      <c r="AV4" s="3">
        <v>4017.7016955916602</v>
      </c>
      <c r="BA4" s="3">
        <v>3.84618067741394</v>
      </c>
      <c r="BB4" s="3">
        <v>2.9527535438537602</v>
      </c>
    </row>
    <row r="5" spans="1:66" x14ac:dyDescent="0.35">
      <c r="A5" s="3" t="s">
        <v>74</v>
      </c>
      <c r="B5" s="3" t="s">
        <v>143</v>
      </c>
      <c r="C5" s="3" t="s">
        <v>90</v>
      </c>
      <c r="D5" s="3">
        <f t="shared" si="0"/>
        <v>15.298458862304679</v>
      </c>
      <c r="E5" s="3">
        <v>3.8246147632598899</v>
      </c>
      <c r="F5" s="3" t="s">
        <v>67</v>
      </c>
      <c r="G5" s="3" t="s">
        <v>68</v>
      </c>
      <c r="H5" s="3" t="s">
        <v>69</v>
      </c>
      <c r="I5" s="3" t="s">
        <v>69</v>
      </c>
      <c r="J5" s="3" t="s">
        <v>70</v>
      </c>
      <c r="K5" s="3" t="s">
        <v>71</v>
      </c>
      <c r="L5" s="3">
        <v>76.492294311523395</v>
      </c>
      <c r="O5" s="3">
        <v>4.90924167633057</v>
      </c>
      <c r="P5" s="3">
        <v>2.91336274147034</v>
      </c>
      <c r="Q5" s="3">
        <v>17562</v>
      </c>
      <c r="R5" s="3">
        <v>57</v>
      </c>
      <c r="S5" s="3">
        <v>17505</v>
      </c>
      <c r="T5" s="3">
        <v>0</v>
      </c>
      <c r="U5" s="3">
        <v>0</v>
      </c>
      <c r="V5" s="3">
        <v>0</v>
      </c>
      <c r="W5" s="3">
        <v>0</v>
      </c>
      <c r="AF5" s="3">
        <v>5000</v>
      </c>
      <c r="AT5" s="3">
        <v>5974.0494791666697</v>
      </c>
      <c r="AU5" s="3">
        <v>4205.33871117739</v>
      </c>
      <c r="AV5" s="3">
        <v>4211.0793166764297</v>
      </c>
      <c r="BA5" s="3">
        <v>4.3525819778442401</v>
      </c>
      <c r="BB5" s="3">
        <v>3.3413560390472399</v>
      </c>
    </row>
    <row r="6" spans="1:66" x14ac:dyDescent="0.35">
      <c r="A6" s="3" t="s">
        <v>75</v>
      </c>
      <c r="B6" s="3" t="s">
        <v>144</v>
      </c>
      <c r="C6" s="3" t="s">
        <v>90</v>
      </c>
      <c r="D6" s="3">
        <f t="shared" si="0"/>
        <v>25.389756774902402</v>
      </c>
      <c r="E6" s="3">
        <v>6.3474392890930202</v>
      </c>
      <c r="F6" s="3" t="s">
        <v>67</v>
      </c>
      <c r="G6" s="3" t="s">
        <v>68</v>
      </c>
      <c r="H6" s="3" t="s">
        <v>69</v>
      </c>
      <c r="I6" s="3" t="s">
        <v>69</v>
      </c>
      <c r="J6" s="3" t="s">
        <v>70</v>
      </c>
      <c r="K6" s="3" t="s">
        <v>71</v>
      </c>
      <c r="L6" s="3">
        <v>126.948783874512</v>
      </c>
      <c r="O6" s="3">
        <v>7.5680122375488299</v>
      </c>
      <c r="P6" s="3">
        <v>5.1281309127807599</v>
      </c>
      <c r="Q6" s="3">
        <v>19328</v>
      </c>
      <c r="R6" s="3">
        <v>104</v>
      </c>
      <c r="S6" s="3">
        <v>19224</v>
      </c>
      <c r="T6" s="3">
        <v>0</v>
      </c>
      <c r="U6" s="3">
        <v>0</v>
      </c>
      <c r="V6" s="3">
        <v>0</v>
      </c>
      <c r="W6" s="3">
        <v>0</v>
      </c>
      <c r="AF6" s="3">
        <v>5000</v>
      </c>
      <c r="AT6" s="3">
        <v>5962.0636361929101</v>
      </c>
      <c r="AU6" s="3">
        <v>4166.0520190089301</v>
      </c>
      <c r="AV6" s="3">
        <v>4175.7159888033702</v>
      </c>
      <c r="BA6" s="3">
        <v>6.9700226783752397</v>
      </c>
      <c r="BB6" s="3">
        <v>5.7251853942871103</v>
      </c>
    </row>
    <row r="7" spans="1:66" x14ac:dyDescent="0.35">
      <c r="A7" s="3" t="s">
        <v>76</v>
      </c>
      <c r="B7" s="3" t="s">
        <v>145</v>
      </c>
      <c r="C7" s="3" t="s">
        <v>90</v>
      </c>
      <c r="D7" s="3">
        <f t="shared" si="0"/>
        <v>22.469970703125</v>
      </c>
      <c r="E7" s="3">
        <v>5.61749267578125</v>
      </c>
      <c r="F7" s="3" t="s">
        <v>67</v>
      </c>
      <c r="G7" s="3" t="s">
        <v>68</v>
      </c>
      <c r="H7" s="3" t="s">
        <v>69</v>
      </c>
      <c r="I7" s="3" t="s">
        <v>69</v>
      </c>
      <c r="J7" s="3" t="s">
        <v>70</v>
      </c>
      <c r="K7" s="3" t="s">
        <v>71</v>
      </c>
      <c r="L7" s="3">
        <v>112.349853515625</v>
      </c>
      <c r="O7" s="3">
        <v>6.8949003219604501</v>
      </c>
      <c r="P7" s="3">
        <v>4.5092463493347203</v>
      </c>
      <c r="Q7" s="3">
        <v>18054</v>
      </c>
      <c r="R7" s="3">
        <v>86</v>
      </c>
      <c r="S7" s="3">
        <v>17968</v>
      </c>
      <c r="T7" s="3">
        <v>0</v>
      </c>
      <c r="U7" s="3">
        <v>0</v>
      </c>
      <c r="V7" s="3">
        <v>0</v>
      </c>
      <c r="W7" s="3">
        <v>0</v>
      </c>
      <c r="AF7" s="3">
        <v>5000</v>
      </c>
      <c r="AT7" s="3">
        <v>6086.4706917696203</v>
      </c>
      <c r="AU7" s="3">
        <v>4272.3071171938</v>
      </c>
      <c r="AV7" s="3">
        <v>4280.94886237013</v>
      </c>
      <c r="BA7" s="3">
        <v>6.24393653869629</v>
      </c>
      <c r="BB7" s="3">
        <v>5.0346398353576696</v>
      </c>
    </row>
    <row r="8" spans="1:66" x14ac:dyDescent="0.35">
      <c r="A8" s="3" t="s">
        <v>77</v>
      </c>
      <c r="B8" s="3" t="s">
        <v>146</v>
      </c>
      <c r="C8" s="3" t="s">
        <v>90</v>
      </c>
      <c r="D8" s="3">
        <f t="shared" si="0"/>
        <v>17.321142578124999</v>
      </c>
      <c r="E8" s="3">
        <v>4.3302855491638201</v>
      </c>
      <c r="F8" s="3" t="s">
        <v>67</v>
      </c>
      <c r="G8" s="3" t="s">
        <v>68</v>
      </c>
      <c r="H8" s="3" t="s">
        <v>69</v>
      </c>
      <c r="I8" s="3" t="s">
        <v>69</v>
      </c>
      <c r="J8" s="3" t="s">
        <v>70</v>
      </c>
      <c r="K8" s="3" t="s">
        <v>71</v>
      </c>
      <c r="L8" s="3">
        <v>86.605712890625</v>
      </c>
      <c r="O8" s="3">
        <v>5.4743413925170898</v>
      </c>
      <c r="P8" s="3">
        <v>3.3585147857665998</v>
      </c>
      <c r="Q8" s="3">
        <v>17692</v>
      </c>
      <c r="R8" s="3">
        <v>65</v>
      </c>
      <c r="S8" s="3">
        <v>17627</v>
      </c>
      <c r="T8" s="3">
        <v>0</v>
      </c>
      <c r="U8" s="3">
        <v>0</v>
      </c>
      <c r="V8" s="3">
        <v>0</v>
      </c>
      <c r="W8" s="3">
        <v>0</v>
      </c>
      <c r="AF8" s="3">
        <v>5000</v>
      </c>
      <c r="AT8" s="3">
        <v>6010.1578876201902</v>
      </c>
      <c r="AU8" s="3">
        <v>4235.1659417470801</v>
      </c>
      <c r="AV8" s="3">
        <v>4241.6872212226399</v>
      </c>
      <c r="BA8" s="3">
        <v>4.8885188102722203</v>
      </c>
      <c r="BB8" s="3">
        <v>3.8164134025573699</v>
      </c>
    </row>
    <row r="9" spans="1:66" x14ac:dyDescent="0.35">
      <c r="A9" s="3" t="s">
        <v>78</v>
      </c>
      <c r="B9" s="3" t="s">
        <v>147</v>
      </c>
      <c r="C9" s="3" t="s">
        <v>90</v>
      </c>
      <c r="D9" s="3">
        <f t="shared" si="0"/>
        <v>24.490859985351598</v>
      </c>
      <c r="E9" s="3">
        <v>6.1227149963378897</v>
      </c>
      <c r="F9" s="3" t="s">
        <v>67</v>
      </c>
      <c r="G9" s="3" t="s">
        <v>68</v>
      </c>
      <c r="H9" s="3" t="s">
        <v>69</v>
      </c>
      <c r="I9" s="3" t="s">
        <v>69</v>
      </c>
      <c r="J9" s="3" t="s">
        <v>70</v>
      </c>
      <c r="K9" s="3" t="s">
        <v>71</v>
      </c>
      <c r="L9" s="3">
        <v>122.454299926758</v>
      </c>
      <c r="O9" s="3">
        <v>7.4507246017456099</v>
      </c>
      <c r="P9" s="3">
        <v>4.9635338783264196</v>
      </c>
      <c r="Q9" s="3">
        <v>18109</v>
      </c>
      <c r="R9" s="3">
        <v>94</v>
      </c>
      <c r="S9" s="3">
        <v>18015</v>
      </c>
      <c r="T9" s="3">
        <v>0</v>
      </c>
      <c r="U9" s="3">
        <v>0</v>
      </c>
      <c r="V9" s="3">
        <v>0</v>
      </c>
      <c r="W9" s="3">
        <v>0</v>
      </c>
      <c r="AF9" s="3">
        <v>5000</v>
      </c>
      <c r="AT9" s="3">
        <v>6042.5451244597698</v>
      </c>
      <c r="AU9" s="3">
        <v>4237.4970322040699</v>
      </c>
      <c r="AV9" s="3">
        <v>4246.8666561850396</v>
      </c>
      <c r="BA9" s="3">
        <v>6.77490186691284</v>
      </c>
      <c r="BB9" s="3">
        <v>5.5140337944030797</v>
      </c>
    </row>
    <row r="10" spans="1:66" x14ac:dyDescent="0.35">
      <c r="A10" s="3" t="s">
        <v>79</v>
      </c>
      <c r="B10" s="3" t="s">
        <v>86</v>
      </c>
      <c r="C10" s="3" t="s">
        <v>90</v>
      </c>
      <c r="D10" s="3">
        <f t="shared" si="0"/>
        <v>0.44944200515747001</v>
      </c>
      <c r="E10" s="3">
        <v>0.112360499799252</v>
      </c>
      <c r="F10" s="3" t="s">
        <v>67</v>
      </c>
      <c r="G10" s="3" t="s">
        <v>68</v>
      </c>
      <c r="H10" s="3" t="s">
        <v>69</v>
      </c>
      <c r="I10" s="3" t="s">
        <v>69</v>
      </c>
      <c r="J10" s="3" t="s">
        <v>70</v>
      </c>
      <c r="K10" s="3" t="s">
        <v>71</v>
      </c>
      <c r="L10" s="3">
        <v>2.24721002578735</v>
      </c>
      <c r="O10" s="3">
        <v>0.359928548336029</v>
      </c>
      <c r="P10" s="3">
        <v>1.7021926119923599E-2</v>
      </c>
      <c r="Q10" s="3">
        <v>20942</v>
      </c>
      <c r="R10" s="3">
        <v>2</v>
      </c>
      <c r="S10" s="3">
        <v>20940</v>
      </c>
      <c r="T10" s="3">
        <v>0</v>
      </c>
      <c r="U10" s="3">
        <v>0</v>
      </c>
      <c r="V10" s="3">
        <v>0</v>
      </c>
      <c r="W10" s="3">
        <v>0</v>
      </c>
      <c r="AF10" s="3">
        <v>5000</v>
      </c>
      <c r="AT10" s="3">
        <v>6849.31689453125</v>
      </c>
      <c r="AU10" s="3">
        <v>3821.0474970339401</v>
      </c>
      <c r="AV10" s="3">
        <v>3821.3367024008999</v>
      </c>
      <c r="BA10" s="3">
        <v>0.21602258086204501</v>
      </c>
      <c r="BB10" s="3">
        <v>4.8763137310743297E-2</v>
      </c>
    </row>
    <row r="11" spans="1:66" x14ac:dyDescent="0.35">
      <c r="A11" s="3" t="s">
        <v>80</v>
      </c>
      <c r="B11" s="3" t="s">
        <v>148</v>
      </c>
      <c r="C11" s="3" t="s">
        <v>90</v>
      </c>
      <c r="D11" s="3">
        <f t="shared" si="0"/>
        <v>22.829022216796801</v>
      </c>
      <c r="E11" s="3">
        <v>5.7072553634643599</v>
      </c>
      <c r="F11" s="3" t="s">
        <v>67</v>
      </c>
      <c r="G11" s="3" t="s">
        <v>68</v>
      </c>
      <c r="H11" s="3" t="s">
        <v>69</v>
      </c>
      <c r="I11" s="3" t="s">
        <v>69</v>
      </c>
      <c r="J11" s="3" t="s">
        <v>70</v>
      </c>
      <c r="K11" s="3" t="s">
        <v>71</v>
      </c>
      <c r="L11" s="3">
        <v>114.14511108398401</v>
      </c>
      <c r="O11" s="3">
        <v>6.9892897605895996</v>
      </c>
      <c r="P11" s="3">
        <v>4.5932049751281703</v>
      </c>
      <c r="Q11" s="3">
        <v>18184</v>
      </c>
      <c r="R11" s="3">
        <v>88</v>
      </c>
      <c r="S11" s="3">
        <v>18096</v>
      </c>
      <c r="T11" s="3">
        <v>0</v>
      </c>
      <c r="U11" s="3">
        <v>0</v>
      </c>
      <c r="V11" s="3">
        <v>0</v>
      </c>
      <c r="W11" s="3">
        <v>0</v>
      </c>
      <c r="AF11" s="3">
        <v>5000</v>
      </c>
      <c r="AT11" s="3">
        <v>5997.1053633256397</v>
      </c>
      <c r="AU11" s="3">
        <v>4204.5400073172004</v>
      </c>
      <c r="AV11" s="3">
        <v>4213.2149826432496</v>
      </c>
      <c r="BA11" s="3">
        <v>6.3362269401550302</v>
      </c>
      <c r="BB11" s="3">
        <v>5.1215710639953604</v>
      </c>
    </row>
    <row r="12" spans="1:66" x14ac:dyDescent="0.35">
      <c r="A12" s="3" t="s">
        <v>81</v>
      </c>
      <c r="B12" s="3" t="s">
        <v>149</v>
      </c>
      <c r="C12" s="3" t="s">
        <v>90</v>
      </c>
      <c r="D12" s="3">
        <f t="shared" si="0"/>
        <v>27.214480590820397</v>
      </c>
      <c r="E12" s="3">
        <v>6.8036203384399396</v>
      </c>
      <c r="F12" s="3" t="s">
        <v>67</v>
      </c>
      <c r="G12" s="3" t="s">
        <v>68</v>
      </c>
      <c r="H12" s="3" t="s">
        <v>69</v>
      </c>
      <c r="I12" s="3" t="s">
        <v>69</v>
      </c>
      <c r="J12" s="3" t="s">
        <v>70</v>
      </c>
      <c r="K12" s="3" t="s">
        <v>71</v>
      </c>
      <c r="L12" s="3">
        <v>136.07240295410199</v>
      </c>
      <c r="O12" s="3">
        <v>8.0370988845825195</v>
      </c>
      <c r="P12" s="3">
        <v>5.5714340209960902</v>
      </c>
      <c r="Q12" s="3">
        <v>20290</v>
      </c>
      <c r="R12" s="3">
        <v>117</v>
      </c>
      <c r="S12" s="3">
        <v>20173</v>
      </c>
      <c r="T12" s="3">
        <v>0</v>
      </c>
      <c r="U12" s="3">
        <v>0</v>
      </c>
      <c r="V12" s="3">
        <v>0</v>
      </c>
      <c r="W12" s="3">
        <v>0</v>
      </c>
      <c r="AF12" s="3">
        <v>5000</v>
      </c>
      <c r="AT12" s="3">
        <v>5947.04374499199</v>
      </c>
      <c r="AU12" s="3">
        <v>4157.2212852962502</v>
      </c>
      <c r="AV12" s="3">
        <v>4167.5420949455201</v>
      </c>
      <c r="BA12" s="3">
        <v>7.4327840805053702</v>
      </c>
      <c r="BB12" s="3">
        <v>6.1747922897338903</v>
      </c>
    </row>
    <row r="13" spans="1:66" x14ac:dyDescent="0.35">
      <c r="A13" s="3" t="s">
        <v>82</v>
      </c>
      <c r="B13" s="3" t="s">
        <v>150</v>
      </c>
      <c r="C13" s="3" t="s">
        <v>90</v>
      </c>
      <c r="D13" s="3">
        <f t="shared" si="0"/>
        <v>24.653848266601599</v>
      </c>
      <c r="E13" s="3">
        <v>6.1634621620178196</v>
      </c>
      <c r="F13" s="3" t="s">
        <v>67</v>
      </c>
      <c r="G13" s="3" t="s">
        <v>68</v>
      </c>
      <c r="H13" s="3" t="s">
        <v>69</v>
      </c>
      <c r="I13" s="3" t="s">
        <v>69</v>
      </c>
      <c r="J13" s="3" t="s">
        <v>70</v>
      </c>
      <c r="K13" s="3" t="s">
        <v>71</v>
      </c>
      <c r="L13" s="3">
        <v>123.269241333008</v>
      </c>
      <c r="O13" s="3">
        <v>7.3543820381164604</v>
      </c>
      <c r="P13" s="3">
        <v>4.9737467765808097</v>
      </c>
      <c r="Q13" s="3">
        <v>19712</v>
      </c>
      <c r="R13" s="3">
        <v>103</v>
      </c>
      <c r="S13" s="3">
        <v>19609</v>
      </c>
      <c r="T13" s="3">
        <v>0</v>
      </c>
      <c r="U13" s="3">
        <v>0</v>
      </c>
      <c r="V13" s="3">
        <v>0</v>
      </c>
      <c r="W13" s="3">
        <v>0</v>
      </c>
      <c r="AF13" s="3">
        <v>5000</v>
      </c>
      <c r="AT13" s="3">
        <v>5914.72678056735</v>
      </c>
      <c r="AU13" s="3">
        <v>4169.1054298548297</v>
      </c>
      <c r="AV13" s="3">
        <v>4178.2267264824404</v>
      </c>
      <c r="BA13" s="3">
        <v>6.7709236145019496</v>
      </c>
      <c r="BB13" s="3">
        <v>5.55631446838379</v>
      </c>
    </row>
    <row r="14" spans="1:66" x14ac:dyDescent="0.35">
      <c r="A14" s="3" t="s">
        <v>83</v>
      </c>
      <c r="B14" s="3" t="s">
        <v>151</v>
      </c>
      <c r="C14" s="3" t="s">
        <v>90</v>
      </c>
      <c r="D14" s="3">
        <f t="shared" si="0"/>
        <v>22.260484313964803</v>
      </c>
      <c r="E14" s="3">
        <v>5.5651211738586399</v>
      </c>
      <c r="F14" s="3" t="s">
        <v>67</v>
      </c>
      <c r="G14" s="3" t="s">
        <v>68</v>
      </c>
      <c r="H14" s="3" t="s">
        <v>69</v>
      </c>
      <c r="I14" s="3" t="s">
        <v>69</v>
      </c>
      <c r="J14" s="3" t="s">
        <v>70</v>
      </c>
      <c r="K14" s="3" t="s">
        <v>71</v>
      </c>
      <c r="L14" s="3">
        <v>111.30242156982401</v>
      </c>
      <c r="O14" s="3">
        <v>6.7929277420043901</v>
      </c>
      <c r="P14" s="3">
        <v>4.4956765174865696</v>
      </c>
      <c r="Q14" s="3">
        <v>19283</v>
      </c>
      <c r="R14" s="3">
        <v>91</v>
      </c>
      <c r="S14" s="3">
        <v>19192</v>
      </c>
      <c r="T14" s="3">
        <v>0</v>
      </c>
      <c r="U14" s="3">
        <v>0</v>
      </c>
      <c r="V14" s="3">
        <v>0</v>
      </c>
      <c r="W14" s="3">
        <v>0</v>
      </c>
      <c r="AF14" s="3">
        <v>5000</v>
      </c>
      <c r="AT14" s="3">
        <v>6027.3496523008198</v>
      </c>
      <c r="AU14" s="3">
        <v>4280.88162653781</v>
      </c>
      <c r="AV14" s="3">
        <v>4289.1235282306998</v>
      </c>
      <c r="BA14" s="3">
        <v>6.1677937507629403</v>
      </c>
      <c r="BB14" s="3">
        <v>5.00325679779053</v>
      </c>
    </row>
    <row r="15" spans="1:66" x14ac:dyDescent="0.35">
      <c r="A15" s="3" t="s">
        <v>84</v>
      </c>
      <c r="B15" s="3" t="s">
        <v>152</v>
      </c>
      <c r="C15" s="3" t="s">
        <v>90</v>
      </c>
      <c r="D15" s="3">
        <f t="shared" si="0"/>
        <v>16.324688720703119</v>
      </c>
      <c r="E15" s="3">
        <v>4.0811719894409197</v>
      </c>
      <c r="F15" s="3" t="s">
        <v>67</v>
      </c>
      <c r="G15" s="3" t="s">
        <v>68</v>
      </c>
      <c r="H15" s="3" t="s">
        <v>69</v>
      </c>
      <c r="I15" s="3" t="s">
        <v>69</v>
      </c>
      <c r="J15" s="3" t="s">
        <v>70</v>
      </c>
      <c r="K15" s="3" t="s">
        <v>71</v>
      </c>
      <c r="L15" s="3">
        <v>81.623443603515597</v>
      </c>
      <c r="O15" s="3">
        <v>5.1249704360961896</v>
      </c>
      <c r="P15" s="3">
        <v>3.1902098655700701</v>
      </c>
      <c r="Q15" s="3">
        <v>19925</v>
      </c>
      <c r="R15" s="3">
        <v>69</v>
      </c>
      <c r="S15" s="3">
        <v>19856</v>
      </c>
      <c r="T15" s="3">
        <v>0</v>
      </c>
      <c r="U15" s="3">
        <v>0</v>
      </c>
      <c r="V15" s="3">
        <v>0</v>
      </c>
      <c r="W15" s="3">
        <v>0</v>
      </c>
      <c r="AF15" s="3">
        <v>5000</v>
      </c>
      <c r="AT15" s="3">
        <v>6061.8923375226404</v>
      </c>
      <c r="AU15" s="3">
        <v>4270.3415952401201</v>
      </c>
      <c r="AV15" s="3">
        <v>4276.5457107340899</v>
      </c>
      <c r="BA15" s="3">
        <v>4.5911302566528303</v>
      </c>
      <c r="BB15" s="3">
        <v>3.6105830669403098</v>
      </c>
    </row>
    <row r="16" spans="1:66" x14ac:dyDescent="0.35">
      <c r="A16" s="3" t="s">
        <v>85</v>
      </c>
      <c r="B16" s="3" t="s">
        <v>153</v>
      </c>
      <c r="C16" s="3" t="s">
        <v>90</v>
      </c>
      <c r="D16" s="3">
        <f t="shared" si="0"/>
        <v>17.617568969726559</v>
      </c>
      <c r="E16" s="3">
        <v>4.4043922424316397</v>
      </c>
      <c r="F16" s="3" t="s">
        <v>67</v>
      </c>
      <c r="G16" s="3" t="s">
        <v>68</v>
      </c>
      <c r="H16" s="3" t="s">
        <v>69</v>
      </c>
      <c r="I16" s="3" t="s">
        <v>69</v>
      </c>
      <c r="J16" s="3" t="s">
        <v>70</v>
      </c>
      <c r="K16" s="3" t="s">
        <v>71</v>
      </c>
      <c r="L16" s="3">
        <v>88.087844848632798</v>
      </c>
      <c r="O16" s="3">
        <v>5.4815716743469203</v>
      </c>
      <c r="P16" s="3">
        <v>3.4790418148040798</v>
      </c>
      <c r="Q16" s="3">
        <v>20071</v>
      </c>
      <c r="R16" s="3">
        <v>75</v>
      </c>
      <c r="S16" s="3">
        <v>19996</v>
      </c>
      <c r="T16" s="3">
        <v>0</v>
      </c>
      <c r="U16" s="3">
        <v>0</v>
      </c>
      <c r="V16" s="3">
        <v>0</v>
      </c>
      <c r="W16" s="3">
        <v>0</v>
      </c>
      <c r="AF16" s="3">
        <v>5000</v>
      </c>
      <c r="AT16" s="3">
        <v>6020.6278580729204</v>
      </c>
      <c r="AU16" s="3">
        <v>4297.3312682678097</v>
      </c>
      <c r="AV16" s="3">
        <v>4303.77077024754</v>
      </c>
      <c r="BA16" s="3">
        <v>4.9314393997192401</v>
      </c>
      <c r="BB16" s="3">
        <v>3.9164550304412802</v>
      </c>
    </row>
    <row r="17" spans="1:54" x14ac:dyDescent="0.35">
      <c r="A17" s="3" t="s">
        <v>87</v>
      </c>
      <c r="B17" s="3" t="s">
        <v>88</v>
      </c>
      <c r="C17" s="3" t="s">
        <v>90</v>
      </c>
      <c r="D17" s="3">
        <f t="shared" si="0"/>
        <v>39.126754760742202</v>
      </c>
      <c r="E17" s="3">
        <v>9.7816886901855504</v>
      </c>
      <c r="F17" s="3" t="s">
        <v>67</v>
      </c>
      <c r="G17" s="3" t="s">
        <v>68</v>
      </c>
      <c r="H17" s="3" t="s">
        <v>69</v>
      </c>
      <c r="I17" s="3" t="s">
        <v>69</v>
      </c>
      <c r="J17" s="3" t="s">
        <v>70</v>
      </c>
      <c r="K17" s="3" t="s">
        <v>71</v>
      </c>
      <c r="L17" s="3">
        <v>195.63377380371099</v>
      </c>
      <c r="O17" s="3">
        <v>11.4775066375732</v>
      </c>
      <c r="P17" s="3">
        <v>8.0883121490478498</v>
      </c>
      <c r="Q17" s="3">
        <v>15459</v>
      </c>
      <c r="R17" s="3">
        <v>128</v>
      </c>
      <c r="S17" s="3">
        <v>15331</v>
      </c>
      <c r="T17" s="3">
        <v>0</v>
      </c>
      <c r="U17" s="3">
        <v>0</v>
      </c>
      <c r="V17" s="3">
        <v>0</v>
      </c>
      <c r="W17" s="3">
        <v>0</v>
      </c>
      <c r="AF17" s="3">
        <v>5000</v>
      </c>
      <c r="AT17" s="3">
        <v>6246.4556274414099</v>
      </c>
      <c r="AU17" s="3">
        <v>4237.9989034771997</v>
      </c>
      <c r="AV17" s="3">
        <v>4254.62885759246</v>
      </c>
      <c r="BA17" s="3">
        <v>10.6465969085693</v>
      </c>
      <c r="BB17" s="3">
        <v>8.9174165725708008</v>
      </c>
    </row>
    <row r="18" spans="1:54" x14ac:dyDescent="0.35">
      <c r="A18" s="3" t="s">
        <v>89</v>
      </c>
      <c r="B18" s="3" t="s">
        <v>154</v>
      </c>
      <c r="C18" s="3" t="s">
        <v>90</v>
      </c>
      <c r="D18" s="3">
        <f t="shared" si="0"/>
        <v>4.6333702087402404</v>
      </c>
      <c r="E18" s="3">
        <v>1.15834259986877</v>
      </c>
      <c r="F18" s="3" t="s">
        <v>67</v>
      </c>
      <c r="G18" s="3" t="s">
        <v>68</v>
      </c>
      <c r="H18" s="3" t="s">
        <v>69</v>
      </c>
      <c r="I18" s="3" t="s">
        <v>69</v>
      </c>
      <c r="J18" s="3" t="s">
        <v>70</v>
      </c>
      <c r="K18" s="3" t="s">
        <v>71</v>
      </c>
      <c r="L18" s="3">
        <v>23.1668510437012</v>
      </c>
      <c r="O18" s="3">
        <v>1.74600028991699</v>
      </c>
      <c r="P18" s="3">
        <v>0.72029715776443504</v>
      </c>
      <c r="Q18" s="3">
        <v>20323</v>
      </c>
      <c r="R18" s="3">
        <v>20</v>
      </c>
      <c r="S18" s="3">
        <v>20303</v>
      </c>
      <c r="T18" s="3">
        <v>0</v>
      </c>
      <c r="U18" s="3">
        <v>0</v>
      </c>
      <c r="V18" s="3">
        <v>0</v>
      </c>
      <c r="W18" s="3">
        <v>0</v>
      </c>
      <c r="AF18" s="3">
        <v>5000</v>
      </c>
      <c r="AT18" s="3">
        <v>5778.00993652344</v>
      </c>
      <c r="AU18" s="3">
        <v>3786.87728254589</v>
      </c>
      <c r="AV18" s="3">
        <v>3788.8367694857898</v>
      </c>
      <c r="BA18" s="3">
        <v>1.4368044137954701</v>
      </c>
      <c r="BB18" s="3">
        <v>0.91847205162048295</v>
      </c>
    </row>
    <row r="19" spans="1:54" x14ac:dyDescent="0.35">
      <c r="A19" s="3" t="s">
        <v>91</v>
      </c>
      <c r="B19" s="3" t="s">
        <v>155</v>
      </c>
      <c r="C19" s="3" t="s">
        <v>90</v>
      </c>
      <c r="D19" s="3">
        <f t="shared" si="0"/>
        <v>4.4000774383544998</v>
      </c>
      <c r="E19" s="3">
        <v>1.10001933574677</v>
      </c>
      <c r="F19" s="3" t="s">
        <v>67</v>
      </c>
      <c r="G19" s="3" t="s">
        <v>68</v>
      </c>
      <c r="H19" s="3" t="s">
        <v>69</v>
      </c>
      <c r="I19" s="3" t="s">
        <v>69</v>
      </c>
      <c r="J19" s="3" t="s">
        <v>70</v>
      </c>
      <c r="K19" s="3" t="s">
        <v>71</v>
      </c>
      <c r="L19" s="3">
        <v>22.0003871917725</v>
      </c>
      <c r="O19" s="3">
        <v>1.6746963262557999</v>
      </c>
      <c r="P19" s="3">
        <v>0.67488467693328902</v>
      </c>
      <c r="Q19" s="3">
        <v>20330</v>
      </c>
      <c r="R19" s="3">
        <v>19</v>
      </c>
      <c r="S19" s="3">
        <v>20311</v>
      </c>
      <c r="T19" s="3">
        <v>0</v>
      </c>
      <c r="U19" s="3">
        <v>0</v>
      </c>
      <c r="V19" s="3">
        <v>0</v>
      </c>
      <c r="W19" s="3">
        <v>0</v>
      </c>
      <c r="AF19" s="3">
        <v>5000</v>
      </c>
      <c r="AT19" s="3">
        <v>6236.3146330180898</v>
      </c>
      <c r="AU19" s="3">
        <v>4007.4035119252098</v>
      </c>
      <c r="AV19" s="3">
        <v>4009.4866064308999</v>
      </c>
      <c r="BA19" s="3">
        <v>1.37188267707825</v>
      </c>
      <c r="BB19" s="3">
        <v>0.86672931909561202</v>
      </c>
    </row>
    <row r="20" spans="1:54" x14ac:dyDescent="0.35">
      <c r="A20" s="3" t="s">
        <v>92</v>
      </c>
      <c r="B20" s="3">
        <v>121</v>
      </c>
      <c r="C20" s="3" t="s">
        <v>90</v>
      </c>
      <c r="D20" s="3">
        <f t="shared" si="0"/>
        <v>1.886030578613282</v>
      </c>
      <c r="E20" s="3">
        <v>0.471507668495178</v>
      </c>
      <c r="F20" s="3" t="s">
        <v>67</v>
      </c>
      <c r="G20" s="3" t="s">
        <v>68</v>
      </c>
      <c r="H20" s="3" t="s">
        <v>69</v>
      </c>
      <c r="I20" s="3" t="s">
        <v>69</v>
      </c>
      <c r="J20" s="3" t="s">
        <v>70</v>
      </c>
      <c r="K20" s="3" t="s">
        <v>71</v>
      </c>
      <c r="L20" s="3">
        <v>9.4301528930664098</v>
      </c>
      <c r="O20" s="3">
        <v>0.88299357891082797</v>
      </c>
      <c r="P20" s="3">
        <v>0.213451683521271</v>
      </c>
      <c r="Q20" s="3">
        <v>19965</v>
      </c>
      <c r="R20" s="3">
        <v>8</v>
      </c>
      <c r="S20" s="3">
        <v>19957</v>
      </c>
      <c r="T20" s="3">
        <v>0</v>
      </c>
      <c r="U20" s="3">
        <v>0</v>
      </c>
      <c r="V20" s="3">
        <v>0</v>
      </c>
      <c r="W20" s="3">
        <v>0</v>
      </c>
      <c r="AF20" s="3">
        <v>5000</v>
      </c>
      <c r="AT20" s="3">
        <v>5992.9579467773401</v>
      </c>
      <c r="AU20" s="3">
        <v>4003.6833899304402</v>
      </c>
      <c r="AV20" s="3">
        <v>4004.4804946865002</v>
      </c>
      <c r="BA20" s="3">
        <v>0.65951514244079601</v>
      </c>
      <c r="BB20" s="3">
        <v>0.32319813966751099</v>
      </c>
    </row>
    <row r="21" spans="1:54" x14ac:dyDescent="0.35">
      <c r="A21" s="3" t="s">
        <v>93</v>
      </c>
      <c r="B21" s="3">
        <v>122</v>
      </c>
      <c r="C21" s="3" t="s">
        <v>90</v>
      </c>
      <c r="D21" s="3">
        <f t="shared" si="0"/>
        <v>2.8584020614623999</v>
      </c>
      <c r="E21" s="3">
        <v>0.71460050344467196</v>
      </c>
      <c r="F21" s="3" t="s">
        <v>67</v>
      </c>
      <c r="G21" s="3" t="s">
        <v>68</v>
      </c>
      <c r="H21" s="3" t="s">
        <v>69</v>
      </c>
      <c r="I21" s="3" t="s">
        <v>69</v>
      </c>
      <c r="J21" s="3" t="s">
        <v>70</v>
      </c>
      <c r="K21" s="3" t="s">
        <v>71</v>
      </c>
      <c r="L21" s="3">
        <v>14.292010307311999</v>
      </c>
      <c r="O21" s="3">
        <v>1.2027435302734399</v>
      </c>
      <c r="P21" s="3">
        <v>0.38076850771903997</v>
      </c>
      <c r="Q21" s="3">
        <v>19762</v>
      </c>
      <c r="R21" s="3">
        <v>12</v>
      </c>
      <c r="S21" s="3">
        <v>19750</v>
      </c>
      <c r="T21" s="3">
        <v>0</v>
      </c>
      <c r="U21" s="3">
        <v>0</v>
      </c>
      <c r="V21" s="3">
        <v>0</v>
      </c>
      <c r="W21" s="3">
        <v>0</v>
      </c>
      <c r="AF21" s="3">
        <v>5000</v>
      </c>
      <c r="AT21" s="3">
        <v>5910.7237141927098</v>
      </c>
      <c r="AU21" s="3">
        <v>3961.5953371365699</v>
      </c>
      <c r="AV21" s="3">
        <v>3962.77889854355</v>
      </c>
      <c r="BA21" s="3">
        <v>0.941636562347412</v>
      </c>
      <c r="BB21" s="3">
        <v>0.52739274501800504</v>
      </c>
    </row>
    <row r="22" spans="1:54" x14ac:dyDescent="0.35">
      <c r="A22" s="3" t="s">
        <v>94</v>
      </c>
      <c r="B22" s="3">
        <v>123</v>
      </c>
      <c r="C22" s="3" t="s">
        <v>90</v>
      </c>
      <c r="D22" s="3">
        <f t="shared" si="0"/>
        <v>2.6010456085204998</v>
      </c>
      <c r="E22" s="3">
        <v>0.65026140213012695</v>
      </c>
      <c r="F22" s="3" t="s">
        <v>67</v>
      </c>
      <c r="G22" s="3" t="s">
        <v>68</v>
      </c>
      <c r="H22" s="3" t="s">
        <v>69</v>
      </c>
      <c r="I22" s="3" t="s">
        <v>69</v>
      </c>
      <c r="J22" s="3" t="s">
        <v>70</v>
      </c>
      <c r="K22" s="3" t="s">
        <v>71</v>
      </c>
      <c r="L22" s="3">
        <v>13.0052280426025</v>
      </c>
      <c r="O22" s="3">
        <v>1.1181397438049301</v>
      </c>
      <c r="P22" s="3">
        <v>0.33572643995285001</v>
      </c>
      <c r="Q22" s="3">
        <v>19907</v>
      </c>
      <c r="R22" s="3">
        <v>11</v>
      </c>
      <c r="S22" s="3">
        <v>19896</v>
      </c>
      <c r="T22" s="3">
        <v>0</v>
      </c>
      <c r="U22" s="3">
        <v>0</v>
      </c>
      <c r="V22" s="3">
        <v>0</v>
      </c>
      <c r="W22" s="3">
        <v>0</v>
      </c>
      <c r="AF22" s="3">
        <v>5000</v>
      </c>
      <c r="AT22" s="3">
        <v>5949.6090642755698</v>
      </c>
      <c r="AU22" s="3">
        <v>3974.5666341440301</v>
      </c>
      <c r="AV22" s="3">
        <v>3975.6579822492899</v>
      </c>
      <c r="BA22" s="3">
        <v>0.86711478233337402</v>
      </c>
      <c r="BB22" s="3">
        <v>0.47299993038177501</v>
      </c>
    </row>
    <row r="23" spans="1:54" x14ac:dyDescent="0.35">
      <c r="A23" s="3" t="s">
        <v>95</v>
      </c>
      <c r="B23" s="3">
        <v>124</v>
      </c>
      <c r="C23" s="3" t="s">
        <v>90</v>
      </c>
      <c r="D23" s="3">
        <f t="shared" si="0"/>
        <v>1.6189300537109379</v>
      </c>
      <c r="E23" s="3">
        <v>0.404732495546341</v>
      </c>
      <c r="F23" s="3" t="s">
        <v>67</v>
      </c>
      <c r="G23" s="3" t="s">
        <v>68</v>
      </c>
      <c r="H23" s="3" t="s">
        <v>69</v>
      </c>
      <c r="I23" s="3" t="s">
        <v>69</v>
      </c>
      <c r="J23" s="3" t="s">
        <v>70</v>
      </c>
      <c r="K23" s="3" t="s">
        <v>71</v>
      </c>
      <c r="L23" s="3">
        <v>8.0946502685546893</v>
      </c>
      <c r="O23" s="3">
        <v>0.78831607103347801</v>
      </c>
      <c r="P23" s="3">
        <v>0.17193648219108601</v>
      </c>
      <c r="Q23" s="3">
        <v>20351</v>
      </c>
      <c r="R23" s="3">
        <v>7</v>
      </c>
      <c r="S23" s="3">
        <v>20344</v>
      </c>
      <c r="T23" s="3">
        <v>0</v>
      </c>
      <c r="U23" s="3">
        <v>0</v>
      </c>
      <c r="V23" s="3">
        <v>0</v>
      </c>
      <c r="W23" s="3">
        <v>0</v>
      </c>
      <c r="AF23" s="3">
        <v>5000</v>
      </c>
      <c r="AT23" s="3">
        <v>6029.9174107142899</v>
      </c>
      <c r="AU23" s="3">
        <v>3937.7481778377701</v>
      </c>
      <c r="AV23" s="3">
        <v>3938.4678075675201</v>
      </c>
      <c r="BA23" s="3">
        <v>0.57892590761184703</v>
      </c>
      <c r="BB23" s="3">
        <v>0.26959416270255998</v>
      </c>
    </row>
    <row r="24" spans="1:54" x14ac:dyDescent="0.35">
      <c r="A24" s="3" t="s">
        <v>96</v>
      </c>
      <c r="B24" s="3">
        <v>125</v>
      </c>
      <c r="C24" s="3" t="s">
        <v>90</v>
      </c>
      <c r="D24" s="3">
        <f t="shared" si="0"/>
        <v>0.98059644699096604</v>
      </c>
      <c r="E24" s="3">
        <v>0.245149105787277</v>
      </c>
      <c r="F24" s="3" t="s">
        <v>67</v>
      </c>
      <c r="G24" s="3" t="s">
        <v>68</v>
      </c>
      <c r="H24" s="3" t="s">
        <v>69</v>
      </c>
      <c r="I24" s="3" t="s">
        <v>69</v>
      </c>
      <c r="J24" s="3" t="s">
        <v>70</v>
      </c>
      <c r="K24" s="3" t="s">
        <v>71</v>
      </c>
      <c r="L24" s="3">
        <v>4.9029822349548304</v>
      </c>
      <c r="O24" s="3">
        <v>0.57808214426040605</v>
      </c>
      <c r="P24" s="3">
        <v>7.3968358337879195E-2</v>
      </c>
      <c r="Q24" s="3">
        <v>19198</v>
      </c>
      <c r="R24" s="3">
        <v>4</v>
      </c>
      <c r="S24" s="3">
        <v>19194</v>
      </c>
      <c r="T24" s="3">
        <v>0</v>
      </c>
      <c r="U24" s="3">
        <v>0</v>
      </c>
      <c r="V24" s="3">
        <v>0</v>
      </c>
      <c r="W24" s="3">
        <v>0</v>
      </c>
      <c r="AF24" s="3">
        <v>5000</v>
      </c>
      <c r="AT24" s="3">
        <v>6832.8056640625</v>
      </c>
      <c r="AU24" s="3">
        <v>3915.5357191191702</v>
      </c>
      <c r="AV24" s="3">
        <v>3916.1435470064398</v>
      </c>
      <c r="BA24" s="3">
        <v>0.39158877730369601</v>
      </c>
      <c r="BB24" s="3">
        <v>0.140770629048347</v>
      </c>
    </row>
    <row r="25" spans="1:54" x14ac:dyDescent="0.35">
      <c r="A25" s="3" t="s">
        <v>97</v>
      </c>
      <c r="B25" s="3">
        <v>126</v>
      </c>
      <c r="C25" s="3" t="s">
        <v>90</v>
      </c>
      <c r="D25" s="3">
        <f t="shared" si="0"/>
        <v>0.232188606262208</v>
      </c>
      <c r="E25" s="3">
        <v>5.80471493303776E-2</v>
      </c>
      <c r="F25" s="3" t="s">
        <v>67</v>
      </c>
      <c r="G25" s="3" t="s">
        <v>68</v>
      </c>
      <c r="H25" s="3" t="s">
        <v>69</v>
      </c>
      <c r="I25" s="3" t="s">
        <v>69</v>
      </c>
      <c r="J25" s="3" t="s">
        <v>70</v>
      </c>
      <c r="K25" s="3" t="s">
        <v>71</v>
      </c>
      <c r="L25" s="3">
        <v>1.16094303131104</v>
      </c>
      <c r="O25" s="3">
        <v>0.277259021997452</v>
      </c>
      <c r="P25" s="3">
        <v>2.4379224050790102E-3</v>
      </c>
      <c r="Q25" s="3">
        <v>20268</v>
      </c>
      <c r="R25" s="3">
        <v>1</v>
      </c>
      <c r="S25" s="3">
        <v>20267</v>
      </c>
      <c r="T25" s="3">
        <v>0</v>
      </c>
      <c r="U25" s="3">
        <v>0</v>
      </c>
      <c r="V25" s="3">
        <v>0</v>
      </c>
      <c r="W25" s="3">
        <v>0</v>
      </c>
      <c r="AF25" s="3">
        <v>5000</v>
      </c>
      <c r="AT25" s="3">
        <v>6129.5517578125</v>
      </c>
      <c r="AU25" s="3">
        <v>3927.6163076685998</v>
      </c>
      <c r="AV25" s="3">
        <v>3927.7249486519299</v>
      </c>
      <c r="BA25" s="3">
        <v>0.144484668970108</v>
      </c>
      <c r="BB25" s="3">
        <v>1.5730494633317001E-2</v>
      </c>
    </row>
    <row r="26" spans="1:54" x14ac:dyDescent="0.35">
      <c r="A26" s="3" t="s">
        <v>98</v>
      </c>
      <c r="B26" s="3" t="s">
        <v>86</v>
      </c>
      <c r="C26" s="3" t="s">
        <v>90</v>
      </c>
      <c r="D26" s="3">
        <f t="shared" si="0"/>
        <v>0.45081977844238202</v>
      </c>
      <c r="E26" s="3">
        <v>0.112704940140247</v>
      </c>
      <c r="F26" s="3" t="s">
        <v>67</v>
      </c>
      <c r="G26" s="3" t="s">
        <v>68</v>
      </c>
      <c r="H26" s="3" t="s">
        <v>69</v>
      </c>
      <c r="I26" s="3" t="s">
        <v>69</v>
      </c>
      <c r="J26" s="3" t="s">
        <v>70</v>
      </c>
      <c r="K26" s="3" t="s">
        <v>71</v>
      </c>
      <c r="L26" s="3">
        <v>2.2540988922119101</v>
      </c>
      <c r="O26" s="3">
        <v>0.36103206872940102</v>
      </c>
      <c r="P26" s="3">
        <v>1.7074106261134099E-2</v>
      </c>
      <c r="Q26" s="3">
        <v>20878</v>
      </c>
      <c r="R26" s="3">
        <v>2</v>
      </c>
      <c r="S26" s="3">
        <v>20876</v>
      </c>
      <c r="T26" s="3">
        <v>0</v>
      </c>
      <c r="U26" s="3">
        <v>0</v>
      </c>
      <c r="V26" s="3">
        <v>0</v>
      </c>
      <c r="W26" s="3">
        <v>0</v>
      </c>
      <c r="AF26" s="3">
        <v>5000</v>
      </c>
      <c r="AT26" s="3">
        <v>21130.6279296875</v>
      </c>
      <c r="AU26" s="3">
        <v>3840.5227595174101</v>
      </c>
      <c r="AV26" s="3">
        <v>3842.1790585087201</v>
      </c>
      <c r="BA26" s="3">
        <v>0.21668483316898299</v>
      </c>
      <c r="BB26" s="3">
        <v>4.8912622034549699E-2</v>
      </c>
    </row>
    <row r="27" spans="1:54" x14ac:dyDescent="0.35">
      <c r="A27" s="3" t="s">
        <v>99</v>
      </c>
      <c r="B27" s="3">
        <v>127</v>
      </c>
      <c r="C27" s="3" t="s">
        <v>90</v>
      </c>
      <c r="D27" s="3">
        <f t="shared" si="0"/>
        <v>0</v>
      </c>
      <c r="E27" s="3">
        <v>0</v>
      </c>
      <c r="F27" s="3" t="s">
        <v>67</v>
      </c>
      <c r="G27" s="3" t="s">
        <v>68</v>
      </c>
      <c r="H27" s="3" t="s">
        <v>69</v>
      </c>
      <c r="I27" s="3" t="s">
        <v>69</v>
      </c>
      <c r="J27" s="3" t="s">
        <v>70</v>
      </c>
      <c r="K27" s="3" t="s">
        <v>71</v>
      </c>
      <c r="L27" s="3">
        <v>0</v>
      </c>
      <c r="O27" s="3">
        <v>0.163350969552994</v>
      </c>
      <c r="P27" s="3">
        <v>0</v>
      </c>
      <c r="Q27" s="3">
        <v>21579</v>
      </c>
      <c r="R27" s="3">
        <v>0</v>
      </c>
      <c r="S27" s="3">
        <v>21579</v>
      </c>
      <c r="T27" s="3">
        <v>0</v>
      </c>
      <c r="U27" s="3">
        <v>0</v>
      </c>
      <c r="V27" s="3">
        <v>0</v>
      </c>
      <c r="W27" s="3">
        <v>0</v>
      </c>
      <c r="AF27" s="3">
        <v>5000</v>
      </c>
      <c r="AT27" s="3">
        <v>0</v>
      </c>
      <c r="AU27" s="3">
        <v>3805.4063784117002</v>
      </c>
      <c r="AV27" s="3">
        <v>3805.4063784117002</v>
      </c>
      <c r="BA27" s="3">
        <v>7.4639193713664995E-2</v>
      </c>
      <c r="BB27" s="3">
        <v>0</v>
      </c>
    </row>
    <row r="28" spans="1:54" x14ac:dyDescent="0.35">
      <c r="A28" s="3" t="s">
        <v>100</v>
      </c>
      <c r="B28" s="3">
        <v>128</v>
      </c>
      <c r="C28" s="3" t="s">
        <v>90</v>
      </c>
      <c r="D28" s="3">
        <f t="shared" si="0"/>
        <v>1.136274909973144</v>
      </c>
      <c r="E28" s="3">
        <v>0.284068733453751</v>
      </c>
      <c r="F28" s="3" t="s">
        <v>67</v>
      </c>
      <c r="G28" s="3" t="s">
        <v>68</v>
      </c>
      <c r="H28" s="3" t="s">
        <v>69</v>
      </c>
      <c r="I28" s="3" t="s">
        <v>69</v>
      </c>
      <c r="J28" s="3" t="s">
        <v>70</v>
      </c>
      <c r="K28" s="3" t="s">
        <v>71</v>
      </c>
      <c r="L28" s="3">
        <v>5.68137454986572</v>
      </c>
      <c r="O28" s="3">
        <v>0.61736875772476196</v>
      </c>
      <c r="P28" s="3">
        <v>9.9870741367340102E-2</v>
      </c>
      <c r="Q28" s="3">
        <v>20710</v>
      </c>
      <c r="R28" s="3">
        <v>5</v>
      </c>
      <c r="S28" s="3">
        <v>20705</v>
      </c>
      <c r="T28" s="3">
        <v>0</v>
      </c>
      <c r="U28" s="3">
        <v>0</v>
      </c>
      <c r="V28" s="3">
        <v>0</v>
      </c>
      <c r="W28" s="3">
        <v>0</v>
      </c>
      <c r="AF28" s="3">
        <v>5000</v>
      </c>
      <c r="AT28" s="3">
        <v>5838.2483398437498</v>
      </c>
      <c r="AU28" s="3">
        <v>3887.5346412376798</v>
      </c>
      <c r="AV28" s="3">
        <v>3888.0056006047998</v>
      </c>
      <c r="BA28" s="3">
        <v>0.43266397714614901</v>
      </c>
      <c r="BB28" s="3">
        <v>0.17418278753757499</v>
      </c>
    </row>
    <row r="29" spans="1:54" x14ac:dyDescent="0.35">
      <c r="A29" s="3" t="s">
        <v>101</v>
      </c>
      <c r="B29" s="3">
        <v>129</v>
      </c>
      <c r="C29" s="3" t="s">
        <v>90</v>
      </c>
      <c r="D29" s="3">
        <f t="shared" si="0"/>
        <v>0.46724739074706995</v>
      </c>
      <c r="E29" s="3">
        <v>0.116811849176884</v>
      </c>
      <c r="F29" s="3" t="s">
        <v>67</v>
      </c>
      <c r="G29" s="3" t="s">
        <v>68</v>
      </c>
      <c r="H29" s="3" t="s">
        <v>69</v>
      </c>
      <c r="I29" s="3" t="s">
        <v>69</v>
      </c>
      <c r="J29" s="3" t="s">
        <v>70</v>
      </c>
      <c r="K29" s="3" t="s">
        <v>71</v>
      </c>
      <c r="L29" s="3">
        <v>2.3362369537353498</v>
      </c>
      <c r="O29" s="3">
        <v>0.37418931722641002</v>
      </c>
      <c r="P29" s="3">
        <v>1.7696250230073901E-2</v>
      </c>
      <c r="Q29" s="3">
        <v>20144</v>
      </c>
      <c r="R29" s="3">
        <v>2</v>
      </c>
      <c r="S29" s="3">
        <v>20142</v>
      </c>
      <c r="T29" s="3">
        <v>0</v>
      </c>
      <c r="U29" s="3">
        <v>0</v>
      </c>
      <c r="V29" s="3">
        <v>0</v>
      </c>
      <c r="W29" s="3">
        <v>0</v>
      </c>
      <c r="AF29" s="3">
        <v>5000</v>
      </c>
      <c r="AT29" s="3">
        <v>6236.44384765625</v>
      </c>
      <c r="AU29" s="3">
        <v>3875.2208191105801</v>
      </c>
      <c r="AV29" s="3">
        <v>3875.4552534859399</v>
      </c>
      <c r="BA29" s="3">
        <v>0.22458107769489299</v>
      </c>
      <c r="BB29" s="3">
        <v>5.0694916397333097E-2</v>
      </c>
    </row>
    <row r="30" spans="1:54" x14ac:dyDescent="0.35">
      <c r="A30" s="3" t="s">
        <v>102</v>
      </c>
      <c r="B30" s="3">
        <v>1210</v>
      </c>
      <c r="C30" s="3" t="s">
        <v>90</v>
      </c>
      <c r="D30" s="3">
        <f t="shared" si="0"/>
        <v>1.0354546546936041</v>
      </c>
      <c r="E30" s="3">
        <v>0.25886365771293601</v>
      </c>
      <c r="F30" s="3" t="s">
        <v>67</v>
      </c>
      <c r="G30" s="3" t="s">
        <v>68</v>
      </c>
      <c r="H30" s="3" t="s">
        <v>69</v>
      </c>
      <c r="I30" s="3" t="s">
        <v>69</v>
      </c>
      <c r="J30" s="3" t="s">
        <v>70</v>
      </c>
      <c r="K30" s="3" t="s">
        <v>71</v>
      </c>
      <c r="L30" s="3">
        <v>5.1772732734680202</v>
      </c>
      <c r="O30" s="3">
        <v>0.61042696237564098</v>
      </c>
      <c r="P30" s="3">
        <v>7.8106112778186798E-2</v>
      </c>
      <c r="Q30" s="3">
        <v>18181</v>
      </c>
      <c r="R30" s="3">
        <v>4</v>
      </c>
      <c r="S30" s="3">
        <v>18177</v>
      </c>
      <c r="T30" s="3">
        <v>0</v>
      </c>
      <c r="U30" s="3">
        <v>0</v>
      </c>
      <c r="V30" s="3">
        <v>0</v>
      </c>
      <c r="W30" s="3">
        <v>0</v>
      </c>
      <c r="AF30" s="3">
        <v>5000</v>
      </c>
      <c r="AT30" s="3">
        <v>6366.2244873046902</v>
      </c>
      <c r="AU30" s="3">
        <v>3787.0472031130698</v>
      </c>
      <c r="AV30" s="3">
        <v>3787.6146476506001</v>
      </c>
      <c r="BA30" s="3">
        <v>0.41349714994430498</v>
      </c>
      <c r="BB30" s="3">
        <v>0.148645490407944</v>
      </c>
    </row>
    <row r="31" spans="1:54" x14ac:dyDescent="0.35">
      <c r="A31" s="3" t="s">
        <v>103</v>
      </c>
      <c r="B31" s="3" t="s">
        <v>156</v>
      </c>
      <c r="C31" s="3" t="s">
        <v>90</v>
      </c>
      <c r="D31" s="3">
        <f t="shared" si="0"/>
        <v>0.47943382263183604</v>
      </c>
      <c r="E31" s="3">
        <v>0.119858451187611</v>
      </c>
      <c r="F31" s="3" t="s">
        <v>67</v>
      </c>
      <c r="G31" s="3" t="s">
        <v>68</v>
      </c>
      <c r="H31" s="3" t="s">
        <v>69</v>
      </c>
      <c r="I31" s="3" t="s">
        <v>69</v>
      </c>
      <c r="J31" s="3" t="s">
        <v>70</v>
      </c>
      <c r="K31" s="3" t="s">
        <v>71</v>
      </c>
      <c r="L31" s="3">
        <v>2.3971691131591801</v>
      </c>
      <c r="O31" s="3">
        <v>0.38394972681999201</v>
      </c>
      <c r="P31" s="3">
        <v>1.81577708572149E-2</v>
      </c>
      <c r="Q31" s="3">
        <v>19632</v>
      </c>
      <c r="R31" s="3">
        <v>2</v>
      </c>
      <c r="S31" s="3">
        <v>19630</v>
      </c>
      <c r="T31" s="3">
        <v>0</v>
      </c>
      <c r="U31" s="3">
        <v>0</v>
      </c>
      <c r="V31" s="3">
        <v>0</v>
      </c>
      <c r="W31" s="3">
        <v>0</v>
      </c>
      <c r="AF31" s="3">
        <v>5000</v>
      </c>
      <c r="AT31" s="3">
        <v>6466.4514160156295</v>
      </c>
      <c r="AU31" s="3">
        <v>4008.9134293636398</v>
      </c>
      <c r="AV31" s="3">
        <v>4009.1637897942301</v>
      </c>
      <c r="BA31" s="3">
        <v>0.23043869435787201</v>
      </c>
      <c r="BB31" s="3">
        <v>5.2017066627740902E-2</v>
      </c>
    </row>
    <row r="32" spans="1:54" x14ac:dyDescent="0.35">
      <c r="A32" s="3" t="s">
        <v>104</v>
      </c>
      <c r="B32" s="3" t="s">
        <v>157</v>
      </c>
      <c r="C32" s="3" t="s">
        <v>90</v>
      </c>
      <c r="D32" s="3">
        <f t="shared" si="0"/>
        <v>0.48922781944275001</v>
      </c>
      <c r="E32" s="3">
        <v>0.122306957840919</v>
      </c>
      <c r="F32" s="3" t="s">
        <v>67</v>
      </c>
      <c r="G32" s="3" t="s">
        <v>68</v>
      </c>
      <c r="H32" s="3" t="s">
        <v>69</v>
      </c>
      <c r="I32" s="3" t="s">
        <v>69</v>
      </c>
      <c r="J32" s="3" t="s">
        <v>70</v>
      </c>
      <c r="K32" s="3" t="s">
        <v>71</v>
      </c>
      <c r="L32" s="3">
        <v>2.44613909721375</v>
      </c>
      <c r="O32" s="3">
        <v>0.39179405570030201</v>
      </c>
      <c r="P32" s="3">
        <v>1.8528686836361899E-2</v>
      </c>
      <c r="Q32" s="3">
        <v>19239</v>
      </c>
      <c r="R32" s="3">
        <v>2</v>
      </c>
      <c r="S32" s="3">
        <v>19237</v>
      </c>
      <c r="T32" s="3">
        <v>0</v>
      </c>
      <c r="U32" s="3">
        <v>0</v>
      </c>
      <c r="V32" s="3">
        <v>0</v>
      </c>
      <c r="W32" s="3">
        <v>0</v>
      </c>
      <c r="AF32" s="3">
        <v>5000</v>
      </c>
      <c r="AT32" s="3">
        <v>8075.60595703125</v>
      </c>
      <c r="AU32" s="3">
        <v>3888.4666780472899</v>
      </c>
      <c r="AV32" s="3">
        <v>3888.9019542340998</v>
      </c>
      <c r="BA32" s="3">
        <v>0.23514640331268299</v>
      </c>
      <c r="BB32" s="3">
        <v>5.3079657256603199E-2</v>
      </c>
    </row>
    <row r="33" spans="1:54" x14ac:dyDescent="0.35">
      <c r="A33" s="3" t="s">
        <v>105</v>
      </c>
      <c r="B33" s="3" t="s">
        <v>88</v>
      </c>
      <c r="C33" s="3" t="s">
        <v>90</v>
      </c>
      <c r="D33" s="3">
        <f t="shared" si="0"/>
        <v>36.991665649414003</v>
      </c>
      <c r="E33" s="3">
        <v>9.2479162216186506</v>
      </c>
      <c r="F33" s="3" t="s">
        <v>67</v>
      </c>
      <c r="G33" s="3" t="s">
        <v>68</v>
      </c>
      <c r="H33" s="3" t="s">
        <v>69</v>
      </c>
      <c r="I33" s="3" t="s">
        <v>69</v>
      </c>
      <c r="J33" s="3" t="s">
        <v>70</v>
      </c>
      <c r="K33" s="3" t="s">
        <v>71</v>
      </c>
      <c r="L33" s="3">
        <v>184.95832824707</v>
      </c>
      <c r="O33" s="3">
        <v>10.7975416183472</v>
      </c>
      <c r="P33" s="3">
        <v>7.7003288269043004</v>
      </c>
      <c r="Q33" s="3">
        <v>17497</v>
      </c>
      <c r="R33" s="3">
        <v>137</v>
      </c>
      <c r="S33" s="3">
        <v>17360</v>
      </c>
      <c r="T33" s="3">
        <v>0</v>
      </c>
      <c r="U33" s="3">
        <v>0</v>
      </c>
      <c r="V33" s="3">
        <v>0</v>
      </c>
      <c r="W33" s="3">
        <v>0</v>
      </c>
      <c r="AF33" s="3">
        <v>5000</v>
      </c>
      <c r="AT33" s="3">
        <v>5915.8774128934801</v>
      </c>
      <c r="AU33" s="3">
        <v>3926.7585668889101</v>
      </c>
      <c r="AV33" s="3">
        <v>3942.33319579115</v>
      </c>
      <c r="BA33" s="3">
        <v>10.0382852554321</v>
      </c>
      <c r="BB33" s="3">
        <v>8.4580755233764595</v>
      </c>
    </row>
    <row r="34" spans="1:54" x14ac:dyDescent="0.35">
      <c r="A34" s="3" t="s">
        <v>109</v>
      </c>
      <c r="B34" s="3" t="s">
        <v>140</v>
      </c>
      <c r="C34" s="3" t="s">
        <v>66</v>
      </c>
      <c r="D34" s="3">
        <f t="shared" si="0"/>
        <v>34.508843994140605</v>
      </c>
      <c r="E34" s="3">
        <v>8.6272106170654297</v>
      </c>
      <c r="F34" s="3" t="s">
        <v>67</v>
      </c>
      <c r="G34" s="3" t="s">
        <v>68</v>
      </c>
      <c r="H34" s="3" t="s">
        <v>69</v>
      </c>
      <c r="I34" s="3" t="s">
        <v>69</v>
      </c>
      <c r="J34" s="3" t="s">
        <v>70</v>
      </c>
      <c r="K34" s="3" t="s">
        <v>71</v>
      </c>
      <c r="L34" s="3">
        <v>172.54421997070301</v>
      </c>
      <c r="O34" s="3">
        <v>10.0371694564819</v>
      </c>
      <c r="P34" s="3">
        <v>7.2189393043518102</v>
      </c>
      <c r="Q34" s="3">
        <v>19709</v>
      </c>
      <c r="R34" s="3">
        <v>144</v>
      </c>
      <c r="S34" s="3">
        <v>19565</v>
      </c>
      <c r="T34" s="3">
        <v>0</v>
      </c>
      <c r="U34" s="3">
        <v>0</v>
      </c>
      <c r="V34" s="3">
        <v>0</v>
      </c>
      <c r="W34" s="3">
        <v>0</v>
      </c>
      <c r="AF34" s="3">
        <v>4038</v>
      </c>
      <c r="AT34" s="3">
        <v>5627.2546420627204</v>
      </c>
      <c r="AU34" s="3">
        <v>3357.6021063726898</v>
      </c>
      <c r="AV34" s="3">
        <v>3374.1848840447801</v>
      </c>
      <c r="BA34" s="3">
        <v>9.3463649749755895</v>
      </c>
      <c r="BB34" s="3">
        <v>7.9084939956665004</v>
      </c>
    </row>
    <row r="35" spans="1:54" x14ac:dyDescent="0.35">
      <c r="A35" s="3" t="s">
        <v>110</v>
      </c>
      <c r="B35" s="3" t="s">
        <v>141</v>
      </c>
      <c r="C35" s="3" t="s">
        <v>66</v>
      </c>
      <c r="D35" s="3">
        <f t="shared" si="0"/>
        <v>31.587329101562602</v>
      </c>
      <c r="E35" s="3">
        <v>7.8968324661254901</v>
      </c>
      <c r="F35" s="3" t="s">
        <v>67</v>
      </c>
      <c r="G35" s="3" t="s">
        <v>68</v>
      </c>
      <c r="H35" s="3" t="s">
        <v>69</v>
      </c>
      <c r="I35" s="3" t="s">
        <v>69</v>
      </c>
      <c r="J35" s="3" t="s">
        <v>70</v>
      </c>
      <c r="K35" s="3" t="s">
        <v>71</v>
      </c>
      <c r="L35" s="3">
        <v>157.93664550781301</v>
      </c>
      <c r="O35" s="3">
        <v>9.2603683471679705</v>
      </c>
      <c r="P35" s="3">
        <v>6.5348753929138201</v>
      </c>
      <c r="Q35" s="3">
        <v>19283</v>
      </c>
      <c r="R35" s="3">
        <v>129</v>
      </c>
      <c r="S35" s="3">
        <v>19154</v>
      </c>
      <c r="T35" s="3">
        <v>0</v>
      </c>
      <c r="U35" s="3">
        <v>0</v>
      </c>
      <c r="V35" s="3">
        <v>0</v>
      </c>
      <c r="W35" s="3">
        <v>0</v>
      </c>
      <c r="AF35" s="3">
        <v>4038</v>
      </c>
      <c r="AT35" s="3">
        <v>5680.1914705971403</v>
      </c>
      <c r="AU35" s="3">
        <v>3333.9863917540101</v>
      </c>
      <c r="AV35" s="3">
        <v>3349.68210586337</v>
      </c>
      <c r="BA35" s="3">
        <v>8.5923166275024396</v>
      </c>
      <c r="BB35" s="3">
        <v>7.2017593383789098</v>
      </c>
    </row>
    <row r="36" spans="1:54" x14ac:dyDescent="0.35">
      <c r="A36" s="3" t="s">
        <v>111</v>
      </c>
      <c r="B36" s="3" t="s">
        <v>142</v>
      </c>
      <c r="C36" s="3" t="s">
        <v>66</v>
      </c>
      <c r="D36" s="3">
        <f t="shared" si="0"/>
        <v>17.667465209960941</v>
      </c>
      <c r="E36" s="3">
        <v>4.4168663024902299</v>
      </c>
      <c r="F36" s="3" t="s">
        <v>67</v>
      </c>
      <c r="G36" s="3" t="s">
        <v>68</v>
      </c>
      <c r="H36" s="3" t="s">
        <v>69</v>
      </c>
      <c r="I36" s="3" t="s">
        <v>69</v>
      </c>
      <c r="J36" s="3" t="s">
        <v>70</v>
      </c>
      <c r="K36" s="3" t="s">
        <v>71</v>
      </c>
      <c r="L36" s="3">
        <v>88.337326049804702</v>
      </c>
      <c r="O36" s="3">
        <v>5.4746165275573704</v>
      </c>
      <c r="P36" s="3">
        <v>3.50552153587341</v>
      </c>
      <c r="Q36" s="3">
        <v>20815</v>
      </c>
      <c r="R36" s="3">
        <v>78</v>
      </c>
      <c r="S36" s="3">
        <v>20737</v>
      </c>
      <c r="T36" s="3">
        <v>0</v>
      </c>
      <c r="U36" s="3">
        <v>0</v>
      </c>
      <c r="V36" s="3">
        <v>0</v>
      </c>
      <c r="W36" s="3">
        <v>0</v>
      </c>
      <c r="AF36" s="3">
        <v>4038</v>
      </c>
      <c r="AT36" s="3">
        <v>5725.6763759515197</v>
      </c>
      <c r="AU36" s="3">
        <v>3362.0220278018701</v>
      </c>
      <c r="AV36" s="3">
        <v>3370.8793441196999</v>
      </c>
      <c r="BA36" s="3">
        <v>4.9347248077392596</v>
      </c>
      <c r="BB36" s="3">
        <v>3.9367201328277601</v>
      </c>
    </row>
    <row r="37" spans="1:54" x14ac:dyDescent="0.35">
      <c r="A37" s="3" t="s">
        <v>112</v>
      </c>
      <c r="B37" s="3" t="s">
        <v>143</v>
      </c>
      <c r="C37" s="3" t="s">
        <v>66</v>
      </c>
      <c r="D37" s="3">
        <f t="shared" si="0"/>
        <v>16.45016784667968</v>
      </c>
      <c r="E37" s="3">
        <v>4.1125421524047896</v>
      </c>
      <c r="F37" s="3" t="s">
        <v>67</v>
      </c>
      <c r="G37" s="3" t="s">
        <v>68</v>
      </c>
      <c r="H37" s="3" t="s">
        <v>69</v>
      </c>
      <c r="I37" s="3" t="s">
        <v>69</v>
      </c>
      <c r="J37" s="3" t="s">
        <v>70</v>
      </c>
      <c r="K37" s="3" t="s">
        <v>71</v>
      </c>
      <c r="L37" s="3">
        <v>82.250839233398395</v>
      </c>
      <c r="O37" s="3">
        <v>5.1989431381225604</v>
      </c>
      <c r="P37" s="3">
        <v>3.1897022724151598</v>
      </c>
      <c r="Q37" s="3">
        <v>18627</v>
      </c>
      <c r="R37" s="3">
        <v>65</v>
      </c>
      <c r="S37" s="3">
        <v>18562</v>
      </c>
      <c r="T37" s="3">
        <v>0</v>
      </c>
      <c r="U37" s="3">
        <v>0</v>
      </c>
      <c r="V37" s="3">
        <v>0</v>
      </c>
      <c r="W37" s="3">
        <v>0</v>
      </c>
      <c r="AF37" s="3">
        <v>4038</v>
      </c>
      <c r="AT37" s="3">
        <v>5648.4645432692296</v>
      </c>
      <c r="AU37" s="3">
        <v>3277.84480908261</v>
      </c>
      <c r="AV37" s="3">
        <v>3286.1172245398602</v>
      </c>
      <c r="BA37" s="3">
        <v>4.6426501274108896</v>
      </c>
      <c r="BB37" s="3">
        <v>3.6245493888854998</v>
      </c>
    </row>
    <row r="38" spans="1:54" x14ac:dyDescent="0.35">
      <c r="A38" s="3" t="s">
        <v>107</v>
      </c>
      <c r="B38" s="3" t="s">
        <v>144</v>
      </c>
      <c r="C38" s="3" t="s">
        <v>66</v>
      </c>
      <c r="D38" s="3">
        <f t="shared" si="0"/>
        <v>22.322637939453198</v>
      </c>
      <c r="E38" s="3">
        <v>5.5806593894958496</v>
      </c>
      <c r="F38" s="3" t="s">
        <v>67</v>
      </c>
      <c r="G38" s="3" t="s">
        <v>68</v>
      </c>
      <c r="H38" s="3" t="s">
        <v>69</v>
      </c>
      <c r="I38" s="3" t="s">
        <v>69</v>
      </c>
      <c r="J38" s="3" t="s">
        <v>70</v>
      </c>
      <c r="K38" s="3" t="s">
        <v>71</v>
      </c>
      <c r="L38" s="3">
        <v>111.61318969726599</v>
      </c>
      <c r="O38" s="3">
        <v>6.7772588729858398</v>
      </c>
      <c r="P38" s="3">
        <v>4.5345959663391104</v>
      </c>
      <c r="Q38" s="3">
        <v>20286</v>
      </c>
      <c r="R38" s="3">
        <v>96</v>
      </c>
      <c r="S38" s="3">
        <v>20190</v>
      </c>
      <c r="T38" s="3">
        <v>0</v>
      </c>
      <c r="U38" s="3">
        <v>0</v>
      </c>
      <c r="V38" s="3">
        <v>0</v>
      </c>
      <c r="W38" s="3">
        <v>0</v>
      </c>
      <c r="AF38" s="3">
        <v>4038</v>
      </c>
      <c r="AT38" s="3">
        <v>5655.3271128336601</v>
      </c>
      <c r="AU38" s="3">
        <v>3361.5846408218599</v>
      </c>
      <c r="AV38" s="3">
        <v>3372.4393818902499</v>
      </c>
      <c r="BA38" s="3">
        <v>6.16851711273193</v>
      </c>
      <c r="BB38" s="3">
        <v>5.0315928459167498</v>
      </c>
    </row>
    <row r="39" spans="1:54" x14ac:dyDescent="0.35">
      <c r="A39" s="3" t="s">
        <v>108</v>
      </c>
      <c r="B39" s="3" t="s">
        <v>145</v>
      </c>
      <c r="C39" s="3" t="s">
        <v>66</v>
      </c>
      <c r="D39" s="3">
        <f t="shared" si="0"/>
        <v>20.598756408691401</v>
      </c>
      <c r="E39" s="3">
        <v>5.1496891975402797</v>
      </c>
      <c r="F39" s="3" t="s">
        <v>67</v>
      </c>
      <c r="G39" s="3" t="s">
        <v>68</v>
      </c>
      <c r="H39" s="3" t="s">
        <v>69</v>
      </c>
      <c r="I39" s="3" t="s">
        <v>69</v>
      </c>
      <c r="J39" s="3" t="s">
        <v>70</v>
      </c>
      <c r="K39" s="3" t="s">
        <v>71</v>
      </c>
      <c r="L39" s="3">
        <v>102.993782043457</v>
      </c>
      <c r="O39" s="3">
        <v>6.29917669296265</v>
      </c>
      <c r="P39" s="3">
        <v>4.1499280929565403</v>
      </c>
      <c r="Q39" s="3">
        <v>20377</v>
      </c>
      <c r="R39" s="3">
        <v>89</v>
      </c>
      <c r="S39" s="3">
        <v>20288</v>
      </c>
      <c r="T39" s="3">
        <v>0</v>
      </c>
      <c r="U39" s="3">
        <v>0</v>
      </c>
      <c r="V39" s="3">
        <v>0</v>
      </c>
      <c r="W39" s="3">
        <v>0</v>
      </c>
      <c r="AF39" s="3">
        <v>4038</v>
      </c>
      <c r="AT39" s="3">
        <v>5781.95040927844</v>
      </c>
      <c r="AU39" s="3">
        <v>3435.4747710002298</v>
      </c>
      <c r="AV39" s="3">
        <v>3445.72340091664</v>
      </c>
      <c r="BA39" s="3">
        <v>5.7137041091918901</v>
      </c>
      <c r="BB39" s="3">
        <v>4.6242566108703604</v>
      </c>
    </row>
    <row r="40" spans="1:54" x14ac:dyDescent="0.35">
      <c r="A40" s="3" t="s">
        <v>121</v>
      </c>
      <c r="B40" s="3" t="s">
        <v>146</v>
      </c>
      <c r="C40" s="3" t="s">
        <v>66</v>
      </c>
      <c r="D40" s="3">
        <f t="shared" si="0"/>
        <v>21.350709533691401</v>
      </c>
      <c r="E40" s="3">
        <v>5.3376774787902797</v>
      </c>
      <c r="F40" s="3" t="s">
        <v>67</v>
      </c>
      <c r="G40" s="3" t="s">
        <v>68</v>
      </c>
      <c r="H40" s="3" t="s">
        <v>69</v>
      </c>
      <c r="I40" s="3" t="s">
        <v>69</v>
      </c>
      <c r="J40" s="3" t="s">
        <v>70</v>
      </c>
      <c r="K40" s="3" t="s">
        <v>71</v>
      </c>
      <c r="L40" s="3">
        <v>106.753547668457</v>
      </c>
      <c r="O40" s="3">
        <v>6.5364618301391602</v>
      </c>
      <c r="P40" s="3">
        <v>4.2958998680114702</v>
      </c>
      <c r="Q40" s="3">
        <v>19440</v>
      </c>
      <c r="R40" s="3">
        <v>88</v>
      </c>
      <c r="S40" s="3">
        <v>19352</v>
      </c>
      <c r="T40" s="3">
        <v>0</v>
      </c>
      <c r="U40" s="3">
        <v>0</v>
      </c>
      <c r="V40" s="3">
        <v>0</v>
      </c>
      <c r="W40" s="3">
        <v>0</v>
      </c>
      <c r="AF40" s="3">
        <v>4038</v>
      </c>
      <c r="AT40" s="3">
        <v>5743.5437844016296</v>
      </c>
      <c r="AU40" s="3">
        <v>3410.6240541821599</v>
      </c>
      <c r="AV40" s="3">
        <v>3421.18459617081</v>
      </c>
      <c r="BA40" s="3">
        <v>5.9258160591125497</v>
      </c>
      <c r="BB40" s="3">
        <v>4.7899971008300799</v>
      </c>
    </row>
    <row r="41" spans="1:54" x14ac:dyDescent="0.35">
      <c r="A41" s="3" t="s">
        <v>116</v>
      </c>
      <c r="B41" s="3" t="s">
        <v>147</v>
      </c>
      <c r="C41" s="3" t="s">
        <v>66</v>
      </c>
      <c r="D41" s="3">
        <f t="shared" si="0"/>
        <v>15.47140808105468</v>
      </c>
      <c r="E41" s="3">
        <v>3.8678519725799601</v>
      </c>
      <c r="F41" s="3" t="s">
        <v>67</v>
      </c>
      <c r="G41" s="3" t="s">
        <v>68</v>
      </c>
      <c r="H41" s="3" t="s">
        <v>69</v>
      </c>
      <c r="I41" s="3" t="s">
        <v>69</v>
      </c>
      <c r="J41" s="3" t="s">
        <v>70</v>
      </c>
      <c r="K41" s="3" t="s">
        <v>71</v>
      </c>
      <c r="L41" s="3">
        <v>77.357040405273395</v>
      </c>
      <c r="O41" s="3">
        <v>4.9068465232849103</v>
      </c>
      <c r="P41" s="3">
        <v>2.9875042438507098</v>
      </c>
      <c r="Q41" s="3">
        <v>19194</v>
      </c>
      <c r="R41" s="3">
        <v>63</v>
      </c>
      <c r="S41" s="3">
        <v>19131</v>
      </c>
      <c r="T41" s="3">
        <v>0</v>
      </c>
      <c r="U41" s="3">
        <v>0</v>
      </c>
      <c r="V41" s="3">
        <v>0</v>
      </c>
      <c r="W41" s="3">
        <v>0</v>
      </c>
      <c r="AF41" s="3">
        <v>4038</v>
      </c>
      <c r="AT41" s="3">
        <v>5863.9385153149797</v>
      </c>
      <c r="AU41" s="3">
        <v>3523.52769410475</v>
      </c>
      <c r="AV41" s="3">
        <v>3531.2095676973499</v>
      </c>
      <c r="BA41" s="3">
        <v>4.3745608329772896</v>
      </c>
      <c r="BB41" s="3">
        <v>3.4019927978515598</v>
      </c>
    </row>
    <row r="42" spans="1:54" x14ac:dyDescent="0.35">
      <c r="A42" s="3" t="s">
        <v>117</v>
      </c>
      <c r="B42" s="3" t="s">
        <v>86</v>
      </c>
      <c r="C42" s="3" t="s">
        <v>66</v>
      </c>
      <c r="D42" s="3">
        <f t="shared" si="0"/>
        <v>0</v>
      </c>
      <c r="E42" s="3">
        <v>0</v>
      </c>
      <c r="F42" s="3" t="s">
        <v>67</v>
      </c>
      <c r="G42" s="3" t="s">
        <v>68</v>
      </c>
      <c r="H42" s="3" t="s">
        <v>69</v>
      </c>
      <c r="I42" s="3" t="s">
        <v>69</v>
      </c>
      <c r="J42" s="3" t="s">
        <v>70</v>
      </c>
      <c r="K42" s="3" t="s">
        <v>71</v>
      </c>
      <c r="L42" s="3">
        <v>0</v>
      </c>
      <c r="O42" s="3">
        <v>0.18073096871375999</v>
      </c>
      <c r="P42" s="3">
        <v>0</v>
      </c>
      <c r="Q42" s="3">
        <v>19504</v>
      </c>
      <c r="R42" s="3">
        <v>0</v>
      </c>
      <c r="S42" s="3">
        <v>19504</v>
      </c>
      <c r="T42" s="3">
        <v>0</v>
      </c>
      <c r="U42" s="3">
        <v>0</v>
      </c>
      <c r="V42" s="3">
        <v>0</v>
      </c>
      <c r="W42" s="3">
        <v>0</v>
      </c>
      <c r="AF42" s="3">
        <v>4038</v>
      </c>
      <c r="AT42" s="3">
        <v>0</v>
      </c>
      <c r="AU42" s="3">
        <v>3204.6136501647102</v>
      </c>
      <c r="AV42" s="3">
        <v>3204.6136501647002</v>
      </c>
      <c r="BA42" s="3">
        <v>8.25802236795425E-2</v>
      </c>
      <c r="BB42" s="3">
        <v>0</v>
      </c>
    </row>
    <row r="43" spans="1:54" x14ac:dyDescent="0.35">
      <c r="A43" s="3" t="s">
        <v>115</v>
      </c>
      <c r="B43" s="3" t="s">
        <v>148</v>
      </c>
      <c r="C43" s="3" t="s">
        <v>66</v>
      </c>
      <c r="D43" s="3">
        <f t="shared" si="0"/>
        <v>21.868574523925801</v>
      </c>
      <c r="E43" s="3">
        <v>5.4671435356140101</v>
      </c>
      <c r="F43" s="3" t="s">
        <v>67</v>
      </c>
      <c r="G43" s="3" t="s">
        <v>68</v>
      </c>
      <c r="H43" s="3" t="s">
        <v>69</v>
      </c>
      <c r="I43" s="3" t="s">
        <v>69</v>
      </c>
      <c r="J43" s="3" t="s">
        <v>70</v>
      </c>
      <c r="K43" s="3" t="s">
        <v>71</v>
      </c>
      <c r="L43" s="3">
        <v>109.34287261962901</v>
      </c>
      <c r="O43" s="3">
        <v>6.7025880813598597</v>
      </c>
      <c r="P43" s="3">
        <v>4.3943977355956996</v>
      </c>
      <c r="Q43" s="3">
        <v>18765</v>
      </c>
      <c r="R43" s="3">
        <v>87</v>
      </c>
      <c r="S43" s="3">
        <v>18678</v>
      </c>
      <c r="T43" s="3">
        <v>0</v>
      </c>
      <c r="U43" s="3">
        <v>0</v>
      </c>
      <c r="V43" s="3">
        <v>0</v>
      </c>
      <c r="W43" s="3">
        <v>0</v>
      </c>
      <c r="AF43" s="3">
        <v>4038</v>
      </c>
      <c r="AT43" s="3">
        <v>5773.9398123204001</v>
      </c>
      <c r="AU43" s="3">
        <v>3427.4291304651501</v>
      </c>
      <c r="AV43" s="3">
        <v>3438.3082367439501</v>
      </c>
      <c r="BA43" s="3">
        <v>6.0731716156005904</v>
      </c>
      <c r="BB43" s="3">
        <v>4.9030413627624503</v>
      </c>
    </row>
    <row r="44" spans="1:54" x14ac:dyDescent="0.35">
      <c r="A44" s="3" t="s">
        <v>113</v>
      </c>
      <c r="B44" s="3" t="s">
        <v>149</v>
      </c>
      <c r="C44" s="3" t="s">
        <v>66</v>
      </c>
      <c r="D44" s="3">
        <f t="shared" si="0"/>
        <v>24.535292053222598</v>
      </c>
      <c r="E44" s="3">
        <v>6.1338229179382298</v>
      </c>
      <c r="F44" s="3" t="s">
        <v>67</v>
      </c>
      <c r="G44" s="3" t="s">
        <v>68</v>
      </c>
      <c r="H44" s="3" t="s">
        <v>69</v>
      </c>
      <c r="I44" s="3" t="s">
        <v>69</v>
      </c>
      <c r="J44" s="3" t="s">
        <v>70</v>
      </c>
      <c r="K44" s="3" t="s">
        <v>71</v>
      </c>
      <c r="L44" s="3">
        <v>122.676460266113</v>
      </c>
      <c r="O44" s="3">
        <v>7.3190131187439</v>
      </c>
      <c r="P44" s="3">
        <v>4.9498262405395499</v>
      </c>
      <c r="Q44" s="3">
        <v>19807</v>
      </c>
      <c r="R44" s="3">
        <v>103</v>
      </c>
      <c r="S44" s="3">
        <v>19704</v>
      </c>
      <c r="T44" s="3">
        <v>0</v>
      </c>
      <c r="U44" s="3">
        <v>0</v>
      </c>
      <c r="V44" s="3">
        <v>0</v>
      </c>
      <c r="W44" s="3">
        <v>0</v>
      </c>
      <c r="AF44" s="3">
        <v>4038</v>
      </c>
      <c r="AT44" s="3">
        <v>5798.9784160725103</v>
      </c>
      <c r="AU44" s="3">
        <v>3448.68853811805</v>
      </c>
      <c r="AV44" s="3">
        <v>3460.9104726578198</v>
      </c>
      <c r="BA44" s="3">
        <v>6.7383627891540501</v>
      </c>
      <c r="BB44" s="3">
        <v>5.5295939445495597</v>
      </c>
    </row>
    <row r="45" spans="1:54" x14ac:dyDescent="0.35">
      <c r="A45" s="3" t="s">
        <v>120</v>
      </c>
      <c r="B45" s="3" t="s">
        <v>150</v>
      </c>
      <c r="C45" s="3" t="s">
        <v>66</v>
      </c>
      <c r="D45" s="3">
        <f t="shared" si="0"/>
        <v>23.716070556640599</v>
      </c>
      <c r="E45" s="3">
        <v>5.9290175437927202</v>
      </c>
      <c r="F45" s="3" t="s">
        <v>67</v>
      </c>
      <c r="G45" s="3" t="s">
        <v>68</v>
      </c>
      <c r="H45" s="3" t="s">
        <v>69</v>
      </c>
      <c r="I45" s="3" t="s">
        <v>69</v>
      </c>
      <c r="J45" s="3" t="s">
        <v>70</v>
      </c>
      <c r="K45" s="3" t="s">
        <v>71</v>
      </c>
      <c r="L45" s="3">
        <v>118.580352783203</v>
      </c>
      <c r="O45" s="3">
        <v>7.2076687812805202</v>
      </c>
      <c r="P45" s="3">
        <v>4.8120789527893102</v>
      </c>
      <c r="Q45" s="3">
        <v>18898</v>
      </c>
      <c r="R45" s="3">
        <v>95</v>
      </c>
      <c r="S45" s="3">
        <v>18803</v>
      </c>
      <c r="T45" s="3">
        <v>0</v>
      </c>
      <c r="U45" s="3">
        <v>0</v>
      </c>
      <c r="V45" s="3">
        <v>0</v>
      </c>
      <c r="W45" s="3">
        <v>0</v>
      </c>
      <c r="AF45" s="3">
        <v>4038</v>
      </c>
      <c r="AT45" s="3">
        <v>5804.2207236842096</v>
      </c>
      <c r="AU45" s="3">
        <v>3449.0835246458601</v>
      </c>
      <c r="AV45" s="3">
        <v>3460.9227686880099</v>
      </c>
      <c r="BA45" s="3">
        <v>6.5570578575134304</v>
      </c>
      <c r="BB45" s="3">
        <v>5.3426485061645499</v>
      </c>
    </row>
    <row r="46" spans="1:54" x14ac:dyDescent="0.35">
      <c r="A46" s="3" t="s">
        <v>122</v>
      </c>
      <c r="B46" s="3" t="s">
        <v>151</v>
      </c>
      <c r="C46" s="3" t="s">
        <v>66</v>
      </c>
      <c r="D46" s="3">
        <f t="shared" si="0"/>
        <v>20.272566223144601</v>
      </c>
      <c r="E46" s="3">
        <v>5.0681414604187003</v>
      </c>
      <c r="F46" s="3" t="s">
        <v>67</v>
      </c>
      <c r="G46" s="3" t="s">
        <v>68</v>
      </c>
      <c r="H46" s="3" t="s">
        <v>69</v>
      </c>
      <c r="I46" s="3" t="s">
        <v>69</v>
      </c>
      <c r="J46" s="3" t="s">
        <v>70</v>
      </c>
      <c r="K46" s="3" t="s">
        <v>71</v>
      </c>
      <c r="L46" s="3">
        <v>101.362831115723</v>
      </c>
      <c r="O46" s="3">
        <v>6.2349109649658203</v>
      </c>
      <c r="P46" s="3">
        <v>4.0574769973754901</v>
      </c>
      <c r="Q46" s="3">
        <v>19541</v>
      </c>
      <c r="R46" s="3">
        <v>84</v>
      </c>
      <c r="S46" s="3">
        <v>19457</v>
      </c>
      <c r="T46" s="3">
        <v>0</v>
      </c>
      <c r="U46" s="3">
        <v>0</v>
      </c>
      <c r="V46" s="3">
        <v>0</v>
      </c>
      <c r="W46" s="3">
        <v>0</v>
      </c>
      <c r="AF46" s="3">
        <v>4038</v>
      </c>
      <c r="AT46" s="3">
        <v>5746.4925885881703</v>
      </c>
      <c r="AU46" s="3">
        <v>3420.7658727292701</v>
      </c>
      <c r="AV46" s="3">
        <v>3430.7633674394801</v>
      </c>
      <c r="BA46" s="3">
        <v>5.6400995254516602</v>
      </c>
      <c r="BB46" s="3">
        <v>4.5364098548889196</v>
      </c>
    </row>
    <row r="47" spans="1:54" x14ac:dyDescent="0.35">
      <c r="A47" s="3" t="s">
        <v>119</v>
      </c>
      <c r="B47" s="3" t="s">
        <v>152</v>
      </c>
      <c r="C47" s="3" t="s">
        <v>66</v>
      </c>
      <c r="D47" s="3">
        <f t="shared" si="0"/>
        <v>16.676510620117178</v>
      </c>
      <c r="E47" s="3">
        <v>4.16912746429443</v>
      </c>
      <c r="F47" s="3" t="s">
        <v>67</v>
      </c>
      <c r="G47" s="3" t="s">
        <v>68</v>
      </c>
      <c r="H47" s="3" t="s">
        <v>69</v>
      </c>
      <c r="I47" s="3" t="s">
        <v>69</v>
      </c>
      <c r="J47" s="3" t="s">
        <v>70</v>
      </c>
      <c r="K47" s="3" t="s">
        <v>71</v>
      </c>
      <c r="L47" s="3">
        <v>83.382553100585895</v>
      </c>
      <c r="O47" s="3">
        <v>5.2525305747985804</v>
      </c>
      <c r="P47" s="3">
        <v>3.2465400695800799</v>
      </c>
      <c r="Q47" s="3">
        <v>18940</v>
      </c>
      <c r="R47" s="3">
        <v>67</v>
      </c>
      <c r="S47" s="3">
        <v>18873</v>
      </c>
      <c r="T47" s="3">
        <v>0</v>
      </c>
      <c r="U47" s="3">
        <v>0</v>
      </c>
      <c r="V47" s="3">
        <v>0</v>
      </c>
      <c r="W47" s="3">
        <v>0</v>
      </c>
      <c r="AF47" s="3">
        <v>4038</v>
      </c>
      <c r="AT47" s="3">
        <v>5834.3673551189404</v>
      </c>
      <c r="AU47" s="3">
        <v>3463.33848438618</v>
      </c>
      <c r="AV47" s="3">
        <v>3471.7259677198199</v>
      </c>
      <c r="BA47" s="3">
        <v>4.6981067657470703</v>
      </c>
      <c r="BB47" s="3">
        <v>3.6815726757049601</v>
      </c>
    </row>
    <row r="48" spans="1:54" x14ac:dyDescent="0.35">
      <c r="A48" s="3" t="s">
        <v>114</v>
      </c>
      <c r="B48" s="3" t="s">
        <v>153</v>
      </c>
      <c r="C48" s="3" t="s">
        <v>66</v>
      </c>
      <c r="D48" s="3">
        <f t="shared" si="0"/>
        <v>12.19077987670898</v>
      </c>
      <c r="E48" s="3">
        <v>3.0476949214935298</v>
      </c>
      <c r="F48" s="3" t="s">
        <v>67</v>
      </c>
      <c r="G48" s="3" t="s">
        <v>68</v>
      </c>
      <c r="H48" s="3" t="s">
        <v>69</v>
      </c>
      <c r="I48" s="3" t="s">
        <v>69</v>
      </c>
      <c r="J48" s="3" t="s">
        <v>70</v>
      </c>
      <c r="K48" s="3" t="s">
        <v>71</v>
      </c>
      <c r="L48" s="3">
        <v>60.953899383544901</v>
      </c>
      <c r="O48" s="3">
        <v>3.9755170345306401</v>
      </c>
      <c r="P48" s="3">
        <v>2.2772238254547101</v>
      </c>
      <c r="Q48" s="3">
        <v>19326</v>
      </c>
      <c r="R48" s="3">
        <v>50</v>
      </c>
      <c r="S48" s="3">
        <v>19276</v>
      </c>
      <c r="T48" s="3">
        <v>0</v>
      </c>
      <c r="U48" s="3">
        <v>0</v>
      </c>
      <c r="V48" s="3">
        <v>0</v>
      </c>
      <c r="W48" s="3">
        <v>0</v>
      </c>
      <c r="AF48" s="3">
        <v>4038</v>
      </c>
      <c r="AT48" s="3">
        <v>5887.3167871093701</v>
      </c>
      <c r="AU48" s="3">
        <v>3499.8187960062501</v>
      </c>
      <c r="AV48" s="3">
        <v>3505.99570274097</v>
      </c>
      <c r="BA48" s="3">
        <v>3.4981431961059601</v>
      </c>
      <c r="BB48" s="3">
        <v>2.6378085613250701</v>
      </c>
    </row>
    <row r="49" spans="1:54" x14ac:dyDescent="0.35">
      <c r="A49" s="3" t="s">
        <v>118</v>
      </c>
      <c r="B49" s="3" t="s">
        <v>88</v>
      </c>
      <c r="C49" s="3" t="s">
        <v>66</v>
      </c>
      <c r="D49" s="3">
        <f t="shared" si="0"/>
        <v>26.548385620117198</v>
      </c>
      <c r="E49" s="3">
        <v>6.6370964050293004</v>
      </c>
      <c r="F49" s="3" t="s">
        <v>67</v>
      </c>
      <c r="G49" s="3" t="s">
        <v>68</v>
      </c>
      <c r="H49" s="3" t="s">
        <v>69</v>
      </c>
      <c r="I49" s="3" t="s">
        <v>69</v>
      </c>
      <c r="J49" s="3" t="s">
        <v>70</v>
      </c>
      <c r="K49" s="3" t="s">
        <v>71</v>
      </c>
      <c r="L49" s="3">
        <v>132.74192810058599</v>
      </c>
      <c r="O49" s="3">
        <v>7.9195833206176802</v>
      </c>
      <c r="P49" s="3">
        <v>5.3560066223144496</v>
      </c>
      <c r="Q49" s="3">
        <v>18309</v>
      </c>
      <c r="R49" s="3">
        <v>103</v>
      </c>
      <c r="S49" s="3">
        <v>18206</v>
      </c>
      <c r="T49" s="3">
        <v>0</v>
      </c>
      <c r="U49" s="3">
        <v>0</v>
      </c>
      <c r="V49" s="3">
        <v>0</v>
      </c>
      <c r="W49" s="3">
        <v>0</v>
      </c>
      <c r="AF49" s="3">
        <v>4038</v>
      </c>
      <c r="AT49" s="3">
        <v>5683.2076996738497</v>
      </c>
      <c r="AU49" s="3">
        <v>3379.8419209702101</v>
      </c>
      <c r="AV49" s="3">
        <v>3392.79984741111</v>
      </c>
      <c r="BA49" s="3">
        <v>7.2912521362304696</v>
      </c>
      <c r="BB49" s="3">
        <v>5.9833049774169904</v>
      </c>
    </row>
    <row r="50" spans="1:54" x14ac:dyDescent="0.35">
      <c r="A50" s="3" t="s">
        <v>123</v>
      </c>
      <c r="B50" s="3" t="s">
        <v>154</v>
      </c>
      <c r="C50" s="3" t="s">
        <v>66</v>
      </c>
      <c r="D50" s="3">
        <f t="shared" si="0"/>
        <v>12.4439437866211</v>
      </c>
      <c r="E50" s="3">
        <v>3.1109859943389901</v>
      </c>
      <c r="F50" s="3" t="s">
        <v>67</v>
      </c>
      <c r="G50" s="3" t="s">
        <v>68</v>
      </c>
      <c r="H50" s="3" t="s">
        <v>69</v>
      </c>
      <c r="I50" s="3" t="s">
        <v>69</v>
      </c>
      <c r="J50" s="3" t="s">
        <v>70</v>
      </c>
      <c r="K50" s="3" t="s">
        <v>71</v>
      </c>
      <c r="L50" s="3">
        <v>62.219718933105497</v>
      </c>
      <c r="O50" s="3">
        <v>6.3676571846008301</v>
      </c>
      <c r="P50" s="3">
        <v>1.21748960018158</v>
      </c>
      <c r="Q50" s="3">
        <v>2272</v>
      </c>
      <c r="R50" s="3">
        <v>6</v>
      </c>
      <c r="S50" s="3">
        <v>2266</v>
      </c>
      <c r="T50" s="3">
        <v>0</v>
      </c>
      <c r="U50" s="3">
        <v>0</v>
      </c>
      <c r="V50" s="3">
        <v>0</v>
      </c>
      <c r="W50" s="3">
        <v>0</v>
      </c>
      <c r="AF50" s="3">
        <v>4038</v>
      </c>
      <c r="AT50" s="3">
        <v>4506.0753580729197</v>
      </c>
      <c r="AU50" s="3">
        <v>3244.6240927148301</v>
      </c>
      <c r="AV50" s="3">
        <v>3247.95539007053</v>
      </c>
      <c r="BA50" s="3">
        <v>4.5759963989257804</v>
      </c>
      <c r="BB50" s="3">
        <v>1.99890100955963</v>
      </c>
    </row>
    <row r="51" spans="1:54" x14ac:dyDescent="0.35">
      <c r="A51" s="3" t="s">
        <v>124</v>
      </c>
      <c r="B51" s="3" t="s">
        <v>155</v>
      </c>
      <c r="C51" s="3" t="s">
        <v>66</v>
      </c>
      <c r="D51" s="3">
        <f t="shared" si="0"/>
        <v>4.1921157836914</v>
      </c>
      <c r="E51" s="3">
        <v>1.04802894592285</v>
      </c>
      <c r="F51" s="3" t="s">
        <v>67</v>
      </c>
      <c r="G51" s="3" t="s">
        <v>68</v>
      </c>
      <c r="H51" s="3" t="s">
        <v>69</v>
      </c>
      <c r="I51" s="3" t="s">
        <v>69</v>
      </c>
      <c r="J51" s="3" t="s">
        <v>70</v>
      </c>
      <c r="K51" s="3" t="s">
        <v>71</v>
      </c>
      <c r="L51" s="3">
        <v>20.960578918456999</v>
      </c>
      <c r="O51" s="3">
        <v>1.61283767223358</v>
      </c>
      <c r="P51" s="3">
        <v>0.63365477323532104</v>
      </c>
      <c r="Q51" s="3">
        <v>20215</v>
      </c>
      <c r="R51" s="3">
        <v>18</v>
      </c>
      <c r="S51" s="3">
        <v>20197</v>
      </c>
      <c r="T51" s="3">
        <v>0</v>
      </c>
      <c r="U51" s="3">
        <v>0</v>
      </c>
      <c r="V51" s="3">
        <v>0</v>
      </c>
      <c r="W51" s="3">
        <v>0</v>
      </c>
      <c r="AF51" s="3">
        <v>4038</v>
      </c>
      <c r="AT51" s="3">
        <v>5788.8953179253504</v>
      </c>
      <c r="AU51" s="3">
        <v>3285.8580074401898</v>
      </c>
      <c r="AV51" s="3">
        <v>3288.0867816963801</v>
      </c>
      <c r="BA51" s="3">
        <v>1.31478488445282</v>
      </c>
      <c r="BB51" s="3">
        <v>0.82011961936950695</v>
      </c>
    </row>
    <row r="52" spans="1:54" x14ac:dyDescent="0.35">
      <c r="A52" s="3" t="s">
        <v>125</v>
      </c>
      <c r="B52" s="3">
        <v>121</v>
      </c>
      <c r="C52" s="3" t="s">
        <v>66</v>
      </c>
      <c r="D52" s="3">
        <f t="shared" si="0"/>
        <v>2.7940523147583001</v>
      </c>
      <c r="E52" s="3">
        <v>0.69851309061050404</v>
      </c>
      <c r="F52" s="3" t="s">
        <v>67</v>
      </c>
      <c r="G52" s="3" t="s">
        <v>68</v>
      </c>
      <c r="H52" s="3" t="s">
        <v>69</v>
      </c>
      <c r="I52" s="3" t="s">
        <v>69</v>
      </c>
      <c r="J52" s="3" t="s">
        <v>70</v>
      </c>
      <c r="K52" s="3" t="s">
        <v>71</v>
      </c>
      <c r="L52" s="3">
        <v>13.9702615737915</v>
      </c>
      <c r="O52" s="3">
        <v>1.1756612062454199</v>
      </c>
      <c r="P52" s="3">
        <v>0.37219762802124001</v>
      </c>
      <c r="Q52" s="3">
        <v>20217</v>
      </c>
      <c r="R52" s="3">
        <v>12</v>
      </c>
      <c r="S52" s="3">
        <v>20205</v>
      </c>
      <c r="T52" s="3">
        <v>0</v>
      </c>
      <c r="U52" s="3">
        <v>0</v>
      </c>
      <c r="V52" s="3">
        <v>0</v>
      </c>
      <c r="W52" s="3">
        <v>0</v>
      </c>
      <c r="AF52" s="3">
        <v>4038</v>
      </c>
      <c r="AT52" s="3">
        <v>5706.9962565104197</v>
      </c>
      <c r="AU52" s="3">
        <v>3361.3855728296699</v>
      </c>
      <c r="AV52" s="3">
        <v>3362.77783321471</v>
      </c>
      <c r="BA52" s="3">
        <v>0.92043596506118797</v>
      </c>
      <c r="BB52" s="3">
        <v>0.51552075147628795</v>
      </c>
    </row>
    <row r="53" spans="1:54" x14ac:dyDescent="0.35">
      <c r="A53" s="3" t="s">
        <v>126</v>
      </c>
      <c r="B53" s="3">
        <v>122</v>
      </c>
      <c r="C53" s="3" t="s">
        <v>66</v>
      </c>
      <c r="D53" s="3">
        <f t="shared" si="0"/>
        <v>1.800260925292968</v>
      </c>
      <c r="E53" s="3">
        <v>0.45006525516509999</v>
      </c>
      <c r="F53" s="3" t="s">
        <v>67</v>
      </c>
      <c r="G53" s="3" t="s">
        <v>68</v>
      </c>
      <c r="H53" s="3" t="s">
        <v>69</v>
      </c>
      <c r="I53" s="3" t="s">
        <v>69</v>
      </c>
      <c r="J53" s="3" t="s">
        <v>70</v>
      </c>
      <c r="K53" s="3" t="s">
        <v>71</v>
      </c>
      <c r="L53" s="3">
        <v>9.0013046264648402</v>
      </c>
      <c r="O53" s="3">
        <v>0.842831611633301</v>
      </c>
      <c r="P53" s="3">
        <v>0.20374570786953</v>
      </c>
      <c r="Q53" s="3">
        <v>20916</v>
      </c>
      <c r="R53" s="3">
        <v>8</v>
      </c>
      <c r="S53" s="3">
        <v>20908</v>
      </c>
      <c r="T53" s="3">
        <v>0</v>
      </c>
      <c r="U53" s="3">
        <v>0</v>
      </c>
      <c r="V53" s="3">
        <v>0</v>
      </c>
      <c r="W53" s="3">
        <v>0</v>
      </c>
      <c r="AF53" s="3">
        <v>4038</v>
      </c>
      <c r="AT53" s="3">
        <v>5831.3692626953098</v>
      </c>
      <c r="AU53" s="3">
        <v>3339.37055200022</v>
      </c>
      <c r="AV53" s="3">
        <v>3340.3236974240899</v>
      </c>
      <c r="BA53" s="3">
        <v>0.62952059507369995</v>
      </c>
      <c r="BB53" s="3">
        <v>0.30850118398666398</v>
      </c>
    </row>
    <row r="54" spans="1:54" x14ac:dyDescent="0.35">
      <c r="A54" s="3" t="s">
        <v>133</v>
      </c>
      <c r="B54" s="3">
        <v>123</v>
      </c>
      <c r="C54" s="3" t="s">
        <v>66</v>
      </c>
      <c r="D54" s="3">
        <f t="shared" si="0"/>
        <v>1.6206821441650401</v>
      </c>
      <c r="E54" s="3">
        <v>0.40517055988311801</v>
      </c>
      <c r="F54" s="3" t="s">
        <v>67</v>
      </c>
      <c r="G54" s="3" t="s">
        <v>68</v>
      </c>
      <c r="H54" s="3" t="s">
        <v>69</v>
      </c>
      <c r="I54" s="3" t="s">
        <v>69</v>
      </c>
      <c r="J54" s="3" t="s">
        <v>70</v>
      </c>
      <c r="K54" s="3" t="s">
        <v>71</v>
      </c>
      <c r="L54" s="3">
        <v>8.1034107208252006</v>
      </c>
      <c r="O54" s="3">
        <v>0.78916949033737205</v>
      </c>
      <c r="P54" s="3">
        <v>0.172122552990913</v>
      </c>
      <c r="Q54" s="3">
        <v>20329</v>
      </c>
      <c r="R54" s="3">
        <v>7</v>
      </c>
      <c r="S54" s="3">
        <v>20322</v>
      </c>
      <c r="T54" s="3">
        <v>0</v>
      </c>
      <c r="U54" s="3">
        <v>0</v>
      </c>
      <c r="V54" s="3">
        <v>0</v>
      </c>
      <c r="W54" s="3">
        <v>0</v>
      </c>
      <c r="AF54" s="3">
        <v>4038</v>
      </c>
      <c r="AT54" s="3">
        <v>5780.1358816964303</v>
      </c>
      <c r="AU54" s="3">
        <v>3276.9374217673599</v>
      </c>
      <c r="AV54" s="3">
        <v>3277.7993623064699</v>
      </c>
      <c r="BA54" s="3">
        <v>0.57955259084701505</v>
      </c>
      <c r="BB54" s="3">
        <v>0.26988595724105802</v>
      </c>
    </row>
    <row r="55" spans="1:54" x14ac:dyDescent="0.35">
      <c r="A55" s="3" t="s">
        <v>134</v>
      </c>
      <c r="B55" s="3">
        <v>124</v>
      </c>
      <c r="C55" s="3" t="s">
        <v>66</v>
      </c>
      <c r="D55" s="3">
        <f t="shared" si="0"/>
        <v>1.2662816047668461</v>
      </c>
      <c r="E55" s="3">
        <v>0.31657040119171098</v>
      </c>
      <c r="F55" s="3" t="s">
        <v>67</v>
      </c>
      <c r="G55" s="3" t="s">
        <v>68</v>
      </c>
      <c r="H55" s="3" t="s">
        <v>69</v>
      </c>
      <c r="I55" s="3" t="s">
        <v>69</v>
      </c>
      <c r="J55" s="3" t="s">
        <v>70</v>
      </c>
      <c r="K55" s="3" t="s">
        <v>71</v>
      </c>
      <c r="L55" s="3">
        <v>6.3314080238342303</v>
      </c>
      <c r="O55" s="3">
        <v>0.688016057014465</v>
      </c>
      <c r="P55" s="3">
        <v>0.111296445131302</v>
      </c>
      <c r="Q55" s="3">
        <v>18584</v>
      </c>
      <c r="R55" s="3">
        <v>5</v>
      </c>
      <c r="S55" s="3">
        <v>18579</v>
      </c>
      <c r="T55" s="3">
        <v>0</v>
      </c>
      <c r="U55" s="3">
        <v>0</v>
      </c>
      <c r="V55" s="3">
        <v>0</v>
      </c>
      <c r="W55" s="3">
        <v>0</v>
      </c>
      <c r="AF55" s="3">
        <v>4038</v>
      </c>
      <c r="AT55" s="3">
        <v>5650.8628906249996</v>
      </c>
      <c r="AU55" s="3">
        <v>3286.9318824265802</v>
      </c>
      <c r="AV55" s="3">
        <v>3287.5678948588402</v>
      </c>
      <c r="BA55" s="3">
        <v>0.48217064142227201</v>
      </c>
      <c r="BB55" s="3">
        <v>0.19411087036132799</v>
      </c>
    </row>
    <row r="56" spans="1:54" x14ac:dyDescent="0.35">
      <c r="A56" s="3" t="s">
        <v>127</v>
      </c>
      <c r="B56" s="3">
        <v>125</v>
      </c>
      <c r="C56" s="3" t="s">
        <v>66</v>
      </c>
      <c r="D56" s="3">
        <f t="shared" si="0"/>
        <v>0.49679412841796805</v>
      </c>
      <c r="E56" s="3">
        <v>0.124198533594608</v>
      </c>
      <c r="F56" s="3" t="s">
        <v>67</v>
      </c>
      <c r="G56" s="3" t="s">
        <v>68</v>
      </c>
      <c r="H56" s="3" t="s">
        <v>69</v>
      </c>
      <c r="I56" s="3" t="s">
        <v>69</v>
      </c>
      <c r="J56" s="3" t="s">
        <v>70</v>
      </c>
      <c r="K56" s="3" t="s">
        <v>71</v>
      </c>
      <c r="L56" s="3">
        <v>2.4839706420898402</v>
      </c>
      <c r="O56" s="3">
        <v>0.39785414934158297</v>
      </c>
      <c r="P56" s="3">
        <v>1.8815234303474399E-2</v>
      </c>
      <c r="Q56" s="3">
        <v>18946</v>
      </c>
      <c r="R56" s="3">
        <v>2</v>
      </c>
      <c r="S56" s="3">
        <v>18944</v>
      </c>
      <c r="T56" s="3">
        <v>0</v>
      </c>
      <c r="U56" s="3">
        <v>0</v>
      </c>
      <c r="V56" s="3">
        <v>0</v>
      </c>
      <c r="W56" s="3">
        <v>0</v>
      </c>
      <c r="AF56" s="3">
        <v>4038</v>
      </c>
      <c r="AT56" s="3">
        <v>5714.4660644531295</v>
      </c>
      <c r="AU56" s="3">
        <v>3257.6584274962102</v>
      </c>
      <c r="AV56" s="3">
        <v>3257.9177759219401</v>
      </c>
      <c r="BA56" s="3">
        <v>0.238783299922943</v>
      </c>
      <c r="BB56" s="3">
        <v>5.3900551050901399E-2</v>
      </c>
    </row>
    <row r="57" spans="1:54" x14ac:dyDescent="0.35">
      <c r="A57" s="3" t="s">
        <v>128</v>
      </c>
      <c r="B57" s="3">
        <v>126</v>
      </c>
      <c r="C57" s="3" t="s">
        <v>66</v>
      </c>
      <c r="D57" s="3">
        <f t="shared" si="0"/>
        <v>0.23026850223541201</v>
      </c>
      <c r="E57" s="3">
        <v>5.7567127048969297E-2</v>
      </c>
      <c r="F57" s="3" t="s">
        <v>67</v>
      </c>
      <c r="G57" s="3" t="s">
        <v>68</v>
      </c>
      <c r="H57" s="3" t="s">
        <v>69</v>
      </c>
      <c r="I57" s="3" t="s">
        <v>69</v>
      </c>
      <c r="J57" s="3" t="s">
        <v>70</v>
      </c>
      <c r="K57" s="3" t="s">
        <v>71</v>
      </c>
      <c r="L57" s="3">
        <v>1.1513425111770601</v>
      </c>
      <c r="O57" s="3">
        <v>0.27496600151062001</v>
      </c>
      <c r="P57" s="3">
        <v>2.4177627637982399E-3</v>
      </c>
      <c r="Q57" s="3">
        <v>20437</v>
      </c>
      <c r="R57" s="3">
        <v>1</v>
      </c>
      <c r="S57" s="3">
        <v>20436</v>
      </c>
      <c r="T57" s="3">
        <v>0</v>
      </c>
      <c r="U57" s="3">
        <v>0</v>
      </c>
      <c r="V57" s="3">
        <v>0</v>
      </c>
      <c r="W57" s="3">
        <v>0</v>
      </c>
      <c r="AF57" s="3">
        <v>4038</v>
      </c>
      <c r="AT57" s="3">
        <v>5610.7314453125</v>
      </c>
      <c r="AU57" s="3">
        <v>3322.2114217910898</v>
      </c>
      <c r="AV57" s="3">
        <v>3322.3234010455599</v>
      </c>
      <c r="BA57" s="3">
        <v>0.143289804458618</v>
      </c>
      <c r="BB57" s="3">
        <v>1.56004130840302E-2</v>
      </c>
    </row>
    <row r="58" spans="1:54" x14ac:dyDescent="0.35">
      <c r="A58" s="3" t="s">
        <v>137</v>
      </c>
      <c r="B58" s="3" t="s">
        <v>86</v>
      </c>
      <c r="C58" s="3" t="s">
        <v>66</v>
      </c>
      <c r="D58" s="3">
        <f t="shared" si="0"/>
        <v>0</v>
      </c>
      <c r="E58" s="3">
        <v>0</v>
      </c>
      <c r="F58" s="3" t="s">
        <v>67</v>
      </c>
      <c r="G58" s="3" t="s">
        <v>68</v>
      </c>
      <c r="H58" s="3" t="s">
        <v>69</v>
      </c>
      <c r="I58" s="3" t="s">
        <v>69</v>
      </c>
      <c r="J58" s="3" t="s">
        <v>70</v>
      </c>
      <c r="K58" s="3" t="s">
        <v>71</v>
      </c>
      <c r="L58" s="3">
        <v>0</v>
      </c>
      <c r="O58" s="3">
        <v>0.17842544615268699</v>
      </c>
      <c r="P58" s="3">
        <v>0</v>
      </c>
      <c r="Q58" s="3">
        <v>19756</v>
      </c>
      <c r="R58" s="3">
        <v>0</v>
      </c>
      <c r="S58" s="3">
        <v>19756</v>
      </c>
      <c r="T58" s="3">
        <v>0</v>
      </c>
      <c r="U58" s="3">
        <v>0</v>
      </c>
      <c r="V58" s="3">
        <v>0</v>
      </c>
      <c r="W58" s="3">
        <v>0</v>
      </c>
      <c r="AF58" s="3">
        <v>4038</v>
      </c>
      <c r="AT58" s="3">
        <v>0</v>
      </c>
      <c r="AU58" s="3">
        <v>3226.5827124982402</v>
      </c>
      <c r="AV58" s="3">
        <v>3226.5827124982402</v>
      </c>
      <c r="BA58" s="3">
        <v>8.1526830792427105E-2</v>
      </c>
      <c r="BB58" s="3">
        <v>0</v>
      </c>
    </row>
    <row r="59" spans="1:54" x14ac:dyDescent="0.35">
      <c r="A59" s="3" t="s">
        <v>129</v>
      </c>
      <c r="B59" s="3">
        <v>127</v>
      </c>
      <c r="C59" s="3" t="s">
        <v>66</v>
      </c>
      <c r="D59" s="3">
        <f t="shared" si="0"/>
        <v>0.46599812507629401</v>
      </c>
      <c r="E59" s="3">
        <v>0.116499535739422</v>
      </c>
      <c r="F59" s="3" t="s">
        <v>67</v>
      </c>
      <c r="G59" s="3" t="s">
        <v>68</v>
      </c>
      <c r="H59" s="3" t="s">
        <v>69</v>
      </c>
      <c r="I59" s="3" t="s">
        <v>69</v>
      </c>
      <c r="J59" s="3" t="s">
        <v>70</v>
      </c>
      <c r="K59" s="3" t="s">
        <v>71</v>
      </c>
      <c r="L59" s="3">
        <v>2.3299906253814702</v>
      </c>
      <c r="O59" s="3">
        <v>0.37318873405456499</v>
      </c>
      <c r="P59" s="3">
        <v>1.7648939043283501E-2</v>
      </c>
      <c r="Q59" s="3">
        <v>20198</v>
      </c>
      <c r="R59" s="3">
        <v>2</v>
      </c>
      <c r="S59" s="3">
        <v>20196</v>
      </c>
      <c r="T59" s="3">
        <v>0</v>
      </c>
      <c r="U59" s="3">
        <v>0</v>
      </c>
      <c r="V59" s="3">
        <v>0</v>
      </c>
      <c r="W59" s="3">
        <v>0</v>
      </c>
      <c r="AF59" s="3">
        <v>4038</v>
      </c>
      <c r="AT59" s="3">
        <v>5603.2861328125</v>
      </c>
      <c r="AU59" s="3">
        <v>3266.3278692180902</v>
      </c>
      <c r="AV59" s="3">
        <v>3266.55927413576</v>
      </c>
      <c r="BA59" s="3">
        <v>0.22398059070110299</v>
      </c>
      <c r="BB59" s="3">
        <v>5.0559379160404198E-2</v>
      </c>
    </row>
    <row r="60" spans="1:54" x14ac:dyDescent="0.35">
      <c r="A60" s="3" t="s">
        <v>130</v>
      </c>
      <c r="B60" s="3">
        <v>128</v>
      </c>
      <c r="C60" s="3" t="s">
        <v>66</v>
      </c>
      <c r="D60" s="3">
        <f t="shared" si="0"/>
        <v>0.251295351982116</v>
      </c>
      <c r="E60" s="3">
        <v>6.2823839485645294E-2</v>
      </c>
      <c r="F60" s="3" t="s">
        <v>67</v>
      </c>
      <c r="G60" s="3" t="s">
        <v>68</v>
      </c>
      <c r="H60" s="3" t="s">
        <v>69</v>
      </c>
      <c r="I60" s="3" t="s">
        <v>69</v>
      </c>
      <c r="J60" s="3" t="s">
        <v>70</v>
      </c>
      <c r="K60" s="3" t="s">
        <v>71</v>
      </c>
      <c r="L60" s="3">
        <v>1.2564767599105799</v>
      </c>
      <c r="O60" s="3">
        <v>0.30007690191268899</v>
      </c>
      <c r="P60" s="3">
        <v>2.6385337114334102E-3</v>
      </c>
      <c r="Q60" s="3">
        <v>18727</v>
      </c>
      <c r="R60" s="3">
        <v>1</v>
      </c>
      <c r="S60" s="3">
        <v>18726</v>
      </c>
      <c r="T60" s="3">
        <v>0</v>
      </c>
      <c r="U60" s="3">
        <v>0</v>
      </c>
      <c r="V60" s="3">
        <v>0</v>
      </c>
      <c r="W60" s="3">
        <v>0</v>
      </c>
      <c r="AF60" s="3">
        <v>4038</v>
      </c>
      <c r="AT60" s="3">
        <v>5815.23828125</v>
      </c>
      <c r="AU60" s="3">
        <v>3288.5734388585101</v>
      </c>
      <c r="AV60" s="3">
        <v>3288.7083598198101</v>
      </c>
      <c r="BA60" s="3">
        <v>0.156374767422676</v>
      </c>
      <c r="BB60" s="3">
        <v>1.70249287039042E-2</v>
      </c>
    </row>
    <row r="61" spans="1:54" x14ac:dyDescent="0.35">
      <c r="A61" s="3" t="s">
        <v>131</v>
      </c>
      <c r="B61" s="3">
        <v>129</v>
      </c>
      <c r="C61" s="3" t="s">
        <v>66</v>
      </c>
      <c r="D61" s="3">
        <f t="shared" si="0"/>
        <v>0.44884185791015596</v>
      </c>
      <c r="E61" s="3">
        <v>0.112210460007191</v>
      </c>
      <c r="F61" s="3" t="s">
        <v>67</v>
      </c>
      <c r="G61" s="3" t="s">
        <v>68</v>
      </c>
      <c r="H61" s="3" t="s">
        <v>69</v>
      </c>
      <c r="I61" s="3" t="s">
        <v>69</v>
      </c>
      <c r="J61" s="3" t="s">
        <v>70</v>
      </c>
      <c r="K61" s="3" t="s">
        <v>71</v>
      </c>
      <c r="L61" s="3">
        <v>2.2442092895507799</v>
      </c>
      <c r="O61" s="3">
        <v>0.35944789648056003</v>
      </c>
      <c r="P61" s="3">
        <v>1.69991981238127E-2</v>
      </c>
      <c r="Q61" s="3">
        <v>20970</v>
      </c>
      <c r="R61" s="3">
        <v>2</v>
      </c>
      <c r="S61" s="3">
        <v>20968</v>
      </c>
      <c r="T61" s="3">
        <v>0</v>
      </c>
      <c r="U61" s="3">
        <v>0</v>
      </c>
      <c r="V61" s="3">
        <v>0</v>
      </c>
      <c r="W61" s="3">
        <v>0</v>
      </c>
      <c r="AF61" s="3">
        <v>4038</v>
      </c>
      <c r="AT61" s="3">
        <v>5053.90625</v>
      </c>
      <c r="AU61" s="3">
        <v>3258.5437054683198</v>
      </c>
      <c r="AV61" s="3">
        <v>3258.7149369937902</v>
      </c>
      <c r="BA61" s="3">
        <v>0.21573410928249401</v>
      </c>
      <c r="BB61" s="3">
        <v>4.8698022961616502E-2</v>
      </c>
    </row>
    <row r="62" spans="1:54" x14ac:dyDescent="0.35">
      <c r="A62" s="3" t="s">
        <v>132</v>
      </c>
      <c r="B62" s="3">
        <v>1210</v>
      </c>
      <c r="C62" s="3" t="s">
        <v>66</v>
      </c>
      <c r="D62" s="3">
        <f t="shared" si="0"/>
        <v>0.23088989257812603</v>
      </c>
      <c r="E62" s="3">
        <v>5.7722475379705401E-2</v>
      </c>
      <c r="F62" s="3" t="s">
        <v>67</v>
      </c>
      <c r="G62" s="3" t="s">
        <v>68</v>
      </c>
      <c r="H62" s="3" t="s">
        <v>69</v>
      </c>
      <c r="I62" s="3" t="s">
        <v>69</v>
      </c>
      <c r="J62" s="3" t="s">
        <v>70</v>
      </c>
      <c r="K62" s="3" t="s">
        <v>71</v>
      </c>
      <c r="L62" s="3">
        <v>1.1544494628906301</v>
      </c>
      <c r="O62" s="3">
        <v>0.27570807933807401</v>
      </c>
      <c r="P62" s="3">
        <v>2.42428667843342E-3</v>
      </c>
      <c r="Q62" s="3">
        <v>20382</v>
      </c>
      <c r="R62" s="3">
        <v>1</v>
      </c>
      <c r="S62" s="3">
        <v>20381</v>
      </c>
      <c r="T62" s="3">
        <v>0</v>
      </c>
      <c r="U62" s="3">
        <v>0</v>
      </c>
      <c r="V62" s="3">
        <v>0</v>
      </c>
      <c r="W62" s="3">
        <v>0</v>
      </c>
      <c r="AF62" s="3">
        <v>4038</v>
      </c>
      <c r="AT62" s="3">
        <v>5767.765625</v>
      </c>
      <c r="AU62" s="3">
        <v>3247.3943217641399</v>
      </c>
      <c r="AV62" s="3">
        <v>3247.5179784859301</v>
      </c>
      <c r="BA62" s="3">
        <v>0.14367648959159901</v>
      </c>
      <c r="BB62" s="3">
        <v>1.5642510727047899E-2</v>
      </c>
    </row>
    <row r="63" spans="1:54" x14ac:dyDescent="0.35">
      <c r="A63" s="3" t="s">
        <v>135</v>
      </c>
      <c r="B63" s="3" t="s">
        <v>156</v>
      </c>
      <c r="C63" s="3" t="s">
        <v>66</v>
      </c>
      <c r="D63" s="3">
        <f t="shared" si="0"/>
        <v>0.93454122543334994</v>
      </c>
      <c r="E63" s="3">
        <v>0.23363530635833701</v>
      </c>
      <c r="F63" s="3" t="s">
        <v>67</v>
      </c>
      <c r="G63" s="3" t="s">
        <v>68</v>
      </c>
      <c r="H63" s="3" t="s">
        <v>69</v>
      </c>
      <c r="I63" s="3" t="s">
        <v>69</v>
      </c>
      <c r="J63" s="3" t="s">
        <v>70</v>
      </c>
      <c r="K63" s="3" t="s">
        <v>71</v>
      </c>
      <c r="L63" s="3">
        <v>4.6727061271667498</v>
      </c>
      <c r="O63" s="3">
        <v>0.55092787742614702</v>
      </c>
      <c r="P63" s="3">
        <v>7.0494562387466403E-2</v>
      </c>
      <c r="Q63" s="3">
        <v>20144</v>
      </c>
      <c r="R63" s="3">
        <v>4</v>
      </c>
      <c r="S63" s="3">
        <v>20140</v>
      </c>
      <c r="T63" s="3">
        <v>0</v>
      </c>
      <c r="U63" s="3">
        <v>0</v>
      </c>
      <c r="V63" s="3">
        <v>0</v>
      </c>
      <c r="W63" s="3">
        <v>0</v>
      </c>
      <c r="AF63" s="3">
        <v>4038</v>
      </c>
      <c r="AT63" s="3">
        <v>5843.5909423828098</v>
      </c>
      <c r="AU63" s="3">
        <v>3296.05833671138</v>
      </c>
      <c r="AV63" s="3">
        <v>3296.5642010095598</v>
      </c>
      <c r="BA63" s="3">
        <v>0.37319612503051802</v>
      </c>
      <c r="BB63" s="3">
        <v>0.134159401059151</v>
      </c>
    </row>
    <row r="64" spans="1:54" x14ac:dyDescent="0.35">
      <c r="A64" s="3" t="s">
        <v>136</v>
      </c>
      <c r="B64" s="3" t="s">
        <v>157</v>
      </c>
      <c r="C64" s="3" t="s">
        <v>66</v>
      </c>
      <c r="D64" s="3">
        <f t="shared" si="0"/>
        <v>0</v>
      </c>
      <c r="E64" s="3">
        <v>0</v>
      </c>
      <c r="F64" s="3" t="s">
        <v>67</v>
      </c>
      <c r="G64" s="3" t="s">
        <v>68</v>
      </c>
      <c r="H64" s="3" t="s">
        <v>69</v>
      </c>
      <c r="I64" s="3" t="s">
        <v>69</v>
      </c>
      <c r="J64" s="3" t="s">
        <v>70</v>
      </c>
      <c r="K64" s="3" t="s">
        <v>71</v>
      </c>
      <c r="L64" s="3">
        <v>0</v>
      </c>
      <c r="O64" s="3">
        <v>0.17378063499927501</v>
      </c>
      <c r="P64" s="3">
        <v>0</v>
      </c>
      <c r="Q64" s="3">
        <v>20284</v>
      </c>
      <c r="R64" s="3">
        <v>0</v>
      </c>
      <c r="S64" s="3">
        <v>20284</v>
      </c>
      <c r="T64" s="3">
        <v>0</v>
      </c>
      <c r="U64" s="3">
        <v>0</v>
      </c>
      <c r="V64" s="3">
        <v>0</v>
      </c>
      <c r="W64" s="3">
        <v>0</v>
      </c>
      <c r="AF64" s="3">
        <v>4038</v>
      </c>
      <c r="AT64" s="3">
        <v>0</v>
      </c>
      <c r="AU64" s="3">
        <v>3314.9820972007101</v>
      </c>
      <c r="AV64" s="3">
        <v>3314.9820972007101</v>
      </c>
      <c r="BA64" s="3">
        <v>7.9404577612876906E-2</v>
      </c>
      <c r="BB64" s="3">
        <v>0</v>
      </c>
    </row>
    <row r="65" spans="1:54" x14ac:dyDescent="0.35">
      <c r="A65" s="3" t="s">
        <v>138</v>
      </c>
      <c r="B65" s="3" t="s">
        <v>88</v>
      </c>
      <c r="C65" s="3" t="s">
        <v>66</v>
      </c>
      <c r="D65" s="3">
        <f t="shared" si="0"/>
        <v>33.709527587890605</v>
      </c>
      <c r="E65" s="3">
        <v>8.4273815155029297</v>
      </c>
      <c r="F65" s="3" t="s">
        <v>67</v>
      </c>
      <c r="G65" s="3" t="s">
        <v>68</v>
      </c>
      <c r="H65" s="3" t="s">
        <v>69</v>
      </c>
      <c r="I65" s="3" t="s">
        <v>69</v>
      </c>
      <c r="J65" s="3" t="s">
        <v>70</v>
      </c>
      <c r="K65" s="3" t="s">
        <v>71</v>
      </c>
      <c r="L65" s="3">
        <v>168.54763793945301</v>
      </c>
      <c r="O65" s="3">
        <v>9.8882608413696307</v>
      </c>
      <c r="P65" s="3">
        <v>6.9683141708373997</v>
      </c>
      <c r="Q65" s="3">
        <v>17933</v>
      </c>
      <c r="R65" s="3">
        <v>128</v>
      </c>
      <c r="S65" s="3">
        <v>17805</v>
      </c>
      <c r="T65" s="3">
        <v>0</v>
      </c>
      <c r="U65" s="3">
        <v>0</v>
      </c>
      <c r="V65" s="3">
        <v>0</v>
      </c>
      <c r="W65" s="3">
        <v>0</v>
      </c>
      <c r="AF65" s="3">
        <v>4038</v>
      </c>
      <c r="AT65" s="3">
        <v>5760.55637931824</v>
      </c>
      <c r="AU65" s="3">
        <v>3422.4421120981901</v>
      </c>
      <c r="AV65" s="3">
        <v>3439.1308215279601</v>
      </c>
      <c r="BA65" s="3">
        <v>9.1725015640258807</v>
      </c>
      <c r="BB65" s="3">
        <v>7.6827330589294398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4548CE-88C2-43C6-B485-CE92C83935F5}"/>
</file>

<file path=customXml/itemProps2.xml><?xml version="1.0" encoding="utf-8"?>
<ds:datastoreItem xmlns:ds="http://schemas.openxmlformats.org/officeDocument/2006/customXml" ds:itemID="{2915C784-F4EC-449C-A59D-8728239AE229}"/>
</file>

<file path=customXml/itemProps3.xml><?xml version="1.0" encoding="utf-8"?>
<ds:datastoreItem xmlns:ds="http://schemas.openxmlformats.org/officeDocument/2006/customXml" ds:itemID="{9B0A7BF6-3633-4F8F-8E89-5F24DF20A2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Copies per ul</vt:lpstr>
      <vt:lpstr>Copies per ul (2)</vt:lpstr>
      <vt:lpstr>ddPCR results_</vt:lpstr>
      <vt:lpstr>Figures</vt:lpstr>
      <vt:lpstr>Layout N1 N2</vt:lpstr>
      <vt:lpstr>2021_05_20_Balogh_Project_005&amp;0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2021-09-03T19:52:37Z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