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54" documentId="14_{B8FA9E67-5ABB-4789-9F8E-6A2E0EF6B3A0}" xr6:coauthVersionLast="46" xr6:coauthVersionMax="46" xr10:uidLastSave="{B491D83B-F6FE-4269-A73F-5492FF094DDB}"/>
  <bookViews>
    <workbookView xWindow="-110" yWindow="-110" windowWidth="19420" windowHeight="10420" activeTab="5" xr2:uid="{00000000-000D-0000-FFFF-FFFF00000000}"/>
  </bookViews>
  <sheets>
    <sheet name="Results" sheetId="3" r:id="rId1"/>
    <sheet name="Results (2)" sheetId="4" r:id="rId2"/>
    <sheet name="Results (3)" sheetId="6" r:id="rId3"/>
    <sheet name="Plots" sheetId="5" r:id="rId4"/>
    <sheet name="N1 N2 ddPCR Data" sheetId="2" r:id="rId5"/>
    <sheet name="Variant ddPCR Data" sheetId="1" r:id="rId6"/>
  </sheets>
  <definedNames>
    <definedName name="_xlnm._FilterDatabase" localSheetId="4" hidden="1">'N1 N2 ddPCR Data'!$A$1:$BN$1</definedName>
    <definedName name="_xlnm._FilterDatabase" localSheetId="3" hidden="1">Plots!$A$5:$B$5</definedName>
    <definedName name="_xlnm._FilterDatabase" localSheetId="0" hidden="1">Results!$B$2:$K$2</definedName>
    <definedName name="_xlnm._FilterDatabase" localSheetId="1" hidden="1">'Results (2)'!$B$2:$K$2</definedName>
    <definedName name="_xlnm._FilterDatabase" localSheetId="2" hidden="1">'Results (3)'!$B$2:$B$2</definedName>
    <definedName name="_xlnm._FilterDatabase" localSheetId="5" hidden="1">'Variant ddPCR Data'!$A$1:$BO$129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G19" i="5" l="1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J161" i="4"/>
  <c r="I161" i="4"/>
  <c r="J159" i="4"/>
  <c r="I159" i="4"/>
  <c r="J157" i="4"/>
  <c r="I157" i="4"/>
  <c r="J155" i="4"/>
  <c r="I155" i="4"/>
  <c r="I151" i="4"/>
  <c r="I149" i="4"/>
  <c r="I147" i="4"/>
  <c r="I145" i="4"/>
  <c r="J141" i="4"/>
  <c r="I141" i="4"/>
  <c r="J139" i="4"/>
  <c r="I139" i="4"/>
  <c r="J137" i="4"/>
  <c r="I137" i="4"/>
  <c r="J135" i="4"/>
  <c r="I135" i="4"/>
  <c r="J131" i="4"/>
  <c r="I131" i="4"/>
  <c r="J129" i="4"/>
  <c r="I129" i="4"/>
  <c r="J127" i="4"/>
  <c r="I127" i="4"/>
  <c r="J125" i="4"/>
  <c r="I125" i="4"/>
  <c r="J121" i="4"/>
  <c r="I121" i="4"/>
  <c r="J119" i="4"/>
  <c r="I119" i="4"/>
  <c r="J117" i="4"/>
  <c r="I117" i="4"/>
  <c r="J115" i="4"/>
  <c r="I115" i="4"/>
  <c r="J111" i="4"/>
  <c r="I111" i="4"/>
  <c r="J109" i="4"/>
  <c r="I109" i="4"/>
  <c r="J107" i="4"/>
  <c r="I107" i="4"/>
  <c r="J105" i="4"/>
  <c r="I105" i="4"/>
  <c r="J101" i="4"/>
  <c r="I101" i="4"/>
  <c r="J99" i="4"/>
  <c r="I99" i="4"/>
  <c r="J97" i="4"/>
  <c r="I97" i="4"/>
  <c r="J95" i="4"/>
  <c r="I95" i="4"/>
  <c r="J91" i="4"/>
  <c r="I91" i="4"/>
  <c r="J89" i="4"/>
  <c r="I89" i="4"/>
  <c r="J87" i="4"/>
  <c r="I87" i="4"/>
  <c r="J85" i="4"/>
  <c r="I85" i="4"/>
  <c r="J81" i="4"/>
  <c r="I81" i="4"/>
  <c r="J79" i="4"/>
  <c r="I79" i="4"/>
  <c r="J77" i="4"/>
  <c r="I77" i="4"/>
  <c r="J75" i="4"/>
  <c r="I75" i="4"/>
  <c r="J71" i="4"/>
  <c r="I71" i="4"/>
  <c r="J69" i="4"/>
  <c r="I69" i="4"/>
  <c r="J67" i="4"/>
  <c r="I67" i="4"/>
  <c r="J65" i="4"/>
  <c r="I65" i="4"/>
  <c r="J61" i="4"/>
  <c r="I61" i="4"/>
  <c r="J59" i="4"/>
  <c r="I59" i="4"/>
  <c r="J57" i="4"/>
  <c r="I57" i="4"/>
  <c r="J55" i="4"/>
  <c r="I55" i="4"/>
  <c r="J51" i="4"/>
  <c r="I51" i="4"/>
  <c r="J49" i="4"/>
  <c r="I49" i="4"/>
  <c r="J47" i="4"/>
  <c r="I47" i="4"/>
  <c r="J45" i="4"/>
  <c r="I45" i="4"/>
  <c r="J41" i="4"/>
  <c r="I41" i="4"/>
  <c r="J39" i="4"/>
  <c r="I39" i="4"/>
  <c r="J37" i="4"/>
  <c r="I37" i="4"/>
  <c r="J35" i="4"/>
  <c r="I35" i="4"/>
  <c r="J31" i="4"/>
  <c r="I31" i="4"/>
  <c r="J29" i="4"/>
  <c r="I29" i="4"/>
  <c r="J27" i="4"/>
  <c r="I27" i="4"/>
  <c r="J25" i="4"/>
  <c r="I25" i="4"/>
  <c r="J21" i="4"/>
  <c r="I21" i="4"/>
  <c r="J19" i="4"/>
  <c r="I19" i="4"/>
  <c r="J17" i="4"/>
  <c r="I17" i="4"/>
  <c r="J15" i="4"/>
  <c r="I15" i="4"/>
  <c r="J11" i="4"/>
  <c r="I11" i="4"/>
  <c r="J9" i="4"/>
  <c r="I9" i="4"/>
  <c r="J7" i="4"/>
  <c r="I7" i="4"/>
  <c r="J5" i="4"/>
  <c r="I5" i="4"/>
  <c r="I25" i="3" l="1"/>
  <c r="I27" i="3"/>
  <c r="I29" i="3"/>
  <c r="I31" i="3"/>
  <c r="I35" i="3"/>
  <c r="I37" i="3"/>
  <c r="I39" i="3"/>
  <c r="I41" i="3"/>
  <c r="I45" i="3"/>
  <c r="I47" i="3"/>
  <c r="I49" i="3"/>
  <c r="I51" i="3"/>
  <c r="I55" i="3"/>
  <c r="I57" i="3"/>
  <c r="I59" i="3"/>
  <c r="I61" i="3"/>
  <c r="I65" i="3"/>
  <c r="I67" i="3"/>
  <c r="I69" i="3"/>
  <c r="I71" i="3"/>
  <c r="I75" i="3"/>
  <c r="I77" i="3"/>
  <c r="I79" i="3"/>
  <c r="I81" i="3"/>
  <c r="I85" i="3"/>
  <c r="I87" i="3"/>
  <c r="I89" i="3"/>
  <c r="I91" i="3"/>
  <c r="I95" i="3"/>
  <c r="I97" i="3"/>
  <c r="I99" i="3"/>
  <c r="I101" i="3"/>
  <c r="I105" i="3"/>
  <c r="I107" i="3"/>
  <c r="I109" i="3"/>
  <c r="I111" i="3"/>
  <c r="I115" i="3"/>
  <c r="I117" i="3"/>
  <c r="I119" i="3"/>
  <c r="I121" i="3"/>
  <c r="I125" i="3"/>
  <c r="I127" i="3"/>
  <c r="I129" i="3"/>
  <c r="I131" i="3"/>
  <c r="I135" i="3"/>
  <c r="I137" i="3"/>
  <c r="I139" i="3"/>
  <c r="I141" i="3"/>
  <c r="I145" i="3"/>
  <c r="I147" i="3"/>
  <c r="I149" i="3"/>
  <c r="I151" i="3"/>
  <c r="I155" i="3"/>
  <c r="I157" i="3"/>
  <c r="I159" i="3"/>
  <c r="I161" i="3"/>
  <c r="I15" i="3"/>
  <c r="I17" i="3"/>
  <c r="I19" i="3"/>
  <c r="I21" i="3"/>
  <c r="I9" i="3"/>
  <c r="I11" i="3"/>
  <c r="I7" i="3"/>
  <c r="I5" i="3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N2" i="2"/>
  <c r="M2" i="2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4" i="1"/>
  <c r="E2" i="1"/>
  <c r="N97" i="1"/>
  <c r="O97" i="1"/>
  <c r="N24" i="1"/>
  <c r="O24" i="1"/>
  <c r="N25" i="1"/>
  <c r="O25" i="1"/>
  <c r="N8" i="1"/>
  <c r="O8" i="1"/>
  <c r="N9" i="1"/>
  <c r="O9" i="1"/>
  <c r="N56" i="1"/>
  <c r="O56" i="1"/>
  <c r="N57" i="1"/>
  <c r="O57" i="1"/>
  <c r="N128" i="1"/>
  <c r="O128" i="1"/>
  <c r="N129" i="1"/>
  <c r="O129" i="1"/>
  <c r="N100" i="1"/>
  <c r="O100" i="1"/>
  <c r="N101" i="1"/>
  <c r="O101" i="1"/>
  <c r="N108" i="1"/>
  <c r="O108" i="1"/>
  <c r="N109" i="1"/>
  <c r="O109" i="1"/>
  <c r="N84" i="1"/>
  <c r="O84" i="1"/>
  <c r="N85" i="1"/>
  <c r="O85" i="1"/>
  <c r="N76" i="1"/>
  <c r="O76" i="1"/>
  <c r="N77" i="1"/>
  <c r="O77" i="1"/>
  <c r="N68" i="1"/>
  <c r="O68" i="1"/>
  <c r="N69" i="1"/>
  <c r="O69" i="1"/>
  <c r="N44" i="1"/>
  <c r="O44" i="1"/>
  <c r="N45" i="1"/>
  <c r="O45" i="1"/>
  <c r="N36" i="1"/>
  <c r="O36" i="1"/>
  <c r="N37" i="1"/>
  <c r="O37" i="1"/>
  <c r="N12" i="1"/>
  <c r="O12" i="1"/>
  <c r="N13" i="1"/>
  <c r="O13" i="1"/>
  <c r="N116" i="1"/>
  <c r="O116" i="1"/>
  <c r="N117" i="1"/>
  <c r="O117" i="1"/>
  <c r="N60" i="1"/>
  <c r="O60" i="1"/>
  <c r="N61" i="1"/>
  <c r="O61" i="1"/>
  <c r="N28" i="1"/>
  <c r="O28" i="1"/>
  <c r="N29" i="1"/>
  <c r="O29" i="1"/>
  <c r="N92" i="1"/>
  <c r="O92" i="1"/>
  <c r="N93" i="1"/>
  <c r="O93" i="1"/>
  <c r="N20" i="1"/>
  <c r="O20" i="1"/>
  <c r="N21" i="1"/>
  <c r="O21" i="1"/>
  <c r="N4" i="1"/>
  <c r="O4" i="1"/>
  <c r="N5" i="1"/>
  <c r="O5" i="1"/>
  <c r="N52" i="1"/>
  <c r="O52" i="1"/>
  <c r="N53" i="1"/>
  <c r="O53" i="1"/>
  <c r="N124" i="1"/>
  <c r="O124" i="1"/>
  <c r="N125" i="1"/>
  <c r="O125" i="1"/>
  <c r="N102" i="1"/>
  <c r="O102" i="1"/>
  <c r="N103" i="1"/>
  <c r="O103" i="1"/>
  <c r="N110" i="1"/>
  <c r="O110" i="1"/>
  <c r="N111" i="1"/>
  <c r="O111" i="1"/>
  <c r="N86" i="1"/>
  <c r="O86" i="1"/>
  <c r="N87" i="1"/>
  <c r="O87" i="1"/>
  <c r="N78" i="1"/>
  <c r="O78" i="1"/>
  <c r="N79" i="1"/>
  <c r="O79" i="1"/>
  <c r="N70" i="1"/>
  <c r="O70" i="1"/>
  <c r="N71" i="1"/>
  <c r="O71" i="1"/>
  <c r="N46" i="1"/>
  <c r="O46" i="1"/>
  <c r="N47" i="1"/>
  <c r="O47" i="1"/>
  <c r="N38" i="1"/>
  <c r="O38" i="1"/>
  <c r="N39" i="1"/>
  <c r="O39" i="1"/>
  <c r="N14" i="1"/>
  <c r="O14" i="1"/>
  <c r="N15" i="1"/>
  <c r="O15" i="1"/>
  <c r="N118" i="1"/>
  <c r="O118" i="1"/>
  <c r="N119" i="1"/>
  <c r="O119" i="1"/>
  <c r="N62" i="1"/>
  <c r="O62" i="1"/>
  <c r="N63" i="1"/>
  <c r="O63" i="1"/>
  <c r="N30" i="1"/>
  <c r="O30" i="1"/>
  <c r="N31" i="1"/>
  <c r="O31" i="1"/>
  <c r="N94" i="1"/>
  <c r="O94" i="1"/>
  <c r="N95" i="1"/>
  <c r="O95" i="1"/>
  <c r="N22" i="1"/>
  <c r="O22" i="1"/>
  <c r="N23" i="1"/>
  <c r="O23" i="1"/>
  <c r="N6" i="1"/>
  <c r="O6" i="1"/>
  <c r="N7" i="1"/>
  <c r="O7" i="1"/>
  <c r="N54" i="1"/>
  <c r="O54" i="1"/>
  <c r="N55" i="1"/>
  <c r="O55" i="1"/>
  <c r="N126" i="1"/>
  <c r="O126" i="1"/>
  <c r="N127" i="1"/>
  <c r="O127" i="1"/>
  <c r="N99" i="1"/>
  <c r="O99" i="1"/>
  <c r="N106" i="1"/>
  <c r="O106" i="1"/>
  <c r="N107" i="1"/>
  <c r="O107" i="1"/>
  <c r="N82" i="1"/>
  <c r="O82" i="1"/>
  <c r="N83" i="1"/>
  <c r="O83" i="1"/>
  <c r="N74" i="1"/>
  <c r="O74" i="1"/>
  <c r="N75" i="1"/>
  <c r="O75" i="1"/>
  <c r="N66" i="1"/>
  <c r="O66" i="1"/>
  <c r="N67" i="1"/>
  <c r="O67" i="1"/>
  <c r="N42" i="1"/>
  <c r="O42" i="1"/>
  <c r="N43" i="1"/>
  <c r="O43" i="1"/>
  <c r="N34" i="1"/>
  <c r="O34" i="1"/>
  <c r="N35" i="1"/>
  <c r="O35" i="1"/>
  <c r="N10" i="1"/>
  <c r="O10" i="1"/>
  <c r="N11" i="1"/>
  <c r="O11" i="1"/>
  <c r="N114" i="1"/>
  <c r="O114" i="1"/>
  <c r="N115" i="1"/>
  <c r="O115" i="1"/>
  <c r="N58" i="1"/>
  <c r="O58" i="1"/>
  <c r="N59" i="1"/>
  <c r="O59" i="1"/>
  <c r="N26" i="1"/>
  <c r="O26" i="1"/>
  <c r="N27" i="1"/>
  <c r="O27" i="1"/>
  <c r="N90" i="1"/>
  <c r="O90" i="1"/>
  <c r="N91" i="1"/>
  <c r="O91" i="1"/>
  <c r="N18" i="1"/>
  <c r="O18" i="1"/>
  <c r="N19" i="1"/>
  <c r="O19" i="1"/>
  <c r="N2" i="1"/>
  <c r="O2" i="1"/>
  <c r="N3" i="1"/>
  <c r="O3" i="1"/>
  <c r="N50" i="1"/>
  <c r="O50" i="1"/>
  <c r="N51" i="1"/>
  <c r="O51" i="1"/>
  <c r="N122" i="1"/>
  <c r="O122" i="1"/>
  <c r="N123" i="1"/>
  <c r="O123" i="1"/>
  <c r="N104" i="1"/>
  <c r="O104" i="1"/>
  <c r="N105" i="1"/>
  <c r="O105" i="1"/>
  <c r="N112" i="1"/>
  <c r="O112" i="1"/>
  <c r="N113" i="1"/>
  <c r="O113" i="1"/>
  <c r="N88" i="1"/>
  <c r="O88" i="1"/>
  <c r="N89" i="1"/>
  <c r="O89" i="1"/>
  <c r="N80" i="1"/>
  <c r="O80" i="1"/>
  <c r="N81" i="1"/>
  <c r="O81" i="1"/>
  <c r="N72" i="1"/>
  <c r="O72" i="1"/>
  <c r="N73" i="1"/>
  <c r="O73" i="1"/>
  <c r="N48" i="1"/>
  <c r="O48" i="1"/>
  <c r="N49" i="1"/>
  <c r="O49" i="1"/>
  <c r="N40" i="1"/>
  <c r="O40" i="1"/>
  <c r="N41" i="1"/>
  <c r="O41" i="1"/>
  <c r="N16" i="1"/>
  <c r="O16" i="1"/>
  <c r="N17" i="1"/>
  <c r="O17" i="1"/>
  <c r="N120" i="1"/>
  <c r="O120" i="1"/>
  <c r="N121" i="1"/>
  <c r="O121" i="1"/>
  <c r="N64" i="1"/>
  <c r="O64" i="1"/>
  <c r="N65" i="1"/>
  <c r="O65" i="1"/>
  <c r="N32" i="1"/>
  <c r="O32" i="1"/>
  <c r="N33" i="1"/>
  <c r="O33" i="1"/>
  <c r="N96" i="1"/>
  <c r="O96" i="1"/>
  <c r="O98" i="1"/>
  <c r="N98" i="1"/>
  <c r="J105" i="3"/>
  <c r="J95" i="3"/>
  <c r="J85" i="3"/>
  <c r="J55" i="3"/>
  <c r="J45" i="3"/>
  <c r="J15" i="3"/>
  <c r="J75" i="3"/>
  <c r="J35" i="3"/>
  <c r="J115" i="3"/>
  <c r="J25" i="3"/>
  <c r="J5" i="3"/>
  <c r="J65" i="3"/>
  <c r="J155" i="3"/>
  <c r="J127" i="3"/>
  <c r="J137" i="3"/>
  <c r="J107" i="3"/>
  <c r="J97" i="3"/>
  <c r="J87" i="3"/>
  <c r="J57" i="3"/>
  <c r="J47" i="3"/>
  <c r="J17" i="3"/>
  <c r="J77" i="3"/>
  <c r="J37" i="3"/>
  <c r="J117" i="3"/>
  <c r="J27" i="3"/>
  <c r="J7" i="3"/>
  <c r="J67" i="3"/>
  <c r="J157" i="3"/>
  <c r="J129" i="3"/>
  <c r="J139" i="3"/>
  <c r="J109" i="3"/>
  <c r="J99" i="3"/>
  <c r="J89" i="3"/>
  <c r="J59" i="3"/>
  <c r="J49" i="3"/>
  <c r="J19" i="3"/>
  <c r="J79" i="3"/>
  <c r="J39" i="3"/>
  <c r="J119" i="3"/>
  <c r="J29" i="3"/>
  <c r="J9" i="3"/>
  <c r="J69" i="3"/>
  <c r="J159" i="3"/>
  <c r="J131" i="3"/>
  <c r="J141" i="3"/>
  <c r="J111" i="3"/>
  <c r="J101" i="3"/>
  <c r="J91" i="3"/>
  <c r="J61" i="3"/>
  <c r="J51" i="3"/>
  <c r="J21" i="3"/>
  <c r="J81" i="3"/>
  <c r="J41" i="3"/>
  <c r="J121" i="3"/>
  <c r="J31" i="3"/>
  <c r="J11" i="3"/>
  <c r="J71" i="3"/>
  <c r="J161" i="3"/>
  <c r="J135" i="3"/>
  <c r="J125" i="3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99" i="1" l="1"/>
  <c r="D106" i="1"/>
  <c r="D107" i="1"/>
  <c r="D82" i="1"/>
  <c r="D83" i="1"/>
  <c r="D74" i="1"/>
  <c r="D75" i="1"/>
  <c r="D66" i="1"/>
  <c r="D67" i="1"/>
  <c r="D42" i="1"/>
  <c r="D43" i="1"/>
  <c r="D34" i="1"/>
  <c r="D35" i="1"/>
  <c r="D10" i="1"/>
  <c r="D11" i="1"/>
  <c r="D114" i="1"/>
  <c r="D115" i="1"/>
  <c r="D58" i="1"/>
  <c r="D59" i="1"/>
  <c r="D26" i="1"/>
  <c r="D27" i="1"/>
  <c r="D90" i="1"/>
  <c r="D91" i="1"/>
  <c r="D18" i="1"/>
  <c r="D19" i="1"/>
  <c r="D2" i="1"/>
  <c r="D3" i="1"/>
  <c r="D50" i="1"/>
  <c r="D51" i="1"/>
  <c r="D122" i="1"/>
  <c r="D123" i="1"/>
  <c r="D104" i="1"/>
  <c r="D105" i="1"/>
  <c r="D112" i="1"/>
  <c r="D113" i="1"/>
  <c r="D88" i="1"/>
  <c r="D89" i="1"/>
  <c r="D80" i="1"/>
  <c r="D81" i="1"/>
  <c r="D72" i="1"/>
  <c r="D73" i="1"/>
  <c r="D48" i="1"/>
  <c r="D49" i="1"/>
  <c r="D40" i="1"/>
  <c r="D41" i="1"/>
  <c r="D16" i="1"/>
  <c r="D17" i="1"/>
  <c r="D120" i="1"/>
  <c r="D121" i="1"/>
  <c r="D64" i="1"/>
  <c r="D65" i="1"/>
  <c r="D32" i="1"/>
  <c r="D33" i="1"/>
  <c r="D96" i="1"/>
  <c r="D97" i="1"/>
  <c r="D24" i="1"/>
  <c r="D25" i="1"/>
  <c r="D8" i="1"/>
  <c r="D9" i="1"/>
  <c r="D56" i="1"/>
  <c r="D57" i="1"/>
  <c r="D128" i="1"/>
  <c r="D129" i="1"/>
  <c r="D100" i="1"/>
  <c r="D101" i="1"/>
  <c r="D108" i="1"/>
  <c r="D109" i="1"/>
  <c r="D84" i="1"/>
  <c r="D85" i="1"/>
  <c r="D76" i="1"/>
  <c r="D77" i="1"/>
  <c r="D68" i="1"/>
  <c r="D69" i="1"/>
  <c r="D44" i="1"/>
  <c r="D45" i="1"/>
  <c r="D36" i="1"/>
  <c r="D37" i="1"/>
  <c r="D12" i="1"/>
  <c r="D13" i="1"/>
  <c r="D116" i="1"/>
  <c r="D117" i="1"/>
  <c r="D60" i="1"/>
  <c r="D61" i="1"/>
  <c r="D28" i="1"/>
  <c r="D29" i="1"/>
  <c r="D92" i="1"/>
  <c r="D93" i="1"/>
  <c r="D20" i="1"/>
  <c r="D21" i="1"/>
  <c r="D4" i="1"/>
  <c r="D5" i="1"/>
  <c r="D52" i="1"/>
  <c r="D53" i="1"/>
  <c r="D124" i="1"/>
  <c r="D125" i="1"/>
  <c r="D102" i="1"/>
  <c r="D103" i="1"/>
  <c r="D110" i="1"/>
  <c r="D111" i="1"/>
  <c r="D86" i="1"/>
  <c r="D87" i="1"/>
  <c r="D78" i="1"/>
  <c r="D79" i="1"/>
  <c r="D70" i="1"/>
  <c r="D71" i="1"/>
  <c r="D46" i="1"/>
  <c r="D47" i="1"/>
  <c r="D38" i="1"/>
  <c r="D39" i="1"/>
  <c r="D14" i="1"/>
  <c r="D15" i="1"/>
  <c r="D118" i="1"/>
  <c r="D119" i="1"/>
  <c r="D62" i="1"/>
  <c r="D63" i="1"/>
  <c r="D30" i="1"/>
  <c r="D31" i="1"/>
  <c r="D94" i="1"/>
  <c r="D95" i="1"/>
  <c r="D22" i="1"/>
  <c r="D23" i="1"/>
  <c r="D6" i="1"/>
  <c r="D7" i="1"/>
  <c r="D54" i="1"/>
  <c r="D55" i="1"/>
  <c r="D126" i="1"/>
  <c r="D127" i="1"/>
  <c r="D98" i="1"/>
</calcChain>
</file>

<file path=xl/sharedStrings.xml><?xml version="1.0" encoding="utf-8"?>
<sst xmlns="http://schemas.openxmlformats.org/spreadsheetml/2006/main" count="6874" uniqueCount="206">
  <si>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</si>
  <si>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</si>
  <si>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</si>
  <si>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</si>
  <si>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</si>
  <si>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</si>
  <si>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</si>
  <si>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</si>
  <si>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</si>
  <si>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</si>
  <si>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</si>
  <si>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</si>
  <si>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</si>
  <si>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</si>
  <si>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</si>
  <si>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</si>
  <si>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</si>
  <si>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</si>
  <si>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</si>
  <si>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</si>
  <si>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</si>
  <si>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</si>
  <si>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</si>
  <si>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</si>
  <si>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</si>
  <si>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</si>
  <si>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</si>
  <si>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</si>
  <si>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</si>
  <si>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</si>
  <si>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</si>
  <si>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</si>
  <si>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</si>
  <si>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</si>
  <si>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</si>
  <si>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</si>
  <si>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</si>
  <si>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</si>
  <si>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</si>
  <si>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</si>
  <si>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</si>
  <si>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</si>
  <si>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</si>
  <si>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</si>
  <si>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</si>
  <si>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</si>
  <si>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</si>
  <si>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</si>
  <si>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</si>
  <si>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</si>
  <si>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</si>
  <si>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</si>
  <si>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</si>
  <si>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</si>
  <si>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</si>
  <si>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</si>
  <si>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</si>
  <si>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</si>
  <si>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</si>
  <si>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</si>
  <si>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</si>
  <si>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</si>
  <si>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</si>
  <si>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</si>
  <si>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</si>
  <si>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</si>
  <si>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563</t>
  </si>
  <si>
    <t>21765-21770 Del (FAM)</t>
  </si>
  <si>
    <t>Manual</t>
  </si>
  <si>
    <t>DQ</t>
  </si>
  <si>
    <t>Unknown</t>
  </si>
  <si>
    <t>One-Step RT-ddPCR Kit for Probes</t>
  </si>
  <si>
    <t>FAM</t>
  </si>
  <si>
    <t/>
  </si>
  <si>
    <t>21765-21770 Del (HEX)</t>
  </si>
  <si>
    <t>HEX</t>
  </si>
  <si>
    <t>B01</t>
  </si>
  <si>
    <t>595</t>
  </si>
  <si>
    <t>C01</t>
  </si>
  <si>
    <t>307</t>
  </si>
  <si>
    <t>D01</t>
  </si>
  <si>
    <t>273</t>
  </si>
  <si>
    <t>E01</t>
  </si>
  <si>
    <t>234</t>
  </si>
  <si>
    <t>F01</t>
  </si>
  <si>
    <t>204</t>
  </si>
  <si>
    <t>G01</t>
  </si>
  <si>
    <t>193</t>
  </si>
  <si>
    <t>H01</t>
  </si>
  <si>
    <t>105</t>
  </si>
  <si>
    <t>A02</t>
  </si>
  <si>
    <t>NTC</t>
  </si>
  <si>
    <t>B02</t>
  </si>
  <si>
    <t>221+224</t>
  </si>
  <si>
    <t>C02</t>
  </si>
  <si>
    <t>152+154</t>
  </si>
  <si>
    <t>D02</t>
  </si>
  <si>
    <t>393+394</t>
  </si>
  <si>
    <t>E02</t>
  </si>
  <si>
    <t>12PZ2+12PZ3</t>
  </si>
  <si>
    <t>F02</t>
  </si>
  <si>
    <t>01PZ1+01PZ2</t>
  </si>
  <si>
    <t>G02</t>
  </si>
  <si>
    <t>20PZ2+20PZ3</t>
  </si>
  <si>
    <t>H02</t>
  </si>
  <si>
    <t>Positive Control (4/29)</t>
  </si>
  <si>
    <t>A03</t>
  </si>
  <si>
    <t>A23063T (FAM)</t>
  </si>
  <si>
    <t>A23063T (HEX)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</si>
  <si>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</si>
  <si>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</si>
  <si>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</si>
  <si>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</si>
  <si>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</si>
  <si>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</si>
  <si>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</si>
  <si>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</si>
  <si>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</si>
  <si>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</si>
  <si>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</si>
  <si>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</si>
  <si>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</si>
  <si>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</si>
  <si>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</si>
  <si>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</si>
  <si>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21801A&gt;C (FAM)</t>
  </si>
  <si>
    <t>21801A&gt;C (HEX)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</si>
  <si>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</si>
  <si>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</si>
  <si>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</si>
  <si>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</si>
  <si>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</si>
  <si>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</si>
  <si>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</si>
  <si>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</si>
  <si>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</si>
  <si>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</si>
  <si>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</si>
  <si>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</si>
  <si>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</si>
  <si>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</si>
  <si>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</si>
  <si>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</si>
  <si>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23012G&gt;A (FAM)</t>
  </si>
  <si>
    <t>23012G&gt;A (HEX)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</si>
  <si>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</si>
  <si>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</si>
  <si>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</si>
  <si>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</si>
  <si>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</si>
  <si>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</si>
  <si>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</si>
  <si>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</si>
  <si>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</si>
  <si>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</si>
  <si>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</si>
  <si>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</si>
  <si>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</si>
  <si>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</si>
  <si>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</si>
  <si>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Conc(copies/µl of input sample)</t>
  </si>
  <si>
    <t>Ratio Fam/Fam+Hex</t>
  </si>
  <si>
    <t>N2</t>
  </si>
  <si>
    <t>F12</t>
  </si>
  <si>
    <t>N1</t>
  </si>
  <si>
    <t>H11</t>
  </si>
  <si>
    <t>E12</t>
  </si>
  <si>
    <t>C12</t>
  </si>
  <si>
    <t>G11</t>
  </si>
  <si>
    <t>F11</t>
  </si>
  <si>
    <t>G12</t>
  </si>
  <si>
    <t>B12</t>
  </si>
  <si>
    <t>E11</t>
  </si>
  <si>
    <t>D11</t>
  </si>
  <si>
    <t>C11</t>
  </si>
  <si>
    <t>D12</t>
  </si>
  <si>
    <t>A11</t>
  </si>
  <si>
    <t>B11</t>
  </si>
  <si>
    <t>A12</t>
  </si>
  <si>
    <t>Positive Control</t>
  </si>
  <si>
    <t>H12</t>
  </si>
  <si>
    <t>RG Conc. (ng/ul)</t>
  </si>
  <si>
    <t>N/A</t>
  </si>
  <si>
    <t>Frequency of Mutant Allele</t>
  </si>
  <si>
    <t>21765-21770 Del WT</t>
  </si>
  <si>
    <t>A23063T WT</t>
  </si>
  <si>
    <t>21801A&gt;C WT</t>
  </si>
  <si>
    <t>23012G&gt;A WT</t>
  </si>
  <si>
    <t>21765-21770 Del Mutant</t>
  </si>
  <si>
    <t>A23063T Mutant</t>
  </si>
  <si>
    <t>21801A&gt;C Mutant</t>
  </si>
  <si>
    <t>23012G&gt;A Mutant</t>
  </si>
  <si>
    <t>Amino Acid Target</t>
  </si>
  <si>
    <t>HV 69-70</t>
  </si>
  <si>
    <t>N501Y</t>
  </si>
  <si>
    <t xml:space="preserve"> D80A</t>
  </si>
  <si>
    <t>E484K</t>
  </si>
  <si>
    <t>Assay Target</t>
  </si>
  <si>
    <t>Total Conc (copies/ul of input sample)</t>
  </si>
  <si>
    <t>Conc  Confidence Interval Min (copies/ul of input sample)</t>
  </si>
  <si>
    <t>Conc (copies/µl of input sample)</t>
  </si>
  <si>
    <t>Conc Confidence Interval Max (copies/ul of input sample)</t>
  </si>
  <si>
    <t>P.1</t>
  </si>
  <si>
    <t>B.1.1.7</t>
  </si>
  <si>
    <t>B.1.351</t>
  </si>
  <si>
    <t>wild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</si>
</sst>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/>
    <xf numFmtId="0" fontId="0" fillId="0" borderId="1" xfId="0" applyBorder="1" applyAlignment="1">
      <alignment horizontal="left" vertical="center"/>
    </xf>
    <xf numFmtId="2" fontId="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2" fillId="2" borderId="4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14" fontId="0" fillId="0" borderId="0" xfId="0" applyNumberFormat="1"/>
    <xf numFmtId="14" fontId="0" fillId="3" borderId="0" xfId="0" applyNumberFormat="1" applyFill="1"/>
    <xf numFmtId="14" fontId="0" fillId="0" borderId="7" xfId="0" applyNumberFormat="1" applyBorder="1"/>
    <xf numFmtId="14" fontId="0" fillId="0" borderId="7" xfId="0" applyNumberFormat="1" applyBorder="1" applyAlignment="1">
      <alignment horizontal="center"/>
    </xf>
    <xf numFmtId="2" fontId="0" fillId="0" borderId="0" xfId="0" applyNumberFormat="1"/>
    <xf numFmtId="2" fontId="2" fillId="2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4" fontId="0" fillId="0" borderId="7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Variants of Concern in Metro Plant Influent</a:t>
            </a:r>
          </a:p>
          <a:p>
            <a:pPr>
              <a:defRPr sz="2000">
                <a:solidFill>
                  <a:sysClr val="windowText" lastClr="000000"/>
                </a:solidFill>
              </a:defRPr>
            </a:pPr>
            <a:r>
              <a:rPr lang="en-US" sz="2000">
                <a:solidFill>
                  <a:sysClr val="windowText" lastClr="000000"/>
                </a:solidFill>
              </a:rPr>
              <a:t>January - May,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D80A (B.1.351, South Africa)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Plots!$B$6:$B$19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4.759401431368436E-2</c:v>
                </c:pt>
                <c:pt idx="5">
                  <c:v>3.2235014119821721E-2</c:v>
                </c:pt>
                <c:pt idx="6">
                  <c:v>2.5617328402849308E-2</c:v>
                </c:pt>
                <c:pt idx="7">
                  <c:v>0</c:v>
                </c:pt>
                <c:pt idx="8">
                  <c:v>3.3307326037799768E-2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4.5430121937364051E-2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5-4167-9659-E3EFC8B01D19}"/>
            </c:ext>
          </c:extLst>
        </c:ser>
        <c:ser>
          <c:idx val="1"/>
          <c:order val="1"/>
          <c:tx>
            <c:v>E484K (P.1, Brazil)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Plots!$C$6:$C$19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4.757385321129181E-2</c:v>
                </c:pt>
                <c:pt idx="4">
                  <c:v>2.6999364746701452E-2</c:v>
                </c:pt>
                <c:pt idx="5">
                  <c:v>5.1660451949299156E-2</c:v>
                </c:pt>
                <c:pt idx="6">
                  <c:v>0.11886441648519591</c:v>
                </c:pt>
                <c:pt idx="7">
                  <c:v>1.721565308428772E-2</c:v>
                </c:pt>
                <c:pt idx="8">
                  <c:v>4.5383873265763333E-2</c:v>
                </c:pt>
                <c:pt idx="9">
                  <c:v>2.3538358378078047E-2</c:v>
                </c:pt>
                <c:pt idx="10">
                  <c:v>4.9102236921504255E-2</c:v>
                </c:pt>
                <c:pt idx="11">
                  <c:v>8.6807224360645155E-2</c:v>
                </c:pt>
                <c:pt idx="12">
                  <c:v>4.6462069565706893E-2</c:v>
                </c:pt>
                <c:pt idx="13">
                  <c:v>0.19385681642820549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5-4167-9659-E3EFC8B01D19}"/>
            </c:ext>
          </c:extLst>
        </c:ser>
        <c:ser>
          <c:idx val="2"/>
          <c:order val="2"/>
          <c:tx>
            <c:v>HV 69-70 (B.1.1.7, UK)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Plots!$D$6:$D$19</c:f>
              <c:numCache>
                <c:formatCode>0.00</c:formatCode>
                <c:ptCount val="14"/>
                <c:pt idx="0">
                  <c:v>7.8351465265658171E-2</c:v>
                </c:pt>
                <c:pt idx="1">
                  <c:v>8.1553225023195217E-2</c:v>
                </c:pt>
                <c:pt idx="2">
                  <c:v>0</c:v>
                </c:pt>
                <c:pt idx="3">
                  <c:v>0.28560147056429319</c:v>
                </c:pt>
                <c:pt idx="4">
                  <c:v>0.45451948754453314</c:v>
                </c:pt>
                <c:pt idx="5">
                  <c:v>0.37491956013180844</c:v>
                </c:pt>
                <c:pt idx="6">
                  <c:v>0.76314158796814457</c:v>
                </c:pt>
                <c:pt idx="7">
                  <c:v>0.69711354741067699</c:v>
                </c:pt>
                <c:pt idx="8">
                  <c:v>0.77797907838282587</c:v>
                </c:pt>
                <c:pt idx="9">
                  <c:v>0.83059807563761912</c:v>
                </c:pt>
                <c:pt idx="10">
                  <c:v>0.73768960713641185</c:v>
                </c:pt>
                <c:pt idx="11">
                  <c:v>0.65727429091151612</c:v>
                </c:pt>
                <c:pt idx="12">
                  <c:v>0.74558460851222563</c:v>
                </c:pt>
                <c:pt idx="13">
                  <c:v>0.64648849821666354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5-4167-9659-E3EFC8B01D19}"/>
            </c:ext>
          </c:extLst>
        </c:ser>
        <c:ser>
          <c:idx val="3"/>
          <c:order val="3"/>
          <c:tx>
            <c:v>N501Y (Common to all VOC)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Plots!$E$6:$E$19</c:f>
              <c:numCache>
                <c:formatCode>0.00</c:formatCode>
                <c:ptCount val="14"/>
                <c:pt idx="0">
                  <c:v>4.6080370781528018E-2</c:v>
                </c:pt>
                <c:pt idx="1">
                  <c:v>2.270324922845799E-2</c:v>
                </c:pt>
                <c:pt idx="2">
                  <c:v>4.6464341441957782E-2</c:v>
                </c:pt>
                <c:pt idx="3">
                  <c:v>6.8115495645753046E-2</c:v>
                </c:pt>
                <c:pt idx="4">
                  <c:v>0.16655790729934572</c:v>
                </c:pt>
                <c:pt idx="5">
                  <c:v>0.35077028345774774</c:v>
                </c:pt>
                <c:pt idx="6">
                  <c:v>0.73886694186871749</c:v>
                </c:pt>
                <c:pt idx="7">
                  <c:v>0.80299872955181462</c:v>
                </c:pt>
                <c:pt idx="8">
                  <c:v>0.6516550865136661</c:v>
                </c:pt>
                <c:pt idx="9">
                  <c:v>0.91892885651434852</c:v>
                </c:pt>
                <c:pt idx="10">
                  <c:v>0.78968843561117519</c:v>
                </c:pt>
                <c:pt idx="11">
                  <c:v>0.69755130796753095</c:v>
                </c:pt>
                <c:pt idx="12">
                  <c:v>0.68899059283678021</c:v>
                </c:pt>
                <c:pt idx="13">
                  <c:v>0.66083437984583893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45-4167-9659-E3EFC8B0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04664"/>
        <c:axId val="1073505320"/>
      </c:scatterChart>
      <c:valAx>
        <c:axId val="1073504664"/>
        <c:scaling>
          <c:orientation val="minMax"/>
          <c:max val="44330"/>
          <c:min val="442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05320"/>
        <c:crosses val="autoZero"/>
        <c:crossBetween val="midCat"/>
        <c:majorUnit val="14"/>
      </c:valAx>
      <c:valAx>
        <c:axId val="10735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0466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Variants of Concern in Metro Plant Influent</a:t>
            </a:r>
          </a:p>
          <a:p>
            <a:pPr>
              <a:defRPr sz="2000">
                <a:solidFill>
                  <a:sysClr val="windowText" lastClr="000000"/>
                </a:solidFill>
              </a:defRPr>
            </a:pPr>
            <a:r>
              <a:rPr lang="en-US" sz="2000">
                <a:solidFill>
                  <a:sysClr val="windowText" lastClr="000000"/>
                </a:solidFill>
              </a:rPr>
              <a:t>January - May,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D80A (B.1.351, South Africa)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Plots!$B$6:$B$19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4.759401431368436E-2</c:v>
                </c:pt>
                <c:pt idx="5">
                  <c:v>3.2235014119821721E-2</c:v>
                </c:pt>
                <c:pt idx="6">
                  <c:v>2.5617328402849308E-2</c:v>
                </c:pt>
                <c:pt idx="7">
                  <c:v>0</c:v>
                </c:pt>
                <c:pt idx="8">
                  <c:v>3.3307326037799768E-2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4.5430121937364051E-2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B-44AF-A117-3604BE5C611E}"/>
            </c:ext>
          </c:extLst>
        </c:ser>
        <c:ser>
          <c:idx val="1"/>
          <c:order val="1"/>
          <c:tx>
            <c:v>E484K (P.1, Brazil)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Plots!$C$6:$C$19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4.757385321129181E-2</c:v>
                </c:pt>
                <c:pt idx="4">
                  <c:v>2.6999364746701452E-2</c:v>
                </c:pt>
                <c:pt idx="5">
                  <c:v>5.1660451949299156E-2</c:v>
                </c:pt>
                <c:pt idx="6">
                  <c:v>0.11886441648519591</c:v>
                </c:pt>
                <c:pt idx="7">
                  <c:v>1.721565308428772E-2</c:v>
                </c:pt>
                <c:pt idx="8">
                  <c:v>4.5383873265763333E-2</c:v>
                </c:pt>
                <c:pt idx="9">
                  <c:v>2.3538358378078047E-2</c:v>
                </c:pt>
                <c:pt idx="10">
                  <c:v>4.9102236921504255E-2</c:v>
                </c:pt>
                <c:pt idx="11">
                  <c:v>8.6807224360645155E-2</c:v>
                </c:pt>
                <c:pt idx="12">
                  <c:v>4.6462069565706893E-2</c:v>
                </c:pt>
                <c:pt idx="13">
                  <c:v>0.19385681642820549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B-44AF-A117-3604BE5C611E}"/>
            </c:ext>
          </c:extLst>
        </c:ser>
        <c:ser>
          <c:idx val="2"/>
          <c:order val="2"/>
          <c:tx>
            <c:v>HV 69-70 (B.1.1.7, UK)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Plots!$D$6:$D$19</c:f>
              <c:numCache>
                <c:formatCode>0.00</c:formatCode>
                <c:ptCount val="14"/>
                <c:pt idx="0">
                  <c:v>7.8351465265658171E-2</c:v>
                </c:pt>
                <c:pt idx="1">
                  <c:v>8.1553225023195217E-2</c:v>
                </c:pt>
                <c:pt idx="2">
                  <c:v>0</c:v>
                </c:pt>
                <c:pt idx="3">
                  <c:v>0.28560147056429319</c:v>
                </c:pt>
                <c:pt idx="4">
                  <c:v>0.45451948754453314</c:v>
                </c:pt>
                <c:pt idx="5">
                  <c:v>0.37491956013180844</c:v>
                </c:pt>
                <c:pt idx="6">
                  <c:v>0.76314158796814457</c:v>
                </c:pt>
                <c:pt idx="7">
                  <c:v>0.69711354741067699</c:v>
                </c:pt>
                <c:pt idx="8">
                  <c:v>0.77797907838282587</c:v>
                </c:pt>
                <c:pt idx="9">
                  <c:v>0.83059807563761912</c:v>
                </c:pt>
                <c:pt idx="10">
                  <c:v>0.73768960713641185</c:v>
                </c:pt>
                <c:pt idx="11">
                  <c:v>0.65727429091151612</c:v>
                </c:pt>
                <c:pt idx="12">
                  <c:v>0.74558460851222563</c:v>
                </c:pt>
                <c:pt idx="13">
                  <c:v>0.64648849821666354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B-44AF-A117-3604BE5C611E}"/>
            </c:ext>
          </c:extLst>
        </c:ser>
        <c:ser>
          <c:idx val="3"/>
          <c:order val="3"/>
          <c:tx>
            <c:v>N501Y (Common to all VOC)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Plots!$E$6:$E$19</c:f>
              <c:numCache>
                <c:formatCode>0.00</c:formatCode>
                <c:ptCount val="14"/>
                <c:pt idx="0">
                  <c:v>4.6080370781528018E-2</c:v>
                </c:pt>
                <c:pt idx="1">
                  <c:v>2.270324922845799E-2</c:v>
                </c:pt>
                <c:pt idx="2">
                  <c:v>4.6464341441957782E-2</c:v>
                </c:pt>
                <c:pt idx="3">
                  <c:v>6.8115495645753046E-2</c:v>
                </c:pt>
                <c:pt idx="4">
                  <c:v>0.16655790729934572</c:v>
                </c:pt>
                <c:pt idx="5">
                  <c:v>0.35077028345774774</c:v>
                </c:pt>
                <c:pt idx="6">
                  <c:v>0.73886694186871749</c:v>
                </c:pt>
                <c:pt idx="7">
                  <c:v>0.80299872955181462</c:v>
                </c:pt>
                <c:pt idx="8">
                  <c:v>0.6516550865136661</c:v>
                </c:pt>
                <c:pt idx="9">
                  <c:v>0.91892885651434852</c:v>
                </c:pt>
                <c:pt idx="10">
                  <c:v>0.78968843561117519</c:v>
                </c:pt>
                <c:pt idx="11">
                  <c:v>0.69755130796753095</c:v>
                </c:pt>
                <c:pt idx="12">
                  <c:v>0.68899059283678021</c:v>
                </c:pt>
                <c:pt idx="13">
                  <c:v>0.66083437984583893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B-44AF-A117-3604BE5C611E}"/>
            </c:ext>
          </c:extLst>
        </c:ser>
        <c:ser>
          <c:idx val="4"/>
          <c:order val="4"/>
          <c:tx>
            <c:v>Wild type</c:v>
          </c:tx>
          <c:spPr>
            <a:ln w="317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Plots!$G$6:$G$19</c:f>
              <c:numCache>
                <c:formatCode>0.00</c:formatCode>
                <c:ptCount val="14"/>
                <c:pt idx="0">
                  <c:v>0.92164853473434183</c:v>
                </c:pt>
                <c:pt idx="1">
                  <c:v>0.91844677497680483</c:v>
                </c:pt>
                <c:pt idx="2">
                  <c:v>1</c:v>
                </c:pt>
                <c:pt idx="3">
                  <c:v>0.66682467622441499</c:v>
                </c:pt>
                <c:pt idx="4">
                  <c:v>0.47088713339508104</c:v>
                </c:pt>
                <c:pt idx="5">
                  <c:v>0.54118497379907071</c:v>
                </c:pt>
                <c:pt idx="6">
                  <c:v>9.2376667143810209E-2</c:v>
                </c:pt>
                <c:pt idx="7">
                  <c:v>0.28567079950503527</c:v>
                </c:pt>
                <c:pt idx="8">
                  <c:v>0.14332972231361096</c:v>
                </c:pt>
                <c:pt idx="9">
                  <c:v>0.14586356598430283</c:v>
                </c:pt>
                <c:pt idx="10">
                  <c:v>0.21320815594208387</c:v>
                </c:pt>
                <c:pt idx="11">
                  <c:v>0.25591848472783874</c:v>
                </c:pt>
                <c:pt idx="12">
                  <c:v>0.2079533219220675</c:v>
                </c:pt>
                <c:pt idx="13">
                  <c:v>0.11422456341776699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3B-44AF-A117-3604BE5C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04664"/>
        <c:axId val="1073505320"/>
      </c:scatterChart>
      <c:valAx>
        <c:axId val="1073504664"/>
        <c:scaling>
          <c:orientation val="minMax"/>
          <c:max val="44330"/>
          <c:min val="442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05320"/>
        <c:crosses val="autoZero"/>
        <c:crossBetween val="midCat"/>
        <c:majorUnit val="28"/>
      </c:valAx>
      <c:valAx>
        <c:axId val="1073505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0466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Variants of Concern in Metro Plant Influent</a:t>
            </a:r>
          </a:p>
          <a:p>
            <a:pPr>
              <a:defRPr sz="2000">
                <a:solidFill>
                  <a:sysClr val="windowText" lastClr="000000"/>
                </a:solidFill>
              </a:defRPr>
            </a:pPr>
            <a:r>
              <a:rPr lang="en-US" sz="2000">
                <a:solidFill>
                  <a:sysClr val="windowText" lastClr="000000"/>
                </a:solidFill>
              </a:rPr>
              <a:t>January - May,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D80A (B.1.351, South Africa)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Plots!$B$6:$B$19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4.759401431368436E-2</c:v>
                </c:pt>
                <c:pt idx="5">
                  <c:v>3.2235014119821721E-2</c:v>
                </c:pt>
                <c:pt idx="6">
                  <c:v>2.5617328402849308E-2</c:v>
                </c:pt>
                <c:pt idx="7">
                  <c:v>0</c:v>
                </c:pt>
                <c:pt idx="8">
                  <c:v>3.3307326037799768E-2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4.5430121937364051E-2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6-4596-B80C-B2EBA5BDADB1}"/>
            </c:ext>
          </c:extLst>
        </c:ser>
        <c:ser>
          <c:idx val="1"/>
          <c:order val="1"/>
          <c:tx>
            <c:v>E484K (P.1, Brazil)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Plots!$C$6:$C$19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4.757385321129181E-2</c:v>
                </c:pt>
                <c:pt idx="4">
                  <c:v>2.6999364746701452E-2</c:v>
                </c:pt>
                <c:pt idx="5">
                  <c:v>5.1660451949299156E-2</c:v>
                </c:pt>
                <c:pt idx="6">
                  <c:v>0.11886441648519591</c:v>
                </c:pt>
                <c:pt idx="7">
                  <c:v>1.721565308428772E-2</c:v>
                </c:pt>
                <c:pt idx="8">
                  <c:v>4.5383873265763333E-2</c:v>
                </c:pt>
                <c:pt idx="9">
                  <c:v>2.3538358378078047E-2</c:v>
                </c:pt>
                <c:pt idx="10">
                  <c:v>4.9102236921504255E-2</c:v>
                </c:pt>
                <c:pt idx="11">
                  <c:v>8.6807224360645155E-2</c:v>
                </c:pt>
                <c:pt idx="12">
                  <c:v>4.6462069565706893E-2</c:v>
                </c:pt>
                <c:pt idx="13">
                  <c:v>0.19385681642820549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6-4596-B80C-B2EBA5BDADB1}"/>
            </c:ext>
          </c:extLst>
        </c:ser>
        <c:ser>
          <c:idx val="2"/>
          <c:order val="2"/>
          <c:tx>
            <c:v>HV 69-70 (B.1.1.7, UK)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Plots!$D$6:$D$19</c:f>
              <c:numCache>
                <c:formatCode>0.00</c:formatCode>
                <c:ptCount val="14"/>
                <c:pt idx="0">
                  <c:v>7.8351465265658171E-2</c:v>
                </c:pt>
                <c:pt idx="1">
                  <c:v>8.1553225023195217E-2</c:v>
                </c:pt>
                <c:pt idx="2">
                  <c:v>0</c:v>
                </c:pt>
                <c:pt idx="3">
                  <c:v>0.28560147056429319</c:v>
                </c:pt>
                <c:pt idx="4">
                  <c:v>0.45451948754453314</c:v>
                </c:pt>
                <c:pt idx="5">
                  <c:v>0.37491956013180844</c:v>
                </c:pt>
                <c:pt idx="6">
                  <c:v>0.76314158796814457</c:v>
                </c:pt>
                <c:pt idx="7">
                  <c:v>0.69711354741067699</c:v>
                </c:pt>
                <c:pt idx="8">
                  <c:v>0.77797907838282587</c:v>
                </c:pt>
                <c:pt idx="9">
                  <c:v>0.83059807563761912</c:v>
                </c:pt>
                <c:pt idx="10">
                  <c:v>0.73768960713641185</c:v>
                </c:pt>
                <c:pt idx="11">
                  <c:v>0.65727429091151612</c:v>
                </c:pt>
                <c:pt idx="12">
                  <c:v>0.74558460851222563</c:v>
                </c:pt>
                <c:pt idx="13">
                  <c:v>0.64648849821666354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6-4596-B80C-B2EBA5BDADB1}"/>
            </c:ext>
          </c:extLst>
        </c:ser>
        <c:ser>
          <c:idx val="3"/>
          <c:order val="3"/>
          <c:tx>
            <c:v>N501Y (Common to all VOC)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Plots!$A$6:$A$19</c:f>
              <c:numCache>
                <c:formatCode>m/d/yyyy</c:formatCode>
                <c:ptCount val="14"/>
                <c:pt idx="0">
                  <c:v>44216</c:v>
                </c:pt>
                <c:pt idx="1">
                  <c:v>44228</c:v>
                </c:pt>
                <c:pt idx="2">
                  <c:v>44239</c:v>
                </c:pt>
                <c:pt idx="3">
                  <c:v>44264</c:v>
                </c:pt>
                <c:pt idx="4">
                  <c:v>44270</c:v>
                </c:pt>
                <c:pt idx="5">
                  <c:v>44277</c:v>
                </c:pt>
                <c:pt idx="6">
                  <c:v>44296</c:v>
                </c:pt>
                <c:pt idx="7">
                  <c:v>44305</c:v>
                </c:pt>
                <c:pt idx="8">
                  <c:v>44306</c:v>
                </c:pt>
                <c:pt idx="9">
                  <c:v>44309</c:v>
                </c:pt>
                <c:pt idx="10">
                  <c:v>44313</c:v>
                </c:pt>
                <c:pt idx="11">
                  <c:v>44316</c:v>
                </c:pt>
                <c:pt idx="12">
                  <c:v>44322</c:v>
                </c:pt>
                <c:pt idx="13">
                  <c:v>44325</c:v>
                </c:pt>
              </c:numCache>
            </c:numRef>
          </c:xVal>
          <c:yVal>
            <c:numRef>
              <c:f>Plots!$E$6:$E$19</c:f>
              <c:numCache>
                <c:formatCode>0.00</c:formatCode>
                <c:ptCount val="14"/>
                <c:pt idx="0">
                  <c:v>4.6080370781528018E-2</c:v>
                </c:pt>
                <c:pt idx="1">
                  <c:v>2.270324922845799E-2</c:v>
                </c:pt>
                <c:pt idx="2">
                  <c:v>4.6464341441957782E-2</c:v>
                </c:pt>
                <c:pt idx="3">
                  <c:v>6.8115495645753046E-2</c:v>
                </c:pt>
                <c:pt idx="4">
                  <c:v>0.16655790729934572</c:v>
                </c:pt>
                <c:pt idx="5">
                  <c:v>0.35077028345774774</c:v>
                </c:pt>
                <c:pt idx="6">
                  <c:v>0.73886694186871749</c:v>
                </c:pt>
                <c:pt idx="7">
                  <c:v>0.80299872955181462</c:v>
                </c:pt>
                <c:pt idx="8">
                  <c:v>0.6516550865136661</c:v>
                </c:pt>
                <c:pt idx="9">
                  <c:v>0.91892885651434852</c:v>
                </c:pt>
                <c:pt idx="10">
                  <c:v>0.78968843561117519</c:v>
                </c:pt>
                <c:pt idx="11">
                  <c:v>0.69755130796753095</c:v>
                </c:pt>
                <c:pt idx="12">
                  <c:v>0.68899059283678021</c:v>
                </c:pt>
                <c:pt idx="13">
                  <c:v>0.66083437984583893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6-4596-B80C-B2EBA5BD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04664"/>
        <c:axId val="1073505320"/>
      </c:scatterChart>
      <c:valAx>
        <c:axId val="1073504664"/>
        <c:scaling>
          <c:orientation val="minMax"/>
          <c:max val="44330"/>
          <c:min val="442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05320"/>
        <c:crosses val="autoZero"/>
        <c:crossBetween val="midCat"/>
        <c:majorUnit val="28"/>
      </c:valAx>
      <c:valAx>
        <c:axId val="10735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0466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714374</xdr:colOff>
      <xdr:row>3</xdr:row>
      <xdr:rowOff>116416</xdr:rowOff>
    </xdr:from>
    <xdr:to>
      <xdr:col>17</xdr:col>
      <xdr:colOff>63499</xdr:colOff>
      <xdr:row>29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EAC94-428B-4E6A-987D-AB64A3A40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17</xdr:col>
      <xdr:colOff>111125</xdr:colOff>
      <xdr:row>57</xdr:row>
      <xdr:rowOff>95252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BE55C0-5A56-46CB-BE18-FECEBBB3E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27</xdr:col>
      <xdr:colOff>111125</xdr:colOff>
      <xdr:row>28</xdr:row>
      <xdr:rowOff>74085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D885B-7079-4D0D-B8BF-598514BB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C1B7-876E-A74C-9957-D9C287850482}">
  <dimension ref="A2:K162"/>
  <sheetViews>
    <sheetView showGridLines="0" zoomScale="60" zoomScaleNormal="60" workbookViewId="0">
      <selection activeCell="J1" sqref="J1:J1048576"/>
    </sheetView>
  </sheetViews>
  <sheetFormatPr defaultColWidth="10.90625" defaultRowHeight="14.5" x14ac:dyDescent="0.35"/>
  <cols>
    <col min="2" max="2" width="10.81640625" style="13"/>
    <col min="3" max="3" width="18.453125" style="13" bestFit="1" customWidth="1"/>
    <col min="4" max="5" width="20.6328125" style="13" bestFit="1" customWidth="1"/>
    <col min="6" max="6" width="21.453125" style="14" customWidth="1"/>
    <col min="7" max="8" width="27.453125" style="14" customWidth="1"/>
    <col min="9" max="9" width="20.1796875" style="15" customWidth="1"/>
    <col min="10" max="10" width="16" style="15" customWidth="1"/>
    <col min="11" max="11" width="16.1796875" style="14" customWidth="1"/>
  </cols>
  <sheetData>
    <row r="2" spans="1:11" ht="30" customHeight="1" x14ac:dyDescent="0.35">
      <c r="B2" s="11" t="s">
        <v>0</v>
      </c>
      <c r="C2" s="11" t="s">
        <v>1</v>
      </c>
      <c r="D2" s="11" t="s">
        <v>192</v>
      </c>
      <c r="E2" s="11" t="s">
        <v>197</v>
      </c>
      <c r="F2" s="18" t="s">
        <v>200</v>
      </c>
      <c r="G2" s="18" t="s">
        <v>201</v>
      </c>
      <c r="H2" s="18" t="s">
        <v>199</v>
      </c>
      <c r="I2" s="18" t="s">
        <v>198</v>
      </c>
      <c r="J2" s="18" t="s">
        <v>183</v>
      </c>
      <c r="K2" s="12" t="s">
        <v>181</v>
      </c>
    </row>
    <row r="3" spans="1:11" x14ac:dyDescent="0.35">
      <c r="A3" s="20">
        <v>44228</v>
      </c>
      <c r="B3" s="16" t="s">
        <v>139</v>
      </c>
      <c r="C3" s="16" t="s">
        <v>101</v>
      </c>
      <c r="D3" s="36"/>
      <c r="E3" s="16" t="s">
        <v>162</v>
      </c>
      <c r="F3" s="17">
        <v>11.396118927001961</v>
      </c>
      <c r="G3" s="17">
        <v>15.8334617614746</v>
      </c>
      <c r="H3" s="17">
        <v>7.8788962364196804</v>
      </c>
      <c r="I3" s="30"/>
      <c r="J3" s="30"/>
      <c r="K3" s="28">
        <v>302.76066881106362</v>
      </c>
    </row>
    <row r="4" spans="1:11" x14ac:dyDescent="0.35">
      <c r="A4" s="20">
        <v>44228</v>
      </c>
      <c r="B4" s="16" t="s">
        <v>163</v>
      </c>
      <c r="C4" s="16" t="s">
        <v>101</v>
      </c>
      <c r="D4" s="37"/>
      <c r="E4" s="16" t="s">
        <v>164</v>
      </c>
      <c r="F4" s="17">
        <v>12.803968811035158</v>
      </c>
      <c r="G4" s="17">
        <v>17.973833084106442</v>
      </c>
      <c r="H4" s="17">
        <v>8.7379217147827202</v>
      </c>
      <c r="I4" s="31"/>
      <c r="J4" s="31"/>
      <c r="K4" s="32"/>
    </row>
    <row r="5" spans="1:11" x14ac:dyDescent="0.35">
      <c r="A5" s="20">
        <v>44228</v>
      </c>
      <c r="B5" s="16" t="s">
        <v>100</v>
      </c>
      <c r="C5" s="16" t="s">
        <v>101</v>
      </c>
      <c r="D5" s="38" t="s">
        <v>193</v>
      </c>
      <c r="E5" s="16" t="s">
        <v>188</v>
      </c>
      <c r="F5" s="17">
        <v>0.97244052886962895</v>
      </c>
      <c r="G5" s="17">
        <v>2.293093204498291</v>
      </c>
      <c r="H5" s="17">
        <v>0.29341274499893188</v>
      </c>
      <c r="I5" s="28">
        <f>SUM(F5:F6)</f>
        <v>11.923998451232912</v>
      </c>
      <c r="J5" s="28">
        <f>F5/(F5+F6)</f>
        <v>8.1553225023195217E-2</v>
      </c>
      <c r="K5" s="32"/>
    </row>
    <row r="6" spans="1:11" x14ac:dyDescent="0.35">
      <c r="A6" s="20">
        <v>44228</v>
      </c>
      <c r="B6" s="16" t="s">
        <v>100</v>
      </c>
      <c r="C6" s="16" t="s">
        <v>101</v>
      </c>
      <c r="D6" s="39"/>
      <c r="E6" s="16" t="s">
        <v>184</v>
      </c>
      <c r="F6" s="17">
        <v>10.951557922363282</v>
      </c>
      <c r="G6" s="17">
        <v>14.483147621154785</v>
      </c>
      <c r="H6" s="17">
        <v>8.0481300354003906</v>
      </c>
      <c r="I6" s="29"/>
      <c r="J6" s="29"/>
      <c r="K6" s="32"/>
    </row>
    <row r="7" spans="1:11" x14ac:dyDescent="0.35">
      <c r="A7" s="20">
        <v>44228</v>
      </c>
      <c r="B7" s="16" t="s">
        <v>121</v>
      </c>
      <c r="C7" s="16" t="s">
        <v>101</v>
      </c>
      <c r="D7" s="38" t="s">
        <v>194</v>
      </c>
      <c r="E7" s="16" t="s">
        <v>189</v>
      </c>
      <c r="F7" s="17">
        <v>0.24226529598236085</v>
      </c>
      <c r="G7" s="17">
        <v>1.1571716070175171</v>
      </c>
      <c r="H7" s="17">
        <v>1.0174891911447048E-2</v>
      </c>
      <c r="I7" s="28">
        <f>SUM(F7:F8)</f>
        <v>10.670952582359313</v>
      </c>
      <c r="J7" s="28">
        <f>F7/(F7+F8)</f>
        <v>2.270324922845799E-2</v>
      </c>
      <c r="K7" s="32"/>
    </row>
    <row r="8" spans="1:11" x14ac:dyDescent="0.35">
      <c r="A8" s="20">
        <v>44228</v>
      </c>
      <c r="B8" s="16" t="s">
        <v>121</v>
      </c>
      <c r="C8" s="16" t="s">
        <v>101</v>
      </c>
      <c r="D8" s="39"/>
      <c r="E8" s="16" t="s">
        <v>185</v>
      </c>
      <c r="F8" s="17">
        <v>10.428687286376952</v>
      </c>
      <c r="G8" s="17">
        <v>13.876203536987305</v>
      </c>
      <c r="H8" s="17">
        <v>7.6070232391357422</v>
      </c>
      <c r="I8" s="29"/>
      <c r="J8" s="29"/>
      <c r="K8" s="32"/>
    </row>
    <row r="9" spans="1:11" x14ac:dyDescent="0.35">
      <c r="A9" s="20">
        <v>44228</v>
      </c>
      <c r="B9" s="16" t="s">
        <v>139</v>
      </c>
      <c r="C9" s="16" t="s">
        <v>101</v>
      </c>
      <c r="D9" s="38" t="s">
        <v>195</v>
      </c>
      <c r="E9" s="16" t="s">
        <v>190</v>
      </c>
      <c r="F9" s="17">
        <v>0</v>
      </c>
      <c r="G9" s="17">
        <v>0.74030941724777222</v>
      </c>
      <c r="H9" s="17">
        <v>0</v>
      </c>
      <c r="I9" s="28">
        <f>SUM(F9:F10)</f>
        <v>10.884089660644531</v>
      </c>
      <c r="J9" s="28">
        <f>F9/(F9+F10)</f>
        <v>0</v>
      </c>
      <c r="K9" s="32"/>
    </row>
    <row r="10" spans="1:11" x14ac:dyDescent="0.35">
      <c r="A10" s="20">
        <v>44228</v>
      </c>
      <c r="B10" s="16" t="s">
        <v>139</v>
      </c>
      <c r="C10" s="16" t="s">
        <v>101</v>
      </c>
      <c r="D10" s="39"/>
      <c r="E10" s="16" t="s">
        <v>186</v>
      </c>
      <c r="F10" s="17">
        <v>10.884089660644531</v>
      </c>
      <c r="G10" s="17">
        <v>14.437253952026367</v>
      </c>
      <c r="H10" s="17">
        <v>7.9693856239318848</v>
      </c>
      <c r="I10" s="29"/>
      <c r="J10" s="29"/>
      <c r="K10" s="32"/>
    </row>
    <row r="11" spans="1:11" x14ac:dyDescent="0.35">
      <c r="A11" s="20">
        <v>44228</v>
      </c>
      <c r="B11" s="16" t="s">
        <v>157</v>
      </c>
      <c r="C11" s="16" t="s">
        <v>101</v>
      </c>
      <c r="D11" s="38" t="s">
        <v>196</v>
      </c>
      <c r="E11" s="16" t="s">
        <v>191</v>
      </c>
      <c r="F11" s="17">
        <v>0</v>
      </c>
      <c r="G11" s="17">
        <v>0.78464102745056152</v>
      </c>
      <c r="H11" s="17">
        <v>0</v>
      </c>
      <c r="I11" s="28">
        <f>SUM(F11:F12)</f>
        <v>7.0759246826171873</v>
      </c>
      <c r="J11" s="28">
        <f>F11/(F11+F12)</f>
        <v>0</v>
      </c>
      <c r="K11" s="32"/>
    </row>
    <row r="12" spans="1:11" x14ac:dyDescent="0.35">
      <c r="A12" s="20">
        <v>44228</v>
      </c>
      <c r="B12" s="16" t="s">
        <v>157</v>
      </c>
      <c r="C12" s="16" t="s">
        <v>101</v>
      </c>
      <c r="D12" s="39"/>
      <c r="E12" s="16" t="s">
        <v>187</v>
      </c>
      <c r="F12" s="17">
        <v>7.0759246826171873</v>
      </c>
      <c r="G12" s="17">
        <v>10.104263305664063</v>
      </c>
      <c r="H12" s="17">
        <v>4.7239651679992676</v>
      </c>
      <c r="I12" s="29"/>
      <c r="J12" s="29"/>
      <c r="K12" s="29"/>
    </row>
    <row r="13" spans="1:11" x14ac:dyDescent="0.35">
      <c r="A13" s="20">
        <v>44296</v>
      </c>
      <c r="B13" s="16" t="s">
        <v>133</v>
      </c>
      <c r="C13" s="16" t="s">
        <v>89</v>
      </c>
      <c r="D13" s="36"/>
      <c r="E13" s="16" t="s">
        <v>162</v>
      </c>
      <c r="F13" s="17">
        <v>46.257296752929605</v>
      </c>
      <c r="G13" s="17">
        <v>54.00968170166</v>
      </c>
      <c r="H13" s="17">
        <v>38.517662048339837</v>
      </c>
      <c r="I13" s="30"/>
      <c r="J13" s="30"/>
      <c r="K13" s="28">
        <v>640.04654559836706</v>
      </c>
    </row>
    <row r="14" spans="1:11" x14ac:dyDescent="0.35">
      <c r="A14" s="20">
        <v>44296</v>
      </c>
      <c r="B14" s="16" t="s">
        <v>165</v>
      </c>
      <c r="C14" s="16" t="s">
        <v>89</v>
      </c>
      <c r="D14" s="37"/>
      <c r="E14" s="16" t="s">
        <v>164</v>
      </c>
      <c r="F14" s="17">
        <v>46.840121459960997</v>
      </c>
      <c r="G14" s="17">
        <v>55.091861724853601</v>
      </c>
      <c r="H14" s="17">
        <v>38.602821350097642</v>
      </c>
      <c r="I14" s="31"/>
      <c r="J14" s="31"/>
      <c r="K14" s="32"/>
    </row>
    <row r="15" spans="1:11" x14ac:dyDescent="0.35">
      <c r="A15" s="20">
        <v>44296</v>
      </c>
      <c r="B15" s="16" t="s">
        <v>88</v>
      </c>
      <c r="C15" s="16" t="s">
        <v>89</v>
      </c>
      <c r="D15" s="38" t="s">
        <v>193</v>
      </c>
      <c r="E15" s="16" t="s">
        <v>188</v>
      </c>
      <c r="F15" s="17">
        <v>19.25337371826172</v>
      </c>
      <c r="G15" s="17">
        <v>23.997364044189453</v>
      </c>
      <c r="H15" s="17">
        <v>15.182526588439941</v>
      </c>
      <c r="I15" s="28">
        <f>SUM(F15:F16)</f>
        <v>25.229097747802737</v>
      </c>
      <c r="J15" s="28">
        <f>F15/(F15+F16)</f>
        <v>0.76314158796814457</v>
      </c>
      <c r="K15" s="32"/>
    </row>
    <row r="16" spans="1:11" x14ac:dyDescent="0.35">
      <c r="A16" s="20">
        <v>44296</v>
      </c>
      <c r="B16" s="16" t="s">
        <v>88</v>
      </c>
      <c r="C16" s="16" t="s">
        <v>89</v>
      </c>
      <c r="D16" s="39"/>
      <c r="E16" s="16" t="s">
        <v>184</v>
      </c>
      <c r="F16" s="17">
        <v>5.9757240295410154</v>
      </c>
      <c r="G16" s="17">
        <v>8.775752067565918</v>
      </c>
      <c r="H16" s="17">
        <v>3.8467168807983398</v>
      </c>
      <c r="I16" s="29"/>
      <c r="J16" s="29"/>
      <c r="K16" s="32"/>
    </row>
    <row r="17" spans="1:11" x14ac:dyDescent="0.35">
      <c r="A17" s="20">
        <v>44296</v>
      </c>
      <c r="B17" s="16" t="s">
        <v>115</v>
      </c>
      <c r="C17" s="16" t="s">
        <v>89</v>
      </c>
      <c r="D17" s="38" t="s">
        <v>194</v>
      </c>
      <c r="E17" s="16" t="s">
        <v>189</v>
      </c>
      <c r="F17" s="17">
        <v>17.396997070312501</v>
      </c>
      <c r="G17" s="17">
        <v>21.993309020996094</v>
      </c>
      <c r="H17" s="17">
        <v>13.492867469787598</v>
      </c>
      <c r="I17" s="28">
        <f>SUM(F17:F18)</f>
        <v>23.545507431030273</v>
      </c>
      <c r="J17" s="28">
        <f>F17/(F17+F18)</f>
        <v>0.73886694186871749</v>
      </c>
      <c r="K17" s="32"/>
    </row>
    <row r="18" spans="1:11" x14ac:dyDescent="0.35">
      <c r="A18" s="20">
        <v>44296</v>
      </c>
      <c r="B18" s="16" t="s">
        <v>115</v>
      </c>
      <c r="C18" s="16" t="s">
        <v>89</v>
      </c>
      <c r="D18" s="39"/>
      <c r="E18" s="16" t="s">
        <v>185</v>
      </c>
      <c r="F18" s="17">
        <v>6.1485103607177738</v>
      </c>
      <c r="G18" s="17">
        <v>9.0295782089233398</v>
      </c>
      <c r="H18" s="17">
        <v>3.9579176902770996</v>
      </c>
      <c r="I18" s="29"/>
      <c r="J18" s="29"/>
      <c r="K18" s="32"/>
    </row>
    <row r="19" spans="1:11" x14ac:dyDescent="0.35">
      <c r="A19" s="20">
        <v>44296</v>
      </c>
      <c r="B19" s="16" t="s">
        <v>133</v>
      </c>
      <c r="C19" s="16" t="s">
        <v>89</v>
      </c>
      <c r="D19" s="38" t="s">
        <v>195</v>
      </c>
      <c r="E19" s="16" t="s">
        <v>190</v>
      </c>
      <c r="F19" s="17">
        <v>0.2412097930908203</v>
      </c>
      <c r="G19" s="17">
        <v>1.1521294116973877</v>
      </c>
      <c r="H19" s="17">
        <v>1.0130561888217926E-2</v>
      </c>
      <c r="I19" s="28">
        <f>SUM(F19:F20)</f>
        <v>9.4158840179443359</v>
      </c>
      <c r="J19" s="28">
        <f>F19/(F19+F20)</f>
        <v>2.5617328402849308E-2</v>
      </c>
      <c r="K19" s="32"/>
    </row>
    <row r="20" spans="1:11" x14ac:dyDescent="0.35">
      <c r="A20" s="20">
        <v>44296</v>
      </c>
      <c r="B20" s="16" t="s">
        <v>133</v>
      </c>
      <c r="C20" s="16" t="s">
        <v>89</v>
      </c>
      <c r="D20" s="39"/>
      <c r="E20" s="16" t="s">
        <v>186</v>
      </c>
      <c r="F20" s="17">
        <v>9.1746742248535149</v>
      </c>
      <c r="G20" s="17">
        <v>12.420997619628906</v>
      </c>
      <c r="H20" s="17">
        <v>6.5513062477111816</v>
      </c>
      <c r="I20" s="29"/>
      <c r="J20" s="29"/>
      <c r="K20" s="32"/>
    </row>
    <row r="21" spans="1:11" x14ac:dyDescent="0.35">
      <c r="A21" s="20">
        <v>44296</v>
      </c>
      <c r="B21" s="16" t="s">
        <v>151</v>
      </c>
      <c r="C21" s="16" t="s">
        <v>89</v>
      </c>
      <c r="D21" s="38" t="s">
        <v>196</v>
      </c>
      <c r="E21" s="16" t="s">
        <v>191</v>
      </c>
      <c r="F21" s="17">
        <v>2.5663316726684569</v>
      </c>
      <c r="G21" s="17">
        <v>4.5212759971618652</v>
      </c>
      <c r="H21" s="17">
        <v>1.2776015996932983</v>
      </c>
      <c r="I21" s="28">
        <f>SUM(F21:F22)</f>
        <v>21.59041156768799</v>
      </c>
      <c r="J21" s="28">
        <f>F21/(F21+F22)</f>
        <v>0.11886441648519591</v>
      </c>
      <c r="K21" s="32"/>
    </row>
    <row r="22" spans="1:11" x14ac:dyDescent="0.35">
      <c r="A22" s="20">
        <v>44296</v>
      </c>
      <c r="B22" s="16" t="s">
        <v>151</v>
      </c>
      <c r="C22" s="16" t="s">
        <v>89</v>
      </c>
      <c r="D22" s="39"/>
      <c r="E22" s="16" t="s">
        <v>187</v>
      </c>
      <c r="F22" s="17">
        <v>19.024079895019533</v>
      </c>
      <c r="G22" s="17">
        <v>23.711429595947266</v>
      </c>
      <c r="H22" s="17">
        <v>15.001790046691895</v>
      </c>
      <c r="I22" s="29"/>
      <c r="J22" s="29"/>
      <c r="K22" s="29"/>
    </row>
    <row r="23" spans="1:11" x14ac:dyDescent="0.35">
      <c r="A23" s="20">
        <v>44239</v>
      </c>
      <c r="B23" s="16" t="s">
        <v>138</v>
      </c>
      <c r="C23" s="16" t="s">
        <v>99</v>
      </c>
      <c r="D23" s="36"/>
      <c r="E23" s="16" t="s">
        <v>162</v>
      </c>
      <c r="F23" s="17">
        <v>13.667550659179678</v>
      </c>
      <c r="G23" s="17">
        <v>18.578718185424801</v>
      </c>
      <c r="H23" s="17">
        <v>9.7113313674926793</v>
      </c>
      <c r="I23" s="30"/>
      <c r="J23" s="30"/>
      <c r="K23" s="28">
        <v>498.49245367320509</v>
      </c>
    </row>
    <row r="24" spans="1:11" x14ac:dyDescent="0.35">
      <c r="A24" s="20">
        <v>44239</v>
      </c>
      <c r="B24" s="16" t="s">
        <v>166</v>
      </c>
      <c r="C24" s="16" t="s">
        <v>99</v>
      </c>
      <c r="D24" s="37"/>
      <c r="E24" s="16" t="s">
        <v>164</v>
      </c>
      <c r="F24" s="17">
        <v>10.76486511230468</v>
      </c>
      <c r="G24" s="17">
        <v>15.81270027160644</v>
      </c>
      <c r="H24" s="17">
        <v>6.9283452033996404</v>
      </c>
      <c r="I24" s="31"/>
      <c r="J24" s="31"/>
      <c r="K24" s="32"/>
    </row>
    <row r="25" spans="1:11" x14ac:dyDescent="0.35">
      <c r="A25" s="20">
        <v>44239</v>
      </c>
      <c r="B25" s="16" t="s">
        <v>98</v>
      </c>
      <c r="C25" s="16" t="s">
        <v>99</v>
      </c>
      <c r="D25" s="38" t="s">
        <v>193</v>
      </c>
      <c r="E25" s="16" t="s">
        <v>188</v>
      </c>
      <c r="F25" s="17">
        <v>0</v>
      </c>
      <c r="G25" s="17">
        <v>0.80774706602096558</v>
      </c>
      <c r="H25" s="17">
        <v>0</v>
      </c>
      <c r="I25" s="28">
        <f t="shared" ref="I25" si="0">SUM(F25:F26)</f>
        <v>8.9047378540039066</v>
      </c>
      <c r="J25" s="28">
        <f>F25/(F25+F26)</f>
        <v>0</v>
      </c>
      <c r="K25" s="32"/>
    </row>
    <row r="26" spans="1:11" x14ac:dyDescent="0.35">
      <c r="A26" s="20">
        <v>44239</v>
      </c>
      <c r="B26" s="16" t="s">
        <v>98</v>
      </c>
      <c r="C26" s="16" t="s">
        <v>99</v>
      </c>
      <c r="D26" s="39"/>
      <c r="E26" s="16" t="s">
        <v>184</v>
      </c>
      <c r="F26" s="17">
        <v>8.9047378540039066</v>
      </c>
      <c r="G26" s="17">
        <v>12.311880111694336</v>
      </c>
      <c r="H26" s="17">
        <v>6.1940250396728516</v>
      </c>
      <c r="I26" s="29"/>
      <c r="J26" s="29"/>
      <c r="K26" s="32"/>
    </row>
    <row r="27" spans="1:11" x14ac:dyDescent="0.35">
      <c r="A27" s="20">
        <v>44239</v>
      </c>
      <c r="B27" s="16" t="s">
        <v>120</v>
      </c>
      <c r="C27" s="16" t="s">
        <v>99</v>
      </c>
      <c r="D27" s="38" t="s">
        <v>194</v>
      </c>
      <c r="E27" s="16" t="s">
        <v>189</v>
      </c>
      <c r="F27" s="17">
        <v>0.51441650390625004</v>
      </c>
      <c r="G27" s="17">
        <v>1.6478745937347412</v>
      </c>
      <c r="H27" s="17">
        <v>7.793048769235611E-2</v>
      </c>
      <c r="I27" s="28">
        <f t="shared" ref="I27" si="1">SUM(F27:F28)</f>
        <v>11.07121047973633</v>
      </c>
      <c r="J27" s="28">
        <f>F27/(F27+F28)</f>
        <v>4.6464341441957782E-2</v>
      </c>
      <c r="K27" s="32"/>
    </row>
    <row r="28" spans="1:11" x14ac:dyDescent="0.35">
      <c r="A28" s="20">
        <v>44239</v>
      </c>
      <c r="B28" s="16" t="s">
        <v>120</v>
      </c>
      <c r="C28" s="16" t="s">
        <v>99</v>
      </c>
      <c r="D28" s="39"/>
      <c r="E28" s="16" t="s">
        <v>185</v>
      </c>
      <c r="F28" s="17">
        <v>10.556793975830079</v>
      </c>
      <c r="G28" s="17">
        <v>14.139382362365723</v>
      </c>
      <c r="H28" s="17">
        <v>7.6386919021606445</v>
      </c>
      <c r="I28" s="29"/>
      <c r="J28" s="29"/>
      <c r="K28" s="32"/>
    </row>
    <row r="29" spans="1:11" x14ac:dyDescent="0.35">
      <c r="A29" s="20">
        <v>44239</v>
      </c>
      <c r="B29" s="16" t="s">
        <v>138</v>
      </c>
      <c r="C29" s="16" t="s">
        <v>99</v>
      </c>
      <c r="D29" s="38" t="s">
        <v>195</v>
      </c>
      <c r="E29" s="16" t="s">
        <v>190</v>
      </c>
      <c r="F29" s="17">
        <v>0</v>
      </c>
      <c r="G29" s="17">
        <v>0.7249683141708374</v>
      </c>
      <c r="H29" s="17">
        <v>0</v>
      </c>
      <c r="I29" s="28">
        <f t="shared" ref="I29" si="2">SUM(F29:F30)</f>
        <v>7.5067474365234377</v>
      </c>
      <c r="J29" s="28">
        <f>F29/(F29+F30)</f>
        <v>0</v>
      </c>
      <c r="K29" s="32"/>
    </row>
    <row r="30" spans="1:11" x14ac:dyDescent="0.35">
      <c r="A30" s="20">
        <v>44239</v>
      </c>
      <c r="B30" s="16" t="s">
        <v>138</v>
      </c>
      <c r="C30" s="16" t="s">
        <v>99</v>
      </c>
      <c r="D30" s="39"/>
      <c r="E30" s="16" t="s">
        <v>186</v>
      </c>
      <c r="F30" s="17">
        <v>7.5067474365234377</v>
      </c>
      <c r="G30" s="17">
        <v>10.480307579040527</v>
      </c>
      <c r="H30" s="17">
        <v>5.1580281257629395</v>
      </c>
      <c r="I30" s="29"/>
      <c r="J30" s="29"/>
      <c r="K30" s="32"/>
    </row>
    <row r="31" spans="1:11" x14ac:dyDescent="0.35">
      <c r="A31" s="20">
        <v>44239</v>
      </c>
      <c r="B31" s="16" t="s">
        <v>156</v>
      </c>
      <c r="C31" s="16" t="s">
        <v>99</v>
      </c>
      <c r="D31" s="38" t="s">
        <v>196</v>
      </c>
      <c r="E31" s="16" t="s">
        <v>191</v>
      </c>
      <c r="F31" s="17">
        <v>0</v>
      </c>
      <c r="G31" s="17">
        <v>0.74551582336425781</v>
      </c>
      <c r="H31" s="17">
        <v>0</v>
      </c>
      <c r="I31" s="28">
        <f t="shared" ref="I31" si="3">SUM(F31:F32)</f>
        <v>11.459539794921875</v>
      </c>
      <c r="J31" s="28">
        <f>F31/(F31+F32)</f>
        <v>0</v>
      </c>
      <c r="K31" s="32"/>
    </row>
    <row r="32" spans="1:11" x14ac:dyDescent="0.35">
      <c r="A32" s="20">
        <v>44239</v>
      </c>
      <c r="B32" s="16" t="s">
        <v>156</v>
      </c>
      <c r="C32" s="16" t="s">
        <v>99</v>
      </c>
      <c r="D32" s="39"/>
      <c r="E32" s="16" t="s">
        <v>187</v>
      </c>
      <c r="F32" s="17">
        <v>11.459539794921875</v>
      </c>
      <c r="G32" s="17">
        <v>15.111024856567383</v>
      </c>
      <c r="H32" s="17">
        <v>8.4512004852294922</v>
      </c>
      <c r="I32" s="29"/>
      <c r="J32" s="29"/>
      <c r="K32" s="29"/>
    </row>
    <row r="33" spans="1:11" x14ac:dyDescent="0.35">
      <c r="A33" s="20">
        <v>44270</v>
      </c>
      <c r="B33" s="16" t="s">
        <v>136</v>
      </c>
      <c r="C33" s="16" t="s">
        <v>95</v>
      </c>
      <c r="D33" s="36"/>
      <c r="E33" s="16" t="s">
        <v>162</v>
      </c>
      <c r="F33" s="17">
        <v>16.613201904296879</v>
      </c>
      <c r="G33" s="17">
        <v>22.181846618652362</v>
      </c>
      <c r="H33" s="17">
        <v>12.06801509857176</v>
      </c>
      <c r="I33" s="30"/>
      <c r="J33" s="30"/>
      <c r="K33" s="28">
        <v>548.38513446921093</v>
      </c>
    </row>
    <row r="34" spans="1:11" x14ac:dyDescent="0.35">
      <c r="A34" s="20">
        <v>44270</v>
      </c>
      <c r="B34" s="16" t="s">
        <v>167</v>
      </c>
      <c r="C34" s="16" t="s">
        <v>95</v>
      </c>
      <c r="D34" s="37"/>
      <c r="E34" s="16" t="s">
        <v>164</v>
      </c>
      <c r="F34" s="17">
        <v>16.424101257324217</v>
      </c>
      <c r="G34" s="17">
        <v>21.858190536499041</v>
      </c>
      <c r="H34" s="17">
        <v>11.978208541870121</v>
      </c>
      <c r="I34" s="31"/>
      <c r="J34" s="31"/>
      <c r="K34" s="32"/>
    </row>
    <row r="35" spans="1:11" x14ac:dyDescent="0.35">
      <c r="A35" s="20">
        <v>44270</v>
      </c>
      <c r="B35" s="16" t="s">
        <v>94</v>
      </c>
      <c r="C35" s="16" t="s">
        <v>95</v>
      </c>
      <c r="D35" s="38" t="s">
        <v>193</v>
      </c>
      <c r="E35" s="16" t="s">
        <v>188</v>
      </c>
      <c r="F35" s="17">
        <v>4.9253047943115238</v>
      </c>
      <c r="G35" s="17">
        <v>7.424159049987793</v>
      </c>
      <c r="H35" s="17">
        <v>3.0626873970031738</v>
      </c>
      <c r="I35" s="28">
        <f t="shared" ref="I35" si="4">SUM(F35:F36)</f>
        <v>10.836289596557616</v>
      </c>
      <c r="J35" s="28">
        <f>F35/(F35+F36)</f>
        <v>0.45451948754453314</v>
      </c>
      <c r="K35" s="32"/>
    </row>
    <row r="36" spans="1:11" x14ac:dyDescent="0.35">
      <c r="A36" s="20">
        <v>44270</v>
      </c>
      <c r="B36" s="16" t="s">
        <v>94</v>
      </c>
      <c r="C36" s="16" t="s">
        <v>95</v>
      </c>
      <c r="D36" s="39"/>
      <c r="E36" s="16" t="s">
        <v>184</v>
      </c>
      <c r="F36" s="17">
        <v>5.9109848022460936</v>
      </c>
      <c r="G36" s="17">
        <v>8.614532470703125</v>
      </c>
      <c r="H36" s="17">
        <v>3.8432660102844238</v>
      </c>
      <c r="I36" s="29"/>
      <c r="J36" s="29"/>
      <c r="K36" s="32"/>
    </row>
    <row r="37" spans="1:11" x14ac:dyDescent="0.35">
      <c r="A37" s="20">
        <v>44270</v>
      </c>
      <c r="B37" s="16" t="s">
        <v>118</v>
      </c>
      <c r="C37" s="16" t="s">
        <v>95</v>
      </c>
      <c r="D37" s="38" t="s">
        <v>194</v>
      </c>
      <c r="E37" s="16" t="s">
        <v>189</v>
      </c>
      <c r="F37" s="17">
        <v>1.8416782379150392</v>
      </c>
      <c r="G37" s="17">
        <v>3.5872020721435547</v>
      </c>
      <c r="H37" s="17">
        <v>0.78236204385757446</v>
      </c>
      <c r="I37" s="28">
        <f t="shared" ref="I37" si="5">SUM(F37:F38)</f>
        <v>11.057284927368164</v>
      </c>
      <c r="J37" s="28">
        <f>F37/(F37+F38)</f>
        <v>0.16655790729934572</v>
      </c>
      <c r="K37" s="32"/>
    </row>
    <row r="38" spans="1:11" x14ac:dyDescent="0.35">
      <c r="A38" s="20">
        <v>44270</v>
      </c>
      <c r="B38" s="16" t="s">
        <v>118</v>
      </c>
      <c r="C38" s="16" t="s">
        <v>95</v>
      </c>
      <c r="D38" s="39"/>
      <c r="E38" s="16" t="s">
        <v>185</v>
      </c>
      <c r="F38" s="17">
        <v>9.215606689453125</v>
      </c>
      <c r="G38" s="17">
        <v>12.628642082214355</v>
      </c>
      <c r="H38" s="17">
        <v>6.4822187423706055</v>
      </c>
      <c r="I38" s="29"/>
      <c r="J38" s="29"/>
      <c r="K38" s="32"/>
    </row>
    <row r="39" spans="1:11" x14ac:dyDescent="0.35">
      <c r="A39" s="20">
        <v>44270</v>
      </c>
      <c r="B39" s="16" t="s">
        <v>136</v>
      </c>
      <c r="C39" s="16" t="s">
        <v>95</v>
      </c>
      <c r="D39" s="38" t="s">
        <v>195</v>
      </c>
      <c r="E39" s="16" t="s">
        <v>190</v>
      </c>
      <c r="F39" s="17">
        <v>0.27331972122192383</v>
      </c>
      <c r="G39" s="17">
        <v>1.3055181503295898</v>
      </c>
      <c r="H39" s="17">
        <v>1.1479109525680542E-2</v>
      </c>
      <c r="I39" s="28">
        <f t="shared" ref="I39" si="6">SUM(F39:F40)</f>
        <v>5.7427330970764157</v>
      </c>
      <c r="J39" s="28">
        <f>F39/(F39+F40)</f>
        <v>4.759401431368436E-2</v>
      </c>
      <c r="K39" s="32"/>
    </row>
    <row r="40" spans="1:11" x14ac:dyDescent="0.35">
      <c r="A40" s="20">
        <v>44270</v>
      </c>
      <c r="B40" s="16" t="s">
        <v>136</v>
      </c>
      <c r="C40" s="16" t="s">
        <v>95</v>
      </c>
      <c r="D40" s="39"/>
      <c r="E40" s="16" t="s">
        <v>186</v>
      </c>
      <c r="F40" s="17">
        <v>5.4694133758544918</v>
      </c>
      <c r="G40" s="17">
        <v>8.2445611953735352</v>
      </c>
      <c r="H40" s="17">
        <v>3.400954008102417</v>
      </c>
      <c r="I40" s="29"/>
      <c r="J40" s="29"/>
      <c r="K40" s="32"/>
    </row>
    <row r="41" spans="1:11" x14ac:dyDescent="0.35">
      <c r="A41" s="20">
        <v>44270</v>
      </c>
      <c r="B41" s="16" t="s">
        <v>154</v>
      </c>
      <c r="C41" s="16" t="s">
        <v>95</v>
      </c>
      <c r="D41" s="38" t="s">
        <v>196</v>
      </c>
      <c r="E41" s="16" t="s">
        <v>191</v>
      </c>
      <c r="F41" s="17">
        <v>0.28276295661926271</v>
      </c>
      <c r="G41" s="17">
        <v>1.3506290912628174</v>
      </c>
      <c r="H41" s="17">
        <v>1.1875701136887074E-2</v>
      </c>
      <c r="I41" s="28">
        <f t="shared" ref="I41" si="7">SUM(F41:F42)</f>
        <v>10.472948503494262</v>
      </c>
      <c r="J41" s="28">
        <f>F41/(F41+F42)</f>
        <v>2.6999364746701452E-2</v>
      </c>
      <c r="K41" s="32"/>
    </row>
    <row r="42" spans="1:11" x14ac:dyDescent="0.35">
      <c r="A42" s="20">
        <v>44270</v>
      </c>
      <c r="B42" s="16" t="s">
        <v>154</v>
      </c>
      <c r="C42" s="16" t="s">
        <v>95</v>
      </c>
      <c r="D42" s="39"/>
      <c r="E42" s="16" t="s">
        <v>187</v>
      </c>
      <c r="F42" s="17">
        <v>10.190185546875</v>
      </c>
      <c r="G42" s="17">
        <v>13.906315803527832</v>
      </c>
      <c r="H42" s="17">
        <v>7.2050065994262695</v>
      </c>
      <c r="I42" s="29"/>
      <c r="J42" s="29"/>
      <c r="K42" s="29"/>
    </row>
    <row r="43" spans="1:11" x14ac:dyDescent="0.35">
      <c r="A43" s="20">
        <v>44305</v>
      </c>
      <c r="B43" s="16" t="s">
        <v>132</v>
      </c>
      <c r="C43" s="16" t="s">
        <v>87</v>
      </c>
      <c r="D43" s="36"/>
      <c r="E43" s="16" t="s">
        <v>162</v>
      </c>
      <c r="F43" s="17">
        <v>31.531243896484398</v>
      </c>
      <c r="G43" s="17">
        <v>37.323036193847642</v>
      </c>
      <c r="H43" s="17">
        <v>25.746574401855479</v>
      </c>
      <c r="I43" s="30"/>
      <c r="J43" s="30"/>
      <c r="K43" s="28">
        <v>646.62951377708691</v>
      </c>
    </row>
    <row r="44" spans="1:11" x14ac:dyDescent="0.35">
      <c r="A44" s="20">
        <v>44305</v>
      </c>
      <c r="B44" s="16" t="s">
        <v>168</v>
      </c>
      <c r="C44" s="16" t="s">
        <v>87</v>
      </c>
      <c r="D44" s="37"/>
      <c r="E44" s="16" t="s">
        <v>164</v>
      </c>
      <c r="F44" s="17">
        <v>31.634863281249999</v>
      </c>
      <c r="G44" s="17">
        <v>39.442440032958999</v>
      </c>
      <c r="H44" s="17">
        <v>24.939186096191399</v>
      </c>
      <c r="I44" s="31"/>
      <c r="J44" s="31"/>
      <c r="K44" s="32"/>
    </row>
    <row r="45" spans="1:11" x14ac:dyDescent="0.35">
      <c r="A45" s="20">
        <v>44305</v>
      </c>
      <c r="B45" s="16" t="s">
        <v>86</v>
      </c>
      <c r="C45" s="16" t="s">
        <v>87</v>
      </c>
      <c r="D45" s="38" t="s">
        <v>193</v>
      </c>
      <c r="E45" s="16" t="s">
        <v>188</v>
      </c>
      <c r="F45" s="17">
        <v>11.338887023925782</v>
      </c>
      <c r="G45" s="17">
        <v>14.951868057250977</v>
      </c>
      <c r="H45" s="17">
        <v>8.3622503280639648</v>
      </c>
      <c r="I45" s="28">
        <f t="shared" ref="I45" si="8">SUM(F45:F46)</f>
        <v>16.26548080444336</v>
      </c>
      <c r="J45" s="28">
        <f>F45/(F45+F46)</f>
        <v>0.69711354741067699</v>
      </c>
      <c r="K45" s="32"/>
    </row>
    <row r="46" spans="1:11" x14ac:dyDescent="0.35">
      <c r="A46" s="20">
        <v>44305</v>
      </c>
      <c r="B46" s="16" t="s">
        <v>86</v>
      </c>
      <c r="C46" s="16" t="s">
        <v>87</v>
      </c>
      <c r="D46" s="39"/>
      <c r="E46" s="16" t="s">
        <v>184</v>
      </c>
      <c r="F46" s="17">
        <v>4.9265937805175781</v>
      </c>
      <c r="G46" s="17">
        <v>7.4261026382446289</v>
      </c>
      <c r="H46" s="17">
        <v>3.0634889602661133</v>
      </c>
      <c r="I46" s="29"/>
      <c r="J46" s="29"/>
      <c r="K46" s="32"/>
    </row>
    <row r="47" spans="1:11" x14ac:dyDescent="0.35">
      <c r="A47" s="20">
        <v>44305</v>
      </c>
      <c r="B47" s="16" t="s">
        <v>114</v>
      </c>
      <c r="C47" s="16" t="s">
        <v>87</v>
      </c>
      <c r="D47" s="38" t="s">
        <v>194</v>
      </c>
      <c r="E47" s="16" t="s">
        <v>189</v>
      </c>
      <c r="F47" s="17">
        <v>14.334562683105469</v>
      </c>
      <c r="G47" s="17">
        <v>18.39918327331543</v>
      </c>
      <c r="H47" s="17">
        <v>10.919478416442871</v>
      </c>
      <c r="I47" s="28">
        <f t="shared" ref="I47" si="9">SUM(F47:F48)</f>
        <v>17.851289367675783</v>
      </c>
      <c r="J47" s="28">
        <f>F47/(F47+F48)</f>
        <v>0.80299872955181462</v>
      </c>
      <c r="K47" s="32"/>
    </row>
    <row r="48" spans="1:11" x14ac:dyDescent="0.35">
      <c r="A48" s="20">
        <v>44305</v>
      </c>
      <c r="B48" s="16" t="s">
        <v>114</v>
      </c>
      <c r="C48" s="16" t="s">
        <v>87</v>
      </c>
      <c r="D48" s="39"/>
      <c r="E48" s="16" t="s">
        <v>185</v>
      </c>
      <c r="F48" s="17">
        <v>3.5167266845703127</v>
      </c>
      <c r="G48" s="17">
        <v>5.7099819183349609</v>
      </c>
      <c r="H48" s="17">
        <v>1.9735647439956665</v>
      </c>
      <c r="I48" s="29"/>
      <c r="J48" s="29"/>
      <c r="K48" s="32"/>
    </row>
    <row r="49" spans="1:11" x14ac:dyDescent="0.35">
      <c r="A49" s="20">
        <v>44305</v>
      </c>
      <c r="B49" s="16" t="s">
        <v>132</v>
      </c>
      <c r="C49" s="16" t="s">
        <v>87</v>
      </c>
      <c r="D49" s="38" t="s">
        <v>195</v>
      </c>
      <c r="E49" s="16" t="s">
        <v>190</v>
      </c>
      <c r="F49" s="17">
        <v>0</v>
      </c>
      <c r="G49" s="17">
        <v>0.75324279069900513</v>
      </c>
      <c r="H49" s="17">
        <v>0</v>
      </c>
      <c r="I49" s="28">
        <f t="shared" ref="I49" si="10">SUM(F49:F50)</f>
        <v>4.2756744384765621</v>
      </c>
      <c r="J49" s="28">
        <f>F49/(F49+F50)</f>
        <v>0</v>
      </c>
      <c r="K49" s="32"/>
    </row>
    <row r="50" spans="1:11" x14ac:dyDescent="0.35">
      <c r="A50" s="20">
        <v>44305</v>
      </c>
      <c r="B50" s="16" t="s">
        <v>132</v>
      </c>
      <c r="C50" s="16" t="s">
        <v>87</v>
      </c>
      <c r="D50" s="39"/>
      <c r="E50" s="16" t="s">
        <v>186</v>
      </c>
      <c r="F50" s="17">
        <v>4.2756744384765621</v>
      </c>
      <c r="G50" s="17">
        <v>6.6576519012451172</v>
      </c>
      <c r="H50" s="17">
        <v>2.5440609455108643</v>
      </c>
      <c r="I50" s="29"/>
      <c r="J50" s="29"/>
      <c r="K50" s="32"/>
    </row>
    <row r="51" spans="1:11" x14ac:dyDescent="0.35">
      <c r="A51" s="20">
        <v>44305</v>
      </c>
      <c r="B51" s="16" t="s">
        <v>150</v>
      </c>
      <c r="C51" s="16" t="s">
        <v>87</v>
      </c>
      <c r="D51" s="38" t="s">
        <v>196</v>
      </c>
      <c r="E51" s="16" t="s">
        <v>191</v>
      </c>
      <c r="F51" s="17">
        <v>0.25505447387695313</v>
      </c>
      <c r="G51" s="17">
        <v>1.2182648181915283</v>
      </c>
      <c r="H51" s="17">
        <v>1.071200892329216E-2</v>
      </c>
      <c r="I51" s="28">
        <f t="shared" ref="I51" si="11">SUM(F51:F52)</f>
        <v>14.815265655517578</v>
      </c>
      <c r="J51" s="28">
        <f>F51/(F51+F52)</f>
        <v>1.721565308428772E-2</v>
      </c>
      <c r="K51" s="32"/>
    </row>
    <row r="52" spans="1:11" x14ac:dyDescent="0.35">
      <c r="A52" s="20">
        <v>44305</v>
      </c>
      <c r="B52" s="16" t="s">
        <v>150</v>
      </c>
      <c r="C52" s="16" t="s">
        <v>87</v>
      </c>
      <c r="D52" s="39"/>
      <c r="E52" s="16" t="s">
        <v>187</v>
      </c>
      <c r="F52" s="17">
        <v>14.560211181640625</v>
      </c>
      <c r="G52" s="17">
        <v>18.688941955566406</v>
      </c>
      <c r="H52" s="17">
        <v>11.091305732727051</v>
      </c>
      <c r="I52" s="29"/>
      <c r="J52" s="29"/>
      <c r="K52" s="29"/>
    </row>
    <row r="53" spans="1:11" x14ac:dyDescent="0.35">
      <c r="A53" s="20">
        <v>44306</v>
      </c>
      <c r="B53" s="16" t="s">
        <v>131</v>
      </c>
      <c r="C53" s="16" t="s">
        <v>85</v>
      </c>
      <c r="D53" s="36"/>
      <c r="E53" s="16" t="s">
        <v>162</v>
      </c>
      <c r="F53" s="17">
        <v>37.585894775390599</v>
      </c>
      <c r="G53" s="17">
        <v>45.572376251220803</v>
      </c>
      <c r="H53" s="17">
        <v>30.599069595336921</v>
      </c>
      <c r="I53" s="30"/>
      <c r="J53" s="30"/>
      <c r="K53" s="28">
        <v>716.04806219970624</v>
      </c>
    </row>
    <row r="54" spans="1:11" x14ac:dyDescent="0.35">
      <c r="A54" s="20">
        <v>44306</v>
      </c>
      <c r="B54" s="16" t="s">
        <v>169</v>
      </c>
      <c r="C54" s="16" t="s">
        <v>85</v>
      </c>
      <c r="D54" s="37"/>
      <c r="E54" s="16" t="s">
        <v>164</v>
      </c>
      <c r="F54" s="17">
        <v>34.210614013671801</v>
      </c>
      <c r="G54" s="17">
        <v>41.906833648681598</v>
      </c>
      <c r="H54" s="17">
        <v>27.526229858398441</v>
      </c>
      <c r="I54" s="31"/>
      <c r="J54" s="31"/>
      <c r="K54" s="32"/>
    </row>
    <row r="55" spans="1:11" x14ac:dyDescent="0.35">
      <c r="A55" s="20">
        <v>44306</v>
      </c>
      <c r="B55" s="16" t="s">
        <v>84</v>
      </c>
      <c r="C55" s="16" t="s">
        <v>85</v>
      </c>
      <c r="D55" s="38" t="s">
        <v>193</v>
      </c>
      <c r="E55" s="16" t="s">
        <v>188</v>
      </c>
      <c r="F55" s="17">
        <v>15.349652099609376</v>
      </c>
      <c r="G55" s="17">
        <v>19.472856521606445</v>
      </c>
      <c r="H55" s="17">
        <v>11.85600757598877</v>
      </c>
      <c r="I55" s="28">
        <f t="shared" ref="I55" si="12">SUM(F55:F56)</f>
        <v>19.730160522460938</v>
      </c>
      <c r="J55" s="28">
        <f>F55/(F55+F56)</f>
        <v>0.77797907838282587</v>
      </c>
      <c r="K55" s="32"/>
    </row>
    <row r="56" spans="1:11" x14ac:dyDescent="0.35">
      <c r="A56" s="20">
        <v>44306</v>
      </c>
      <c r="B56" s="16" t="s">
        <v>84</v>
      </c>
      <c r="C56" s="16" t="s">
        <v>85</v>
      </c>
      <c r="D56" s="39"/>
      <c r="E56" s="16" t="s">
        <v>184</v>
      </c>
      <c r="F56" s="17">
        <v>4.3805084228515625</v>
      </c>
      <c r="G56" s="17">
        <v>6.7413454055786133</v>
      </c>
      <c r="H56" s="17">
        <v>2.648503303527832</v>
      </c>
      <c r="I56" s="29"/>
      <c r="J56" s="29"/>
      <c r="K56" s="32"/>
    </row>
    <row r="57" spans="1:11" x14ac:dyDescent="0.35">
      <c r="A57" s="20">
        <v>44306</v>
      </c>
      <c r="B57" s="16" t="s">
        <v>113</v>
      </c>
      <c r="C57" s="16" t="s">
        <v>85</v>
      </c>
      <c r="D57" s="38" t="s">
        <v>194</v>
      </c>
      <c r="E57" s="16" t="s">
        <v>189</v>
      </c>
      <c r="F57" s="17">
        <v>12.470529174804687</v>
      </c>
      <c r="G57" s="17">
        <v>16.594230651855469</v>
      </c>
      <c r="H57" s="17">
        <v>9.0958766937255859</v>
      </c>
      <c r="I57" s="28">
        <f t="shared" ref="I57" si="13">SUM(F57:F58)</f>
        <v>19.13670196533203</v>
      </c>
      <c r="J57" s="28">
        <f>F57/(F57+F58)</f>
        <v>0.6516550865136661</v>
      </c>
      <c r="K57" s="32"/>
    </row>
    <row r="58" spans="1:11" x14ac:dyDescent="0.35">
      <c r="A58" s="20">
        <v>44306</v>
      </c>
      <c r="B58" s="16" t="s">
        <v>113</v>
      </c>
      <c r="C58" s="16" t="s">
        <v>85</v>
      </c>
      <c r="D58" s="39"/>
      <c r="E58" s="16" t="s">
        <v>185</v>
      </c>
      <c r="F58" s="17">
        <v>6.6661727905273436</v>
      </c>
      <c r="G58" s="17">
        <v>9.7900581359863281</v>
      </c>
      <c r="H58" s="17">
        <v>4.2910628318786621</v>
      </c>
      <c r="I58" s="29"/>
      <c r="J58" s="29"/>
      <c r="K58" s="32"/>
    </row>
    <row r="59" spans="1:11" x14ac:dyDescent="0.35">
      <c r="A59" s="20">
        <v>44306</v>
      </c>
      <c r="B59" s="16" t="s">
        <v>131</v>
      </c>
      <c r="C59" s="16" t="s">
        <v>85</v>
      </c>
      <c r="D59" s="38" t="s">
        <v>195</v>
      </c>
      <c r="E59" s="16" t="s">
        <v>190</v>
      </c>
      <c r="F59" s="17">
        <v>0.271240234375</v>
      </c>
      <c r="G59" s="17">
        <v>1.2955843210220337</v>
      </c>
      <c r="H59" s="17">
        <v>1.139177568256855E-2</v>
      </c>
      <c r="I59" s="28">
        <f t="shared" ref="I59" si="14">SUM(F59:F60)</f>
        <v>8.1435607910156254</v>
      </c>
      <c r="J59" s="28">
        <f>F59/(F59+F60)</f>
        <v>3.3307326037799768E-2</v>
      </c>
      <c r="K59" s="32"/>
    </row>
    <row r="60" spans="1:11" x14ac:dyDescent="0.35">
      <c r="A60" s="20">
        <v>44306</v>
      </c>
      <c r="B60" s="16" t="s">
        <v>131</v>
      </c>
      <c r="C60" s="16" t="s">
        <v>85</v>
      </c>
      <c r="D60" s="39"/>
      <c r="E60" s="16" t="s">
        <v>186</v>
      </c>
      <c r="F60" s="17">
        <v>7.8723205566406254</v>
      </c>
      <c r="G60" s="17">
        <v>11.109763145446777</v>
      </c>
      <c r="H60" s="17">
        <v>5.335723876953125</v>
      </c>
      <c r="I60" s="29"/>
      <c r="J60" s="29"/>
      <c r="K60" s="32"/>
    </row>
    <row r="61" spans="1:11" x14ac:dyDescent="0.35">
      <c r="A61" s="20">
        <v>44306</v>
      </c>
      <c r="B61" s="16" t="s">
        <v>149</v>
      </c>
      <c r="C61" s="16" t="s">
        <v>85</v>
      </c>
      <c r="D61" s="38" t="s">
        <v>196</v>
      </c>
      <c r="E61" s="16" t="s">
        <v>191</v>
      </c>
      <c r="F61" s="17">
        <v>0.76599369049072263</v>
      </c>
      <c r="G61" s="17">
        <v>2.0304114818572998</v>
      </c>
      <c r="H61" s="17">
        <v>0.18178455531597137</v>
      </c>
      <c r="I61" s="28">
        <f t="shared" ref="I61" si="15">SUM(F61:F62)</f>
        <v>16.878103065490723</v>
      </c>
      <c r="J61" s="28">
        <f>F61/(F61+F62)</f>
        <v>4.5383873265763333E-2</v>
      </c>
      <c r="K61" s="32"/>
    </row>
    <row r="62" spans="1:11" x14ac:dyDescent="0.35">
      <c r="A62" s="20">
        <v>44306</v>
      </c>
      <c r="B62" s="16" t="s">
        <v>149</v>
      </c>
      <c r="C62" s="16" t="s">
        <v>85</v>
      </c>
      <c r="D62" s="39"/>
      <c r="E62" s="16" t="s">
        <v>187</v>
      </c>
      <c r="F62" s="17">
        <v>16.112109374999999</v>
      </c>
      <c r="G62" s="17">
        <v>20.440570831298828</v>
      </c>
      <c r="H62" s="17">
        <v>12.444698333740234</v>
      </c>
      <c r="I62" s="29"/>
      <c r="J62" s="29"/>
      <c r="K62" s="29"/>
    </row>
    <row r="63" spans="1:11" x14ac:dyDescent="0.35">
      <c r="A63" s="21">
        <v>44216</v>
      </c>
      <c r="B63" s="16" t="s">
        <v>140</v>
      </c>
      <c r="C63" s="16" t="s">
        <v>103</v>
      </c>
      <c r="D63" s="36"/>
      <c r="E63" s="16" t="s">
        <v>162</v>
      </c>
      <c r="F63" s="17">
        <v>21.877409362792999</v>
      </c>
      <c r="G63" s="17">
        <v>27.309461593627919</v>
      </c>
      <c r="H63" s="17">
        <v>17.22159385681152</v>
      </c>
      <c r="I63" s="30"/>
      <c r="J63" s="30"/>
      <c r="K63" s="28">
        <v>521.21518366997725</v>
      </c>
    </row>
    <row r="64" spans="1:11" x14ac:dyDescent="0.35">
      <c r="A64" s="21">
        <v>44216</v>
      </c>
      <c r="B64" s="16" t="s">
        <v>170</v>
      </c>
      <c r="C64" s="16" t="s">
        <v>103</v>
      </c>
      <c r="D64" s="37"/>
      <c r="E64" s="16" t="s">
        <v>164</v>
      </c>
      <c r="F64" s="17">
        <v>20.695568847656197</v>
      </c>
      <c r="G64" s="17">
        <v>27.46109771728516</v>
      </c>
      <c r="H64" s="17">
        <v>15.14916896820068</v>
      </c>
      <c r="I64" s="31"/>
      <c r="J64" s="31"/>
      <c r="K64" s="32"/>
    </row>
    <row r="65" spans="1:11" x14ac:dyDescent="0.35">
      <c r="A65" s="21">
        <v>44216</v>
      </c>
      <c r="B65" s="16" t="s">
        <v>102</v>
      </c>
      <c r="C65" s="16" t="s">
        <v>103</v>
      </c>
      <c r="D65" s="38" t="s">
        <v>193</v>
      </c>
      <c r="E65" s="16" t="s">
        <v>188</v>
      </c>
      <c r="F65" s="17">
        <v>0.96739282608032229</v>
      </c>
      <c r="G65" s="17">
        <v>2.2811887264251709</v>
      </c>
      <c r="H65" s="17">
        <v>0.29188984632492065</v>
      </c>
      <c r="I65" s="28">
        <f t="shared" ref="I65" si="16">SUM(F65:F66)</f>
        <v>12.34683771133423</v>
      </c>
      <c r="J65" s="28">
        <f>F65/(F65+F66)</f>
        <v>7.8351465265658171E-2</v>
      </c>
      <c r="K65" s="32"/>
    </row>
    <row r="66" spans="1:11" x14ac:dyDescent="0.35">
      <c r="A66" s="21">
        <v>44216</v>
      </c>
      <c r="B66" s="16" t="s">
        <v>102</v>
      </c>
      <c r="C66" s="16" t="s">
        <v>103</v>
      </c>
      <c r="D66" s="39"/>
      <c r="E66" s="16" t="s">
        <v>184</v>
      </c>
      <c r="F66" s="17">
        <v>11.379444885253907</v>
      </c>
      <c r="G66" s="17">
        <v>14.962641716003418</v>
      </c>
      <c r="H66" s="17">
        <v>8.4210481643676758</v>
      </c>
      <c r="I66" s="29"/>
      <c r="J66" s="29"/>
      <c r="K66" s="32"/>
    </row>
    <row r="67" spans="1:11" x14ac:dyDescent="0.35">
      <c r="A67" s="21">
        <v>44216</v>
      </c>
      <c r="B67" s="16" t="s">
        <v>122</v>
      </c>
      <c r="C67" s="16" t="s">
        <v>103</v>
      </c>
      <c r="D67" s="38" t="s">
        <v>194</v>
      </c>
      <c r="E67" s="16" t="s">
        <v>189</v>
      </c>
      <c r="F67" s="17">
        <v>0.79817080497741699</v>
      </c>
      <c r="G67" s="17">
        <v>2.1157150268554688</v>
      </c>
      <c r="H67" s="17">
        <v>0.18942029774188995</v>
      </c>
      <c r="I67" s="28">
        <f t="shared" ref="I67" si="17">SUM(F67:F68)</f>
        <v>17.321275663375854</v>
      </c>
      <c r="J67" s="28">
        <f>F67/(F67+F68)</f>
        <v>4.6080370781528018E-2</v>
      </c>
      <c r="K67" s="32"/>
    </row>
    <row r="68" spans="1:11" x14ac:dyDescent="0.35">
      <c r="A68" s="21">
        <v>44216</v>
      </c>
      <c r="B68" s="16" t="s">
        <v>122</v>
      </c>
      <c r="C68" s="16" t="s">
        <v>103</v>
      </c>
      <c r="D68" s="39"/>
      <c r="E68" s="16" t="s">
        <v>185</v>
      </c>
      <c r="F68" s="17">
        <v>16.523104858398437</v>
      </c>
      <c r="G68" s="17">
        <v>21.000722885131836</v>
      </c>
      <c r="H68" s="17">
        <v>12.734457015991211</v>
      </c>
      <c r="I68" s="29"/>
      <c r="J68" s="29"/>
      <c r="K68" s="32"/>
    </row>
    <row r="69" spans="1:11" x14ac:dyDescent="0.35">
      <c r="A69" s="21">
        <v>44216</v>
      </c>
      <c r="B69" s="16" t="s">
        <v>140</v>
      </c>
      <c r="C69" s="16" t="s">
        <v>103</v>
      </c>
      <c r="D69" s="38" t="s">
        <v>195</v>
      </c>
      <c r="E69" s="16" t="s">
        <v>190</v>
      </c>
      <c r="F69" s="17">
        <v>0</v>
      </c>
      <c r="G69" s="17">
        <v>0.79209095239639282</v>
      </c>
      <c r="H69" s="17">
        <v>0</v>
      </c>
      <c r="I69" s="28">
        <f t="shared" ref="I69" si="18">SUM(F69:F70)</f>
        <v>14.032009887695313</v>
      </c>
      <c r="J69" s="28">
        <f>F69/(F69+F70)</f>
        <v>0</v>
      </c>
      <c r="K69" s="32"/>
    </row>
    <row r="70" spans="1:11" x14ac:dyDescent="0.35">
      <c r="A70" s="21">
        <v>44216</v>
      </c>
      <c r="B70" s="16" t="s">
        <v>140</v>
      </c>
      <c r="C70" s="16" t="s">
        <v>103</v>
      </c>
      <c r="D70" s="39"/>
      <c r="E70" s="16" t="s">
        <v>186</v>
      </c>
      <c r="F70" s="17">
        <v>14.032009887695313</v>
      </c>
      <c r="G70" s="17">
        <v>18.17149543762207</v>
      </c>
      <c r="H70" s="17">
        <v>10.576518058776855</v>
      </c>
      <c r="I70" s="29"/>
      <c r="J70" s="29"/>
      <c r="K70" s="32"/>
    </row>
    <row r="71" spans="1:11" x14ac:dyDescent="0.35">
      <c r="A71" s="21">
        <v>44216</v>
      </c>
      <c r="B71" s="16" t="s">
        <v>158</v>
      </c>
      <c r="C71" s="16" t="s">
        <v>103</v>
      </c>
      <c r="D71" s="38" t="s">
        <v>196</v>
      </c>
      <c r="E71" s="16" t="s">
        <v>191</v>
      </c>
      <c r="F71" s="17">
        <v>0</v>
      </c>
      <c r="G71" s="17">
        <v>0.76626116037368774</v>
      </c>
      <c r="H71" s="17">
        <v>0</v>
      </c>
      <c r="I71" s="28">
        <f t="shared" ref="I71" si="19">SUM(F71:F72)</f>
        <v>12.29158706665039</v>
      </c>
      <c r="J71" s="28">
        <f>F71/(F71+F72)</f>
        <v>0</v>
      </c>
      <c r="K71" s="32"/>
    </row>
    <row r="72" spans="1:11" x14ac:dyDescent="0.35">
      <c r="A72" s="21">
        <v>44216</v>
      </c>
      <c r="B72" s="16" t="s">
        <v>158</v>
      </c>
      <c r="C72" s="16" t="s">
        <v>103</v>
      </c>
      <c r="D72" s="39"/>
      <c r="E72" s="16" t="s">
        <v>187</v>
      </c>
      <c r="F72" s="17">
        <v>12.29158706665039</v>
      </c>
      <c r="G72" s="17">
        <v>16.118000030517578</v>
      </c>
      <c r="H72" s="17">
        <v>9.126251220703125</v>
      </c>
      <c r="I72" s="29"/>
      <c r="J72" s="29"/>
      <c r="K72" s="29"/>
    </row>
    <row r="73" spans="1:11" x14ac:dyDescent="0.35">
      <c r="A73" s="20">
        <v>44277</v>
      </c>
      <c r="B73" s="16" t="s">
        <v>135</v>
      </c>
      <c r="C73" s="16" t="s">
        <v>93</v>
      </c>
      <c r="D73" s="36"/>
      <c r="E73" s="16" t="s">
        <v>162</v>
      </c>
      <c r="F73" s="17">
        <v>26.144940185546801</v>
      </c>
      <c r="G73" s="17">
        <v>32.94767761230468</v>
      </c>
      <c r="H73" s="17">
        <v>20.354784011840842</v>
      </c>
      <c r="I73" s="30"/>
      <c r="J73" s="30"/>
      <c r="K73" s="28">
        <v>723.38124543780782</v>
      </c>
    </row>
    <row r="74" spans="1:11" x14ac:dyDescent="0.35">
      <c r="A74" s="20">
        <v>44277</v>
      </c>
      <c r="B74" s="16" t="s">
        <v>171</v>
      </c>
      <c r="C74" s="16" t="s">
        <v>93</v>
      </c>
      <c r="D74" s="37"/>
      <c r="E74" s="16" t="s">
        <v>164</v>
      </c>
      <c r="F74" s="17">
        <v>23.3126525878906</v>
      </c>
      <c r="G74" s="17">
        <v>29.018510818481442</v>
      </c>
      <c r="H74" s="17">
        <v>18.412385940551761</v>
      </c>
      <c r="I74" s="31"/>
      <c r="J74" s="31"/>
      <c r="K74" s="32"/>
    </row>
    <row r="75" spans="1:11" x14ac:dyDescent="0.35">
      <c r="A75" s="20">
        <v>44277</v>
      </c>
      <c r="B75" s="16" t="s">
        <v>92</v>
      </c>
      <c r="C75" s="16" t="s">
        <v>93</v>
      </c>
      <c r="D75" s="38" t="s">
        <v>193</v>
      </c>
      <c r="E75" s="16" t="s">
        <v>188</v>
      </c>
      <c r="F75" s="17">
        <v>4.8425502777099609</v>
      </c>
      <c r="G75" s="17">
        <v>7.4525985717773438</v>
      </c>
      <c r="H75" s="17">
        <v>2.9278023242950439</v>
      </c>
      <c r="I75" s="28">
        <f t="shared" ref="I75" si="20">SUM(F75:F76)</f>
        <v>12.916238021850585</v>
      </c>
      <c r="J75" s="28">
        <f>F75/(F75+F76)</f>
        <v>0.37491956013180844</v>
      </c>
      <c r="K75" s="32"/>
    </row>
    <row r="76" spans="1:11" x14ac:dyDescent="0.35">
      <c r="A76" s="20">
        <v>44277</v>
      </c>
      <c r="B76" s="16" t="s">
        <v>92</v>
      </c>
      <c r="C76" s="16" t="s">
        <v>93</v>
      </c>
      <c r="D76" s="39"/>
      <c r="E76" s="16" t="s">
        <v>184</v>
      </c>
      <c r="F76" s="17">
        <v>8.0736877441406243</v>
      </c>
      <c r="G76" s="17">
        <v>11.331304550170898</v>
      </c>
      <c r="H76" s="17">
        <v>5.5106749534606934</v>
      </c>
      <c r="I76" s="29"/>
      <c r="J76" s="29"/>
      <c r="K76" s="32"/>
    </row>
    <row r="77" spans="1:11" x14ac:dyDescent="0.35">
      <c r="A77" s="20">
        <v>44277</v>
      </c>
      <c r="B77" s="16" t="s">
        <v>117</v>
      </c>
      <c r="C77" s="16" t="s">
        <v>93</v>
      </c>
      <c r="D77" s="38" t="s">
        <v>194</v>
      </c>
      <c r="E77" s="16" t="s">
        <v>189</v>
      </c>
      <c r="F77" s="17">
        <v>5.1935581207275394</v>
      </c>
      <c r="G77" s="17">
        <v>7.8286228179931641</v>
      </c>
      <c r="H77" s="17">
        <v>3.229459285736084</v>
      </c>
      <c r="I77" s="28">
        <f t="shared" ref="I77" si="21">SUM(F77:F78)</f>
        <v>14.806151962280273</v>
      </c>
      <c r="J77" s="28">
        <f>F77/(F77+F78)</f>
        <v>0.35077028345774774</v>
      </c>
      <c r="K77" s="32"/>
    </row>
    <row r="78" spans="1:11" x14ac:dyDescent="0.35">
      <c r="A78" s="20">
        <v>44277</v>
      </c>
      <c r="B78" s="16" t="s">
        <v>117</v>
      </c>
      <c r="C78" s="16" t="s">
        <v>93</v>
      </c>
      <c r="D78" s="39"/>
      <c r="E78" s="16" t="s">
        <v>185</v>
      </c>
      <c r="F78" s="17">
        <v>9.6125938415527337</v>
      </c>
      <c r="G78" s="17">
        <v>13.064666748046875</v>
      </c>
      <c r="H78" s="17">
        <v>6.8309764862060547</v>
      </c>
      <c r="I78" s="29"/>
      <c r="J78" s="29"/>
      <c r="K78" s="32"/>
    </row>
    <row r="79" spans="1:11" x14ac:dyDescent="0.35">
      <c r="A79" s="20">
        <v>44277</v>
      </c>
      <c r="B79" s="16" t="s">
        <v>135</v>
      </c>
      <c r="C79" s="16" t="s">
        <v>93</v>
      </c>
      <c r="D79" s="38" t="s">
        <v>195</v>
      </c>
      <c r="E79" s="16" t="s">
        <v>190</v>
      </c>
      <c r="F79" s="17">
        <v>0.23956434726715087</v>
      </c>
      <c r="G79" s="17">
        <v>1.1442693471908569</v>
      </c>
      <c r="H79" s="17">
        <v>1.0061457753181458E-2</v>
      </c>
      <c r="I79" s="28">
        <f t="shared" ref="I79" si="22">SUM(F79:F80)</f>
        <v>7.4318052530288696</v>
      </c>
      <c r="J79" s="28">
        <f>F79/(F79+F80)</f>
        <v>3.2235014119821721E-2</v>
      </c>
      <c r="K79" s="32"/>
    </row>
    <row r="80" spans="1:11" x14ac:dyDescent="0.35">
      <c r="A80" s="20">
        <v>44277</v>
      </c>
      <c r="B80" s="16" t="s">
        <v>135</v>
      </c>
      <c r="C80" s="16" t="s">
        <v>93</v>
      </c>
      <c r="D80" s="39"/>
      <c r="E80" s="16" t="s">
        <v>186</v>
      </c>
      <c r="F80" s="17">
        <v>7.1922409057617189</v>
      </c>
      <c r="G80" s="17">
        <v>10.09382438659668</v>
      </c>
      <c r="H80" s="17">
        <v>4.9091920852661133</v>
      </c>
      <c r="I80" s="29"/>
      <c r="J80" s="29"/>
      <c r="K80" s="32"/>
    </row>
    <row r="81" spans="1:11" x14ac:dyDescent="0.35">
      <c r="A81" s="20">
        <v>44277</v>
      </c>
      <c r="B81" s="16" t="s">
        <v>153</v>
      </c>
      <c r="C81" s="16" t="s">
        <v>93</v>
      </c>
      <c r="D81" s="38" t="s">
        <v>196</v>
      </c>
      <c r="E81" s="16" t="s">
        <v>191</v>
      </c>
      <c r="F81" s="17">
        <v>0.70463161468505864</v>
      </c>
      <c r="G81" s="17">
        <v>1.8677394390106201</v>
      </c>
      <c r="H81" s="17">
        <v>0.16722302138805389</v>
      </c>
      <c r="I81" s="28">
        <f t="shared" ref="I81" si="23">SUM(F81:F82)</f>
        <v>13.639671897888185</v>
      </c>
      <c r="J81" s="28">
        <f>F81/(F81+F82)</f>
        <v>5.1660451949299156E-2</v>
      </c>
      <c r="K81" s="32"/>
    </row>
    <row r="82" spans="1:11" x14ac:dyDescent="0.35">
      <c r="A82" s="20">
        <v>44277</v>
      </c>
      <c r="B82" s="16" t="s">
        <v>153</v>
      </c>
      <c r="C82" s="16" t="s">
        <v>93</v>
      </c>
      <c r="D82" s="39"/>
      <c r="E82" s="16" t="s">
        <v>187</v>
      </c>
      <c r="F82" s="17">
        <v>12.935040283203126</v>
      </c>
      <c r="G82" s="17">
        <v>16.674007415771484</v>
      </c>
      <c r="H82" s="17">
        <v>9.8031454086303711</v>
      </c>
      <c r="I82" s="29"/>
      <c r="J82" s="29"/>
      <c r="K82" s="29"/>
    </row>
    <row r="83" spans="1:11" x14ac:dyDescent="0.35">
      <c r="A83" s="20">
        <v>44309</v>
      </c>
      <c r="B83" s="16" t="s">
        <v>130</v>
      </c>
      <c r="C83" s="16" t="s">
        <v>83</v>
      </c>
      <c r="D83" s="36"/>
      <c r="E83" s="16" t="s">
        <v>162</v>
      </c>
      <c r="F83" s="17">
        <v>55.510339355468794</v>
      </c>
      <c r="G83" s="17">
        <v>64.554443359375199</v>
      </c>
      <c r="H83" s="17">
        <v>46.4835815429688</v>
      </c>
      <c r="I83" s="30"/>
      <c r="J83" s="30"/>
      <c r="K83" s="28">
        <v>748.86828137410396</v>
      </c>
    </row>
    <row r="84" spans="1:11" x14ac:dyDescent="0.35">
      <c r="A84" s="20">
        <v>44309</v>
      </c>
      <c r="B84" s="16" t="s">
        <v>172</v>
      </c>
      <c r="C84" s="16" t="s">
        <v>83</v>
      </c>
      <c r="D84" s="37"/>
      <c r="E84" s="16" t="s">
        <v>164</v>
      </c>
      <c r="F84" s="17">
        <v>52.594342041015601</v>
      </c>
      <c r="G84" s="17">
        <v>61.823627471923999</v>
      </c>
      <c r="H84" s="17">
        <v>43.3831176757812</v>
      </c>
      <c r="I84" s="31"/>
      <c r="J84" s="31"/>
      <c r="K84" s="32"/>
    </row>
    <row r="85" spans="1:11" x14ac:dyDescent="0.35">
      <c r="A85" s="20">
        <v>44309</v>
      </c>
      <c r="B85" s="16" t="s">
        <v>82</v>
      </c>
      <c r="C85" s="16" t="s">
        <v>83</v>
      </c>
      <c r="D85" s="38" t="s">
        <v>193</v>
      </c>
      <c r="E85" s="16" t="s">
        <v>188</v>
      </c>
      <c r="F85" s="17">
        <v>34.393402099609375</v>
      </c>
      <c r="G85" s="17">
        <v>40.264457702636719</v>
      </c>
      <c r="H85" s="17">
        <v>28.5296630859375</v>
      </c>
      <c r="I85" s="28">
        <f t="shared" ref="I85" si="24">SUM(F85:F86)</f>
        <v>41.407996368408206</v>
      </c>
      <c r="J85" s="28">
        <f>F85/(F85+F86)</f>
        <v>0.83059807563761912</v>
      </c>
      <c r="K85" s="32"/>
    </row>
    <row r="86" spans="1:11" x14ac:dyDescent="0.35">
      <c r="A86" s="20">
        <v>44309</v>
      </c>
      <c r="B86" s="16" t="s">
        <v>82</v>
      </c>
      <c r="C86" s="16" t="s">
        <v>83</v>
      </c>
      <c r="D86" s="39"/>
      <c r="E86" s="16" t="s">
        <v>184</v>
      </c>
      <c r="F86" s="17">
        <v>7.0145942687988283</v>
      </c>
      <c r="G86" s="17">
        <v>10.016655921936035</v>
      </c>
      <c r="H86" s="17">
        <v>4.6830301284790039</v>
      </c>
      <c r="I86" s="29"/>
      <c r="J86" s="29"/>
      <c r="K86" s="32"/>
    </row>
    <row r="87" spans="1:11" x14ac:dyDescent="0.35">
      <c r="A87" s="20">
        <v>44309</v>
      </c>
      <c r="B87" s="16" t="s">
        <v>112</v>
      </c>
      <c r="C87" s="16" t="s">
        <v>83</v>
      </c>
      <c r="D87" s="38" t="s">
        <v>194</v>
      </c>
      <c r="E87" s="16" t="s">
        <v>189</v>
      </c>
      <c r="F87" s="17">
        <v>31.801376342773438</v>
      </c>
      <c r="G87" s="17">
        <v>37.668624877929688</v>
      </c>
      <c r="H87" s="17">
        <v>25.941438674926758</v>
      </c>
      <c r="I87" s="28">
        <f t="shared" ref="I87" si="25">SUM(F87:F88)</f>
        <v>34.607005882263181</v>
      </c>
      <c r="J87" s="28">
        <f>F87/(F87+F88)</f>
        <v>0.91892885651434852</v>
      </c>
      <c r="K87" s="32"/>
    </row>
    <row r="88" spans="1:11" x14ac:dyDescent="0.35">
      <c r="A88" s="20">
        <v>44309</v>
      </c>
      <c r="B88" s="16" t="s">
        <v>112</v>
      </c>
      <c r="C88" s="16" t="s">
        <v>83</v>
      </c>
      <c r="D88" s="39"/>
      <c r="E88" s="16" t="s">
        <v>185</v>
      </c>
      <c r="F88" s="17">
        <v>2.8056295394897459</v>
      </c>
      <c r="G88" s="17">
        <v>4.9429583549499512</v>
      </c>
      <c r="H88" s="17">
        <v>1.3967138528823853</v>
      </c>
      <c r="I88" s="29"/>
      <c r="J88" s="29"/>
      <c r="K88" s="32"/>
    </row>
    <row r="89" spans="1:11" x14ac:dyDescent="0.35">
      <c r="A89" s="20">
        <v>44309</v>
      </c>
      <c r="B89" s="16" t="s">
        <v>130</v>
      </c>
      <c r="C89" s="16" t="s">
        <v>83</v>
      </c>
      <c r="D89" s="38" t="s">
        <v>195</v>
      </c>
      <c r="E89" s="16" t="s">
        <v>190</v>
      </c>
      <c r="F89" s="17">
        <v>0</v>
      </c>
      <c r="G89" s="17">
        <v>0.83994048833847046</v>
      </c>
      <c r="H89" s="17">
        <v>0</v>
      </c>
      <c r="I89" s="28">
        <f t="shared" ref="I89" si="26">SUM(F89:F90)</f>
        <v>7.0134475708007811</v>
      </c>
      <c r="J89" s="28">
        <f>F89/(F89+F90)</f>
        <v>0</v>
      </c>
      <c r="K89" s="32"/>
    </row>
    <row r="90" spans="1:11" x14ac:dyDescent="0.35">
      <c r="A90" s="20">
        <v>44309</v>
      </c>
      <c r="B90" s="16" t="s">
        <v>130</v>
      </c>
      <c r="C90" s="16" t="s">
        <v>83</v>
      </c>
      <c r="D90" s="39"/>
      <c r="E90" s="16" t="s">
        <v>186</v>
      </c>
      <c r="F90" s="17">
        <v>7.0134475708007811</v>
      </c>
      <c r="G90" s="17">
        <v>10.148190498352051</v>
      </c>
      <c r="H90" s="17">
        <v>4.6030097007751465</v>
      </c>
      <c r="I90" s="29"/>
      <c r="J90" s="29"/>
      <c r="K90" s="32"/>
    </row>
    <row r="91" spans="1:11" x14ac:dyDescent="0.35">
      <c r="A91" s="20">
        <v>44309</v>
      </c>
      <c r="B91" s="16" t="s">
        <v>148</v>
      </c>
      <c r="C91" s="16" t="s">
        <v>83</v>
      </c>
      <c r="D91" s="38" t="s">
        <v>196</v>
      </c>
      <c r="E91" s="16" t="s">
        <v>191</v>
      </c>
      <c r="F91" s="17">
        <v>0.84554529190063477</v>
      </c>
      <c r="G91" s="17">
        <v>2.2413091659545898</v>
      </c>
      <c r="H91" s="17">
        <v>0.20066232979297638</v>
      </c>
      <c r="I91" s="28">
        <f t="shared" ref="I91" si="27">SUM(F91:F92)</f>
        <v>35.922016239166261</v>
      </c>
      <c r="J91" s="28">
        <f>F91/(F91+F92)</f>
        <v>2.3538358378078047E-2</v>
      </c>
      <c r="K91" s="32"/>
    </row>
    <row r="92" spans="1:11" x14ac:dyDescent="0.35">
      <c r="A92" s="20">
        <v>44309</v>
      </c>
      <c r="B92" s="16" t="s">
        <v>148</v>
      </c>
      <c r="C92" s="16" t="s">
        <v>83</v>
      </c>
      <c r="D92" s="39"/>
      <c r="E92" s="16" t="s">
        <v>187</v>
      </c>
      <c r="F92" s="17">
        <v>35.076470947265626</v>
      </c>
      <c r="G92" s="17">
        <v>41.25445556640625</v>
      </c>
      <c r="H92" s="17">
        <v>28.906578063964844</v>
      </c>
      <c r="I92" s="29"/>
      <c r="J92" s="29"/>
      <c r="K92" s="29"/>
    </row>
    <row r="93" spans="1:11" x14ac:dyDescent="0.35">
      <c r="A93" s="20">
        <v>44313</v>
      </c>
      <c r="B93" s="16" t="s">
        <v>129</v>
      </c>
      <c r="C93" s="16" t="s">
        <v>81</v>
      </c>
      <c r="D93" s="36"/>
      <c r="E93" s="16" t="s">
        <v>162</v>
      </c>
      <c r="F93" s="17">
        <v>32.3605773925782</v>
      </c>
      <c r="G93" s="17">
        <v>38.67602157592772</v>
      </c>
      <c r="H93" s="17">
        <v>26.053598403930678</v>
      </c>
      <c r="I93" s="30"/>
      <c r="J93" s="30"/>
      <c r="K93" s="28">
        <v>816.73908881835905</v>
      </c>
    </row>
    <row r="94" spans="1:11" x14ac:dyDescent="0.35">
      <c r="A94" s="20">
        <v>44313</v>
      </c>
      <c r="B94" s="16" t="s">
        <v>173</v>
      </c>
      <c r="C94" s="16" t="s">
        <v>81</v>
      </c>
      <c r="D94" s="37"/>
      <c r="E94" s="16" t="s">
        <v>164</v>
      </c>
      <c r="F94" s="17">
        <v>35.008377075195398</v>
      </c>
      <c r="G94" s="17">
        <v>42.790660858154403</v>
      </c>
      <c r="H94" s="17">
        <v>28.23885726928712</v>
      </c>
      <c r="I94" s="31"/>
      <c r="J94" s="31"/>
      <c r="K94" s="32"/>
    </row>
    <row r="95" spans="1:11" x14ac:dyDescent="0.35">
      <c r="A95" s="20">
        <v>44313</v>
      </c>
      <c r="B95" s="16" t="s">
        <v>80</v>
      </c>
      <c r="C95" s="16" t="s">
        <v>81</v>
      </c>
      <c r="D95" s="38" t="s">
        <v>193</v>
      </c>
      <c r="E95" s="16" t="s">
        <v>188</v>
      </c>
      <c r="F95" s="17">
        <v>14.314297485351563</v>
      </c>
      <c r="G95" s="17">
        <v>18.297771453857422</v>
      </c>
      <c r="H95" s="17">
        <v>10.95744800567627</v>
      </c>
      <c r="I95" s="28">
        <f t="shared" ref="I95" si="28">SUM(F95:F96)</f>
        <v>19.404228210449219</v>
      </c>
      <c r="J95" s="28">
        <f>F95/(F95+F96)</f>
        <v>0.73768960713641185</v>
      </c>
      <c r="K95" s="32"/>
    </row>
    <row r="96" spans="1:11" x14ac:dyDescent="0.35">
      <c r="A96" s="20">
        <v>44313</v>
      </c>
      <c r="B96" s="16" t="s">
        <v>80</v>
      </c>
      <c r="C96" s="16" t="s">
        <v>81</v>
      </c>
      <c r="D96" s="39"/>
      <c r="E96" s="16" t="s">
        <v>184</v>
      </c>
      <c r="F96" s="17">
        <v>5.0899307250976564</v>
      </c>
      <c r="G96" s="17">
        <v>7.6012930870056152</v>
      </c>
      <c r="H96" s="17">
        <v>3.2045598030090332</v>
      </c>
      <c r="I96" s="29"/>
      <c r="J96" s="29"/>
      <c r="K96" s="32"/>
    </row>
    <row r="97" spans="1:11" x14ac:dyDescent="0.35">
      <c r="A97" s="20">
        <v>44313</v>
      </c>
      <c r="B97" s="16" t="s">
        <v>111</v>
      </c>
      <c r="C97" s="16" t="s">
        <v>81</v>
      </c>
      <c r="D97" s="38" t="s">
        <v>194</v>
      </c>
      <c r="E97" s="16" t="s">
        <v>189</v>
      </c>
      <c r="F97" s="17">
        <v>16.589495849609374</v>
      </c>
      <c r="G97" s="17">
        <v>21.165760040283203</v>
      </c>
      <c r="H97" s="17">
        <v>12.728048324584961</v>
      </c>
      <c r="I97" s="28">
        <f t="shared" ref="I97" si="29">SUM(F97:F98)</f>
        <v>21.00764694213867</v>
      </c>
      <c r="J97" s="28">
        <f>F97/(F97+F98)</f>
        <v>0.78968843561117519</v>
      </c>
      <c r="K97" s="32"/>
    </row>
    <row r="98" spans="1:11" x14ac:dyDescent="0.35">
      <c r="A98" s="20">
        <v>44313</v>
      </c>
      <c r="B98" s="16" t="s">
        <v>111</v>
      </c>
      <c r="C98" s="16" t="s">
        <v>81</v>
      </c>
      <c r="D98" s="39"/>
      <c r="E98" s="16" t="s">
        <v>185</v>
      </c>
      <c r="F98" s="17">
        <v>4.4181510925292971</v>
      </c>
      <c r="G98" s="17">
        <v>6.967653751373291</v>
      </c>
      <c r="H98" s="17">
        <v>2.5830099582672119</v>
      </c>
      <c r="I98" s="29"/>
      <c r="J98" s="29"/>
      <c r="K98" s="32"/>
    </row>
    <row r="99" spans="1:11" x14ac:dyDescent="0.35">
      <c r="A99" s="20">
        <v>44313</v>
      </c>
      <c r="B99" s="16" t="s">
        <v>129</v>
      </c>
      <c r="C99" s="16" t="s">
        <v>81</v>
      </c>
      <c r="D99" s="38" t="s">
        <v>195</v>
      </c>
      <c r="E99" s="16" t="s">
        <v>190</v>
      </c>
      <c r="F99" s="17">
        <v>0</v>
      </c>
      <c r="G99" s="17">
        <v>0.85331046581268311</v>
      </c>
      <c r="H99" s="17">
        <v>0</v>
      </c>
      <c r="I99" s="28">
        <f t="shared" ref="I99" si="30">SUM(F99:F100)</f>
        <v>4.5588592529296879</v>
      </c>
      <c r="J99" s="28">
        <f>F99/(F99+F100)</f>
        <v>0</v>
      </c>
      <c r="K99" s="32"/>
    </row>
    <row r="100" spans="1:11" x14ac:dyDescent="0.35">
      <c r="A100" s="20">
        <v>44313</v>
      </c>
      <c r="B100" s="16" t="s">
        <v>129</v>
      </c>
      <c r="C100" s="16" t="s">
        <v>81</v>
      </c>
      <c r="D100" s="39"/>
      <c r="E100" s="16" t="s">
        <v>186</v>
      </c>
      <c r="F100" s="17">
        <v>4.5588592529296879</v>
      </c>
      <c r="G100" s="17">
        <v>7.1896204948425293</v>
      </c>
      <c r="H100" s="17">
        <v>2.6652567386627197</v>
      </c>
      <c r="I100" s="29"/>
      <c r="J100" s="29"/>
      <c r="K100" s="32"/>
    </row>
    <row r="101" spans="1:11" x14ac:dyDescent="0.35">
      <c r="A101" s="20">
        <v>44313</v>
      </c>
      <c r="B101" s="16" t="s">
        <v>147</v>
      </c>
      <c r="C101" s="16" t="s">
        <v>81</v>
      </c>
      <c r="D101" s="38" t="s">
        <v>196</v>
      </c>
      <c r="E101" s="16" t="s">
        <v>191</v>
      </c>
      <c r="F101" s="17">
        <v>0.85667934417724612</v>
      </c>
      <c r="G101" s="17">
        <v>2.270827054977417</v>
      </c>
      <c r="H101" s="17">
        <v>0.20330443978309631</v>
      </c>
      <c r="I101" s="28">
        <f t="shared" ref="I101" si="31">SUM(F101:F102)</f>
        <v>17.446849632263181</v>
      </c>
      <c r="J101" s="28">
        <f>F101/(F101+F102)</f>
        <v>4.9102236921504255E-2</v>
      </c>
      <c r="K101" s="32"/>
    </row>
    <row r="102" spans="1:11" x14ac:dyDescent="0.35">
      <c r="A102" s="20">
        <v>44313</v>
      </c>
      <c r="B102" s="16" t="s">
        <v>147</v>
      </c>
      <c r="C102" s="16" t="s">
        <v>81</v>
      </c>
      <c r="D102" s="39"/>
      <c r="E102" s="16" t="s">
        <v>187</v>
      </c>
      <c r="F102" s="17">
        <v>16.590170288085936</v>
      </c>
      <c r="G102" s="17">
        <v>21.251651763916016</v>
      </c>
      <c r="H102" s="17">
        <v>12.668181419372559</v>
      </c>
      <c r="I102" s="29"/>
      <c r="J102" s="29"/>
      <c r="K102" s="29"/>
    </row>
    <row r="103" spans="1:11" x14ac:dyDescent="0.35">
      <c r="A103" s="20">
        <v>44316</v>
      </c>
      <c r="B103" s="16" t="s">
        <v>128</v>
      </c>
      <c r="C103" s="16" t="s">
        <v>79</v>
      </c>
      <c r="D103" s="36"/>
      <c r="E103" s="16" t="s">
        <v>162</v>
      </c>
      <c r="F103" s="17">
        <v>39.878955078125003</v>
      </c>
      <c r="G103" s="17">
        <v>47.586891174316399</v>
      </c>
      <c r="H103" s="17">
        <v>32.183624267578118</v>
      </c>
      <c r="I103" s="30"/>
      <c r="J103" s="30"/>
      <c r="K103" s="28">
        <v>789.3663771922653</v>
      </c>
    </row>
    <row r="104" spans="1:11" x14ac:dyDescent="0.35">
      <c r="A104" s="20">
        <v>44316</v>
      </c>
      <c r="B104" s="16" t="s">
        <v>174</v>
      </c>
      <c r="C104" s="16" t="s">
        <v>79</v>
      </c>
      <c r="D104" s="37"/>
      <c r="E104" s="16" t="s">
        <v>164</v>
      </c>
      <c r="F104" s="17">
        <v>37.601373291015605</v>
      </c>
      <c r="G104" s="17">
        <v>44.390800476074403</v>
      </c>
      <c r="H104" s="17">
        <v>30.821725845336921</v>
      </c>
      <c r="I104" s="31"/>
      <c r="J104" s="31"/>
      <c r="K104" s="32"/>
    </row>
    <row r="105" spans="1:11" x14ac:dyDescent="0.35">
      <c r="A105" s="20">
        <v>44316</v>
      </c>
      <c r="B105" s="16" t="s">
        <v>78</v>
      </c>
      <c r="C105" s="16" t="s">
        <v>79</v>
      </c>
      <c r="D105" s="38" t="s">
        <v>193</v>
      </c>
      <c r="E105" s="16" t="s">
        <v>188</v>
      </c>
      <c r="F105" s="17">
        <v>11.477159118652343</v>
      </c>
      <c r="G105" s="17">
        <v>15.134268760681152</v>
      </c>
      <c r="H105" s="17">
        <v>8.4641904830932617</v>
      </c>
      <c r="I105" s="28">
        <f t="shared" ref="I105" si="32">SUM(F105:F106)</f>
        <v>17.461749649047853</v>
      </c>
      <c r="J105" s="28">
        <f>F105/(F105+F106)</f>
        <v>0.65727429091151612</v>
      </c>
      <c r="K105" s="32"/>
    </row>
    <row r="106" spans="1:11" x14ac:dyDescent="0.35">
      <c r="A106" s="20">
        <v>44316</v>
      </c>
      <c r="B106" s="16" t="s">
        <v>78</v>
      </c>
      <c r="C106" s="16" t="s">
        <v>79</v>
      </c>
      <c r="D106" s="39"/>
      <c r="E106" s="16" t="s">
        <v>184</v>
      </c>
      <c r="F106" s="17">
        <v>5.9845905303955078</v>
      </c>
      <c r="G106" s="17">
        <v>8.7218341827392578</v>
      </c>
      <c r="H106" s="17">
        <v>3.8911130428314209</v>
      </c>
      <c r="I106" s="29"/>
      <c r="J106" s="29"/>
      <c r="K106" s="32"/>
    </row>
    <row r="107" spans="1:11" x14ac:dyDescent="0.35">
      <c r="A107" s="20">
        <v>44316</v>
      </c>
      <c r="B107" s="16" t="s">
        <v>110</v>
      </c>
      <c r="C107" s="16" t="s">
        <v>79</v>
      </c>
      <c r="D107" s="38" t="s">
        <v>194</v>
      </c>
      <c r="E107" s="16" t="s">
        <v>189</v>
      </c>
      <c r="F107" s="17">
        <v>14.406466674804687</v>
      </c>
      <c r="G107" s="17">
        <v>18.656639099121094</v>
      </c>
      <c r="H107" s="17">
        <v>10.85865592956543</v>
      </c>
      <c r="I107" s="28">
        <f t="shared" ref="I107" si="33">SUM(F107:F108)</f>
        <v>20.652913284301757</v>
      </c>
      <c r="J107" s="28">
        <f>F107/(F107+F108)</f>
        <v>0.69755130796753095</v>
      </c>
      <c r="K107" s="32"/>
    </row>
    <row r="108" spans="1:11" x14ac:dyDescent="0.35">
      <c r="A108" s="20">
        <v>44316</v>
      </c>
      <c r="B108" s="16" t="s">
        <v>110</v>
      </c>
      <c r="C108" s="16" t="s">
        <v>79</v>
      </c>
      <c r="D108" s="39"/>
      <c r="E108" s="16" t="s">
        <v>185</v>
      </c>
      <c r="F108" s="17">
        <v>6.2464466094970703</v>
      </c>
      <c r="G108" s="17">
        <v>9.1734504699707031</v>
      </c>
      <c r="H108" s="17">
        <v>4.0209465026855469</v>
      </c>
      <c r="I108" s="29"/>
      <c r="J108" s="29"/>
      <c r="K108" s="32"/>
    </row>
    <row r="109" spans="1:11" x14ac:dyDescent="0.35">
      <c r="A109" s="20">
        <v>44316</v>
      </c>
      <c r="B109" s="16" t="s">
        <v>128</v>
      </c>
      <c r="C109" s="16" t="s">
        <v>79</v>
      </c>
      <c r="D109" s="38" t="s">
        <v>195</v>
      </c>
      <c r="E109" s="16" t="s">
        <v>190</v>
      </c>
      <c r="F109" s="17">
        <v>0</v>
      </c>
      <c r="G109" s="17">
        <v>0.8176310658454895</v>
      </c>
      <c r="H109" s="17">
        <v>0</v>
      </c>
      <c r="I109" s="28">
        <f t="shared" ref="I109" si="34">SUM(F109:F110)</f>
        <v>5.7340530395507816</v>
      </c>
      <c r="J109" s="28">
        <f>F109/(F109+F110)</f>
        <v>0</v>
      </c>
      <c r="K109" s="32"/>
    </row>
    <row r="110" spans="1:11" x14ac:dyDescent="0.35">
      <c r="A110" s="20">
        <v>44316</v>
      </c>
      <c r="B110" s="16" t="s">
        <v>128</v>
      </c>
      <c r="C110" s="16" t="s">
        <v>79</v>
      </c>
      <c r="D110" s="39"/>
      <c r="E110" s="16" t="s">
        <v>186</v>
      </c>
      <c r="F110" s="17">
        <v>5.7340530395507816</v>
      </c>
      <c r="G110" s="17">
        <v>8.5635147094726563</v>
      </c>
      <c r="H110" s="17">
        <v>3.6100003719329834</v>
      </c>
      <c r="I110" s="29"/>
      <c r="J110" s="29"/>
      <c r="K110" s="32"/>
    </row>
    <row r="111" spans="1:11" x14ac:dyDescent="0.35">
      <c r="A111" s="20">
        <v>44316</v>
      </c>
      <c r="B111" s="16" t="s">
        <v>146</v>
      </c>
      <c r="C111" s="16" t="s">
        <v>79</v>
      </c>
      <c r="D111" s="38" t="s">
        <v>196</v>
      </c>
      <c r="E111" s="16" t="s">
        <v>191</v>
      </c>
      <c r="F111" s="17">
        <v>1.8612586975097656</v>
      </c>
      <c r="G111" s="17">
        <v>3.8051986694335938</v>
      </c>
      <c r="H111" s="17">
        <v>0.7289053201675415</v>
      </c>
      <c r="I111" s="28">
        <f t="shared" ref="I111" si="35">SUM(F111:F112)</f>
        <v>21.441287994384766</v>
      </c>
      <c r="J111" s="28">
        <f>F111/(F111+F112)</f>
        <v>8.6807224360645155E-2</v>
      </c>
      <c r="K111" s="32"/>
    </row>
    <row r="112" spans="1:11" x14ac:dyDescent="0.35">
      <c r="A112" s="20">
        <v>44316</v>
      </c>
      <c r="B112" s="16" t="s">
        <v>146</v>
      </c>
      <c r="C112" s="16" t="s">
        <v>79</v>
      </c>
      <c r="D112" s="39"/>
      <c r="E112" s="16" t="s">
        <v>187</v>
      </c>
      <c r="F112" s="17">
        <v>19.580029296875001</v>
      </c>
      <c r="G112" s="17">
        <v>24.842596054077148</v>
      </c>
      <c r="H112" s="17">
        <v>15.121986389160156</v>
      </c>
      <c r="I112" s="29"/>
      <c r="J112" s="29"/>
      <c r="K112" s="29"/>
    </row>
    <row r="113" spans="1:11" x14ac:dyDescent="0.35">
      <c r="A113" s="20">
        <v>44264</v>
      </c>
      <c r="B113" s="16" t="s">
        <v>137</v>
      </c>
      <c r="C113" s="16" t="s">
        <v>97</v>
      </c>
      <c r="D113" s="36"/>
      <c r="E113" s="16" t="s">
        <v>162</v>
      </c>
      <c r="F113" s="17">
        <v>15.539137268066401</v>
      </c>
      <c r="G113" s="17">
        <v>20.615299224853519</v>
      </c>
      <c r="H113" s="17">
        <v>11.376328468322759</v>
      </c>
      <c r="I113" s="30"/>
      <c r="J113" s="30"/>
      <c r="K113" s="28">
        <v>766.93427104732586</v>
      </c>
    </row>
    <row r="114" spans="1:11" x14ac:dyDescent="0.35">
      <c r="A114" s="20">
        <v>44264</v>
      </c>
      <c r="B114" s="16" t="s">
        <v>175</v>
      </c>
      <c r="C114" s="16" t="s">
        <v>97</v>
      </c>
      <c r="D114" s="37"/>
      <c r="E114" s="16" t="s">
        <v>164</v>
      </c>
      <c r="F114" s="17">
        <v>15.170605468750001</v>
      </c>
      <c r="G114" s="17">
        <v>20.189069747924801</v>
      </c>
      <c r="H114" s="17">
        <v>11.0644235610962</v>
      </c>
      <c r="I114" s="31"/>
      <c r="J114" s="31"/>
      <c r="K114" s="32"/>
    </row>
    <row r="115" spans="1:11" x14ac:dyDescent="0.35">
      <c r="A115" s="20">
        <v>44264</v>
      </c>
      <c r="B115" s="16" t="s">
        <v>96</v>
      </c>
      <c r="C115" s="16" t="s">
        <v>97</v>
      </c>
      <c r="D115" s="38" t="s">
        <v>193</v>
      </c>
      <c r="E115" s="16" t="s">
        <v>188</v>
      </c>
      <c r="F115" s="17">
        <v>3.4663978576660157</v>
      </c>
      <c r="G115" s="17">
        <v>5.6282463073730469</v>
      </c>
      <c r="H115" s="17">
        <v>1.9453251361846924</v>
      </c>
      <c r="I115" s="28">
        <f t="shared" ref="I115" si="36">SUM(F115:F116)</f>
        <v>12.137184906005858</v>
      </c>
      <c r="J115" s="28">
        <f>F115/(F115+F116)</f>
        <v>0.28560147056429319</v>
      </c>
      <c r="K115" s="32"/>
    </row>
    <row r="116" spans="1:11" x14ac:dyDescent="0.35">
      <c r="A116" s="20">
        <v>44264</v>
      </c>
      <c r="B116" s="16" t="s">
        <v>96</v>
      </c>
      <c r="C116" s="16" t="s">
        <v>97</v>
      </c>
      <c r="D116" s="39"/>
      <c r="E116" s="16" t="s">
        <v>184</v>
      </c>
      <c r="F116" s="17">
        <v>8.670787048339843</v>
      </c>
      <c r="G116" s="17">
        <v>11.881790161132813</v>
      </c>
      <c r="H116" s="17">
        <v>6.0990991592407227</v>
      </c>
      <c r="I116" s="29"/>
      <c r="J116" s="29"/>
      <c r="K116" s="32"/>
    </row>
    <row r="117" spans="1:11" x14ac:dyDescent="0.35">
      <c r="A117" s="20">
        <v>44264</v>
      </c>
      <c r="B117" s="16" t="s">
        <v>119</v>
      </c>
      <c r="C117" s="16" t="s">
        <v>97</v>
      </c>
      <c r="D117" s="38" t="s">
        <v>194</v>
      </c>
      <c r="E117" s="16" t="s">
        <v>189</v>
      </c>
      <c r="F117" s="17">
        <v>0.7753328323364258</v>
      </c>
      <c r="G117" s="17">
        <v>2.0551698207855225</v>
      </c>
      <c r="H117" s="17">
        <v>0.18400074541568756</v>
      </c>
      <c r="I117" s="28">
        <f t="shared" ref="I117" si="37">SUM(F117:F118)</f>
        <v>11.382620429992675</v>
      </c>
      <c r="J117" s="28">
        <f>F117/(F117+F118)</f>
        <v>6.8115495645753046E-2</v>
      </c>
      <c r="K117" s="32"/>
    </row>
    <row r="118" spans="1:11" x14ac:dyDescent="0.35">
      <c r="A118" s="20">
        <v>44264</v>
      </c>
      <c r="B118" s="16" t="s">
        <v>119</v>
      </c>
      <c r="C118" s="16" t="s">
        <v>97</v>
      </c>
      <c r="D118" s="39"/>
      <c r="E118" s="16" t="s">
        <v>185</v>
      </c>
      <c r="F118" s="17">
        <v>10.607287597656249</v>
      </c>
      <c r="G118" s="17">
        <v>14.207036972045898</v>
      </c>
      <c r="H118" s="17">
        <v>7.6752161979675293</v>
      </c>
      <c r="I118" s="29"/>
      <c r="J118" s="29"/>
      <c r="K118" s="32"/>
    </row>
    <row r="119" spans="1:11" x14ac:dyDescent="0.35">
      <c r="A119" s="20">
        <v>44264</v>
      </c>
      <c r="B119" s="16" t="s">
        <v>137</v>
      </c>
      <c r="C119" s="16" t="s">
        <v>97</v>
      </c>
      <c r="D119" s="38" t="s">
        <v>195</v>
      </c>
      <c r="E119" s="16" t="s">
        <v>190</v>
      </c>
      <c r="F119" s="17">
        <v>0</v>
      </c>
      <c r="G119" s="17">
        <v>0.75526034832000732</v>
      </c>
      <c r="H119" s="17">
        <v>0</v>
      </c>
      <c r="I119" s="28">
        <f t="shared" ref="I119" si="38">SUM(F119:F120)</f>
        <v>7.0632392883300783</v>
      </c>
      <c r="J119" s="28">
        <f>F119/(F119+F120)</f>
        <v>0</v>
      </c>
      <c r="K119" s="32"/>
    </row>
    <row r="120" spans="1:11" x14ac:dyDescent="0.35">
      <c r="A120" s="20">
        <v>44264</v>
      </c>
      <c r="B120" s="16" t="s">
        <v>137</v>
      </c>
      <c r="C120" s="16" t="s">
        <v>97</v>
      </c>
      <c r="D120" s="39"/>
      <c r="E120" s="16" t="s">
        <v>186</v>
      </c>
      <c r="F120" s="17">
        <v>7.0632392883300783</v>
      </c>
      <c r="G120" s="17">
        <v>10.02513313293457</v>
      </c>
      <c r="H120" s="17">
        <v>4.7523932456970215</v>
      </c>
      <c r="I120" s="29"/>
      <c r="J120" s="29"/>
      <c r="K120" s="32"/>
    </row>
    <row r="121" spans="1:11" x14ac:dyDescent="0.35">
      <c r="A121" s="20">
        <v>44264</v>
      </c>
      <c r="B121" s="16" t="s">
        <v>155</v>
      </c>
      <c r="C121" s="16" t="s">
        <v>97</v>
      </c>
      <c r="D121" s="38" t="s">
        <v>196</v>
      </c>
      <c r="E121" s="16" t="s">
        <v>191</v>
      </c>
      <c r="F121" s="17">
        <v>0.49335660934448244</v>
      </c>
      <c r="G121" s="17">
        <v>1.5804038047790527</v>
      </c>
      <c r="H121" s="17">
        <v>7.4740208685398102E-2</v>
      </c>
      <c r="I121" s="28">
        <f t="shared" ref="I121" si="39">SUM(F121:F122)</f>
        <v>10.370331096649171</v>
      </c>
      <c r="J121" s="28">
        <f>F121/(F121+F122)</f>
        <v>4.757385321129181E-2</v>
      </c>
      <c r="K121" s="32"/>
    </row>
    <row r="122" spans="1:11" x14ac:dyDescent="0.35">
      <c r="A122" s="20">
        <v>44264</v>
      </c>
      <c r="B122" s="16" t="s">
        <v>155</v>
      </c>
      <c r="C122" s="16" t="s">
        <v>97</v>
      </c>
      <c r="D122" s="39"/>
      <c r="E122" s="16" t="s">
        <v>187</v>
      </c>
      <c r="F122" s="17">
        <v>9.8769744873046879</v>
      </c>
      <c r="G122" s="17">
        <v>13.274750709533691</v>
      </c>
      <c r="H122" s="17">
        <v>7.1164946556091309</v>
      </c>
      <c r="I122" s="29"/>
      <c r="J122" s="29"/>
      <c r="K122" s="29"/>
    </row>
    <row r="123" spans="1:11" x14ac:dyDescent="0.35">
      <c r="A123" s="20">
        <v>44322</v>
      </c>
      <c r="B123" s="16" t="s">
        <v>124</v>
      </c>
      <c r="C123" s="16" t="s">
        <v>66</v>
      </c>
      <c r="D123" s="36"/>
      <c r="E123" s="16" t="s">
        <v>162</v>
      </c>
      <c r="F123" s="17">
        <v>25.826431274413999</v>
      </c>
      <c r="G123" s="17">
        <v>32.242366790771477</v>
      </c>
      <c r="H123" s="17">
        <v>20.328392028808601</v>
      </c>
      <c r="I123" s="30"/>
      <c r="J123" s="30"/>
      <c r="K123" s="28">
        <v>827.76251910531187</v>
      </c>
    </row>
    <row r="124" spans="1:11" x14ac:dyDescent="0.35">
      <c r="A124" s="20">
        <v>44322</v>
      </c>
      <c r="B124" s="16" t="s">
        <v>176</v>
      </c>
      <c r="C124" s="16" t="s">
        <v>66</v>
      </c>
      <c r="D124" s="37"/>
      <c r="E124" s="16" t="s">
        <v>164</v>
      </c>
      <c r="F124" s="17">
        <v>28.129718017578199</v>
      </c>
      <c r="G124" s="17">
        <v>34.696453094482443</v>
      </c>
      <c r="H124" s="17">
        <v>22.45353698730468</v>
      </c>
      <c r="I124" s="31"/>
      <c r="J124" s="31"/>
      <c r="K124" s="32"/>
    </row>
    <row r="125" spans="1:11" x14ac:dyDescent="0.35">
      <c r="A125" s="20">
        <v>44322</v>
      </c>
      <c r="B125" s="16" t="s">
        <v>65</v>
      </c>
      <c r="C125" s="16" t="s">
        <v>66</v>
      </c>
      <c r="D125" s="38" t="s">
        <v>193</v>
      </c>
      <c r="E125" s="16" t="s">
        <v>188</v>
      </c>
      <c r="F125" s="17">
        <v>9.7981994628906257</v>
      </c>
      <c r="G125" s="17">
        <v>13.122988700866699</v>
      </c>
      <c r="H125" s="17">
        <v>7.0899448394775391</v>
      </c>
      <c r="I125" s="28">
        <f t="shared" ref="I125" si="40">SUM(F125:F126)</f>
        <v>13.141633224487306</v>
      </c>
      <c r="J125" s="28">
        <f>F125/(F125+F126)</f>
        <v>0.74558460851222563</v>
      </c>
      <c r="K125" s="32"/>
    </row>
    <row r="126" spans="1:11" x14ac:dyDescent="0.35">
      <c r="A126" s="20">
        <v>44322</v>
      </c>
      <c r="B126" s="16" t="s">
        <v>65</v>
      </c>
      <c r="C126" s="16" t="s">
        <v>66</v>
      </c>
      <c r="D126" s="39"/>
      <c r="E126" s="16" t="s">
        <v>184</v>
      </c>
      <c r="F126" s="17">
        <v>3.3434337615966796</v>
      </c>
      <c r="G126" s="17">
        <v>5.4285497665405273</v>
      </c>
      <c r="H126" s="17">
        <v>1.8763288259506226</v>
      </c>
      <c r="I126" s="29"/>
      <c r="J126" s="29"/>
      <c r="K126" s="32"/>
    </row>
    <row r="127" spans="1:11" x14ac:dyDescent="0.35">
      <c r="A127" s="20">
        <v>44322</v>
      </c>
      <c r="B127" s="16" t="s">
        <v>106</v>
      </c>
      <c r="C127" s="16" t="s">
        <v>66</v>
      </c>
      <c r="D127" s="38" t="s">
        <v>194</v>
      </c>
      <c r="E127" s="16" t="s">
        <v>189</v>
      </c>
      <c r="F127" s="17">
        <v>8.1414405822753899</v>
      </c>
      <c r="G127" s="17">
        <v>11.366716384887695</v>
      </c>
      <c r="H127" s="17">
        <v>5.5940184593200684</v>
      </c>
      <c r="I127" s="28">
        <f t="shared" ref="I127" si="41">SUM(F127:F128)</f>
        <v>11.816475677490233</v>
      </c>
      <c r="J127" s="28">
        <f>F127/(F127+F128)</f>
        <v>0.68899059283678021</v>
      </c>
      <c r="K127" s="32"/>
    </row>
    <row r="128" spans="1:11" x14ac:dyDescent="0.35">
      <c r="A128" s="20">
        <v>44322</v>
      </c>
      <c r="B128" s="16" t="s">
        <v>106</v>
      </c>
      <c r="C128" s="16" t="s">
        <v>66</v>
      </c>
      <c r="D128" s="39"/>
      <c r="E128" s="16" t="s">
        <v>185</v>
      </c>
      <c r="F128" s="17">
        <v>3.6750350952148438</v>
      </c>
      <c r="G128" s="17">
        <v>5.9670848846435547</v>
      </c>
      <c r="H128" s="17">
        <v>2.0623912811279297</v>
      </c>
      <c r="I128" s="29"/>
      <c r="J128" s="29"/>
      <c r="K128" s="32"/>
    </row>
    <row r="129" spans="1:11" x14ac:dyDescent="0.35">
      <c r="A129" s="20">
        <v>44322</v>
      </c>
      <c r="B129" s="16" t="s">
        <v>124</v>
      </c>
      <c r="C129" s="16" t="s">
        <v>66</v>
      </c>
      <c r="D129" s="38" t="s">
        <v>195</v>
      </c>
      <c r="E129" s="16" t="s">
        <v>190</v>
      </c>
      <c r="F129" s="17">
        <v>0</v>
      </c>
      <c r="G129" s="17">
        <v>0.7368658185005188</v>
      </c>
      <c r="H129" s="17">
        <v>0</v>
      </c>
      <c r="I129" s="28">
        <f t="shared" ref="I129" si="42">SUM(F129:F130)</f>
        <v>4.4288345336914059</v>
      </c>
      <c r="J129" s="28">
        <f>F129/(F129+F130)</f>
        <v>0</v>
      </c>
      <c r="K129" s="32"/>
    </row>
    <row r="130" spans="1:11" x14ac:dyDescent="0.35">
      <c r="A130" s="20">
        <v>44322</v>
      </c>
      <c r="B130" s="16" t="s">
        <v>124</v>
      </c>
      <c r="C130" s="16" t="s">
        <v>66</v>
      </c>
      <c r="D130" s="39"/>
      <c r="E130" s="16" t="s">
        <v>186</v>
      </c>
      <c r="F130" s="17">
        <v>4.4288345336914059</v>
      </c>
      <c r="G130" s="17">
        <v>6.8157358169555664</v>
      </c>
      <c r="H130" s="17">
        <v>2.6777164936065674</v>
      </c>
      <c r="I130" s="29"/>
      <c r="J130" s="29"/>
      <c r="K130" s="32"/>
    </row>
    <row r="131" spans="1:11" x14ac:dyDescent="0.35">
      <c r="A131" s="20">
        <v>44322</v>
      </c>
      <c r="B131" s="16" t="s">
        <v>142</v>
      </c>
      <c r="C131" s="16" t="s">
        <v>66</v>
      </c>
      <c r="D131" s="38" t="s">
        <v>196</v>
      </c>
      <c r="E131" s="16" t="s">
        <v>191</v>
      </c>
      <c r="F131" s="17">
        <v>0.5391089916229248</v>
      </c>
      <c r="G131" s="17">
        <v>1.7269840240478516</v>
      </c>
      <c r="H131" s="17">
        <v>8.1671036779880524E-2</v>
      </c>
      <c r="I131" s="28">
        <f t="shared" ref="I131" si="43">SUM(F131:F132)</f>
        <v>11.603206586837768</v>
      </c>
      <c r="J131" s="28">
        <f>F131/(F131+F132)</f>
        <v>4.6462069565706893E-2</v>
      </c>
      <c r="K131" s="32"/>
    </row>
    <row r="132" spans="1:11" x14ac:dyDescent="0.35">
      <c r="A132" s="20">
        <v>44322</v>
      </c>
      <c r="B132" s="16" t="s">
        <v>142</v>
      </c>
      <c r="C132" s="16" t="s">
        <v>66</v>
      </c>
      <c r="D132" s="39"/>
      <c r="E132" s="16" t="s">
        <v>187</v>
      </c>
      <c r="F132" s="17">
        <v>11.064097595214843</v>
      </c>
      <c r="G132" s="17">
        <v>14.81911563873291</v>
      </c>
      <c r="H132" s="17">
        <v>8.0056467056274414</v>
      </c>
      <c r="I132" s="29"/>
      <c r="J132" s="29"/>
      <c r="K132" s="29"/>
    </row>
    <row r="133" spans="1:11" x14ac:dyDescent="0.35">
      <c r="A133" s="20">
        <v>44325</v>
      </c>
      <c r="B133" s="16" t="s">
        <v>127</v>
      </c>
      <c r="C133" s="16" t="s">
        <v>77</v>
      </c>
      <c r="D133" s="36"/>
      <c r="E133" s="16" t="s">
        <v>162</v>
      </c>
      <c r="F133" s="17">
        <v>33.390164184570395</v>
      </c>
      <c r="G133" s="17">
        <v>40.946895599365199</v>
      </c>
      <c r="H133" s="17">
        <v>26.831996917724599</v>
      </c>
      <c r="I133" s="30"/>
      <c r="J133" s="30"/>
      <c r="K133" s="28">
        <v>747.51654252837102</v>
      </c>
    </row>
    <row r="134" spans="1:11" x14ac:dyDescent="0.35">
      <c r="A134" s="20">
        <v>44325</v>
      </c>
      <c r="B134" s="16" t="s">
        <v>177</v>
      </c>
      <c r="C134" s="16" t="s">
        <v>77</v>
      </c>
      <c r="D134" s="37"/>
      <c r="E134" s="16" t="s">
        <v>164</v>
      </c>
      <c r="F134" s="17">
        <v>25.835687255859398</v>
      </c>
      <c r="G134" s="17">
        <v>32.50415420532228</v>
      </c>
      <c r="H134" s="17">
        <v>20.152969360351559</v>
      </c>
      <c r="I134" s="31"/>
      <c r="J134" s="31"/>
      <c r="K134" s="32"/>
    </row>
    <row r="135" spans="1:11" x14ac:dyDescent="0.35">
      <c r="A135" s="20">
        <v>44325</v>
      </c>
      <c r="B135" s="16" t="s">
        <v>76</v>
      </c>
      <c r="C135" s="16" t="s">
        <v>77</v>
      </c>
      <c r="D135" s="38" t="s">
        <v>193</v>
      </c>
      <c r="E135" s="16" t="s">
        <v>188</v>
      </c>
      <c r="F135" s="17">
        <v>13.365768432617188</v>
      </c>
      <c r="G135" s="17">
        <v>17.308349609375</v>
      </c>
      <c r="H135" s="17">
        <v>10.074520111083984</v>
      </c>
      <c r="I135" s="28">
        <f t="shared" ref="I135" si="44">SUM(F135:F136)</f>
        <v>20.674410247802733</v>
      </c>
      <c r="J135" s="28">
        <f>F135/(F135+F136)</f>
        <v>0.64648849821666354</v>
      </c>
      <c r="K135" s="32"/>
    </row>
    <row r="136" spans="1:11" x14ac:dyDescent="0.35">
      <c r="A136" s="20">
        <v>44325</v>
      </c>
      <c r="B136" s="16" t="s">
        <v>76</v>
      </c>
      <c r="C136" s="16" t="s">
        <v>77</v>
      </c>
      <c r="D136" s="39"/>
      <c r="E136" s="16" t="s">
        <v>184</v>
      </c>
      <c r="F136" s="17">
        <v>7.3086418151855472</v>
      </c>
      <c r="G136" s="17">
        <v>10.314022064208984</v>
      </c>
      <c r="H136" s="17">
        <v>4.9537677764892578</v>
      </c>
      <c r="I136" s="29"/>
      <c r="J136" s="29"/>
      <c r="K136" s="32"/>
    </row>
    <row r="137" spans="1:11" x14ac:dyDescent="0.35">
      <c r="A137" s="20">
        <v>44325</v>
      </c>
      <c r="B137" s="16" t="s">
        <v>109</v>
      </c>
      <c r="C137" s="16" t="s">
        <v>77</v>
      </c>
      <c r="D137" s="38" t="s">
        <v>194</v>
      </c>
      <c r="E137" s="16" t="s">
        <v>189</v>
      </c>
      <c r="F137" s="17">
        <v>10.363841247558593</v>
      </c>
      <c r="G137" s="17">
        <v>14.08610725402832</v>
      </c>
      <c r="H137" s="17">
        <v>7.3646645545959473</v>
      </c>
      <c r="I137" s="28">
        <f t="shared" ref="I137" si="45">SUM(F137:F138)</f>
        <v>15.682963180541991</v>
      </c>
      <c r="J137" s="28">
        <f>F137/(F137+F138)</f>
        <v>0.66083437984583893</v>
      </c>
      <c r="K137" s="32"/>
    </row>
    <row r="138" spans="1:11" x14ac:dyDescent="0.35">
      <c r="A138" s="20">
        <v>44325</v>
      </c>
      <c r="B138" s="16" t="s">
        <v>109</v>
      </c>
      <c r="C138" s="16" t="s">
        <v>77</v>
      </c>
      <c r="D138" s="39"/>
      <c r="E138" s="16" t="s">
        <v>185</v>
      </c>
      <c r="F138" s="17">
        <v>5.3191219329833981</v>
      </c>
      <c r="G138" s="17">
        <v>8.0983734130859375</v>
      </c>
      <c r="H138" s="17">
        <v>3.2632682323455811</v>
      </c>
      <c r="I138" s="29"/>
      <c r="J138" s="29"/>
      <c r="K138" s="32"/>
    </row>
    <row r="139" spans="1:11" x14ac:dyDescent="0.35">
      <c r="A139" s="20">
        <v>44325</v>
      </c>
      <c r="B139" s="16" t="s">
        <v>127</v>
      </c>
      <c r="C139" s="16" t="s">
        <v>77</v>
      </c>
      <c r="D139" s="38" t="s">
        <v>195</v>
      </c>
      <c r="E139" s="16" t="s">
        <v>190</v>
      </c>
      <c r="F139" s="17">
        <v>0.26482918262481692</v>
      </c>
      <c r="G139" s="17">
        <v>1.2649586200714111</v>
      </c>
      <c r="H139" s="17">
        <v>1.1122526600956917E-2</v>
      </c>
      <c r="I139" s="28">
        <f t="shared" ref="I139" si="46">SUM(F139:F140)</f>
        <v>5.8293742418289192</v>
      </c>
      <c r="J139" s="28">
        <f>F139/(F139+F140)</f>
        <v>4.5430121937364051E-2</v>
      </c>
      <c r="K139" s="32"/>
    </row>
    <row r="140" spans="1:11" x14ac:dyDescent="0.35">
      <c r="A140" s="20">
        <v>44325</v>
      </c>
      <c r="B140" s="16" t="s">
        <v>127</v>
      </c>
      <c r="C140" s="16" t="s">
        <v>77</v>
      </c>
      <c r="D140" s="39"/>
      <c r="E140" s="16" t="s">
        <v>186</v>
      </c>
      <c r="F140" s="17">
        <v>5.5645450592041019</v>
      </c>
      <c r="G140" s="17">
        <v>8.3102893829345703</v>
      </c>
      <c r="H140" s="17">
        <v>3.5033061504364014</v>
      </c>
      <c r="I140" s="29"/>
      <c r="J140" s="29"/>
      <c r="K140" s="32"/>
    </row>
    <row r="141" spans="1:11" x14ac:dyDescent="0.35">
      <c r="A141" s="20">
        <v>44325</v>
      </c>
      <c r="B141" s="16" t="s">
        <v>145</v>
      </c>
      <c r="C141" s="16" t="s">
        <v>77</v>
      </c>
      <c r="D141" s="38" t="s">
        <v>196</v>
      </c>
      <c r="E141" s="16" t="s">
        <v>191</v>
      </c>
      <c r="F141" s="17">
        <v>3.2992568969726563</v>
      </c>
      <c r="G141" s="17">
        <v>5.4488248825073242</v>
      </c>
      <c r="H141" s="17">
        <v>1.8069449663162231</v>
      </c>
      <c r="I141" s="28">
        <f t="shared" ref="I141" si="47">SUM(F141:F142)</f>
        <v>17.019039916992188</v>
      </c>
      <c r="J141" s="28">
        <f>F141/(F141+F142)</f>
        <v>0.19385681642820549</v>
      </c>
      <c r="K141" s="32"/>
    </row>
    <row r="142" spans="1:11" x14ac:dyDescent="0.35">
      <c r="A142" s="20">
        <v>44325</v>
      </c>
      <c r="B142" s="16" t="s">
        <v>145</v>
      </c>
      <c r="C142" s="16" t="s">
        <v>77</v>
      </c>
      <c r="D142" s="39"/>
      <c r="E142" s="16" t="s">
        <v>187</v>
      </c>
      <c r="F142" s="17">
        <v>13.719783020019531</v>
      </c>
      <c r="G142" s="17">
        <v>17.726131439208984</v>
      </c>
      <c r="H142" s="17">
        <v>10.369735717773438</v>
      </c>
      <c r="I142" s="29"/>
      <c r="J142" s="29"/>
      <c r="K142" s="29"/>
    </row>
    <row r="143" spans="1:11" x14ac:dyDescent="0.35">
      <c r="B143" s="16" t="s">
        <v>134</v>
      </c>
      <c r="C143" s="16" t="s">
        <v>91</v>
      </c>
      <c r="D143" s="36"/>
      <c r="E143" s="16" t="s">
        <v>162</v>
      </c>
      <c r="F143" s="17">
        <v>0</v>
      </c>
      <c r="G143" s="17">
        <v>1.05321192741394</v>
      </c>
      <c r="H143" s="17">
        <v>0</v>
      </c>
      <c r="I143" s="30"/>
      <c r="J143" s="30"/>
      <c r="K143" s="33"/>
    </row>
    <row r="144" spans="1:11" x14ac:dyDescent="0.35">
      <c r="B144" s="16" t="s">
        <v>178</v>
      </c>
      <c r="C144" s="16" t="s">
        <v>91</v>
      </c>
      <c r="D144" s="37"/>
      <c r="E144" s="16" t="s">
        <v>164</v>
      </c>
      <c r="F144" s="17">
        <v>0</v>
      </c>
      <c r="G144" s="17">
        <v>1.2138983011245721</v>
      </c>
      <c r="H144" s="17">
        <v>0</v>
      </c>
      <c r="I144" s="31"/>
      <c r="J144" s="31"/>
      <c r="K144" s="34"/>
    </row>
    <row r="145" spans="2:11" x14ac:dyDescent="0.35">
      <c r="B145" s="16" t="s">
        <v>90</v>
      </c>
      <c r="C145" s="16" t="s">
        <v>91</v>
      </c>
      <c r="D145" s="38" t="s">
        <v>193</v>
      </c>
      <c r="E145" s="16" t="s">
        <v>188</v>
      </c>
      <c r="F145" s="17">
        <v>0</v>
      </c>
      <c r="G145" s="17">
        <v>0.73701989650726318</v>
      </c>
      <c r="H145" s="17">
        <v>0</v>
      </c>
      <c r="I145" s="28">
        <f t="shared" ref="I145" si="48">SUM(F145:F146)</f>
        <v>0</v>
      </c>
      <c r="J145" s="28" t="s">
        <v>182</v>
      </c>
      <c r="K145" s="34"/>
    </row>
    <row r="146" spans="2:11" x14ac:dyDescent="0.35">
      <c r="B146" s="16" t="s">
        <v>90</v>
      </c>
      <c r="C146" s="16" t="s">
        <v>91</v>
      </c>
      <c r="D146" s="39"/>
      <c r="E146" s="16" t="s">
        <v>184</v>
      </c>
      <c r="F146" s="17">
        <v>0</v>
      </c>
      <c r="G146" s="17">
        <v>0.73701989650726318</v>
      </c>
      <c r="H146" s="17">
        <v>0</v>
      </c>
      <c r="I146" s="29"/>
      <c r="J146" s="29"/>
      <c r="K146" s="34"/>
    </row>
    <row r="147" spans="2:11" x14ac:dyDescent="0.35">
      <c r="B147" s="16" t="s">
        <v>116</v>
      </c>
      <c r="C147" s="16" t="s">
        <v>91</v>
      </c>
      <c r="D147" s="38" t="s">
        <v>194</v>
      </c>
      <c r="E147" s="16" t="s">
        <v>189</v>
      </c>
      <c r="F147" s="17">
        <v>0</v>
      </c>
      <c r="G147" s="17">
        <v>0.75263965129852295</v>
      </c>
      <c r="H147" s="17">
        <v>0</v>
      </c>
      <c r="I147" s="28">
        <f t="shared" ref="I147" si="49">SUM(F147:F148)</f>
        <v>0</v>
      </c>
      <c r="J147" s="28" t="s">
        <v>182</v>
      </c>
      <c r="K147" s="34"/>
    </row>
    <row r="148" spans="2:11" x14ac:dyDescent="0.35">
      <c r="B148" s="16" t="s">
        <v>116</v>
      </c>
      <c r="C148" s="16" t="s">
        <v>91</v>
      </c>
      <c r="D148" s="39"/>
      <c r="E148" s="16" t="s">
        <v>185</v>
      </c>
      <c r="F148" s="17">
        <v>0</v>
      </c>
      <c r="G148" s="17">
        <v>0.75263965129852295</v>
      </c>
      <c r="H148" s="17">
        <v>0</v>
      </c>
      <c r="I148" s="29"/>
      <c r="J148" s="29"/>
      <c r="K148" s="34"/>
    </row>
    <row r="149" spans="2:11" x14ac:dyDescent="0.35">
      <c r="B149" s="16" t="s">
        <v>134</v>
      </c>
      <c r="C149" s="16" t="s">
        <v>91</v>
      </c>
      <c r="D149" s="38" t="s">
        <v>195</v>
      </c>
      <c r="E149" s="16" t="s">
        <v>190</v>
      </c>
      <c r="F149" s="17">
        <v>0</v>
      </c>
      <c r="G149" s="17">
        <v>0.78055763244628906</v>
      </c>
      <c r="H149" s="17">
        <v>0</v>
      </c>
      <c r="I149" s="28">
        <f t="shared" ref="I149" si="50">SUM(F149:F150)</f>
        <v>0</v>
      </c>
      <c r="J149" s="28" t="s">
        <v>182</v>
      </c>
      <c r="K149" s="34"/>
    </row>
    <row r="150" spans="2:11" x14ac:dyDescent="0.35">
      <c r="B150" s="16" t="s">
        <v>134</v>
      </c>
      <c r="C150" s="16" t="s">
        <v>91</v>
      </c>
      <c r="D150" s="39"/>
      <c r="E150" s="16" t="s">
        <v>186</v>
      </c>
      <c r="F150" s="17">
        <v>0</v>
      </c>
      <c r="G150" s="17">
        <v>0.78055763244628906</v>
      </c>
      <c r="H150" s="17">
        <v>0</v>
      </c>
      <c r="I150" s="29"/>
      <c r="J150" s="29"/>
      <c r="K150" s="34"/>
    </row>
    <row r="151" spans="2:11" x14ac:dyDescent="0.35">
      <c r="B151" s="16" t="s">
        <v>152</v>
      </c>
      <c r="C151" s="16" t="s">
        <v>91</v>
      </c>
      <c r="D151" s="38" t="s">
        <v>196</v>
      </c>
      <c r="E151" s="16" t="s">
        <v>191</v>
      </c>
      <c r="F151" s="17">
        <v>0</v>
      </c>
      <c r="G151" s="17">
        <v>0.9054829478263855</v>
      </c>
      <c r="H151" s="17">
        <v>0</v>
      </c>
      <c r="I151" s="28">
        <f t="shared" ref="I151" si="51">SUM(F151:F152)</f>
        <v>0</v>
      </c>
      <c r="J151" s="28" t="s">
        <v>182</v>
      </c>
      <c r="K151" s="34"/>
    </row>
    <row r="152" spans="2:11" x14ac:dyDescent="0.35">
      <c r="B152" s="16" t="s">
        <v>152</v>
      </c>
      <c r="C152" s="16" t="s">
        <v>91</v>
      </c>
      <c r="D152" s="39"/>
      <c r="E152" s="16" t="s">
        <v>187</v>
      </c>
      <c r="F152" s="17">
        <v>0</v>
      </c>
      <c r="G152" s="17">
        <v>0.9054829478263855</v>
      </c>
      <c r="H152" s="17">
        <v>0</v>
      </c>
      <c r="I152" s="29"/>
      <c r="J152" s="29"/>
      <c r="K152" s="35"/>
    </row>
    <row r="153" spans="2:11" x14ac:dyDescent="0.35">
      <c r="B153" s="16" t="s">
        <v>141</v>
      </c>
      <c r="C153" s="16" t="s">
        <v>179</v>
      </c>
      <c r="D153" s="36"/>
      <c r="E153" s="16" t="s">
        <v>162</v>
      </c>
      <c r="F153" s="17">
        <v>36.121127319335997</v>
      </c>
      <c r="G153" s="17">
        <v>42.382968902587997</v>
      </c>
      <c r="H153" s="17">
        <v>29.86760330200196</v>
      </c>
      <c r="I153" s="30"/>
      <c r="J153" s="30"/>
      <c r="K153" s="33"/>
    </row>
    <row r="154" spans="2:11" x14ac:dyDescent="0.35">
      <c r="B154" s="16" t="s">
        <v>180</v>
      </c>
      <c r="C154" s="16" t="s">
        <v>179</v>
      </c>
      <c r="D154" s="37"/>
      <c r="E154" s="16" t="s">
        <v>164</v>
      </c>
      <c r="F154" s="17">
        <v>36.6902038574218</v>
      </c>
      <c r="G154" s="17">
        <v>45.95597076416</v>
      </c>
      <c r="H154" s="17">
        <v>28.771417617797841</v>
      </c>
      <c r="I154" s="31"/>
      <c r="J154" s="31"/>
      <c r="K154" s="34"/>
    </row>
    <row r="155" spans="2:11" x14ac:dyDescent="0.35">
      <c r="B155" s="16" t="s">
        <v>104</v>
      </c>
      <c r="C155" s="16" t="s">
        <v>105</v>
      </c>
      <c r="D155" s="38" t="s">
        <v>193</v>
      </c>
      <c r="E155" s="16" t="s">
        <v>188</v>
      </c>
      <c r="F155" s="17">
        <v>0.97028503417968748</v>
      </c>
      <c r="G155" s="17">
        <v>2.2880096435546875</v>
      </c>
      <c r="H155" s="17">
        <v>0.29276245832443237</v>
      </c>
      <c r="I155" s="28">
        <f t="shared" ref="I155" si="52">SUM(F155:F156)</f>
        <v>7.7664848327636715</v>
      </c>
      <c r="J155" s="28">
        <f>F155/(F155+F156)</f>
        <v>0.12493232846943134</v>
      </c>
      <c r="K155" s="34"/>
    </row>
    <row r="156" spans="2:11" x14ac:dyDescent="0.35">
      <c r="B156" s="16" t="s">
        <v>104</v>
      </c>
      <c r="C156" s="16" t="s">
        <v>105</v>
      </c>
      <c r="D156" s="39"/>
      <c r="E156" s="16" t="s">
        <v>184</v>
      </c>
      <c r="F156" s="17">
        <v>6.7961997985839844</v>
      </c>
      <c r="G156" s="17">
        <v>9.6459989547729492</v>
      </c>
      <c r="H156" s="17">
        <v>4.5727624893188477</v>
      </c>
      <c r="I156" s="29"/>
      <c r="J156" s="29"/>
      <c r="K156" s="34"/>
    </row>
    <row r="157" spans="2:11" x14ac:dyDescent="0.35">
      <c r="B157" s="16" t="s">
        <v>123</v>
      </c>
      <c r="C157" s="16" t="s">
        <v>105</v>
      </c>
      <c r="D157" s="38" t="s">
        <v>194</v>
      </c>
      <c r="E157" s="16" t="s">
        <v>189</v>
      </c>
      <c r="F157" s="17">
        <v>0</v>
      </c>
      <c r="G157" s="17">
        <v>0.73868036270141602</v>
      </c>
      <c r="H157" s="17">
        <v>0</v>
      </c>
      <c r="I157" s="28">
        <f t="shared" ref="I157" si="53">SUM(F157:F158)</f>
        <v>2.4660076141357421</v>
      </c>
      <c r="J157" s="28">
        <f>F157/(F157+F158)</f>
        <v>0</v>
      </c>
      <c r="K157" s="34"/>
    </row>
    <row r="158" spans="2:11" x14ac:dyDescent="0.35">
      <c r="B158" s="16" t="s">
        <v>123</v>
      </c>
      <c r="C158" s="16" t="s">
        <v>105</v>
      </c>
      <c r="D158" s="39"/>
      <c r="E158" s="16" t="s">
        <v>185</v>
      </c>
      <c r="F158" s="17">
        <v>2.4660076141357421</v>
      </c>
      <c r="G158" s="17">
        <v>4.3444929122924805</v>
      </c>
      <c r="H158" s="17">
        <v>1.2276636362075806</v>
      </c>
      <c r="I158" s="29"/>
      <c r="J158" s="29"/>
      <c r="K158" s="34"/>
    </row>
    <row r="159" spans="2:11" x14ac:dyDescent="0.35">
      <c r="B159" s="16" t="s">
        <v>141</v>
      </c>
      <c r="C159" s="16" t="s">
        <v>105</v>
      </c>
      <c r="D159" s="38" t="s">
        <v>195</v>
      </c>
      <c r="E159" s="16" t="s">
        <v>190</v>
      </c>
      <c r="F159" s="17">
        <v>0</v>
      </c>
      <c r="G159" s="17">
        <v>0.76368778944015503</v>
      </c>
      <c r="H159" s="17">
        <v>0</v>
      </c>
      <c r="I159" s="28">
        <f t="shared" ref="I159" si="54">SUM(F159:F160)</f>
        <v>11.483680725097656</v>
      </c>
      <c r="J159" s="28">
        <f>F159/(F159+F160)</f>
        <v>0</v>
      </c>
      <c r="K159" s="34"/>
    </row>
    <row r="160" spans="2:11" x14ac:dyDescent="0.35">
      <c r="B160" s="16" t="s">
        <v>141</v>
      </c>
      <c r="C160" s="16" t="s">
        <v>105</v>
      </c>
      <c r="D160" s="39"/>
      <c r="E160" s="16" t="s">
        <v>186</v>
      </c>
      <c r="F160" s="17">
        <v>11.483680725097656</v>
      </c>
      <c r="G160" s="17">
        <v>15.187141418457031</v>
      </c>
      <c r="H160" s="17">
        <v>8.4390525817871094</v>
      </c>
      <c r="I160" s="29"/>
      <c r="J160" s="29"/>
      <c r="K160" s="34"/>
    </row>
    <row r="161" spans="2:11" x14ac:dyDescent="0.35">
      <c r="B161" s="16" t="s">
        <v>159</v>
      </c>
      <c r="C161" s="16" t="s">
        <v>105</v>
      </c>
      <c r="D161" s="38" t="s">
        <v>196</v>
      </c>
      <c r="E161" s="16" t="s">
        <v>191</v>
      </c>
      <c r="F161" s="17">
        <v>0</v>
      </c>
      <c r="G161" s="17">
        <v>0.72444683313369751</v>
      </c>
      <c r="H161" s="17">
        <v>0</v>
      </c>
      <c r="I161" s="28">
        <f t="shared" ref="I161" si="55">SUM(F161:F162)</f>
        <v>11.135323333740235</v>
      </c>
      <c r="J161" s="28">
        <f>F161/(F161+F162)</f>
        <v>0</v>
      </c>
      <c r="K161" s="34"/>
    </row>
    <row r="162" spans="2:11" x14ac:dyDescent="0.35">
      <c r="B162" s="16" t="s">
        <v>159</v>
      </c>
      <c r="C162" s="16" t="s">
        <v>105</v>
      </c>
      <c r="D162" s="39"/>
      <c r="E162" s="16" t="s">
        <v>187</v>
      </c>
      <c r="F162" s="17">
        <v>11.135323333740235</v>
      </c>
      <c r="G162" s="17">
        <v>14.683340072631836</v>
      </c>
      <c r="H162" s="17">
        <v>8.2121715545654297</v>
      </c>
      <c r="I162" s="29"/>
      <c r="J162" s="29"/>
      <c r="K162" s="35"/>
    </row>
  </sheetData>
  <autoFilter ref="B2:K2" xr:uid="{2B0F4A0C-69A6-DD46-83BD-6305AD8368D0}">
    <sortState xmlns:xlrd2="http://schemas.microsoft.com/office/spreadsheetml/2017/richdata2" ref="B3:K162">
      <sortCondition ref="C2:C162"/>
    </sortState>
  </autoFilter>
  <mergeCells count="256">
    <mergeCell ref="D153:D154"/>
    <mergeCell ref="D155:D156"/>
    <mergeCell ref="D157:D158"/>
    <mergeCell ref="D159:D160"/>
    <mergeCell ref="D161:D162"/>
    <mergeCell ref="D143:D144"/>
    <mergeCell ref="D145:D146"/>
    <mergeCell ref="D147:D148"/>
    <mergeCell ref="D149:D150"/>
    <mergeCell ref="D151:D152"/>
    <mergeCell ref="D133:D134"/>
    <mergeCell ref="D135:D136"/>
    <mergeCell ref="D137:D138"/>
    <mergeCell ref="D139:D140"/>
    <mergeCell ref="D141:D142"/>
    <mergeCell ref="D123:D124"/>
    <mergeCell ref="D125:D126"/>
    <mergeCell ref="D127:D128"/>
    <mergeCell ref="D129:D130"/>
    <mergeCell ref="D131:D132"/>
    <mergeCell ref="D113:D114"/>
    <mergeCell ref="D115:D116"/>
    <mergeCell ref="D117:D118"/>
    <mergeCell ref="D119:D120"/>
    <mergeCell ref="D121:D122"/>
    <mergeCell ref="D103:D104"/>
    <mergeCell ref="D105:D106"/>
    <mergeCell ref="D107:D108"/>
    <mergeCell ref="D109:D110"/>
    <mergeCell ref="D111:D112"/>
    <mergeCell ref="D93:D94"/>
    <mergeCell ref="D95:D96"/>
    <mergeCell ref="D97:D98"/>
    <mergeCell ref="D99:D100"/>
    <mergeCell ref="D101:D102"/>
    <mergeCell ref="D83:D84"/>
    <mergeCell ref="D85:D86"/>
    <mergeCell ref="D87:D88"/>
    <mergeCell ref="D89:D90"/>
    <mergeCell ref="D91:D92"/>
    <mergeCell ref="D73:D74"/>
    <mergeCell ref="D75:D76"/>
    <mergeCell ref="D77:D78"/>
    <mergeCell ref="D79:D80"/>
    <mergeCell ref="D81:D82"/>
    <mergeCell ref="D63:D64"/>
    <mergeCell ref="D65:D66"/>
    <mergeCell ref="D67:D68"/>
    <mergeCell ref="D69:D70"/>
    <mergeCell ref="D71:D72"/>
    <mergeCell ref="D53:D54"/>
    <mergeCell ref="D55:D56"/>
    <mergeCell ref="D57:D58"/>
    <mergeCell ref="D59:D60"/>
    <mergeCell ref="D61:D62"/>
    <mergeCell ref="D43:D44"/>
    <mergeCell ref="D45:D46"/>
    <mergeCell ref="D47:D48"/>
    <mergeCell ref="D49:D50"/>
    <mergeCell ref="D51:D52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D13:D14"/>
    <mergeCell ref="D15:D16"/>
    <mergeCell ref="D17:D18"/>
    <mergeCell ref="D19:D20"/>
    <mergeCell ref="D21:D22"/>
    <mergeCell ref="D3:D4"/>
    <mergeCell ref="D11:D12"/>
    <mergeCell ref="D9:D10"/>
    <mergeCell ref="D7:D8"/>
    <mergeCell ref="D5:D6"/>
    <mergeCell ref="J89:J90"/>
    <mergeCell ref="J91:J92"/>
    <mergeCell ref="J45:J46"/>
    <mergeCell ref="J35:J36"/>
    <mergeCell ref="J37:J38"/>
    <mergeCell ref="J39:J40"/>
    <mergeCell ref="J41:J42"/>
    <mergeCell ref="J43:J44"/>
    <mergeCell ref="J69:J70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33:J34"/>
    <mergeCell ref="J15:J16"/>
    <mergeCell ref="J17:J18"/>
    <mergeCell ref="J19:J20"/>
    <mergeCell ref="J21:J22"/>
    <mergeCell ref="K143:K152"/>
    <mergeCell ref="K153:K162"/>
    <mergeCell ref="K133:K142"/>
    <mergeCell ref="K123:K132"/>
    <mergeCell ref="K103:K112"/>
    <mergeCell ref="K113:K122"/>
    <mergeCell ref="K93:K102"/>
    <mergeCell ref="J141:J142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J139:J140"/>
    <mergeCell ref="K83:K92"/>
    <mergeCell ref="J155:J156"/>
    <mergeCell ref="J157:J158"/>
    <mergeCell ref="J159:J160"/>
    <mergeCell ref="J161:J162"/>
    <mergeCell ref="J143:J144"/>
    <mergeCell ref="J145:J146"/>
    <mergeCell ref="J147:J148"/>
    <mergeCell ref="J149:J150"/>
    <mergeCell ref="J151:J152"/>
    <mergeCell ref="J153:J154"/>
    <mergeCell ref="J107:J108"/>
    <mergeCell ref="J109:J110"/>
    <mergeCell ref="J111:J112"/>
    <mergeCell ref="J113:J114"/>
    <mergeCell ref="J115:J116"/>
    <mergeCell ref="J93:J94"/>
    <mergeCell ref="J117:J118"/>
    <mergeCell ref="J95:J96"/>
    <mergeCell ref="J97:J98"/>
    <mergeCell ref="J99:J100"/>
    <mergeCell ref="J101:J102"/>
    <mergeCell ref="J103:J104"/>
    <mergeCell ref="J105:J106"/>
    <mergeCell ref="I63:I64"/>
    <mergeCell ref="I65:I66"/>
    <mergeCell ref="I73:I74"/>
    <mergeCell ref="I75:I76"/>
    <mergeCell ref="I83:I84"/>
    <mergeCell ref="K3:K12"/>
    <mergeCell ref="K13:K22"/>
    <mergeCell ref="K23:K32"/>
    <mergeCell ref="K33:K42"/>
    <mergeCell ref="K43:K52"/>
    <mergeCell ref="J23:J24"/>
    <mergeCell ref="J25:J26"/>
    <mergeCell ref="K53:K62"/>
    <mergeCell ref="K63:K72"/>
    <mergeCell ref="K73:K82"/>
    <mergeCell ref="J3:J4"/>
    <mergeCell ref="J5:J6"/>
    <mergeCell ref="J7:J8"/>
    <mergeCell ref="J9:J10"/>
    <mergeCell ref="J11:J12"/>
    <mergeCell ref="J13:J14"/>
    <mergeCell ref="J27:J28"/>
    <mergeCell ref="J29:J30"/>
    <mergeCell ref="J31:J32"/>
    <mergeCell ref="I3:I4"/>
    <mergeCell ref="I5:I6"/>
    <mergeCell ref="I13:I14"/>
    <mergeCell ref="I15:I16"/>
    <mergeCell ref="I23:I24"/>
    <mergeCell ref="I25:I26"/>
    <mergeCell ref="I33:I34"/>
    <mergeCell ref="I35:I36"/>
    <mergeCell ref="I43:I44"/>
    <mergeCell ref="I37:I38"/>
    <mergeCell ref="I39:I40"/>
    <mergeCell ref="I41:I42"/>
    <mergeCell ref="I7:I8"/>
    <mergeCell ref="I9:I10"/>
    <mergeCell ref="I11:I12"/>
    <mergeCell ref="I17:I18"/>
    <mergeCell ref="I19:I20"/>
    <mergeCell ref="I21:I22"/>
    <mergeCell ref="I27:I28"/>
    <mergeCell ref="I29:I30"/>
    <mergeCell ref="I31:I32"/>
    <mergeCell ref="I93:I94"/>
    <mergeCell ref="I95:I96"/>
    <mergeCell ref="I103:I104"/>
    <mergeCell ref="I105:I106"/>
    <mergeCell ref="I113:I114"/>
    <mergeCell ref="I115:I116"/>
    <mergeCell ref="I123:I124"/>
    <mergeCell ref="I125:I126"/>
    <mergeCell ref="I97:I98"/>
    <mergeCell ref="I99:I100"/>
    <mergeCell ref="I101:I102"/>
    <mergeCell ref="I107:I108"/>
    <mergeCell ref="I109:I110"/>
    <mergeCell ref="I111:I112"/>
    <mergeCell ref="I117:I118"/>
    <mergeCell ref="I119:I120"/>
    <mergeCell ref="I121:I122"/>
    <mergeCell ref="I47:I48"/>
    <mergeCell ref="I49:I50"/>
    <mergeCell ref="I51:I52"/>
    <mergeCell ref="I57:I58"/>
    <mergeCell ref="I59:I60"/>
    <mergeCell ref="I61:I62"/>
    <mergeCell ref="I45:I46"/>
    <mergeCell ref="I53:I54"/>
    <mergeCell ref="I55:I56"/>
    <mergeCell ref="I67:I68"/>
    <mergeCell ref="I69:I70"/>
    <mergeCell ref="I71:I72"/>
    <mergeCell ref="I77:I78"/>
    <mergeCell ref="I79:I80"/>
    <mergeCell ref="I81:I82"/>
    <mergeCell ref="I87:I88"/>
    <mergeCell ref="I89:I90"/>
    <mergeCell ref="I91:I92"/>
    <mergeCell ref="I85:I86"/>
    <mergeCell ref="I157:I158"/>
    <mergeCell ref="I159:I160"/>
    <mergeCell ref="I161:I162"/>
    <mergeCell ref="I127:I128"/>
    <mergeCell ref="I129:I130"/>
    <mergeCell ref="I131:I132"/>
    <mergeCell ref="I137:I138"/>
    <mergeCell ref="I139:I140"/>
    <mergeCell ref="I141:I142"/>
    <mergeCell ref="I147:I148"/>
    <mergeCell ref="I149:I150"/>
    <mergeCell ref="I151:I152"/>
    <mergeCell ref="I133:I134"/>
    <mergeCell ref="I135:I136"/>
    <mergeCell ref="I143:I144"/>
    <mergeCell ref="I145:I146"/>
    <mergeCell ref="I153:I154"/>
    <mergeCell ref="I155:I156"/>
  </mergeCells>
  <pageMargins left="0.7" right="0.7" top="0.75" bottom="0.75" header="0.3" footer="0.3"/>
  <ignoredErrors>
    <ignoredError sqref="I5:I16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2A5B-8490-40AD-A686-1DA0DDDFDB15}">
  <dimension ref="A2:K162"/>
  <sheetViews>
    <sheetView showGridLines="0" zoomScale="60" zoomScaleNormal="60" workbookViewId="0">
      <selection activeCell="J1" sqref="J1:J1048576"/>
    </sheetView>
  </sheetViews>
  <sheetFormatPr defaultColWidth="10.90625" defaultRowHeight="14.5" x14ac:dyDescent="0.35"/>
  <cols>
    <col min="2" max="2" width="10.90625" style="13"/>
    <col min="3" max="3" width="18.453125" style="13" bestFit="1" customWidth="1"/>
    <col min="4" max="5" width="20.6328125" style="13" bestFit="1" customWidth="1"/>
    <col min="6" max="6" width="21.453125" style="14" customWidth="1"/>
    <col min="7" max="8" width="27.453125" style="14" customWidth="1"/>
    <col min="9" max="9" width="20.1796875" style="15" customWidth="1"/>
    <col min="10" max="10" width="16" style="15" customWidth="1"/>
    <col min="11" max="11" width="16.1796875" style="14" customWidth="1"/>
  </cols>
  <sheetData>
    <row r="2" spans="1:11" ht="30" customHeight="1" x14ac:dyDescent="0.35">
      <c r="B2" s="11" t="s">
        <v>0</v>
      </c>
      <c r="C2" s="11" t="s">
        <v>1</v>
      </c>
      <c r="D2" s="11" t="s">
        <v>192</v>
      </c>
      <c r="E2" s="11" t="s">
        <v>197</v>
      </c>
      <c r="F2" s="18" t="s">
        <v>200</v>
      </c>
      <c r="G2" s="18" t="s">
        <v>201</v>
      </c>
      <c r="H2" s="18" t="s">
        <v>199</v>
      </c>
      <c r="I2" s="18" t="s">
        <v>198</v>
      </c>
      <c r="J2" s="18" t="s">
        <v>183</v>
      </c>
      <c r="K2" s="12" t="s">
        <v>181</v>
      </c>
    </row>
    <row r="3" spans="1:11" x14ac:dyDescent="0.35">
      <c r="A3" s="20">
        <v>44228</v>
      </c>
      <c r="B3" s="16" t="s">
        <v>139</v>
      </c>
      <c r="C3" s="16" t="s">
        <v>101</v>
      </c>
      <c r="D3" s="36"/>
      <c r="E3" s="16" t="s">
        <v>162</v>
      </c>
      <c r="F3" s="17">
        <v>11.396118927001961</v>
      </c>
      <c r="G3" s="17">
        <v>15.8334617614746</v>
      </c>
      <c r="H3" s="17">
        <v>7.8788962364196804</v>
      </c>
      <c r="I3" s="30"/>
      <c r="J3" s="30"/>
      <c r="K3" s="28">
        <v>302.76066881106362</v>
      </c>
    </row>
    <row r="4" spans="1:11" x14ac:dyDescent="0.35">
      <c r="A4" s="20">
        <v>44228</v>
      </c>
      <c r="B4" s="16" t="s">
        <v>163</v>
      </c>
      <c r="C4" s="16" t="s">
        <v>101</v>
      </c>
      <c r="D4" s="37"/>
      <c r="E4" s="16" t="s">
        <v>164</v>
      </c>
      <c r="F4" s="17">
        <v>12.803968811035158</v>
      </c>
      <c r="G4" s="17">
        <v>17.973833084106442</v>
      </c>
      <c r="H4" s="17">
        <v>8.7379217147827202</v>
      </c>
      <c r="I4" s="31"/>
      <c r="J4" s="31"/>
      <c r="K4" s="32"/>
    </row>
    <row r="5" spans="1:11" x14ac:dyDescent="0.35">
      <c r="A5" s="20">
        <v>44228</v>
      </c>
      <c r="B5" s="16" t="s">
        <v>100</v>
      </c>
      <c r="C5" s="16" t="s">
        <v>101</v>
      </c>
      <c r="D5" s="38" t="s">
        <v>193</v>
      </c>
      <c r="E5" s="16" t="s">
        <v>188</v>
      </c>
      <c r="F5" s="17">
        <v>0.97244052886962895</v>
      </c>
      <c r="G5" s="17">
        <v>2.293093204498291</v>
      </c>
      <c r="H5" s="17">
        <v>0.29341274499893188</v>
      </c>
      <c r="I5" s="28">
        <f>SUM(F5:F6)</f>
        <v>11.923998451232912</v>
      </c>
      <c r="J5" s="28">
        <f>F5/(F5+F6)</f>
        <v>8.1553225023195217E-2</v>
      </c>
      <c r="K5" s="32"/>
    </row>
    <row r="6" spans="1:11" x14ac:dyDescent="0.35">
      <c r="A6" s="20">
        <v>44228</v>
      </c>
      <c r="B6" s="16" t="s">
        <v>100</v>
      </c>
      <c r="C6" s="16" t="s">
        <v>101</v>
      </c>
      <c r="D6" s="39"/>
      <c r="E6" s="16" t="s">
        <v>184</v>
      </c>
      <c r="F6" s="17">
        <v>10.951557922363282</v>
      </c>
      <c r="G6" s="17">
        <v>14.483147621154785</v>
      </c>
      <c r="H6" s="17">
        <v>8.0481300354003906</v>
      </c>
      <c r="I6" s="29"/>
      <c r="J6" s="29"/>
      <c r="K6" s="32"/>
    </row>
    <row r="7" spans="1:11" x14ac:dyDescent="0.35">
      <c r="A7" s="20">
        <v>44228</v>
      </c>
      <c r="B7" s="16" t="s">
        <v>121</v>
      </c>
      <c r="C7" s="16" t="s">
        <v>101</v>
      </c>
      <c r="D7" s="38" t="s">
        <v>194</v>
      </c>
      <c r="E7" s="16" t="s">
        <v>189</v>
      </c>
      <c r="F7" s="17">
        <v>0.24226529598236085</v>
      </c>
      <c r="G7" s="17">
        <v>1.1571716070175171</v>
      </c>
      <c r="H7" s="17">
        <v>1.0174891911447048E-2</v>
      </c>
      <c r="I7" s="28">
        <f>SUM(F7:F8)</f>
        <v>10.670952582359313</v>
      </c>
      <c r="J7" s="28">
        <f>F7/(F7+F8)</f>
        <v>2.270324922845799E-2</v>
      </c>
      <c r="K7" s="32"/>
    </row>
    <row r="8" spans="1:11" x14ac:dyDescent="0.35">
      <c r="A8" s="20">
        <v>44228</v>
      </c>
      <c r="B8" s="16" t="s">
        <v>121</v>
      </c>
      <c r="C8" s="16" t="s">
        <v>101</v>
      </c>
      <c r="D8" s="39"/>
      <c r="E8" s="16" t="s">
        <v>185</v>
      </c>
      <c r="F8" s="17">
        <v>10.428687286376952</v>
      </c>
      <c r="G8" s="17">
        <v>13.876203536987305</v>
      </c>
      <c r="H8" s="17">
        <v>7.6070232391357422</v>
      </c>
      <c r="I8" s="29"/>
      <c r="J8" s="29"/>
      <c r="K8" s="32"/>
    </row>
    <row r="9" spans="1:11" x14ac:dyDescent="0.35">
      <c r="A9" s="20">
        <v>44228</v>
      </c>
      <c r="B9" s="16" t="s">
        <v>139</v>
      </c>
      <c r="C9" s="16" t="s">
        <v>101</v>
      </c>
      <c r="D9" s="38" t="s">
        <v>195</v>
      </c>
      <c r="E9" s="16" t="s">
        <v>190</v>
      </c>
      <c r="F9" s="17">
        <v>0</v>
      </c>
      <c r="G9" s="17">
        <v>0.74030941724777222</v>
      </c>
      <c r="H9" s="17">
        <v>0</v>
      </c>
      <c r="I9" s="28">
        <f>SUM(F9:F10)</f>
        <v>10.884089660644531</v>
      </c>
      <c r="J9" s="28">
        <f>F9/(F9+F10)</f>
        <v>0</v>
      </c>
      <c r="K9" s="32"/>
    </row>
    <row r="10" spans="1:11" x14ac:dyDescent="0.35">
      <c r="A10" s="20">
        <v>44228</v>
      </c>
      <c r="B10" s="16" t="s">
        <v>139</v>
      </c>
      <c r="C10" s="16" t="s">
        <v>101</v>
      </c>
      <c r="D10" s="39"/>
      <c r="E10" s="16" t="s">
        <v>186</v>
      </c>
      <c r="F10" s="17">
        <v>10.884089660644531</v>
      </c>
      <c r="G10" s="17">
        <v>14.437253952026367</v>
      </c>
      <c r="H10" s="17">
        <v>7.9693856239318848</v>
      </c>
      <c r="I10" s="29"/>
      <c r="J10" s="29"/>
      <c r="K10" s="32"/>
    </row>
    <row r="11" spans="1:11" x14ac:dyDescent="0.35">
      <c r="A11" s="20">
        <v>44228</v>
      </c>
      <c r="B11" s="16" t="s">
        <v>157</v>
      </c>
      <c r="C11" s="16" t="s">
        <v>101</v>
      </c>
      <c r="D11" s="38" t="s">
        <v>196</v>
      </c>
      <c r="E11" s="16" t="s">
        <v>191</v>
      </c>
      <c r="F11" s="17">
        <v>0</v>
      </c>
      <c r="G11" s="17">
        <v>0.78464102745056152</v>
      </c>
      <c r="H11" s="17">
        <v>0</v>
      </c>
      <c r="I11" s="28">
        <f>SUM(F11:F12)</f>
        <v>7.0759246826171873</v>
      </c>
      <c r="J11" s="28">
        <f>F11/(F11+F12)</f>
        <v>0</v>
      </c>
      <c r="K11" s="32"/>
    </row>
    <row r="12" spans="1:11" x14ac:dyDescent="0.35">
      <c r="A12" s="20">
        <v>44228</v>
      </c>
      <c r="B12" s="16" t="s">
        <v>157</v>
      </c>
      <c r="C12" s="16" t="s">
        <v>101</v>
      </c>
      <c r="D12" s="39"/>
      <c r="E12" s="16" t="s">
        <v>187</v>
      </c>
      <c r="F12" s="17">
        <v>7.0759246826171873</v>
      </c>
      <c r="G12" s="17">
        <v>10.104263305664063</v>
      </c>
      <c r="H12" s="17">
        <v>4.7239651679992676</v>
      </c>
      <c r="I12" s="29"/>
      <c r="J12" s="29"/>
      <c r="K12" s="29"/>
    </row>
    <row r="13" spans="1:11" x14ac:dyDescent="0.35">
      <c r="A13" s="20">
        <v>44296</v>
      </c>
      <c r="B13" s="16" t="s">
        <v>133</v>
      </c>
      <c r="C13" s="16" t="s">
        <v>89</v>
      </c>
      <c r="D13" s="36"/>
      <c r="E13" s="16" t="s">
        <v>162</v>
      </c>
      <c r="F13" s="17">
        <v>46.257296752929605</v>
      </c>
      <c r="G13" s="17">
        <v>54.00968170166</v>
      </c>
      <c r="H13" s="17">
        <v>38.517662048339837</v>
      </c>
      <c r="I13" s="30"/>
      <c r="J13" s="30"/>
      <c r="K13" s="28">
        <v>640.04654559836706</v>
      </c>
    </row>
    <row r="14" spans="1:11" x14ac:dyDescent="0.35">
      <c r="A14" s="20">
        <v>44296</v>
      </c>
      <c r="B14" s="16" t="s">
        <v>165</v>
      </c>
      <c r="C14" s="16" t="s">
        <v>89</v>
      </c>
      <c r="D14" s="37"/>
      <c r="E14" s="16" t="s">
        <v>164</v>
      </c>
      <c r="F14" s="17">
        <v>46.840121459960997</v>
      </c>
      <c r="G14" s="17">
        <v>55.091861724853601</v>
      </c>
      <c r="H14" s="17">
        <v>38.602821350097642</v>
      </c>
      <c r="I14" s="31"/>
      <c r="J14" s="31"/>
      <c r="K14" s="32"/>
    </row>
    <row r="15" spans="1:11" x14ac:dyDescent="0.35">
      <c r="A15" s="20">
        <v>44296</v>
      </c>
      <c r="B15" s="16" t="s">
        <v>88</v>
      </c>
      <c r="C15" s="16" t="s">
        <v>89</v>
      </c>
      <c r="D15" s="38" t="s">
        <v>193</v>
      </c>
      <c r="E15" s="16" t="s">
        <v>188</v>
      </c>
      <c r="F15" s="17">
        <v>19.25337371826172</v>
      </c>
      <c r="G15" s="17">
        <v>23.997364044189453</v>
      </c>
      <c r="H15" s="17">
        <v>15.182526588439941</v>
      </c>
      <c r="I15" s="28">
        <f>SUM(F15:F16)</f>
        <v>25.229097747802737</v>
      </c>
      <c r="J15" s="28">
        <f>F15/(F15+F16)</f>
        <v>0.76314158796814457</v>
      </c>
      <c r="K15" s="32"/>
    </row>
    <row r="16" spans="1:11" x14ac:dyDescent="0.35">
      <c r="A16" s="20">
        <v>44296</v>
      </c>
      <c r="B16" s="16" t="s">
        <v>88</v>
      </c>
      <c r="C16" s="16" t="s">
        <v>89</v>
      </c>
      <c r="D16" s="39"/>
      <c r="E16" s="16" t="s">
        <v>184</v>
      </c>
      <c r="F16" s="17">
        <v>5.9757240295410154</v>
      </c>
      <c r="G16" s="17">
        <v>8.775752067565918</v>
      </c>
      <c r="H16" s="17">
        <v>3.8467168807983398</v>
      </c>
      <c r="I16" s="29"/>
      <c r="J16" s="29"/>
      <c r="K16" s="32"/>
    </row>
    <row r="17" spans="1:11" x14ac:dyDescent="0.35">
      <c r="A17" s="20">
        <v>44296</v>
      </c>
      <c r="B17" s="16" t="s">
        <v>115</v>
      </c>
      <c r="C17" s="16" t="s">
        <v>89</v>
      </c>
      <c r="D17" s="38" t="s">
        <v>194</v>
      </c>
      <c r="E17" s="16" t="s">
        <v>189</v>
      </c>
      <c r="F17" s="17">
        <v>17.396997070312501</v>
      </c>
      <c r="G17" s="17">
        <v>21.993309020996094</v>
      </c>
      <c r="H17" s="17">
        <v>13.492867469787598</v>
      </c>
      <c r="I17" s="28">
        <f>SUM(F17:F18)</f>
        <v>23.545507431030273</v>
      </c>
      <c r="J17" s="28">
        <f>F17/(F17+F18)</f>
        <v>0.73886694186871749</v>
      </c>
      <c r="K17" s="32"/>
    </row>
    <row r="18" spans="1:11" x14ac:dyDescent="0.35">
      <c r="A18" s="20">
        <v>44296</v>
      </c>
      <c r="B18" s="16" t="s">
        <v>115</v>
      </c>
      <c r="C18" s="16" t="s">
        <v>89</v>
      </c>
      <c r="D18" s="39"/>
      <c r="E18" s="16" t="s">
        <v>185</v>
      </c>
      <c r="F18" s="17">
        <v>6.1485103607177738</v>
      </c>
      <c r="G18" s="17">
        <v>9.0295782089233398</v>
      </c>
      <c r="H18" s="17">
        <v>3.9579176902770996</v>
      </c>
      <c r="I18" s="29"/>
      <c r="J18" s="29"/>
      <c r="K18" s="32"/>
    </row>
    <row r="19" spans="1:11" x14ac:dyDescent="0.35">
      <c r="A19" s="20">
        <v>44296</v>
      </c>
      <c r="B19" s="16" t="s">
        <v>133</v>
      </c>
      <c r="C19" s="16" t="s">
        <v>89</v>
      </c>
      <c r="D19" s="38" t="s">
        <v>195</v>
      </c>
      <c r="E19" s="16" t="s">
        <v>190</v>
      </c>
      <c r="F19" s="17">
        <v>0.2412097930908203</v>
      </c>
      <c r="G19" s="17">
        <v>1.1521294116973877</v>
      </c>
      <c r="H19" s="17">
        <v>1.0130561888217926E-2</v>
      </c>
      <c r="I19" s="28">
        <f>SUM(F19:F20)</f>
        <v>9.4158840179443359</v>
      </c>
      <c r="J19" s="28">
        <f>F19/(F19+F20)</f>
        <v>2.5617328402849308E-2</v>
      </c>
      <c r="K19" s="32"/>
    </row>
    <row r="20" spans="1:11" x14ac:dyDescent="0.35">
      <c r="A20" s="20">
        <v>44296</v>
      </c>
      <c r="B20" s="16" t="s">
        <v>133</v>
      </c>
      <c r="C20" s="16" t="s">
        <v>89</v>
      </c>
      <c r="D20" s="39"/>
      <c r="E20" s="16" t="s">
        <v>186</v>
      </c>
      <c r="F20" s="17">
        <v>9.1746742248535149</v>
      </c>
      <c r="G20" s="17">
        <v>12.420997619628906</v>
      </c>
      <c r="H20" s="17">
        <v>6.5513062477111816</v>
      </c>
      <c r="I20" s="29"/>
      <c r="J20" s="29"/>
      <c r="K20" s="32"/>
    </row>
    <row r="21" spans="1:11" x14ac:dyDescent="0.35">
      <c r="A21" s="20">
        <v>44296</v>
      </c>
      <c r="B21" s="16" t="s">
        <v>151</v>
      </c>
      <c r="C21" s="16" t="s">
        <v>89</v>
      </c>
      <c r="D21" s="38" t="s">
        <v>196</v>
      </c>
      <c r="E21" s="16" t="s">
        <v>191</v>
      </c>
      <c r="F21" s="17">
        <v>2.5663316726684569</v>
      </c>
      <c r="G21" s="17">
        <v>4.5212759971618652</v>
      </c>
      <c r="H21" s="17">
        <v>1.2776015996932983</v>
      </c>
      <c r="I21" s="28">
        <f>SUM(F21:F22)</f>
        <v>21.59041156768799</v>
      </c>
      <c r="J21" s="28">
        <f>F21/(F21+F22)</f>
        <v>0.11886441648519591</v>
      </c>
      <c r="K21" s="32"/>
    </row>
    <row r="22" spans="1:11" x14ac:dyDescent="0.35">
      <c r="A22" s="20">
        <v>44296</v>
      </c>
      <c r="B22" s="16" t="s">
        <v>151</v>
      </c>
      <c r="C22" s="16" t="s">
        <v>89</v>
      </c>
      <c r="D22" s="39"/>
      <c r="E22" s="16" t="s">
        <v>187</v>
      </c>
      <c r="F22" s="17">
        <v>19.024079895019533</v>
      </c>
      <c r="G22" s="17">
        <v>23.711429595947266</v>
      </c>
      <c r="H22" s="17">
        <v>15.001790046691895</v>
      </c>
      <c r="I22" s="29"/>
      <c r="J22" s="29"/>
      <c r="K22" s="29"/>
    </row>
    <row r="23" spans="1:11" x14ac:dyDescent="0.35">
      <c r="A23" s="20">
        <v>44239</v>
      </c>
      <c r="B23" s="16" t="s">
        <v>138</v>
      </c>
      <c r="C23" s="16" t="s">
        <v>99</v>
      </c>
      <c r="D23" s="36"/>
      <c r="E23" s="16" t="s">
        <v>162</v>
      </c>
      <c r="F23" s="17">
        <v>13.667550659179678</v>
      </c>
      <c r="G23" s="17">
        <v>18.578718185424801</v>
      </c>
      <c r="H23" s="17">
        <v>9.7113313674926793</v>
      </c>
      <c r="I23" s="30"/>
      <c r="J23" s="30"/>
      <c r="K23" s="28">
        <v>498.49245367320509</v>
      </c>
    </row>
    <row r="24" spans="1:11" x14ac:dyDescent="0.35">
      <c r="A24" s="20">
        <v>44239</v>
      </c>
      <c r="B24" s="16" t="s">
        <v>166</v>
      </c>
      <c r="C24" s="16" t="s">
        <v>99</v>
      </c>
      <c r="D24" s="37"/>
      <c r="E24" s="16" t="s">
        <v>164</v>
      </c>
      <c r="F24" s="17">
        <v>10.76486511230468</v>
      </c>
      <c r="G24" s="17">
        <v>15.81270027160644</v>
      </c>
      <c r="H24" s="17">
        <v>6.9283452033996404</v>
      </c>
      <c r="I24" s="31"/>
      <c r="J24" s="31"/>
      <c r="K24" s="32"/>
    </row>
    <row r="25" spans="1:11" x14ac:dyDescent="0.35">
      <c r="A25" s="20">
        <v>44239</v>
      </c>
      <c r="B25" s="16" t="s">
        <v>98</v>
      </c>
      <c r="C25" s="16" t="s">
        <v>99</v>
      </c>
      <c r="D25" s="38" t="s">
        <v>193</v>
      </c>
      <c r="E25" s="16" t="s">
        <v>188</v>
      </c>
      <c r="F25" s="17">
        <v>0</v>
      </c>
      <c r="G25" s="17">
        <v>0.80774706602096558</v>
      </c>
      <c r="H25" s="17">
        <v>0</v>
      </c>
      <c r="I25" s="28">
        <f t="shared" ref="I25" si="0">SUM(F25:F26)</f>
        <v>8.9047378540039066</v>
      </c>
      <c r="J25" s="28">
        <f>F25/(F25+F26)</f>
        <v>0</v>
      </c>
      <c r="K25" s="32"/>
    </row>
    <row r="26" spans="1:11" x14ac:dyDescent="0.35">
      <c r="A26" s="20">
        <v>44239</v>
      </c>
      <c r="B26" s="16" t="s">
        <v>98</v>
      </c>
      <c r="C26" s="16" t="s">
        <v>99</v>
      </c>
      <c r="D26" s="39"/>
      <c r="E26" s="16" t="s">
        <v>184</v>
      </c>
      <c r="F26" s="17">
        <v>8.9047378540039066</v>
      </c>
      <c r="G26" s="17">
        <v>12.311880111694336</v>
      </c>
      <c r="H26" s="17">
        <v>6.1940250396728516</v>
      </c>
      <c r="I26" s="29"/>
      <c r="J26" s="29"/>
      <c r="K26" s="32"/>
    </row>
    <row r="27" spans="1:11" x14ac:dyDescent="0.35">
      <c r="A27" s="20">
        <v>44239</v>
      </c>
      <c r="B27" s="16" t="s">
        <v>120</v>
      </c>
      <c r="C27" s="16" t="s">
        <v>99</v>
      </c>
      <c r="D27" s="38" t="s">
        <v>194</v>
      </c>
      <c r="E27" s="16" t="s">
        <v>189</v>
      </c>
      <c r="F27" s="17">
        <v>0.51441650390625004</v>
      </c>
      <c r="G27" s="17">
        <v>1.6478745937347412</v>
      </c>
      <c r="H27" s="17">
        <v>7.793048769235611E-2</v>
      </c>
      <c r="I27" s="28">
        <f t="shared" ref="I27" si="1">SUM(F27:F28)</f>
        <v>11.07121047973633</v>
      </c>
      <c r="J27" s="28">
        <f>F27/(F27+F28)</f>
        <v>4.6464341441957782E-2</v>
      </c>
      <c r="K27" s="32"/>
    </row>
    <row r="28" spans="1:11" x14ac:dyDescent="0.35">
      <c r="A28" s="20">
        <v>44239</v>
      </c>
      <c r="B28" s="16" t="s">
        <v>120</v>
      </c>
      <c r="C28" s="16" t="s">
        <v>99</v>
      </c>
      <c r="D28" s="39"/>
      <c r="E28" s="16" t="s">
        <v>185</v>
      </c>
      <c r="F28" s="17">
        <v>10.556793975830079</v>
      </c>
      <c r="G28" s="17">
        <v>14.139382362365723</v>
      </c>
      <c r="H28" s="17">
        <v>7.6386919021606445</v>
      </c>
      <c r="I28" s="29"/>
      <c r="J28" s="29"/>
      <c r="K28" s="32"/>
    </row>
    <row r="29" spans="1:11" x14ac:dyDescent="0.35">
      <c r="A29" s="20">
        <v>44239</v>
      </c>
      <c r="B29" s="16" t="s">
        <v>138</v>
      </c>
      <c r="C29" s="16" t="s">
        <v>99</v>
      </c>
      <c r="D29" s="38" t="s">
        <v>195</v>
      </c>
      <c r="E29" s="16" t="s">
        <v>190</v>
      </c>
      <c r="F29" s="17">
        <v>0</v>
      </c>
      <c r="G29" s="17">
        <v>0.7249683141708374</v>
      </c>
      <c r="H29" s="17">
        <v>0</v>
      </c>
      <c r="I29" s="28">
        <f t="shared" ref="I29" si="2">SUM(F29:F30)</f>
        <v>7.5067474365234377</v>
      </c>
      <c r="J29" s="28">
        <f>F29/(F29+F30)</f>
        <v>0</v>
      </c>
      <c r="K29" s="32"/>
    </row>
    <row r="30" spans="1:11" x14ac:dyDescent="0.35">
      <c r="A30" s="20">
        <v>44239</v>
      </c>
      <c r="B30" s="16" t="s">
        <v>138</v>
      </c>
      <c r="C30" s="16" t="s">
        <v>99</v>
      </c>
      <c r="D30" s="39"/>
      <c r="E30" s="16" t="s">
        <v>186</v>
      </c>
      <c r="F30" s="17">
        <v>7.5067474365234377</v>
      </c>
      <c r="G30" s="17">
        <v>10.480307579040527</v>
      </c>
      <c r="H30" s="17">
        <v>5.1580281257629395</v>
      </c>
      <c r="I30" s="29"/>
      <c r="J30" s="29"/>
      <c r="K30" s="32"/>
    </row>
    <row r="31" spans="1:11" x14ac:dyDescent="0.35">
      <c r="A31" s="20">
        <v>44239</v>
      </c>
      <c r="B31" s="16" t="s">
        <v>156</v>
      </c>
      <c r="C31" s="16" t="s">
        <v>99</v>
      </c>
      <c r="D31" s="38" t="s">
        <v>196</v>
      </c>
      <c r="E31" s="16" t="s">
        <v>191</v>
      </c>
      <c r="F31" s="17">
        <v>0</v>
      </c>
      <c r="G31" s="17">
        <v>0.74551582336425781</v>
      </c>
      <c r="H31" s="17">
        <v>0</v>
      </c>
      <c r="I31" s="28">
        <f t="shared" ref="I31" si="3">SUM(F31:F32)</f>
        <v>11.459539794921875</v>
      </c>
      <c r="J31" s="28">
        <f>F31/(F31+F32)</f>
        <v>0</v>
      </c>
      <c r="K31" s="32"/>
    </row>
    <row r="32" spans="1:11" x14ac:dyDescent="0.35">
      <c r="A32" s="20">
        <v>44239</v>
      </c>
      <c r="B32" s="16" t="s">
        <v>156</v>
      </c>
      <c r="C32" s="16" t="s">
        <v>99</v>
      </c>
      <c r="D32" s="39"/>
      <c r="E32" s="16" t="s">
        <v>187</v>
      </c>
      <c r="F32" s="17">
        <v>11.459539794921875</v>
      </c>
      <c r="G32" s="17">
        <v>15.111024856567383</v>
      </c>
      <c r="H32" s="17">
        <v>8.4512004852294922</v>
      </c>
      <c r="I32" s="29"/>
      <c r="J32" s="29"/>
      <c r="K32" s="29"/>
    </row>
    <row r="33" spans="1:11" x14ac:dyDescent="0.35">
      <c r="A33" s="20">
        <v>44270</v>
      </c>
      <c r="B33" s="16" t="s">
        <v>136</v>
      </c>
      <c r="C33" s="16" t="s">
        <v>95</v>
      </c>
      <c r="D33" s="36"/>
      <c r="E33" s="16" t="s">
        <v>162</v>
      </c>
      <c r="F33" s="17">
        <v>16.613201904296879</v>
      </c>
      <c r="G33" s="17">
        <v>22.181846618652362</v>
      </c>
      <c r="H33" s="17">
        <v>12.06801509857176</v>
      </c>
      <c r="I33" s="30"/>
      <c r="J33" s="30"/>
      <c r="K33" s="28">
        <v>548.38513446921093</v>
      </c>
    </row>
    <row r="34" spans="1:11" x14ac:dyDescent="0.35">
      <c r="A34" s="20">
        <v>44270</v>
      </c>
      <c r="B34" s="16" t="s">
        <v>167</v>
      </c>
      <c r="C34" s="16" t="s">
        <v>95</v>
      </c>
      <c r="D34" s="37"/>
      <c r="E34" s="16" t="s">
        <v>164</v>
      </c>
      <c r="F34" s="17">
        <v>16.424101257324217</v>
      </c>
      <c r="G34" s="17">
        <v>21.858190536499041</v>
      </c>
      <c r="H34" s="17">
        <v>11.978208541870121</v>
      </c>
      <c r="I34" s="31"/>
      <c r="J34" s="31"/>
      <c r="K34" s="32"/>
    </row>
    <row r="35" spans="1:11" x14ac:dyDescent="0.35">
      <c r="A35" s="20">
        <v>44270</v>
      </c>
      <c r="B35" s="16" t="s">
        <v>94</v>
      </c>
      <c r="C35" s="16" t="s">
        <v>95</v>
      </c>
      <c r="D35" s="38" t="s">
        <v>193</v>
      </c>
      <c r="E35" s="16" t="s">
        <v>188</v>
      </c>
      <c r="F35" s="17">
        <v>4.9253047943115238</v>
      </c>
      <c r="G35" s="17">
        <v>7.424159049987793</v>
      </c>
      <c r="H35" s="17">
        <v>3.0626873970031738</v>
      </c>
      <c r="I35" s="28">
        <f t="shared" ref="I35" si="4">SUM(F35:F36)</f>
        <v>10.836289596557616</v>
      </c>
      <c r="J35" s="28">
        <f>F35/(F35+F36)</f>
        <v>0.45451948754453314</v>
      </c>
      <c r="K35" s="32"/>
    </row>
    <row r="36" spans="1:11" x14ac:dyDescent="0.35">
      <c r="A36" s="20">
        <v>44270</v>
      </c>
      <c r="B36" s="16" t="s">
        <v>94</v>
      </c>
      <c r="C36" s="16" t="s">
        <v>95</v>
      </c>
      <c r="D36" s="39"/>
      <c r="E36" s="16" t="s">
        <v>184</v>
      </c>
      <c r="F36" s="17">
        <v>5.9109848022460936</v>
      </c>
      <c r="G36" s="17">
        <v>8.614532470703125</v>
      </c>
      <c r="H36" s="17">
        <v>3.8432660102844238</v>
      </c>
      <c r="I36" s="29"/>
      <c r="J36" s="29"/>
      <c r="K36" s="32"/>
    </row>
    <row r="37" spans="1:11" x14ac:dyDescent="0.35">
      <c r="A37" s="20">
        <v>44270</v>
      </c>
      <c r="B37" s="16" t="s">
        <v>118</v>
      </c>
      <c r="C37" s="16" t="s">
        <v>95</v>
      </c>
      <c r="D37" s="38" t="s">
        <v>194</v>
      </c>
      <c r="E37" s="16" t="s">
        <v>189</v>
      </c>
      <c r="F37" s="17">
        <v>1.8416782379150392</v>
      </c>
      <c r="G37" s="17">
        <v>3.5872020721435547</v>
      </c>
      <c r="H37" s="17">
        <v>0.78236204385757446</v>
      </c>
      <c r="I37" s="28">
        <f t="shared" ref="I37" si="5">SUM(F37:F38)</f>
        <v>11.057284927368164</v>
      </c>
      <c r="J37" s="28">
        <f>F37/(F37+F38)</f>
        <v>0.16655790729934572</v>
      </c>
      <c r="K37" s="32"/>
    </row>
    <row r="38" spans="1:11" x14ac:dyDescent="0.35">
      <c r="A38" s="20">
        <v>44270</v>
      </c>
      <c r="B38" s="16" t="s">
        <v>118</v>
      </c>
      <c r="C38" s="16" t="s">
        <v>95</v>
      </c>
      <c r="D38" s="39"/>
      <c r="E38" s="16" t="s">
        <v>185</v>
      </c>
      <c r="F38" s="17">
        <v>9.215606689453125</v>
      </c>
      <c r="G38" s="17">
        <v>12.628642082214355</v>
      </c>
      <c r="H38" s="17">
        <v>6.4822187423706055</v>
      </c>
      <c r="I38" s="29"/>
      <c r="J38" s="29"/>
      <c r="K38" s="32"/>
    </row>
    <row r="39" spans="1:11" x14ac:dyDescent="0.35">
      <c r="A39" s="20">
        <v>44270</v>
      </c>
      <c r="B39" s="16" t="s">
        <v>136</v>
      </c>
      <c r="C39" s="16" t="s">
        <v>95</v>
      </c>
      <c r="D39" s="38" t="s">
        <v>195</v>
      </c>
      <c r="E39" s="16" t="s">
        <v>190</v>
      </c>
      <c r="F39" s="17">
        <v>0.27331972122192383</v>
      </c>
      <c r="G39" s="17">
        <v>1.3055181503295898</v>
      </c>
      <c r="H39" s="17">
        <v>1.1479109525680542E-2</v>
      </c>
      <c r="I39" s="28">
        <f t="shared" ref="I39" si="6">SUM(F39:F40)</f>
        <v>5.7427330970764157</v>
      </c>
      <c r="J39" s="28">
        <f>F39/(F39+F40)</f>
        <v>4.759401431368436E-2</v>
      </c>
      <c r="K39" s="32"/>
    </row>
    <row r="40" spans="1:11" x14ac:dyDescent="0.35">
      <c r="A40" s="20">
        <v>44270</v>
      </c>
      <c r="B40" s="16" t="s">
        <v>136</v>
      </c>
      <c r="C40" s="16" t="s">
        <v>95</v>
      </c>
      <c r="D40" s="39"/>
      <c r="E40" s="16" t="s">
        <v>186</v>
      </c>
      <c r="F40" s="17">
        <v>5.4694133758544918</v>
      </c>
      <c r="G40" s="17">
        <v>8.2445611953735352</v>
      </c>
      <c r="H40" s="17">
        <v>3.400954008102417</v>
      </c>
      <c r="I40" s="29"/>
      <c r="J40" s="29"/>
      <c r="K40" s="32"/>
    </row>
    <row r="41" spans="1:11" x14ac:dyDescent="0.35">
      <c r="A41" s="20">
        <v>44270</v>
      </c>
      <c r="B41" s="16" t="s">
        <v>154</v>
      </c>
      <c r="C41" s="16" t="s">
        <v>95</v>
      </c>
      <c r="D41" s="38" t="s">
        <v>196</v>
      </c>
      <c r="E41" s="16" t="s">
        <v>191</v>
      </c>
      <c r="F41" s="17">
        <v>0.28276295661926271</v>
      </c>
      <c r="G41" s="17">
        <v>1.3506290912628174</v>
      </c>
      <c r="H41" s="17">
        <v>1.1875701136887074E-2</v>
      </c>
      <c r="I41" s="28">
        <f t="shared" ref="I41" si="7">SUM(F41:F42)</f>
        <v>10.472948503494262</v>
      </c>
      <c r="J41" s="28">
        <f>F41/(F41+F42)</f>
        <v>2.6999364746701452E-2</v>
      </c>
      <c r="K41" s="32"/>
    </row>
    <row r="42" spans="1:11" x14ac:dyDescent="0.35">
      <c r="A42" s="20">
        <v>44270</v>
      </c>
      <c r="B42" s="16" t="s">
        <v>154</v>
      </c>
      <c r="C42" s="16" t="s">
        <v>95</v>
      </c>
      <c r="D42" s="39"/>
      <c r="E42" s="16" t="s">
        <v>187</v>
      </c>
      <c r="F42" s="17">
        <v>10.190185546875</v>
      </c>
      <c r="G42" s="17">
        <v>13.906315803527832</v>
      </c>
      <c r="H42" s="17">
        <v>7.2050065994262695</v>
      </c>
      <c r="I42" s="29"/>
      <c r="J42" s="29"/>
      <c r="K42" s="29"/>
    </row>
    <row r="43" spans="1:11" x14ac:dyDescent="0.35">
      <c r="A43" s="20">
        <v>44305</v>
      </c>
      <c r="B43" s="16" t="s">
        <v>132</v>
      </c>
      <c r="C43" s="16" t="s">
        <v>87</v>
      </c>
      <c r="D43" s="36"/>
      <c r="E43" s="16" t="s">
        <v>162</v>
      </c>
      <c r="F43" s="17">
        <v>31.531243896484398</v>
      </c>
      <c r="G43" s="17">
        <v>37.323036193847642</v>
      </c>
      <c r="H43" s="17">
        <v>25.746574401855479</v>
      </c>
      <c r="I43" s="30"/>
      <c r="J43" s="30"/>
      <c r="K43" s="28">
        <v>646.62951377708691</v>
      </c>
    </row>
    <row r="44" spans="1:11" x14ac:dyDescent="0.35">
      <c r="A44" s="20">
        <v>44305</v>
      </c>
      <c r="B44" s="16" t="s">
        <v>168</v>
      </c>
      <c r="C44" s="16" t="s">
        <v>87</v>
      </c>
      <c r="D44" s="37"/>
      <c r="E44" s="16" t="s">
        <v>164</v>
      </c>
      <c r="F44" s="17">
        <v>31.634863281249999</v>
      </c>
      <c r="G44" s="17">
        <v>39.442440032958999</v>
      </c>
      <c r="H44" s="17">
        <v>24.939186096191399</v>
      </c>
      <c r="I44" s="31"/>
      <c r="J44" s="31"/>
      <c r="K44" s="32"/>
    </row>
    <row r="45" spans="1:11" x14ac:dyDescent="0.35">
      <c r="A45" s="20">
        <v>44305</v>
      </c>
      <c r="B45" s="16" t="s">
        <v>86</v>
      </c>
      <c r="C45" s="16" t="s">
        <v>87</v>
      </c>
      <c r="D45" s="38" t="s">
        <v>193</v>
      </c>
      <c r="E45" s="16" t="s">
        <v>188</v>
      </c>
      <c r="F45" s="17">
        <v>11.338887023925782</v>
      </c>
      <c r="G45" s="17">
        <v>14.951868057250977</v>
      </c>
      <c r="H45" s="17">
        <v>8.3622503280639648</v>
      </c>
      <c r="I45" s="28">
        <f t="shared" ref="I45" si="8">SUM(F45:F46)</f>
        <v>16.26548080444336</v>
      </c>
      <c r="J45" s="28">
        <f>F45/(F45+F46)</f>
        <v>0.69711354741067699</v>
      </c>
      <c r="K45" s="32"/>
    </row>
    <row r="46" spans="1:11" x14ac:dyDescent="0.35">
      <c r="A46" s="20">
        <v>44305</v>
      </c>
      <c r="B46" s="16" t="s">
        <v>86</v>
      </c>
      <c r="C46" s="16" t="s">
        <v>87</v>
      </c>
      <c r="D46" s="39"/>
      <c r="E46" s="16" t="s">
        <v>184</v>
      </c>
      <c r="F46" s="17">
        <v>4.9265937805175781</v>
      </c>
      <c r="G46" s="17">
        <v>7.4261026382446289</v>
      </c>
      <c r="H46" s="17">
        <v>3.0634889602661133</v>
      </c>
      <c r="I46" s="29"/>
      <c r="J46" s="29"/>
      <c r="K46" s="32"/>
    </row>
    <row r="47" spans="1:11" x14ac:dyDescent="0.35">
      <c r="A47" s="20">
        <v>44305</v>
      </c>
      <c r="B47" s="16" t="s">
        <v>114</v>
      </c>
      <c r="C47" s="16" t="s">
        <v>87</v>
      </c>
      <c r="D47" s="38" t="s">
        <v>194</v>
      </c>
      <c r="E47" s="16" t="s">
        <v>189</v>
      </c>
      <c r="F47" s="17">
        <v>14.334562683105469</v>
      </c>
      <c r="G47" s="17">
        <v>18.39918327331543</v>
      </c>
      <c r="H47" s="17">
        <v>10.919478416442871</v>
      </c>
      <c r="I47" s="28">
        <f t="shared" ref="I47" si="9">SUM(F47:F48)</f>
        <v>17.851289367675783</v>
      </c>
      <c r="J47" s="28">
        <f>F47/(F47+F48)</f>
        <v>0.80299872955181462</v>
      </c>
      <c r="K47" s="32"/>
    </row>
    <row r="48" spans="1:11" x14ac:dyDescent="0.35">
      <c r="A48" s="20">
        <v>44305</v>
      </c>
      <c r="B48" s="16" t="s">
        <v>114</v>
      </c>
      <c r="C48" s="16" t="s">
        <v>87</v>
      </c>
      <c r="D48" s="39"/>
      <c r="E48" s="16" t="s">
        <v>185</v>
      </c>
      <c r="F48" s="17">
        <v>3.5167266845703127</v>
      </c>
      <c r="G48" s="17">
        <v>5.7099819183349609</v>
      </c>
      <c r="H48" s="17">
        <v>1.9735647439956665</v>
      </c>
      <c r="I48" s="29"/>
      <c r="J48" s="29"/>
      <c r="K48" s="32"/>
    </row>
    <row r="49" spans="1:11" x14ac:dyDescent="0.35">
      <c r="A49" s="20">
        <v>44305</v>
      </c>
      <c r="B49" s="16" t="s">
        <v>132</v>
      </c>
      <c r="C49" s="16" t="s">
        <v>87</v>
      </c>
      <c r="D49" s="38" t="s">
        <v>195</v>
      </c>
      <c r="E49" s="16" t="s">
        <v>190</v>
      </c>
      <c r="F49" s="17">
        <v>0</v>
      </c>
      <c r="G49" s="17">
        <v>0.75324279069900513</v>
      </c>
      <c r="H49" s="17">
        <v>0</v>
      </c>
      <c r="I49" s="28">
        <f t="shared" ref="I49" si="10">SUM(F49:F50)</f>
        <v>4.2756744384765621</v>
      </c>
      <c r="J49" s="28">
        <f>F49/(F49+F50)</f>
        <v>0</v>
      </c>
      <c r="K49" s="32"/>
    </row>
    <row r="50" spans="1:11" x14ac:dyDescent="0.35">
      <c r="A50" s="20">
        <v>44305</v>
      </c>
      <c r="B50" s="16" t="s">
        <v>132</v>
      </c>
      <c r="C50" s="16" t="s">
        <v>87</v>
      </c>
      <c r="D50" s="39"/>
      <c r="E50" s="16" t="s">
        <v>186</v>
      </c>
      <c r="F50" s="17">
        <v>4.2756744384765621</v>
      </c>
      <c r="G50" s="17">
        <v>6.6576519012451172</v>
      </c>
      <c r="H50" s="17">
        <v>2.5440609455108643</v>
      </c>
      <c r="I50" s="29"/>
      <c r="J50" s="29"/>
      <c r="K50" s="32"/>
    </row>
    <row r="51" spans="1:11" x14ac:dyDescent="0.35">
      <c r="A51" s="20">
        <v>44305</v>
      </c>
      <c r="B51" s="16" t="s">
        <v>150</v>
      </c>
      <c r="C51" s="16" t="s">
        <v>87</v>
      </c>
      <c r="D51" s="38" t="s">
        <v>196</v>
      </c>
      <c r="E51" s="16" t="s">
        <v>191</v>
      </c>
      <c r="F51" s="17">
        <v>0.25505447387695313</v>
      </c>
      <c r="G51" s="17">
        <v>1.2182648181915283</v>
      </c>
      <c r="H51" s="17">
        <v>1.071200892329216E-2</v>
      </c>
      <c r="I51" s="28">
        <f t="shared" ref="I51" si="11">SUM(F51:F52)</f>
        <v>14.815265655517578</v>
      </c>
      <c r="J51" s="28">
        <f>F51/(F51+F52)</f>
        <v>1.721565308428772E-2</v>
      </c>
      <c r="K51" s="32"/>
    </row>
    <row r="52" spans="1:11" x14ac:dyDescent="0.35">
      <c r="A52" s="20">
        <v>44305</v>
      </c>
      <c r="B52" s="16" t="s">
        <v>150</v>
      </c>
      <c r="C52" s="16" t="s">
        <v>87</v>
      </c>
      <c r="D52" s="39"/>
      <c r="E52" s="16" t="s">
        <v>187</v>
      </c>
      <c r="F52" s="17">
        <v>14.560211181640625</v>
      </c>
      <c r="G52" s="17">
        <v>18.688941955566406</v>
      </c>
      <c r="H52" s="17">
        <v>11.091305732727051</v>
      </c>
      <c r="I52" s="29"/>
      <c r="J52" s="29"/>
      <c r="K52" s="29"/>
    </row>
    <row r="53" spans="1:11" x14ac:dyDescent="0.35">
      <c r="A53" s="20">
        <v>44306</v>
      </c>
      <c r="B53" s="16" t="s">
        <v>131</v>
      </c>
      <c r="C53" s="16" t="s">
        <v>85</v>
      </c>
      <c r="D53" s="36"/>
      <c r="E53" s="16" t="s">
        <v>162</v>
      </c>
      <c r="F53" s="17">
        <v>37.585894775390599</v>
      </c>
      <c r="G53" s="17">
        <v>45.572376251220803</v>
      </c>
      <c r="H53" s="17">
        <v>30.599069595336921</v>
      </c>
      <c r="I53" s="30"/>
      <c r="J53" s="30"/>
      <c r="K53" s="28">
        <v>716.04806219970624</v>
      </c>
    </row>
    <row r="54" spans="1:11" x14ac:dyDescent="0.35">
      <c r="A54" s="20">
        <v>44306</v>
      </c>
      <c r="B54" s="16" t="s">
        <v>169</v>
      </c>
      <c r="C54" s="16" t="s">
        <v>85</v>
      </c>
      <c r="D54" s="37"/>
      <c r="E54" s="16" t="s">
        <v>164</v>
      </c>
      <c r="F54" s="17">
        <v>34.210614013671801</v>
      </c>
      <c r="G54" s="17">
        <v>41.906833648681598</v>
      </c>
      <c r="H54" s="17">
        <v>27.526229858398441</v>
      </c>
      <c r="I54" s="31"/>
      <c r="J54" s="31"/>
      <c r="K54" s="32"/>
    </row>
    <row r="55" spans="1:11" x14ac:dyDescent="0.35">
      <c r="A55" s="20">
        <v>44306</v>
      </c>
      <c r="B55" s="16" t="s">
        <v>84</v>
      </c>
      <c r="C55" s="16" t="s">
        <v>85</v>
      </c>
      <c r="D55" s="38" t="s">
        <v>193</v>
      </c>
      <c r="E55" s="16" t="s">
        <v>188</v>
      </c>
      <c r="F55" s="17">
        <v>15.349652099609376</v>
      </c>
      <c r="G55" s="17">
        <v>19.472856521606445</v>
      </c>
      <c r="H55" s="17">
        <v>11.85600757598877</v>
      </c>
      <c r="I55" s="28">
        <f t="shared" ref="I55" si="12">SUM(F55:F56)</f>
        <v>19.730160522460938</v>
      </c>
      <c r="J55" s="28">
        <f>F55/(F55+F56)</f>
        <v>0.77797907838282587</v>
      </c>
      <c r="K55" s="32"/>
    </row>
    <row r="56" spans="1:11" x14ac:dyDescent="0.35">
      <c r="A56" s="20">
        <v>44306</v>
      </c>
      <c r="B56" s="16" t="s">
        <v>84</v>
      </c>
      <c r="C56" s="16" t="s">
        <v>85</v>
      </c>
      <c r="D56" s="39"/>
      <c r="E56" s="16" t="s">
        <v>184</v>
      </c>
      <c r="F56" s="17">
        <v>4.3805084228515625</v>
      </c>
      <c r="G56" s="17">
        <v>6.7413454055786133</v>
      </c>
      <c r="H56" s="17">
        <v>2.648503303527832</v>
      </c>
      <c r="I56" s="29"/>
      <c r="J56" s="29"/>
      <c r="K56" s="32"/>
    </row>
    <row r="57" spans="1:11" x14ac:dyDescent="0.35">
      <c r="A57" s="20">
        <v>44306</v>
      </c>
      <c r="B57" s="16" t="s">
        <v>113</v>
      </c>
      <c r="C57" s="16" t="s">
        <v>85</v>
      </c>
      <c r="D57" s="38" t="s">
        <v>194</v>
      </c>
      <c r="E57" s="16" t="s">
        <v>189</v>
      </c>
      <c r="F57" s="17">
        <v>12.470529174804687</v>
      </c>
      <c r="G57" s="17">
        <v>16.594230651855469</v>
      </c>
      <c r="H57" s="17">
        <v>9.0958766937255859</v>
      </c>
      <c r="I57" s="28">
        <f t="shared" ref="I57" si="13">SUM(F57:F58)</f>
        <v>19.13670196533203</v>
      </c>
      <c r="J57" s="28">
        <f>F57/(F57+F58)</f>
        <v>0.6516550865136661</v>
      </c>
      <c r="K57" s="32"/>
    </row>
    <row r="58" spans="1:11" x14ac:dyDescent="0.35">
      <c r="A58" s="20">
        <v>44306</v>
      </c>
      <c r="B58" s="16" t="s">
        <v>113</v>
      </c>
      <c r="C58" s="16" t="s">
        <v>85</v>
      </c>
      <c r="D58" s="39"/>
      <c r="E58" s="16" t="s">
        <v>185</v>
      </c>
      <c r="F58" s="17">
        <v>6.6661727905273436</v>
      </c>
      <c r="G58" s="17">
        <v>9.7900581359863281</v>
      </c>
      <c r="H58" s="17">
        <v>4.2910628318786621</v>
      </c>
      <c r="I58" s="29"/>
      <c r="J58" s="29"/>
      <c r="K58" s="32"/>
    </row>
    <row r="59" spans="1:11" x14ac:dyDescent="0.35">
      <c r="A59" s="20">
        <v>44306</v>
      </c>
      <c r="B59" s="16" t="s">
        <v>131</v>
      </c>
      <c r="C59" s="16" t="s">
        <v>85</v>
      </c>
      <c r="D59" s="38" t="s">
        <v>195</v>
      </c>
      <c r="E59" s="16" t="s">
        <v>190</v>
      </c>
      <c r="F59" s="17">
        <v>0.271240234375</v>
      </c>
      <c r="G59" s="17">
        <v>1.2955843210220337</v>
      </c>
      <c r="H59" s="17">
        <v>1.139177568256855E-2</v>
      </c>
      <c r="I59" s="28">
        <f t="shared" ref="I59" si="14">SUM(F59:F60)</f>
        <v>8.1435607910156254</v>
      </c>
      <c r="J59" s="28">
        <f>F59/(F59+F60)</f>
        <v>3.3307326037799768E-2</v>
      </c>
      <c r="K59" s="32"/>
    </row>
    <row r="60" spans="1:11" x14ac:dyDescent="0.35">
      <c r="A60" s="20">
        <v>44306</v>
      </c>
      <c r="B60" s="16" t="s">
        <v>131</v>
      </c>
      <c r="C60" s="16" t="s">
        <v>85</v>
      </c>
      <c r="D60" s="39"/>
      <c r="E60" s="16" t="s">
        <v>186</v>
      </c>
      <c r="F60" s="17">
        <v>7.8723205566406254</v>
      </c>
      <c r="G60" s="17">
        <v>11.109763145446777</v>
      </c>
      <c r="H60" s="17">
        <v>5.335723876953125</v>
      </c>
      <c r="I60" s="29"/>
      <c r="J60" s="29"/>
      <c r="K60" s="32"/>
    </row>
    <row r="61" spans="1:11" x14ac:dyDescent="0.35">
      <c r="A61" s="20">
        <v>44306</v>
      </c>
      <c r="B61" s="16" t="s">
        <v>149</v>
      </c>
      <c r="C61" s="16" t="s">
        <v>85</v>
      </c>
      <c r="D61" s="38" t="s">
        <v>196</v>
      </c>
      <c r="E61" s="16" t="s">
        <v>191</v>
      </c>
      <c r="F61" s="17">
        <v>0.76599369049072263</v>
      </c>
      <c r="G61" s="17">
        <v>2.0304114818572998</v>
      </c>
      <c r="H61" s="17">
        <v>0.18178455531597137</v>
      </c>
      <c r="I61" s="28">
        <f t="shared" ref="I61" si="15">SUM(F61:F62)</f>
        <v>16.878103065490723</v>
      </c>
      <c r="J61" s="28">
        <f>F61/(F61+F62)</f>
        <v>4.5383873265763333E-2</v>
      </c>
      <c r="K61" s="32"/>
    </row>
    <row r="62" spans="1:11" x14ac:dyDescent="0.35">
      <c r="A62" s="20">
        <v>44306</v>
      </c>
      <c r="B62" s="16" t="s">
        <v>149</v>
      </c>
      <c r="C62" s="16" t="s">
        <v>85</v>
      </c>
      <c r="D62" s="39"/>
      <c r="E62" s="16" t="s">
        <v>187</v>
      </c>
      <c r="F62" s="17">
        <v>16.112109374999999</v>
      </c>
      <c r="G62" s="17">
        <v>20.440570831298828</v>
      </c>
      <c r="H62" s="17">
        <v>12.444698333740234</v>
      </c>
      <c r="I62" s="29"/>
      <c r="J62" s="29"/>
      <c r="K62" s="29"/>
    </row>
    <row r="63" spans="1:11" x14ac:dyDescent="0.35">
      <c r="A63" s="21">
        <v>44216</v>
      </c>
      <c r="B63" s="16" t="s">
        <v>140</v>
      </c>
      <c r="C63" s="16" t="s">
        <v>103</v>
      </c>
      <c r="D63" s="36"/>
      <c r="E63" s="16" t="s">
        <v>162</v>
      </c>
      <c r="F63" s="17">
        <v>21.877409362792999</v>
      </c>
      <c r="G63" s="17">
        <v>27.309461593627919</v>
      </c>
      <c r="H63" s="17">
        <v>17.22159385681152</v>
      </c>
      <c r="I63" s="30"/>
      <c r="J63" s="30"/>
      <c r="K63" s="28">
        <v>521.21518366997725</v>
      </c>
    </row>
    <row r="64" spans="1:11" x14ac:dyDescent="0.35">
      <c r="A64" s="21">
        <v>44216</v>
      </c>
      <c r="B64" s="16" t="s">
        <v>170</v>
      </c>
      <c r="C64" s="16" t="s">
        <v>103</v>
      </c>
      <c r="D64" s="37"/>
      <c r="E64" s="16" t="s">
        <v>164</v>
      </c>
      <c r="F64" s="17">
        <v>20.695568847656197</v>
      </c>
      <c r="G64" s="17">
        <v>27.46109771728516</v>
      </c>
      <c r="H64" s="17">
        <v>15.14916896820068</v>
      </c>
      <c r="I64" s="31"/>
      <c r="J64" s="31"/>
      <c r="K64" s="32"/>
    </row>
    <row r="65" spans="1:11" x14ac:dyDescent="0.35">
      <c r="A65" s="21">
        <v>44216</v>
      </c>
      <c r="B65" s="16" t="s">
        <v>102</v>
      </c>
      <c r="C65" s="16" t="s">
        <v>103</v>
      </c>
      <c r="D65" s="38" t="s">
        <v>193</v>
      </c>
      <c r="E65" s="16" t="s">
        <v>188</v>
      </c>
      <c r="F65" s="17">
        <v>0.96739282608032229</v>
      </c>
      <c r="G65" s="17">
        <v>2.2811887264251709</v>
      </c>
      <c r="H65" s="17">
        <v>0.29188984632492065</v>
      </c>
      <c r="I65" s="28">
        <f t="shared" ref="I65" si="16">SUM(F65:F66)</f>
        <v>12.34683771133423</v>
      </c>
      <c r="J65" s="28">
        <f>F65/(F65+F66)</f>
        <v>7.8351465265658171E-2</v>
      </c>
      <c r="K65" s="32"/>
    </row>
    <row r="66" spans="1:11" x14ac:dyDescent="0.35">
      <c r="A66" s="21">
        <v>44216</v>
      </c>
      <c r="B66" s="16" t="s">
        <v>102</v>
      </c>
      <c r="C66" s="16" t="s">
        <v>103</v>
      </c>
      <c r="D66" s="39"/>
      <c r="E66" s="16" t="s">
        <v>184</v>
      </c>
      <c r="F66" s="17">
        <v>11.379444885253907</v>
      </c>
      <c r="G66" s="17">
        <v>14.962641716003418</v>
      </c>
      <c r="H66" s="17">
        <v>8.4210481643676758</v>
      </c>
      <c r="I66" s="29"/>
      <c r="J66" s="29"/>
      <c r="K66" s="32"/>
    </row>
    <row r="67" spans="1:11" x14ac:dyDescent="0.35">
      <c r="A67" s="21">
        <v>44216</v>
      </c>
      <c r="B67" s="16" t="s">
        <v>122</v>
      </c>
      <c r="C67" s="16" t="s">
        <v>103</v>
      </c>
      <c r="D67" s="38" t="s">
        <v>194</v>
      </c>
      <c r="E67" s="16" t="s">
        <v>189</v>
      </c>
      <c r="F67" s="17">
        <v>0.79817080497741699</v>
      </c>
      <c r="G67" s="17">
        <v>2.1157150268554688</v>
      </c>
      <c r="H67" s="17">
        <v>0.18942029774188995</v>
      </c>
      <c r="I67" s="28">
        <f t="shared" ref="I67" si="17">SUM(F67:F68)</f>
        <v>17.321275663375854</v>
      </c>
      <c r="J67" s="28">
        <f>F67/(F67+F68)</f>
        <v>4.6080370781528018E-2</v>
      </c>
      <c r="K67" s="32"/>
    </row>
    <row r="68" spans="1:11" x14ac:dyDescent="0.35">
      <c r="A68" s="21">
        <v>44216</v>
      </c>
      <c r="B68" s="16" t="s">
        <v>122</v>
      </c>
      <c r="C68" s="16" t="s">
        <v>103</v>
      </c>
      <c r="D68" s="39"/>
      <c r="E68" s="16" t="s">
        <v>185</v>
      </c>
      <c r="F68" s="17">
        <v>16.523104858398437</v>
      </c>
      <c r="G68" s="17">
        <v>21.000722885131836</v>
      </c>
      <c r="H68" s="17">
        <v>12.734457015991211</v>
      </c>
      <c r="I68" s="29"/>
      <c r="J68" s="29"/>
      <c r="K68" s="32"/>
    </row>
    <row r="69" spans="1:11" x14ac:dyDescent="0.35">
      <c r="A69" s="21">
        <v>44216</v>
      </c>
      <c r="B69" s="16" t="s">
        <v>140</v>
      </c>
      <c r="C69" s="16" t="s">
        <v>103</v>
      </c>
      <c r="D69" s="38" t="s">
        <v>195</v>
      </c>
      <c r="E69" s="16" t="s">
        <v>190</v>
      </c>
      <c r="F69" s="17">
        <v>0</v>
      </c>
      <c r="G69" s="17">
        <v>0.79209095239639282</v>
      </c>
      <c r="H69" s="17">
        <v>0</v>
      </c>
      <c r="I69" s="28">
        <f t="shared" ref="I69" si="18">SUM(F69:F70)</f>
        <v>14.032009887695313</v>
      </c>
      <c r="J69" s="28">
        <f>F69/(F69+F70)</f>
        <v>0</v>
      </c>
      <c r="K69" s="32"/>
    </row>
    <row r="70" spans="1:11" x14ac:dyDescent="0.35">
      <c r="A70" s="21">
        <v>44216</v>
      </c>
      <c r="B70" s="16" t="s">
        <v>140</v>
      </c>
      <c r="C70" s="16" t="s">
        <v>103</v>
      </c>
      <c r="D70" s="39"/>
      <c r="E70" s="16" t="s">
        <v>186</v>
      </c>
      <c r="F70" s="17">
        <v>14.032009887695313</v>
      </c>
      <c r="G70" s="17">
        <v>18.17149543762207</v>
      </c>
      <c r="H70" s="17">
        <v>10.576518058776855</v>
      </c>
      <c r="I70" s="29"/>
      <c r="J70" s="29"/>
      <c r="K70" s="32"/>
    </row>
    <row r="71" spans="1:11" x14ac:dyDescent="0.35">
      <c r="A71" s="21">
        <v>44216</v>
      </c>
      <c r="B71" s="16" t="s">
        <v>158</v>
      </c>
      <c r="C71" s="16" t="s">
        <v>103</v>
      </c>
      <c r="D71" s="38" t="s">
        <v>196</v>
      </c>
      <c r="E71" s="16" t="s">
        <v>191</v>
      </c>
      <c r="F71" s="17">
        <v>0</v>
      </c>
      <c r="G71" s="17">
        <v>0.76626116037368774</v>
      </c>
      <c r="H71" s="17">
        <v>0</v>
      </c>
      <c r="I71" s="28">
        <f t="shared" ref="I71" si="19">SUM(F71:F72)</f>
        <v>12.29158706665039</v>
      </c>
      <c r="J71" s="28">
        <f>F71/(F71+F72)</f>
        <v>0</v>
      </c>
      <c r="K71" s="32"/>
    </row>
    <row r="72" spans="1:11" x14ac:dyDescent="0.35">
      <c r="A72" s="21">
        <v>44216</v>
      </c>
      <c r="B72" s="16" t="s">
        <v>158</v>
      </c>
      <c r="C72" s="16" t="s">
        <v>103</v>
      </c>
      <c r="D72" s="39"/>
      <c r="E72" s="16" t="s">
        <v>187</v>
      </c>
      <c r="F72" s="17">
        <v>12.29158706665039</v>
      </c>
      <c r="G72" s="17">
        <v>16.118000030517578</v>
      </c>
      <c r="H72" s="17">
        <v>9.126251220703125</v>
      </c>
      <c r="I72" s="29"/>
      <c r="J72" s="29"/>
      <c r="K72" s="29"/>
    </row>
    <row r="73" spans="1:11" x14ac:dyDescent="0.35">
      <c r="A73" s="20">
        <v>44277</v>
      </c>
      <c r="B73" s="16" t="s">
        <v>135</v>
      </c>
      <c r="C73" s="16" t="s">
        <v>93</v>
      </c>
      <c r="D73" s="36"/>
      <c r="E73" s="16" t="s">
        <v>162</v>
      </c>
      <c r="F73" s="17">
        <v>26.144940185546801</v>
      </c>
      <c r="G73" s="17">
        <v>32.94767761230468</v>
      </c>
      <c r="H73" s="17">
        <v>20.354784011840842</v>
      </c>
      <c r="I73" s="30"/>
      <c r="J73" s="30"/>
      <c r="K73" s="28">
        <v>723.38124543780782</v>
      </c>
    </row>
    <row r="74" spans="1:11" x14ac:dyDescent="0.35">
      <c r="A74" s="20">
        <v>44277</v>
      </c>
      <c r="B74" s="16" t="s">
        <v>171</v>
      </c>
      <c r="C74" s="16" t="s">
        <v>93</v>
      </c>
      <c r="D74" s="37"/>
      <c r="E74" s="16" t="s">
        <v>164</v>
      </c>
      <c r="F74" s="17">
        <v>23.3126525878906</v>
      </c>
      <c r="G74" s="17">
        <v>29.018510818481442</v>
      </c>
      <c r="H74" s="17">
        <v>18.412385940551761</v>
      </c>
      <c r="I74" s="31"/>
      <c r="J74" s="31"/>
      <c r="K74" s="32"/>
    </row>
    <row r="75" spans="1:11" x14ac:dyDescent="0.35">
      <c r="A75" s="20">
        <v>44277</v>
      </c>
      <c r="B75" s="16" t="s">
        <v>92</v>
      </c>
      <c r="C75" s="16" t="s">
        <v>93</v>
      </c>
      <c r="D75" s="38" t="s">
        <v>193</v>
      </c>
      <c r="E75" s="16" t="s">
        <v>188</v>
      </c>
      <c r="F75" s="17">
        <v>4.8425502777099609</v>
      </c>
      <c r="G75" s="17">
        <v>7.4525985717773438</v>
      </c>
      <c r="H75" s="17">
        <v>2.9278023242950439</v>
      </c>
      <c r="I75" s="28">
        <f t="shared" ref="I75" si="20">SUM(F75:F76)</f>
        <v>12.916238021850585</v>
      </c>
      <c r="J75" s="28">
        <f>F75/(F75+F76)</f>
        <v>0.37491956013180844</v>
      </c>
      <c r="K75" s="32"/>
    </row>
    <row r="76" spans="1:11" x14ac:dyDescent="0.35">
      <c r="A76" s="20">
        <v>44277</v>
      </c>
      <c r="B76" s="16" t="s">
        <v>92</v>
      </c>
      <c r="C76" s="16" t="s">
        <v>93</v>
      </c>
      <c r="D76" s="39"/>
      <c r="E76" s="16" t="s">
        <v>184</v>
      </c>
      <c r="F76" s="17">
        <v>8.0736877441406243</v>
      </c>
      <c r="G76" s="17">
        <v>11.331304550170898</v>
      </c>
      <c r="H76" s="17">
        <v>5.5106749534606934</v>
      </c>
      <c r="I76" s="29"/>
      <c r="J76" s="29"/>
      <c r="K76" s="32"/>
    </row>
    <row r="77" spans="1:11" x14ac:dyDescent="0.35">
      <c r="A77" s="20">
        <v>44277</v>
      </c>
      <c r="B77" s="16" t="s">
        <v>117</v>
      </c>
      <c r="C77" s="16" t="s">
        <v>93</v>
      </c>
      <c r="D77" s="38" t="s">
        <v>194</v>
      </c>
      <c r="E77" s="16" t="s">
        <v>189</v>
      </c>
      <c r="F77" s="17">
        <v>5.1935581207275394</v>
      </c>
      <c r="G77" s="17">
        <v>7.8286228179931641</v>
      </c>
      <c r="H77" s="17">
        <v>3.229459285736084</v>
      </c>
      <c r="I77" s="28">
        <f t="shared" ref="I77" si="21">SUM(F77:F78)</f>
        <v>14.806151962280273</v>
      </c>
      <c r="J77" s="28">
        <f>F77/(F77+F78)</f>
        <v>0.35077028345774774</v>
      </c>
      <c r="K77" s="32"/>
    </row>
    <row r="78" spans="1:11" x14ac:dyDescent="0.35">
      <c r="A78" s="20">
        <v>44277</v>
      </c>
      <c r="B78" s="16" t="s">
        <v>117</v>
      </c>
      <c r="C78" s="16" t="s">
        <v>93</v>
      </c>
      <c r="D78" s="39"/>
      <c r="E78" s="16" t="s">
        <v>185</v>
      </c>
      <c r="F78" s="17">
        <v>9.6125938415527337</v>
      </c>
      <c r="G78" s="17">
        <v>13.064666748046875</v>
      </c>
      <c r="H78" s="17">
        <v>6.8309764862060547</v>
      </c>
      <c r="I78" s="29"/>
      <c r="J78" s="29"/>
      <c r="K78" s="32"/>
    </row>
    <row r="79" spans="1:11" x14ac:dyDescent="0.35">
      <c r="A79" s="20">
        <v>44277</v>
      </c>
      <c r="B79" s="16" t="s">
        <v>135</v>
      </c>
      <c r="C79" s="16" t="s">
        <v>93</v>
      </c>
      <c r="D79" s="38" t="s">
        <v>195</v>
      </c>
      <c r="E79" s="16" t="s">
        <v>190</v>
      </c>
      <c r="F79" s="17">
        <v>0.23956434726715087</v>
      </c>
      <c r="G79" s="17">
        <v>1.1442693471908569</v>
      </c>
      <c r="H79" s="17">
        <v>1.0061457753181458E-2</v>
      </c>
      <c r="I79" s="28">
        <f t="shared" ref="I79" si="22">SUM(F79:F80)</f>
        <v>7.4318052530288696</v>
      </c>
      <c r="J79" s="28">
        <f>F79/(F79+F80)</f>
        <v>3.2235014119821721E-2</v>
      </c>
      <c r="K79" s="32"/>
    </row>
    <row r="80" spans="1:11" x14ac:dyDescent="0.35">
      <c r="A80" s="20">
        <v>44277</v>
      </c>
      <c r="B80" s="16" t="s">
        <v>135</v>
      </c>
      <c r="C80" s="16" t="s">
        <v>93</v>
      </c>
      <c r="D80" s="39"/>
      <c r="E80" s="16" t="s">
        <v>186</v>
      </c>
      <c r="F80" s="17">
        <v>7.1922409057617189</v>
      </c>
      <c r="G80" s="17">
        <v>10.09382438659668</v>
      </c>
      <c r="H80" s="17">
        <v>4.9091920852661133</v>
      </c>
      <c r="I80" s="29"/>
      <c r="J80" s="29"/>
      <c r="K80" s="32"/>
    </row>
    <row r="81" spans="1:11" x14ac:dyDescent="0.35">
      <c r="A81" s="20">
        <v>44277</v>
      </c>
      <c r="B81" s="16" t="s">
        <v>153</v>
      </c>
      <c r="C81" s="16" t="s">
        <v>93</v>
      </c>
      <c r="D81" s="38" t="s">
        <v>196</v>
      </c>
      <c r="E81" s="16" t="s">
        <v>191</v>
      </c>
      <c r="F81" s="17">
        <v>0.70463161468505864</v>
      </c>
      <c r="G81" s="17">
        <v>1.8677394390106201</v>
      </c>
      <c r="H81" s="17">
        <v>0.16722302138805389</v>
      </c>
      <c r="I81" s="28">
        <f t="shared" ref="I81" si="23">SUM(F81:F82)</f>
        <v>13.639671897888185</v>
      </c>
      <c r="J81" s="28">
        <f>F81/(F81+F82)</f>
        <v>5.1660451949299156E-2</v>
      </c>
      <c r="K81" s="32"/>
    </row>
    <row r="82" spans="1:11" x14ac:dyDescent="0.35">
      <c r="A82" s="20">
        <v>44277</v>
      </c>
      <c r="B82" s="16" t="s">
        <v>153</v>
      </c>
      <c r="C82" s="16" t="s">
        <v>93</v>
      </c>
      <c r="D82" s="39"/>
      <c r="E82" s="16" t="s">
        <v>187</v>
      </c>
      <c r="F82" s="17">
        <v>12.935040283203126</v>
      </c>
      <c r="G82" s="17">
        <v>16.674007415771484</v>
      </c>
      <c r="H82" s="17">
        <v>9.8031454086303711</v>
      </c>
      <c r="I82" s="29"/>
      <c r="J82" s="29"/>
      <c r="K82" s="29"/>
    </row>
    <row r="83" spans="1:11" x14ac:dyDescent="0.35">
      <c r="A83" s="20">
        <v>44309</v>
      </c>
      <c r="B83" s="16" t="s">
        <v>130</v>
      </c>
      <c r="C83" s="16" t="s">
        <v>83</v>
      </c>
      <c r="D83" s="36"/>
      <c r="E83" s="16" t="s">
        <v>162</v>
      </c>
      <c r="F83" s="17">
        <v>55.510339355468794</v>
      </c>
      <c r="G83" s="17">
        <v>64.554443359375199</v>
      </c>
      <c r="H83" s="17">
        <v>46.4835815429688</v>
      </c>
      <c r="I83" s="30"/>
      <c r="J83" s="30"/>
      <c r="K83" s="28">
        <v>748.86828137410396</v>
      </c>
    </row>
    <row r="84" spans="1:11" x14ac:dyDescent="0.35">
      <c r="A84" s="20">
        <v>44309</v>
      </c>
      <c r="B84" s="16" t="s">
        <v>172</v>
      </c>
      <c r="C84" s="16" t="s">
        <v>83</v>
      </c>
      <c r="D84" s="37"/>
      <c r="E84" s="16" t="s">
        <v>164</v>
      </c>
      <c r="F84" s="17">
        <v>52.594342041015601</v>
      </c>
      <c r="G84" s="17">
        <v>61.823627471923999</v>
      </c>
      <c r="H84" s="17">
        <v>43.3831176757812</v>
      </c>
      <c r="I84" s="31"/>
      <c r="J84" s="31"/>
      <c r="K84" s="32"/>
    </row>
    <row r="85" spans="1:11" x14ac:dyDescent="0.35">
      <c r="A85" s="20">
        <v>44309</v>
      </c>
      <c r="B85" s="16" t="s">
        <v>82</v>
      </c>
      <c r="C85" s="16" t="s">
        <v>83</v>
      </c>
      <c r="D85" s="38" t="s">
        <v>193</v>
      </c>
      <c r="E85" s="16" t="s">
        <v>188</v>
      </c>
      <c r="F85" s="17">
        <v>34.393402099609375</v>
      </c>
      <c r="G85" s="17">
        <v>40.264457702636719</v>
      </c>
      <c r="H85" s="17">
        <v>28.5296630859375</v>
      </c>
      <c r="I85" s="28">
        <f t="shared" ref="I85" si="24">SUM(F85:F86)</f>
        <v>41.407996368408206</v>
      </c>
      <c r="J85" s="28">
        <f>F85/(F85+F86)</f>
        <v>0.83059807563761912</v>
      </c>
      <c r="K85" s="32"/>
    </row>
    <row r="86" spans="1:11" x14ac:dyDescent="0.35">
      <c r="A86" s="20">
        <v>44309</v>
      </c>
      <c r="B86" s="16" t="s">
        <v>82</v>
      </c>
      <c r="C86" s="16" t="s">
        <v>83</v>
      </c>
      <c r="D86" s="39"/>
      <c r="E86" s="16" t="s">
        <v>184</v>
      </c>
      <c r="F86" s="17">
        <v>7.0145942687988283</v>
      </c>
      <c r="G86" s="17">
        <v>10.016655921936035</v>
      </c>
      <c r="H86" s="17">
        <v>4.6830301284790039</v>
      </c>
      <c r="I86" s="29"/>
      <c r="J86" s="29"/>
      <c r="K86" s="32"/>
    </row>
    <row r="87" spans="1:11" x14ac:dyDescent="0.35">
      <c r="A87" s="20">
        <v>44309</v>
      </c>
      <c r="B87" s="16" t="s">
        <v>112</v>
      </c>
      <c r="C87" s="16" t="s">
        <v>83</v>
      </c>
      <c r="D87" s="38" t="s">
        <v>194</v>
      </c>
      <c r="E87" s="16" t="s">
        <v>189</v>
      </c>
      <c r="F87" s="17">
        <v>31.801376342773438</v>
      </c>
      <c r="G87" s="17">
        <v>37.668624877929688</v>
      </c>
      <c r="H87" s="17">
        <v>25.941438674926758</v>
      </c>
      <c r="I87" s="28">
        <f t="shared" ref="I87" si="25">SUM(F87:F88)</f>
        <v>34.607005882263181</v>
      </c>
      <c r="J87" s="28">
        <f>F87/(F87+F88)</f>
        <v>0.91892885651434852</v>
      </c>
      <c r="K87" s="32"/>
    </row>
    <row r="88" spans="1:11" x14ac:dyDescent="0.35">
      <c r="A88" s="20">
        <v>44309</v>
      </c>
      <c r="B88" s="16" t="s">
        <v>112</v>
      </c>
      <c r="C88" s="16" t="s">
        <v>83</v>
      </c>
      <c r="D88" s="39"/>
      <c r="E88" s="16" t="s">
        <v>185</v>
      </c>
      <c r="F88" s="17">
        <v>2.8056295394897459</v>
      </c>
      <c r="G88" s="17">
        <v>4.9429583549499512</v>
      </c>
      <c r="H88" s="17">
        <v>1.3967138528823853</v>
      </c>
      <c r="I88" s="29"/>
      <c r="J88" s="29"/>
      <c r="K88" s="32"/>
    </row>
    <row r="89" spans="1:11" x14ac:dyDescent="0.35">
      <c r="A89" s="20">
        <v>44309</v>
      </c>
      <c r="B89" s="16" t="s">
        <v>130</v>
      </c>
      <c r="C89" s="16" t="s">
        <v>83</v>
      </c>
      <c r="D89" s="38" t="s">
        <v>195</v>
      </c>
      <c r="E89" s="16" t="s">
        <v>190</v>
      </c>
      <c r="F89" s="17">
        <v>0</v>
      </c>
      <c r="G89" s="17">
        <v>0.83994048833847046</v>
      </c>
      <c r="H89" s="17">
        <v>0</v>
      </c>
      <c r="I89" s="28">
        <f t="shared" ref="I89" si="26">SUM(F89:F90)</f>
        <v>7.0134475708007811</v>
      </c>
      <c r="J89" s="28">
        <f>F89/(F89+F90)</f>
        <v>0</v>
      </c>
      <c r="K89" s="32"/>
    </row>
    <row r="90" spans="1:11" x14ac:dyDescent="0.35">
      <c r="A90" s="20">
        <v>44309</v>
      </c>
      <c r="B90" s="16" t="s">
        <v>130</v>
      </c>
      <c r="C90" s="16" t="s">
        <v>83</v>
      </c>
      <c r="D90" s="39"/>
      <c r="E90" s="16" t="s">
        <v>186</v>
      </c>
      <c r="F90" s="17">
        <v>7.0134475708007811</v>
      </c>
      <c r="G90" s="17">
        <v>10.148190498352051</v>
      </c>
      <c r="H90" s="17">
        <v>4.6030097007751465</v>
      </c>
      <c r="I90" s="29"/>
      <c r="J90" s="29"/>
      <c r="K90" s="32"/>
    </row>
    <row r="91" spans="1:11" x14ac:dyDescent="0.35">
      <c r="A91" s="20">
        <v>44309</v>
      </c>
      <c r="B91" s="16" t="s">
        <v>148</v>
      </c>
      <c r="C91" s="16" t="s">
        <v>83</v>
      </c>
      <c r="D91" s="38" t="s">
        <v>196</v>
      </c>
      <c r="E91" s="16" t="s">
        <v>191</v>
      </c>
      <c r="F91" s="17">
        <v>0.84554529190063477</v>
      </c>
      <c r="G91" s="17">
        <v>2.2413091659545898</v>
      </c>
      <c r="H91" s="17">
        <v>0.20066232979297638</v>
      </c>
      <c r="I91" s="28">
        <f t="shared" ref="I91" si="27">SUM(F91:F92)</f>
        <v>35.922016239166261</v>
      </c>
      <c r="J91" s="28">
        <f>F91/(F91+F92)</f>
        <v>2.3538358378078047E-2</v>
      </c>
      <c r="K91" s="32"/>
    </row>
    <row r="92" spans="1:11" x14ac:dyDescent="0.35">
      <c r="A92" s="20">
        <v>44309</v>
      </c>
      <c r="B92" s="16" t="s">
        <v>148</v>
      </c>
      <c r="C92" s="16" t="s">
        <v>83</v>
      </c>
      <c r="D92" s="39"/>
      <c r="E92" s="16" t="s">
        <v>187</v>
      </c>
      <c r="F92" s="17">
        <v>35.076470947265626</v>
      </c>
      <c r="G92" s="17">
        <v>41.25445556640625</v>
      </c>
      <c r="H92" s="17">
        <v>28.906578063964844</v>
      </c>
      <c r="I92" s="29"/>
      <c r="J92" s="29"/>
      <c r="K92" s="29"/>
    </row>
    <row r="93" spans="1:11" x14ac:dyDescent="0.35">
      <c r="A93" s="20">
        <v>44313</v>
      </c>
      <c r="B93" s="16" t="s">
        <v>129</v>
      </c>
      <c r="C93" s="16" t="s">
        <v>81</v>
      </c>
      <c r="D93" s="36"/>
      <c r="E93" s="16" t="s">
        <v>162</v>
      </c>
      <c r="F93" s="17">
        <v>32.3605773925782</v>
      </c>
      <c r="G93" s="17">
        <v>38.67602157592772</v>
      </c>
      <c r="H93" s="17">
        <v>26.053598403930678</v>
      </c>
      <c r="I93" s="30"/>
      <c r="J93" s="30"/>
      <c r="K93" s="28">
        <v>816.73908881835905</v>
      </c>
    </row>
    <row r="94" spans="1:11" x14ac:dyDescent="0.35">
      <c r="A94" s="20">
        <v>44313</v>
      </c>
      <c r="B94" s="16" t="s">
        <v>173</v>
      </c>
      <c r="C94" s="16" t="s">
        <v>81</v>
      </c>
      <c r="D94" s="37"/>
      <c r="E94" s="16" t="s">
        <v>164</v>
      </c>
      <c r="F94" s="17">
        <v>35.008377075195398</v>
      </c>
      <c r="G94" s="17">
        <v>42.790660858154403</v>
      </c>
      <c r="H94" s="17">
        <v>28.23885726928712</v>
      </c>
      <c r="I94" s="31"/>
      <c r="J94" s="31"/>
      <c r="K94" s="32"/>
    </row>
    <row r="95" spans="1:11" x14ac:dyDescent="0.35">
      <c r="A95" s="20">
        <v>44313</v>
      </c>
      <c r="B95" s="16" t="s">
        <v>80</v>
      </c>
      <c r="C95" s="16" t="s">
        <v>81</v>
      </c>
      <c r="D95" s="38" t="s">
        <v>193</v>
      </c>
      <c r="E95" s="16" t="s">
        <v>188</v>
      </c>
      <c r="F95" s="17">
        <v>14.314297485351563</v>
      </c>
      <c r="G95" s="17">
        <v>18.297771453857422</v>
      </c>
      <c r="H95" s="17">
        <v>10.95744800567627</v>
      </c>
      <c r="I95" s="28">
        <f t="shared" ref="I95" si="28">SUM(F95:F96)</f>
        <v>19.404228210449219</v>
      </c>
      <c r="J95" s="28">
        <f>F95/(F95+F96)</f>
        <v>0.73768960713641185</v>
      </c>
      <c r="K95" s="32"/>
    </row>
    <row r="96" spans="1:11" x14ac:dyDescent="0.35">
      <c r="A96" s="20">
        <v>44313</v>
      </c>
      <c r="B96" s="16" t="s">
        <v>80</v>
      </c>
      <c r="C96" s="16" t="s">
        <v>81</v>
      </c>
      <c r="D96" s="39"/>
      <c r="E96" s="16" t="s">
        <v>184</v>
      </c>
      <c r="F96" s="17">
        <v>5.0899307250976564</v>
      </c>
      <c r="G96" s="17">
        <v>7.6012930870056152</v>
      </c>
      <c r="H96" s="17">
        <v>3.2045598030090332</v>
      </c>
      <c r="I96" s="29"/>
      <c r="J96" s="29"/>
      <c r="K96" s="32"/>
    </row>
    <row r="97" spans="1:11" x14ac:dyDescent="0.35">
      <c r="A97" s="20">
        <v>44313</v>
      </c>
      <c r="B97" s="16" t="s">
        <v>111</v>
      </c>
      <c r="C97" s="16" t="s">
        <v>81</v>
      </c>
      <c r="D97" s="38" t="s">
        <v>194</v>
      </c>
      <c r="E97" s="16" t="s">
        <v>189</v>
      </c>
      <c r="F97" s="17">
        <v>16.589495849609374</v>
      </c>
      <c r="G97" s="17">
        <v>21.165760040283203</v>
      </c>
      <c r="H97" s="17">
        <v>12.728048324584961</v>
      </c>
      <c r="I97" s="28">
        <f t="shared" ref="I97" si="29">SUM(F97:F98)</f>
        <v>21.00764694213867</v>
      </c>
      <c r="J97" s="28">
        <f>F97/(F97+F98)</f>
        <v>0.78968843561117519</v>
      </c>
      <c r="K97" s="32"/>
    </row>
    <row r="98" spans="1:11" x14ac:dyDescent="0.35">
      <c r="A98" s="20">
        <v>44313</v>
      </c>
      <c r="B98" s="16" t="s">
        <v>111</v>
      </c>
      <c r="C98" s="16" t="s">
        <v>81</v>
      </c>
      <c r="D98" s="39"/>
      <c r="E98" s="16" t="s">
        <v>185</v>
      </c>
      <c r="F98" s="17">
        <v>4.4181510925292971</v>
      </c>
      <c r="G98" s="17">
        <v>6.967653751373291</v>
      </c>
      <c r="H98" s="17">
        <v>2.5830099582672119</v>
      </c>
      <c r="I98" s="29"/>
      <c r="J98" s="29"/>
      <c r="K98" s="32"/>
    </row>
    <row r="99" spans="1:11" x14ac:dyDescent="0.35">
      <c r="A99" s="20">
        <v>44313</v>
      </c>
      <c r="B99" s="16" t="s">
        <v>129</v>
      </c>
      <c r="C99" s="16" t="s">
        <v>81</v>
      </c>
      <c r="D99" s="38" t="s">
        <v>195</v>
      </c>
      <c r="E99" s="16" t="s">
        <v>190</v>
      </c>
      <c r="F99" s="17">
        <v>0</v>
      </c>
      <c r="G99" s="17">
        <v>0.85331046581268311</v>
      </c>
      <c r="H99" s="17">
        <v>0</v>
      </c>
      <c r="I99" s="28">
        <f t="shared" ref="I99" si="30">SUM(F99:F100)</f>
        <v>4.5588592529296879</v>
      </c>
      <c r="J99" s="28">
        <f>F99/(F99+F100)</f>
        <v>0</v>
      </c>
      <c r="K99" s="32"/>
    </row>
    <row r="100" spans="1:11" x14ac:dyDescent="0.35">
      <c r="A100" s="20">
        <v>44313</v>
      </c>
      <c r="B100" s="16" t="s">
        <v>129</v>
      </c>
      <c r="C100" s="16" t="s">
        <v>81</v>
      </c>
      <c r="D100" s="39"/>
      <c r="E100" s="16" t="s">
        <v>186</v>
      </c>
      <c r="F100" s="17">
        <v>4.5588592529296879</v>
      </c>
      <c r="G100" s="17">
        <v>7.1896204948425293</v>
      </c>
      <c r="H100" s="17">
        <v>2.6652567386627197</v>
      </c>
      <c r="I100" s="29"/>
      <c r="J100" s="29"/>
      <c r="K100" s="32"/>
    </row>
    <row r="101" spans="1:11" x14ac:dyDescent="0.35">
      <c r="A101" s="20">
        <v>44313</v>
      </c>
      <c r="B101" s="16" t="s">
        <v>147</v>
      </c>
      <c r="C101" s="16" t="s">
        <v>81</v>
      </c>
      <c r="D101" s="38" t="s">
        <v>196</v>
      </c>
      <c r="E101" s="16" t="s">
        <v>191</v>
      </c>
      <c r="F101" s="17">
        <v>0.85667934417724612</v>
      </c>
      <c r="G101" s="17">
        <v>2.270827054977417</v>
      </c>
      <c r="H101" s="17">
        <v>0.20330443978309631</v>
      </c>
      <c r="I101" s="28">
        <f t="shared" ref="I101" si="31">SUM(F101:F102)</f>
        <v>17.446849632263181</v>
      </c>
      <c r="J101" s="28">
        <f>F101/(F101+F102)</f>
        <v>4.9102236921504255E-2</v>
      </c>
      <c r="K101" s="32"/>
    </row>
    <row r="102" spans="1:11" x14ac:dyDescent="0.35">
      <c r="A102" s="20">
        <v>44313</v>
      </c>
      <c r="B102" s="16" t="s">
        <v>147</v>
      </c>
      <c r="C102" s="16" t="s">
        <v>81</v>
      </c>
      <c r="D102" s="39"/>
      <c r="E102" s="16" t="s">
        <v>187</v>
      </c>
      <c r="F102" s="17">
        <v>16.590170288085936</v>
      </c>
      <c r="G102" s="17">
        <v>21.251651763916016</v>
      </c>
      <c r="H102" s="17">
        <v>12.668181419372559</v>
      </c>
      <c r="I102" s="29"/>
      <c r="J102" s="29"/>
      <c r="K102" s="29"/>
    </row>
    <row r="103" spans="1:11" x14ac:dyDescent="0.35">
      <c r="A103" s="20">
        <v>44316</v>
      </c>
      <c r="B103" s="16" t="s">
        <v>128</v>
      </c>
      <c r="C103" s="16" t="s">
        <v>79</v>
      </c>
      <c r="D103" s="36"/>
      <c r="E103" s="16" t="s">
        <v>162</v>
      </c>
      <c r="F103" s="17">
        <v>39.878955078125003</v>
      </c>
      <c r="G103" s="17">
        <v>47.586891174316399</v>
      </c>
      <c r="H103" s="17">
        <v>32.183624267578118</v>
      </c>
      <c r="I103" s="30"/>
      <c r="J103" s="30"/>
      <c r="K103" s="28">
        <v>789.3663771922653</v>
      </c>
    </row>
    <row r="104" spans="1:11" x14ac:dyDescent="0.35">
      <c r="A104" s="20">
        <v>44316</v>
      </c>
      <c r="B104" s="16" t="s">
        <v>174</v>
      </c>
      <c r="C104" s="16" t="s">
        <v>79</v>
      </c>
      <c r="D104" s="37"/>
      <c r="E104" s="16" t="s">
        <v>164</v>
      </c>
      <c r="F104" s="17">
        <v>37.601373291015605</v>
      </c>
      <c r="G104" s="17">
        <v>44.390800476074403</v>
      </c>
      <c r="H104" s="17">
        <v>30.821725845336921</v>
      </c>
      <c r="I104" s="31"/>
      <c r="J104" s="31"/>
      <c r="K104" s="32"/>
    </row>
    <row r="105" spans="1:11" x14ac:dyDescent="0.35">
      <c r="A105" s="20">
        <v>44316</v>
      </c>
      <c r="B105" s="16" t="s">
        <v>78</v>
      </c>
      <c r="C105" s="16" t="s">
        <v>79</v>
      </c>
      <c r="D105" s="38" t="s">
        <v>193</v>
      </c>
      <c r="E105" s="16" t="s">
        <v>188</v>
      </c>
      <c r="F105" s="17">
        <v>11.477159118652343</v>
      </c>
      <c r="G105" s="17">
        <v>15.134268760681152</v>
      </c>
      <c r="H105" s="17">
        <v>8.4641904830932617</v>
      </c>
      <c r="I105" s="28">
        <f t="shared" ref="I105" si="32">SUM(F105:F106)</f>
        <v>17.461749649047853</v>
      </c>
      <c r="J105" s="28">
        <f>F105/(F105+F106)</f>
        <v>0.65727429091151612</v>
      </c>
      <c r="K105" s="32"/>
    </row>
    <row r="106" spans="1:11" x14ac:dyDescent="0.35">
      <c r="A106" s="20">
        <v>44316</v>
      </c>
      <c r="B106" s="16" t="s">
        <v>78</v>
      </c>
      <c r="C106" s="16" t="s">
        <v>79</v>
      </c>
      <c r="D106" s="39"/>
      <c r="E106" s="16" t="s">
        <v>184</v>
      </c>
      <c r="F106" s="17">
        <v>5.9845905303955078</v>
      </c>
      <c r="G106" s="17">
        <v>8.7218341827392578</v>
      </c>
      <c r="H106" s="17">
        <v>3.8911130428314209</v>
      </c>
      <c r="I106" s="29"/>
      <c r="J106" s="29"/>
      <c r="K106" s="32"/>
    </row>
    <row r="107" spans="1:11" x14ac:dyDescent="0.35">
      <c r="A107" s="20">
        <v>44316</v>
      </c>
      <c r="B107" s="16" t="s">
        <v>110</v>
      </c>
      <c r="C107" s="16" t="s">
        <v>79</v>
      </c>
      <c r="D107" s="38" t="s">
        <v>194</v>
      </c>
      <c r="E107" s="16" t="s">
        <v>189</v>
      </c>
      <c r="F107" s="17">
        <v>14.406466674804687</v>
      </c>
      <c r="G107" s="17">
        <v>18.656639099121094</v>
      </c>
      <c r="H107" s="17">
        <v>10.85865592956543</v>
      </c>
      <c r="I107" s="28">
        <f t="shared" ref="I107" si="33">SUM(F107:F108)</f>
        <v>20.652913284301757</v>
      </c>
      <c r="J107" s="28">
        <f>F107/(F107+F108)</f>
        <v>0.69755130796753095</v>
      </c>
      <c r="K107" s="32"/>
    </row>
    <row r="108" spans="1:11" x14ac:dyDescent="0.35">
      <c r="A108" s="20">
        <v>44316</v>
      </c>
      <c r="B108" s="16" t="s">
        <v>110</v>
      </c>
      <c r="C108" s="16" t="s">
        <v>79</v>
      </c>
      <c r="D108" s="39"/>
      <c r="E108" s="16" t="s">
        <v>185</v>
      </c>
      <c r="F108" s="17">
        <v>6.2464466094970703</v>
      </c>
      <c r="G108" s="17">
        <v>9.1734504699707031</v>
      </c>
      <c r="H108" s="17">
        <v>4.0209465026855469</v>
      </c>
      <c r="I108" s="29"/>
      <c r="J108" s="29"/>
      <c r="K108" s="32"/>
    </row>
    <row r="109" spans="1:11" x14ac:dyDescent="0.35">
      <c r="A109" s="20">
        <v>44316</v>
      </c>
      <c r="B109" s="16" t="s">
        <v>128</v>
      </c>
      <c r="C109" s="16" t="s">
        <v>79</v>
      </c>
      <c r="D109" s="38" t="s">
        <v>195</v>
      </c>
      <c r="E109" s="16" t="s">
        <v>190</v>
      </c>
      <c r="F109" s="17">
        <v>0</v>
      </c>
      <c r="G109" s="17">
        <v>0.8176310658454895</v>
      </c>
      <c r="H109" s="17">
        <v>0</v>
      </c>
      <c r="I109" s="28">
        <f t="shared" ref="I109" si="34">SUM(F109:F110)</f>
        <v>5.7340530395507816</v>
      </c>
      <c r="J109" s="28">
        <f>F109/(F109+F110)</f>
        <v>0</v>
      </c>
      <c r="K109" s="32"/>
    </row>
    <row r="110" spans="1:11" x14ac:dyDescent="0.35">
      <c r="A110" s="20">
        <v>44316</v>
      </c>
      <c r="B110" s="16" t="s">
        <v>128</v>
      </c>
      <c r="C110" s="16" t="s">
        <v>79</v>
      </c>
      <c r="D110" s="39"/>
      <c r="E110" s="16" t="s">
        <v>186</v>
      </c>
      <c r="F110" s="17">
        <v>5.7340530395507816</v>
      </c>
      <c r="G110" s="17">
        <v>8.5635147094726563</v>
      </c>
      <c r="H110" s="17">
        <v>3.6100003719329834</v>
      </c>
      <c r="I110" s="29"/>
      <c r="J110" s="29"/>
      <c r="K110" s="32"/>
    </row>
    <row r="111" spans="1:11" x14ac:dyDescent="0.35">
      <c r="A111" s="20">
        <v>44316</v>
      </c>
      <c r="B111" s="16" t="s">
        <v>146</v>
      </c>
      <c r="C111" s="16" t="s">
        <v>79</v>
      </c>
      <c r="D111" s="38" t="s">
        <v>196</v>
      </c>
      <c r="E111" s="16" t="s">
        <v>191</v>
      </c>
      <c r="F111" s="17">
        <v>1.8612586975097656</v>
      </c>
      <c r="G111" s="17">
        <v>3.8051986694335938</v>
      </c>
      <c r="H111" s="17">
        <v>0.7289053201675415</v>
      </c>
      <c r="I111" s="28">
        <f t="shared" ref="I111" si="35">SUM(F111:F112)</f>
        <v>21.441287994384766</v>
      </c>
      <c r="J111" s="28">
        <f>F111/(F111+F112)</f>
        <v>8.6807224360645155E-2</v>
      </c>
      <c r="K111" s="32"/>
    </row>
    <row r="112" spans="1:11" x14ac:dyDescent="0.35">
      <c r="A112" s="20">
        <v>44316</v>
      </c>
      <c r="B112" s="16" t="s">
        <v>146</v>
      </c>
      <c r="C112" s="16" t="s">
        <v>79</v>
      </c>
      <c r="D112" s="39"/>
      <c r="E112" s="16" t="s">
        <v>187</v>
      </c>
      <c r="F112" s="17">
        <v>19.580029296875001</v>
      </c>
      <c r="G112" s="17">
        <v>24.842596054077148</v>
      </c>
      <c r="H112" s="17">
        <v>15.121986389160156</v>
      </c>
      <c r="I112" s="29"/>
      <c r="J112" s="29"/>
      <c r="K112" s="29"/>
    </row>
    <row r="113" spans="1:11" x14ac:dyDescent="0.35">
      <c r="A113" s="20">
        <v>44264</v>
      </c>
      <c r="B113" s="16" t="s">
        <v>137</v>
      </c>
      <c r="C113" s="16" t="s">
        <v>97</v>
      </c>
      <c r="D113" s="36"/>
      <c r="E113" s="16" t="s">
        <v>162</v>
      </c>
      <c r="F113" s="17">
        <v>15.539137268066401</v>
      </c>
      <c r="G113" s="17">
        <v>20.615299224853519</v>
      </c>
      <c r="H113" s="17">
        <v>11.376328468322759</v>
      </c>
      <c r="I113" s="30"/>
      <c r="J113" s="30"/>
      <c r="K113" s="28">
        <v>766.93427104732586</v>
      </c>
    </row>
    <row r="114" spans="1:11" x14ac:dyDescent="0.35">
      <c r="A114" s="20">
        <v>44264</v>
      </c>
      <c r="B114" s="16" t="s">
        <v>175</v>
      </c>
      <c r="C114" s="16" t="s">
        <v>97</v>
      </c>
      <c r="D114" s="37"/>
      <c r="E114" s="16" t="s">
        <v>164</v>
      </c>
      <c r="F114" s="17">
        <v>15.170605468750001</v>
      </c>
      <c r="G114" s="17">
        <v>20.189069747924801</v>
      </c>
      <c r="H114" s="17">
        <v>11.0644235610962</v>
      </c>
      <c r="I114" s="31"/>
      <c r="J114" s="31"/>
      <c r="K114" s="32"/>
    </row>
    <row r="115" spans="1:11" x14ac:dyDescent="0.35">
      <c r="A115" s="20">
        <v>44264</v>
      </c>
      <c r="B115" s="16" t="s">
        <v>96</v>
      </c>
      <c r="C115" s="16" t="s">
        <v>97</v>
      </c>
      <c r="D115" s="38" t="s">
        <v>193</v>
      </c>
      <c r="E115" s="16" t="s">
        <v>188</v>
      </c>
      <c r="F115" s="17">
        <v>3.4663978576660157</v>
      </c>
      <c r="G115" s="17">
        <v>5.6282463073730469</v>
      </c>
      <c r="H115" s="17">
        <v>1.9453251361846924</v>
      </c>
      <c r="I115" s="28">
        <f t="shared" ref="I115" si="36">SUM(F115:F116)</f>
        <v>12.137184906005858</v>
      </c>
      <c r="J115" s="28">
        <f>F115/(F115+F116)</f>
        <v>0.28560147056429319</v>
      </c>
      <c r="K115" s="32"/>
    </row>
    <row r="116" spans="1:11" x14ac:dyDescent="0.35">
      <c r="A116" s="20">
        <v>44264</v>
      </c>
      <c r="B116" s="16" t="s">
        <v>96</v>
      </c>
      <c r="C116" s="16" t="s">
        <v>97</v>
      </c>
      <c r="D116" s="39"/>
      <c r="E116" s="16" t="s">
        <v>184</v>
      </c>
      <c r="F116" s="17">
        <v>8.670787048339843</v>
      </c>
      <c r="G116" s="17">
        <v>11.881790161132813</v>
      </c>
      <c r="H116" s="17">
        <v>6.0990991592407227</v>
      </c>
      <c r="I116" s="29"/>
      <c r="J116" s="29"/>
      <c r="K116" s="32"/>
    </row>
    <row r="117" spans="1:11" x14ac:dyDescent="0.35">
      <c r="A117" s="20">
        <v>44264</v>
      </c>
      <c r="B117" s="16" t="s">
        <v>119</v>
      </c>
      <c r="C117" s="16" t="s">
        <v>97</v>
      </c>
      <c r="D117" s="38" t="s">
        <v>194</v>
      </c>
      <c r="E117" s="16" t="s">
        <v>189</v>
      </c>
      <c r="F117" s="17">
        <v>0.7753328323364258</v>
      </c>
      <c r="G117" s="17">
        <v>2.0551698207855225</v>
      </c>
      <c r="H117" s="17">
        <v>0.18400074541568756</v>
      </c>
      <c r="I117" s="28">
        <f t="shared" ref="I117" si="37">SUM(F117:F118)</f>
        <v>11.382620429992675</v>
      </c>
      <c r="J117" s="28">
        <f>F117/(F117+F118)</f>
        <v>6.8115495645753046E-2</v>
      </c>
      <c r="K117" s="32"/>
    </row>
    <row r="118" spans="1:11" x14ac:dyDescent="0.35">
      <c r="A118" s="20">
        <v>44264</v>
      </c>
      <c r="B118" s="16" t="s">
        <v>119</v>
      </c>
      <c r="C118" s="16" t="s">
        <v>97</v>
      </c>
      <c r="D118" s="39"/>
      <c r="E118" s="16" t="s">
        <v>185</v>
      </c>
      <c r="F118" s="17">
        <v>10.607287597656249</v>
      </c>
      <c r="G118" s="17">
        <v>14.207036972045898</v>
      </c>
      <c r="H118" s="17">
        <v>7.6752161979675293</v>
      </c>
      <c r="I118" s="29"/>
      <c r="J118" s="29"/>
      <c r="K118" s="32"/>
    </row>
    <row r="119" spans="1:11" x14ac:dyDescent="0.35">
      <c r="A119" s="20">
        <v>44264</v>
      </c>
      <c r="B119" s="16" t="s">
        <v>137</v>
      </c>
      <c r="C119" s="16" t="s">
        <v>97</v>
      </c>
      <c r="D119" s="38" t="s">
        <v>195</v>
      </c>
      <c r="E119" s="16" t="s">
        <v>190</v>
      </c>
      <c r="F119" s="17">
        <v>0</v>
      </c>
      <c r="G119" s="17">
        <v>0.75526034832000732</v>
      </c>
      <c r="H119" s="17">
        <v>0</v>
      </c>
      <c r="I119" s="28">
        <f t="shared" ref="I119" si="38">SUM(F119:F120)</f>
        <v>7.0632392883300783</v>
      </c>
      <c r="J119" s="28">
        <f>F119/(F119+F120)</f>
        <v>0</v>
      </c>
      <c r="K119" s="32"/>
    </row>
    <row r="120" spans="1:11" x14ac:dyDescent="0.35">
      <c r="A120" s="20">
        <v>44264</v>
      </c>
      <c r="B120" s="16" t="s">
        <v>137</v>
      </c>
      <c r="C120" s="16" t="s">
        <v>97</v>
      </c>
      <c r="D120" s="39"/>
      <c r="E120" s="16" t="s">
        <v>186</v>
      </c>
      <c r="F120" s="17">
        <v>7.0632392883300783</v>
      </c>
      <c r="G120" s="17">
        <v>10.02513313293457</v>
      </c>
      <c r="H120" s="17">
        <v>4.7523932456970215</v>
      </c>
      <c r="I120" s="29"/>
      <c r="J120" s="29"/>
      <c r="K120" s="32"/>
    </row>
    <row r="121" spans="1:11" x14ac:dyDescent="0.35">
      <c r="A121" s="20">
        <v>44264</v>
      </c>
      <c r="B121" s="16" t="s">
        <v>155</v>
      </c>
      <c r="C121" s="16" t="s">
        <v>97</v>
      </c>
      <c r="D121" s="38" t="s">
        <v>196</v>
      </c>
      <c r="E121" s="16" t="s">
        <v>191</v>
      </c>
      <c r="F121" s="17">
        <v>0.49335660934448244</v>
      </c>
      <c r="G121" s="17">
        <v>1.5804038047790527</v>
      </c>
      <c r="H121" s="17">
        <v>7.4740208685398102E-2</v>
      </c>
      <c r="I121" s="28">
        <f t="shared" ref="I121" si="39">SUM(F121:F122)</f>
        <v>10.370331096649171</v>
      </c>
      <c r="J121" s="28">
        <f>F121/(F121+F122)</f>
        <v>4.757385321129181E-2</v>
      </c>
      <c r="K121" s="32"/>
    </row>
    <row r="122" spans="1:11" x14ac:dyDescent="0.35">
      <c r="A122" s="20">
        <v>44264</v>
      </c>
      <c r="B122" s="16" t="s">
        <v>155</v>
      </c>
      <c r="C122" s="16" t="s">
        <v>97</v>
      </c>
      <c r="D122" s="39"/>
      <c r="E122" s="16" t="s">
        <v>187</v>
      </c>
      <c r="F122" s="17">
        <v>9.8769744873046879</v>
      </c>
      <c r="G122" s="17">
        <v>13.274750709533691</v>
      </c>
      <c r="H122" s="17">
        <v>7.1164946556091309</v>
      </c>
      <c r="I122" s="29"/>
      <c r="J122" s="29"/>
      <c r="K122" s="29"/>
    </row>
    <row r="123" spans="1:11" x14ac:dyDescent="0.35">
      <c r="A123" s="20">
        <v>44322</v>
      </c>
      <c r="B123" s="16" t="s">
        <v>124</v>
      </c>
      <c r="C123" s="16" t="s">
        <v>66</v>
      </c>
      <c r="D123" s="36"/>
      <c r="E123" s="16" t="s">
        <v>162</v>
      </c>
      <c r="F123" s="17">
        <v>25.826431274413999</v>
      </c>
      <c r="G123" s="17">
        <v>32.242366790771477</v>
      </c>
      <c r="H123" s="17">
        <v>20.328392028808601</v>
      </c>
      <c r="I123" s="30"/>
      <c r="J123" s="30"/>
      <c r="K123" s="28">
        <v>827.76251910531187</v>
      </c>
    </row>
    <row r="124" spans="1:11" x14ac:dyDescent="0.35">
      <c r="A124" s="20">
        <v>44322</v>
      </c>
      <c r="B124" s="16" t="s">
        <v>176</v>
      </c>
      <c r="C124" s="16" t="s">
        <v>66</v>
      </c>
      <c r="D124" s="37"/>
      <c r="E124" s="16" t="s">
        <v>164</v>
      </c>
      <c r="F124" s="17">
        <v>28.129718017578199</v>
      </c>
      <c r="G124" s="17">
        <v>34.696453094482443</v>
      </c>
      <c r="H124" s="17">
        <v>22.45353698730468</v>
      </c>
      <c r="I124" s="31"/>
      <c r="J124" s="31"/>
      <c r="K124" s="32"/>
    </row>
    <row r="125" spans="1:11" x14ac:dyDescent="0.35">
      <c r="A125" s="20">
        <v>44322</v>
      </c>
      <c r="B125" s="16" t="s">
        <v>65</v>
      </c>
      <c r="C125" s="16" t="s">
        <v>66</v>
      </c>
      <c r="D125" s="38" t="s">
        <v>193</v>
      </c>
      <c r="E125" s="16" t="s">
        <v>188</v>
      </c>
      <c r="F125" s="17">
        <v>9.7981994628906257</v>
      </c>
      <c r="G125" s="17">
        <v>13.122988700866699</v>
      </c>
      <c r="H125" s="17">
        <v>7.0899448394775391</v>
      </c>
      <c r="I125" s="28">
        <f t="shared" ref="I125" si="40">SUM(F125:F126)</f>
        <v>13.141633224487306</v>
      </c>
      <c r="J125" s="28">
        <f>F125/(F125+F126)</f>
        <v>0.74558460851222563</v>
      </c>
      <c r="K125" s="32"/>
    </row>
    <row r="126" spans="1:11" x14ac:dyDescent="0.35">
      <c r="A126" s="20">
        <v>44322</v>
      </c>
      <c r="B126" s="16" t="s">
        <v>65</v>
      </c>
      <c r="C126" s="16" t="s">
        <v>66</v>
      </c>
      <c r="D126" s="39"/>
      <c r="E126" s="16" t="s">
        <v>184</v>
      </c>
      <c r="F126" s="17">
        <v>3.3434337615966796</v>
      </c>
      <c r="G126" s="17">
        <v>5.4285497665405273</v>
      </c>
      <c r="H126" s="17">
        <v>1.8763288259506226</v>
      </c>
      <c r="I126" s="29"/>
      <c r="J126" s="29"/>
      <c r="K126" s="32"/>
    </row>
    <row r="127" spans="1:11" x14ac:dyDescent="0.35">
      <c r="A127" s="20">
        <v>44322</v>
      </c>
      <c r="B127" s="16" t="s">
        <v>106</v>
      </c>
      <c r="C127" s="16" t="s">
        <v>66</v>
      </c>
      <c r="D127" s="38" t="s">
        <v>194</v>
      </c>
      <c r="E127" s="16" t="s">
        <v>189</v>
      </c>
      <c r="F127" s="17">
        <v>8.1414405822753899</v>
      </c>
      <c r="G127" s="17">
        <v>11.366716384887695</v>
      </c>
      <c r="H127" s="17">
        <v>5.5940184593200684</v>
      </c>
      <c r="I127" s="28">
        <f t="shared" ref="I127" si="41">SUM(F127:F128)</f>
        <v>11.816475677490233</v>
      </c>
      <c r="J127" s="28">
        <f>F127/(F127+F128)</f>
        <v>0.68899059283678021</v>
      </c>
      <c r="K127" s="32"/>
    </row>
    <row r="128" spans="1:11" x14ac:dyDescent="0.35">
      <c r="A128" s="20">
        <v>44322</v>
      </c>
      <c r="B128" s="16" t="s">
        <v>106</v>
      </c>
      <c r="C128" s="16" t="s">
        <v>66</v>
      </c>
      <c r="D128" s="39"/>
      <c r="E128" s="16" t="s">
        <v>185</v>
      </c>
      <c r="F128" s="17">
        <v>3.6750350952148438</v>
      </c>
      <c r="G128" s="17">
        <v>5.9670848846435547</v>
      </c>
      <c r="H128" s="17">
        <v>2.0623912811279297</v>
      </c>
      <c r="I128" s="29"/>
      <c r="J128" s="29"/>
      <c r="K128" s="32"/>
    </row>
    <row r="129" spans="1:11" x14ac:dyDescent="0.35">
      <c r="A129" s="20">
        <v>44322</v>
      </c>
      <c r="B129" s="16" t="s">
        <v>124</v>
      </c>
      <c r="C129" s="16" t="s">
        <v>66</v>
      </c>
      <c r="D129" s="38" t="s">
        <v>195</v>
      </c>
      <c r="E129" s="16" t="s">
        <v>190</v>
      </c>
      <c r="F129" s="17">
        <v>0</v>
      </c>
      <c r="G129" s="17">
        <v>0.7368658185005188</v>
      </c>
      <c r="H129" s="17">
        <v>0</v>
      </c>
      <c r="I129" s="28">
        <f t="shared" ref="I129" si="42">SUM(F129:F130)</f>
        <v>4.4288345336914059</v>
      </c>
      <c r="J129" s="28">
        <f>F129/(F129+F130)</f>
        <v>0</v>
      </c>
      <c r="K129" s="32"/>
    </row>
    <row r="130" spans="1:11" x14ac:dyDescent="0.35">
      <c r="A130" s="20">
        <v>44322</v>
      </c>
      <c r="B130" s="16" t="s">
        <v>124</v>
      </c>
      <c r="C130" s="16" t="s">
        <v>66</v>
      </c>
      <c r="D130" s="39"/>
      <c r="E130" s="16" t="s">
        <v>186</v>
      </c>
      <c r="F130" s="17">
        <v>4.4288345336914059</v>
      </c>
      <c r="G130" s="17">
        <v>6.8157358169555664</v>
      </c>
      <c r="H130" s="17">
        <v>2.6777164936065674</v>
      </c>
      <c r="I130" s="29"/>
      <c r="J130" s="29"/>
      <c r="K130" s="32"/>
    </row>
    <row r="131" spans="1:11" x14ac:dyDescent="0.35">
      <c r="A131" s="20">
        <v>44322</v>
      </c>
      <c r="B131" s="16" t="s">
        <v>142</v>
      </c>
      <c r="C131" s="16" t="s">
        <v>66</v>
      </c>
      <c r="D131" s="38" t="s">
        <v>196</v>
      </c>
      <c r="E131" s="16" t="s">
        <v>191</v>
      </c>
      <c r="F131" s="17">
        <v>0.5391089916229248</v>
      </c>
      <c r="G131" s="17">
        <v>1.7269840240478516</v>
      </c>
      <c r="H131" s="17">
        <v>8.1671036779880524E-2</v>
      </c>
      <c r="I131" s="28">
        <f t="shared" ref="I131" si="43">SUM(F131:F132)</f>
        <v>11.603206586837768</v>
      </c>
      <c r="J131" s="28">
        <f>F131/(F131+F132)</f>
        <v>4.6462069565706893E-2</v>
      </c>
      <c r="K131" s="32"/>
    </row>
    <row r="132" spans="1:11" x14ac:dyDescent="0.35">
      <c r="A132" s="20">
        <v>44322</v>
      </c>
      <c r="B132" s="16" t="s">
        <v>142</v>
      </c>
      <c r="C132" s="16" t="s">
        <v>66</v>
      </c>
      <c r="D132" s="39"/>
      <c r="E132" s="16" t="s">
        <v>187</v>
      </c>
      <c r="F132" s="17">
        <v>11.064097595214843</v>
      </c>
      <c r="G132" s="17">
        <v>14.81911563873291</v>
      </c>
      <c r="H132" s="17">
        <v>8.0056467056274414</v>
      </c>
      <c r="I132" s="29"/>
      <c r="J132" s="29"/>
      <c r="K132" s="29"/>
    </row>
    <row r="133" spans="1:11" x14ac:dyDescent="0.35">
      <c r="A133" s="20">
        <v>44325</v>
      </c>
      <c r="B133" s="16" t="s">
        <v>127</v>
      </c>
      <c r="C133" s="16" t="s">
        <v>77</v>
      </c>
      <c r="D133" s="36"/>
      <c r="E133" s="16" t="s">
        <v>162</v>
      </c>
      <c r="F133" s="17">
        <v>33.390164184570395</v>
      </c>
      <c r="G133" s="17">
        <v>40.946895599365199</v>
      </c>
      <c r="H133" s="17">
        <v>26.831996917724599</v>
      </c>
      <c r="I133" s="30"/>
      <c r="J133" s="30"/>
      <c r="K133" s="28">
        <v>747.51654252837102</v>
      </c>
    </row>
    <row r="134" spans="1:11" x14ac:dyDescent="0.35">
      <c r="A134" s="20">
        <v>44325</v>
      </c>
      <c r="B134" s="16" t="s">
        <v>177</v>
      </c>
      <c r="C134" s="16" t="s">
        <v>77</v>
      </c>
      <c r="D134" s="37"/>
      <c r="E134" s="16" t="s">
        <v>164</v>
      </c>
      <c r="F134" s="17">
        <v>25.835687255859398</v>
      </c>
      <c r="G134" s="17">
        <v>32.50415420532228</v>
      </c>
      <c r="H134" s="17">
        <v>20.152969360351559</v>
      </c>
      <c r="I134" s="31"/>
      <c r="J134" s="31"/>
      <c r="K134" s="32"/>
    </row>
    <row r="135" spans="1:11" x14ac:dyDescent="0.35">
      <c r="A135" s="20">
        <v>44325</v>
      </c>
      <c r="B135" s="16" t="s">
        <v>76</v>
      </c>
      <c r="C135" s="16" t="s">
        <v>77</v>
      </c>
      <c r="D135" s="38" t="s">
        <v>193</v>
      </c>
      <c r="E135" s="16" t="s">
        <v>188</v>
      </c>
      <c r="F135" s="17">
        <v>13.365768432617188</v>
      </c>
      <c r="G135" s="17">
        <v>17.308349609375</v>
      </c>
      <c r="H135" s="17">
        <v>10.074520111083984</v>
      </c>
      <c r="I135" s="28">
        <f t="shared" ref="I135" si="44">SUM(F135:F136)</f>
        <v>20.674410247802733</v>
      </c>
      <c r="J135" s="28">
        <f>F135/(F135+F136)</f>
        <v>0.64648849821666354</v>
      </c>
      <c r="K135" s="32"/>
    </row>
    <row r="136" spans="1:11" x14ac:dyDescent="0.35">
      <c r="A136" s="20">
        <v>44325</v>
      </c>
      <c r="B136" s="16" t="s">
        <v>76</v>
      </c>
      <c r="C136" s="16" t="s">
        <v>77</v>
      </c>
      <c r="D136" s="39"/>
      <c r="E136" s="16" t="s">
        <v>184</v>
      </c>
      <c r="F136" s="17">
        <v>7.3086418151855472</v>
      </c>
      <c r="G136" s="17">
        <v>10.314022064208984</v>
      </c>
      <c r="H136" s="17">
        <v>4.9537677764892578</v>
      </c>
      <c r="I136" s="29"/>
      <c r="J136" s="29"/>
      <c r="K136" s="32"/>
    </row>
    <row r="137" spans="1:11" x14ac:dyDescent="0.35">
      <c r="A137" s="20">
        <v>44325</v>
      </c>
      <c r="B137" s="16" t="s">
        <v>109</v>
      </c>
      <c r="C137" s="16" t="s">
        <v>77</v>
      </c>
      <c r="D137" s="38" t="s">
        <v>194</v>
      </c>
      <c r="E137" s="16" t="s">
        <v>189</v>
      </c>
      <c r="F137" s="17">
        <v>10.363841247558593</v>
      </c>
      <c r="G137" s="17">
        <v>14.08610725402832</v>
      </c>
      <c r="H137" s="17">
        <v>7.3646645545959473</v>
      </c>
      <c r="I137" s="28">
        <f t="shared" ref="I137" si="45">SUM(F137:F138)</f>
        <v>15.682963180541991</v>
      </c>
      <c r="J137" s="28">
        <f>F137/(F137+F138)</f>
        <v>0.66083437984583893</v>
      </c>
      <c r="K137" s="32"/>
    </row>
    <row r="138" spans="1:11" x14ac:dyDescent="0.35">
      <c r="A138" s="20">
        <v>44325</v>
      </c>
      <c r="B138" s="16" t="s">
        <v>109</v>
      </c>
      <c r="C138" s="16" t="s">
        <v>77</v>
      </c>
      <c r="D138" s="39"/>
      <c r="E138" s="16" t="s">
        <v>185</v>
      </c>
      <c r="F138" s="17">
        <v>5.3191219329833981</v>
      </c>
      <c r="G138" s="17">
        <v>8.0983734130859375</v>
      </c>
      <c r="H138" s="17">
        <v>3.2632682323455811</v>
      </c>
      <c r="I138" s="29"/>
      <c r="J138" s="29"/>
      <c r="K138" s="32"/>
    </row>
    <row r="139" spans="1:11" x14ac:dyDescent="0.35">
      <c r="A139" s="20">
        <v>44325</v>
      </c>
      <c r="B139" s="16" t="s">
        <v>127</v>
      </c>
      <c r="C139" s="16" t="s">
        <v>77</v>
      </c>
      <c r="D139" s="38" t="s">
        <v>195</v>
      </c>
      <c r="E139" s="16" t="s">
        <v>190</v>
      </c>
      <c r="F139" s="17">
        <v>0.26482918262481692</v>
      </c>
      <c r="G139" s="17">
        <v>1.2649586200714111</v>
      </c>
      <c r="H139" s="17">
        <v>1.1122526600956917E-2</v>
      </c>
      <c r="I139" s="28">
        <f t="shared" ref="I139" si="46">SUM(F139:F140)</f>
        <v>5.8293742418289192</v>
      </c>
      <c r="J139" s="28">
        <f>F139/(F139+F140)</f>
        <v>4.5430121937364051E-2</v>
      </c>
      <c r="K139" s="32"/>
    </row>
    <row r="140" spans="1:11" x14ac:dyDescent="0.35">
      <c r="A140" s="20">
        <v>44325</v>
      </c>
      <c r="B140" s="16" t="s">
        <v>127</v>
      </c>
      <c r="C140" s="16" t="s">
        <v>77</v>
      </c>
      <c r="D140" s="39"/>
      <c r="E140" s="16" t="s">
        <v>186</v>
      </c>
      <c r="F140" s="17">
        <v>5.5645450592041019</v>
      </c>
      <c r="G140" s="17">
        <v>8.3102893829345703</v>
      </c>
      <c r="H140" s="17">
        <v>3.5033061504364014</v>
      </c>
      <c r="I140" s="29"/>
      <c r="J140" s="29"/>
      <c r="K140" s="32"/>
    </row>
    <row r="141" spans="1:11" x14ac:dyDescent="0.35">
      <c r="A141" s="20">
        <v>44325</v>
      </c>
      <c r="B141" s="16" t="s">
        <v>145</v>
      </c>
      <c r="C141" s="16" t="s">
        <v>77</v>
      </c>
      <c r="D141" s="38" t="s">
        <v>196</v>
      </c>
      <c r="E141" s="16" t="s">
        <v>191</v>
      </c>
      <c r="F141" s="17">
        <v>3.2992568969726563</v>
      </c>
      <c r="G141" s="17">
        <v>5.4488248825073242</v>
      </c>
      <c r="H141" s="17">
        <v>1.8069449663162231</v>
      </c>
      <c r="I141" s="28">
        <f t="shared" ref="I141" si="47">SUM(F141:F142)</f>
        <v>17.019039916992188</v>
      </c>
      <c r="J141" s="28">
        <f>F141/(F141+F142)</f>
        <v>0.19385681642820549</v>
      </c>
      <c r="K141" s="32"/>
    </row>
    <row r="142" spans="1:11" x14ac:dyDescent="0.35">
      <c r="A142" s="20">
        <v>44325</v>
      </c>
      <c r="B142" s="16" t="s">
        <v>145</v>
      </c>
      <c r="C142" s="16" t="s">
        <v>77</v>
      </c>
      <c r="D142" s="39"/>
      <c r="E142" s="16" t="s">
        <v>187</v>
      </c>
      <c r="F142" s="17">
        <v>13.719783020019531</v>
      </c>
      <c r="G142" s="17">
        <v>17.726131439208984</v>
      </c>
      <c r="H142" s="17">
        <v>10.369735717773438</v>
      </c>
      <c r="I142" s="29"/>
      <c r="J142" s="29"/>
      <c r="K142" s="29"/>
    </row>
    <row r="143" spans="1:11" x14ac:dyDescent="0.35">
      <c r="B143" s="16" t="s">
        <v>134</v>
      </c>
      <c r="C143" s="16" t="s">
        <v>91</v>
      </c>
      <c r="D143" s="36"/>
      <c r="E143" s="16" t="s">
        <v>162</v>
      </c>
      <c r="F143" s="17">
        <v>0</v>
      </c>
      <c r="G143" s="17">
        <v>1.05321192741394</v>
      </c>
      <c r="H143" s="17">
        <v>0</v>
      </c>
      <c r="I143" s="30"/>
      <c r="J143" s="30"/>
      <c r="K143" s="33"/>
    </row>
    <row r="144" spans="1:11" x14ac:dyDescent="0.35">
      <c r="B144" s="16" t="s">
        <v>178</v>
      </c>
      <c r="C144" s="16" t="s">
        <v>91</v>
      </c>
      <c r="D144" s="37"/>
      <c r="E144" s="16" t="s">
        <v>164</v>
      </c>
      <c r="F144" s="17">
        <v>0</v>
      </c>
      <c r="G144" s="17">
        <v>1.2138983011245721</v>
      </c>
      <c r="H144" s="17">
        <v>0</v>
      </c>
      <c r="I144" s="31"/>
      <c r="J144" s="31"/>
      <c r="K144" s="34"/>
    </row>
    <row r="145" spans="2:11" x14ac:dyDescent="0.35">
      <c r="B145" s="16" t="s">
        <v>90</v>
      </c>
      <c r="C145" s="16" t="s">
        <v>91</v>
      </c>
      <c r="D145" s="38" t="s">
        <v>193</v>
      </c>
      <c r="E145" s="16" t="s">
        <v>188</v>
      </c>
      <c r="F145" s="17">
        <v>0</v>
      </c>
      <c r="G145" s="17">
        <v>0.73701989650726318</v>
      </c>
      <c r="H145" s="17">
        <v>0</v>
      </c>
      <c r="I145" s="28">
        <f t="shared" ref="I145" si="48">SUM(F145:F146)</f>
        <v>0</v>
      </c>
      <c r="J145" s="28" t="s">
        <v>182</v>
      </c>
      <c r="K145" s="34"/>
    </row>
    <row r="146" spans="2:11" x14ac:dyDescent="0.35">
      <c r="B146" s="16" t="s">
        <v>90</v>
      </c>
      <c r="C146" s="16" t="s">
        <v>91</v>
      </c>
      <c r="D146" s="39"/>
      <c r="E146" s="16" t="s">
        <v>184</v>
      </c>
      <c r="F146" s="17">
        <v>0</v>
      </c>
      <c r="G146" s="17">
        <v>0.73701989650726318</v>
      </c>
      <c r="H146" s="17">
        <v>0</v>
      </c>
      <c r="I146" s="29"/>
      <c r="J146" s="29"/>
      <c r="K146" s="34"/>
    </row>
    <row r="147" spans="2:11" x14ac:dyDescent="0.35">
      <c r="B147" s="16" t="s">
        <v>116</v>
      </c>
      <c r="C147" s="16" t="s">
        <v>91</v>
      </c>
      <c r="D147" s="38" t="s">
        <v>194</v>
      </c>
      <c r="E147" s="16" t="s">
        <v>189</v>
      </c>
      <c r="F147" s="17">
        <v>0</v>
      </c>
      <c r="G147" s="17">
        <v>0.75263965129852295</v>
      </c>
      <c r="H147" s="17">
        <v>0</v>
      </c>
      <c r="I147" s="28">
        <f t="shared" ref="I147" si="49">SUM(F147:F148)</f>
        <v>0</v>
      </c>
      <c r="J147" s="28" t="s">
        <v>182</v>
      </c>
      <c r="K147" s="34"/>
    </row>
    <row r="148" spans="2:11" x14ac:dyDescent="0.35">
      <c r="B148" s="16" t="s">
        <v>116</v>
      </c>
      <c r="C148" s="16" t="s">
        <v>91</v>
      </c>
      <c r="D148" s="39"/>
      <c r="E148" s="16" t="s">
        <v>185</v>
      </c>
      <c r="F148" s="17">
        <v>0</v>
      </c>
      <c r="G148" s="17">
        <v>0.75263965129852295</v>
      </c>
      <c r="H148" s="17">
        <v>0</v>
      </c>
      <c r="I148" s="29"/>
      <c r="J148" s="29"/>
      <c r="K148" s="34"/>
    </row>
    <row r="149" spans="2:11" x14ac:dyDescent="0.35">
      <c r="B149" s="16" t="s">
        <v>134</v>
      </c>
      <c r="C149" s="16" t="s">
        <v>91</v>
      </c>
      <c r="D149" s="38" t="s">
        <v>195</v>
      </c>
      <c r="E149" s="16" t="s">
        <v>190</v>
      </c>
      <c r="F149" s="17">
        <v>0</v>
      </c>
      <c r="G149" s="17">
        <v>0.78055763244628906</v>
      </c>
      <c r="H149" s="17">
        <v>0</v>
      </c>
      <c r="I149" s="28">
        <f t="shared" ref="I149" si="50">SUM(F149:F150)</f>
        <v>0</v>
      </c>
      <c r="J149" s="28" t="s">
        <v>182</v>
      </c>
      <c r="K149" s="34"/>
    </row>
    <row r="150" spans="2:11" x14ac:dyDescent="0.35">
      <c r="B150" s="16" t="s">
        <v>134</v>
      </c>
      <c r="C150" s="16" t="s">
        <v>91</v>
      </c>
      <c r="D150" s="39"/>
      <c r="E150" s="16" t="s">
        <v>186</v>
      </c>
      <c r="F150" s="17">
        <v>0</v>
      </c>
      <c r="G150" s="17">
        <v>0.78055763244628906</v>
      </c>
      <c r="H150" s="17">
        <v>0</v>
      </c>
      <c r="I150" s="29"/>
      <c r="J150" s="29"/>
      <c r="K150" s="34"/>
    </row>
    <row r="151" spans="2:11" x14ac:dyDescent="0.35">
      <c r="B151" s="16" t="s">
        <v>152</v>
      </c>
      <c r="C151" s="16" t="s">
        <v>91</v>
      </c>
      <c r="D151" s="38" t="s">
        <v>196</v>
      </c>
      <c r="E151" s="16" t="s">
        <v>191</v>
      </c>
      <c r="F151" s="17">
        <v>0</v>
      </c>
      <c r="G151" s="17">
        <v>0.9054829478263855</v>
      </c>
      <c r="H151" s="17">
        <v>0</v>
      </c>
      <c r="I151" s="28">
        <f t="shared" ref="I151" si="51">SUM(F151:F152)</f>
        <v>0</v>
      </c>
      <c r="J151" s="28" t="s">
        <v>182</v>
      </c>
      <c r="K151" s="34"/>
    </row>
    <row r="152" spans="2:11" x14ac:dyDescent="0.35">
      <c r="B152" s="16" t="s">
        <v>152</v>
      </c>
      <c r="C152" s="16" t="s">
        <v>91</v>
      </c>
      <c r="D152" s="39"/>
      <c r="E152" s="16" t="s">
        <v>187</v>
      </c>
      <c r="F152" s="17">
        <v>0</v>
      </c>
      <c r="G152" s="17">
        <v>0.9054829478263855</v>
      </c>
      <c r="H152" s="17">
        <v>0</v>
      </c>
      <c r="I152" s="29"/>
      <c r="J152" s="29"/>
      <c r="K152" s="35"/>
    </row>
    <row r="153" spans="2:11" x14ac:dyDescent="0.35">
      <c r="B153" s="16" t="s">
        <v>141</v>
      </c>
      <c r="C153" s="16" t="s">
        <v>179</v>
      </c>
      <c r="D153" s="36"/>
      <c r="E153" s="16" t="s">
        <v>162</v>
      </c>
      <c r="F153" s="17">
        <v>36.121127319335997</v>
      </c>
      <c r="G153" s="17">
        <v>42.382968902587997</v>
      </c>
      <c r="H153" s="17">
        <v>29.86760330200196</v>
      </c>
      <c r="I153" s="30"/>
      <c r="J153" s="30"/>
      <c r="K153" s="33"/>
    </row>
    <row r="154" spans="2:11" x14ac:dyDescent="0.35">
      <c r="B154" s="16" t="s">
        <v>180</v>
      </c>
      <c r="C154" s="16" t="s">
        <v>179</v>
      </c>
      <c r="D154" s="37"/>
      <c r="E154" s="16" t="s">
        <v>164</v>
      </c>
      <c r="F154" s="17">
        <v>36.6902038574218</v>
      </c>
      <c r="G154" s="17">
        <v>45.95597076416</v>
      </c>
      <c r="H154" s="17">
        <v>28.771417617797841</v>
      </c>
      <c r="I154" s="31"/>
      <c r="J154" s="31"/>
      <c r="K154" s="34"/>
    </row>
    <row r="155" spans="2:11" x14ac:dyDescent="0.35">
      <c r="B155" s="16" t="s">
        <v>104</v>
      </c>
      <c r="C155" s="16" t="s">
        <v>105</v>
      </c>
      <c r="D155" s="38" t="s">
        <v>193</v>
      </c>
      <c r="E155" s="16" t="s">
        <v>188</v>
      </c>
      <c r="F155" s="17">
        <v>0.97028503417968748</v>
      </c>
      <c r="G155" s="17">
        <v>2.2880096435546875</v>
      </c>
      <c r="H155" s="17">
        <v>0.29276245832443237</v>
      </c>
      <c r="I155" s="28">
        <f t="shared" ref="I155" si="52">SUM(F155:F156)</f>
        <v>7.7664848327636715</v>
      </c>
      <c r="J155" s="28">
        <f>F155/(F155+F156)</f>
        <v>0.12493232846943134</v>
      </c>
      <c r="K155" s="34"/>
    </row>
    <row r="156" spans="2:11" x14ac:dyDescent="0.35">
      <c r="B156" s="16" t="s">
        <v>104</v>
      </c>
      <c r="C156" s="16" t="s">
        <v>105</v>
      </c>
      <c r="D156" s="39"/>
      <c r="E156" s="16" t="s">
        <v>184</v>
      </c>
      <c r="F156" s="17">
        <v>6.7961997985839844</v>
      </c>
      <c r="G156" s="17">
        <v>9.6459989547729492</v>
      </c>
      <c r="H156" s="17">
        <v>4.5727624893188477</v>
      </c>
      <c r="I156" s="29"/>
      <c r="J156" s="29"/>
      <c r="K156" s="34"/>
    </row>
    <row r="157" spans="2:11" x14ac:dyDescent="0.35">
      <c r="B157" s="16" t="s">
        <v>123</v>
      </c>
      <c r="C157" s="16" t="s">
        <v>105</v>
      </c>
      <c r="D157" s="38" t="s">
        <v>194</v>
      </c>
      <c r="E157" s="16" t="s">
        <v>189</v>
      </c>
      <c r="F157" s="17">
        <v>0</v>
      </c>
      <c r="G157" s="17">
        <v>0.73868036270141602</v>
      </c>
      <c r="H157" s="17">
        <v>0</v>
      </c>
      <c r="I157" s="28">
        <f t="shared" ref="I157" si="53">SUM(F157:F158)</f>
        <v>2.4660076141357421</v>
      </c>
      <c r="J157" s="28">
        <f>F157/(F157+F158)</f>
        <v>0</v>
      </c>
      <c r="K157" s="34"/>
    </row>
    <row r="158" spans="2:11" x14ac:dyDescent="0.35">
      <c r="B158" s="16" t="s">
        <v>123</v>
      </c>
      <c r="C158" s="16" t="s">
        <v>105</v>
      </c>
      <c r="D158" s="39"/>
      <c r="E158" s="16" t="s">
        <v>185</v>
      </c>
      <c r="F158" s="17">
        <v>2.4660076141357421</v>
      </c>
      <c r="G158" s="17">
        <v>4.3444929122924805</v>
      </c>
      <c r="H158" s="17">
        <v>1.2276636362075806</v>
      </c>
      <c r="I158" s="29"/>
      <c r="J158" s="29"/>
      <c r="K158" s="34"/>
    </row>
    <row r="159" spans="2:11" x14ac:dyDescent="0.35">
      <c r="B159" s="16" t="s">
        <v>141</v>
      </c>
      <c r="C159" s="16" t="s">
        <v>105</v>
      </c>
      <c r="D159" s="38" t="s">
        <v>195</v>
      </c>
      <c r="E159" s="16" t="s">
        <v>190</v>
      </c>
      <c r="F159" s="17">
        <v>0</v>
      </c>
      <c r="G159" s="17">
        <v>0.76368778944015503</v>
      </c>
      <c r="H159" s="17">
        <v>0</v>
      </c>
      <c r="I159" s="28">
        <f t="shared" ref="I159" si="54">SUM(F159:F160)</f>
        <v>11.483680725097656</v>
      </c>
      <c r="J159" s="28">
        <f>F159/(F159+F160)</f>
        <v>0</v>
      </c>
      <c r="K159" s="34"/>
    </row>
    <row r="160" spans="2:11" x14ac:dyDescent="0.35">
      <c r="B160" s="16" t="s">
        <v>141</v>
      </c>
      <c r="C160" s="16" t="s">
        <v>105</v>
      </c>
      <c r="D160" s="39"/>
      <c r="E160" s="16" t="s">
        <v>186</v>
      </c>
      <c r="F160" s="17">
        <v>11.483680725097656</v>
      </c>
      <c r="G160" s="17">
        <v>15.187141418457031</v>
      </c>
      <c r="H160" s="17">
        <v>8.4390525817871094</v>
      </c>
      <c r="I160" s="29"/>
      <c r="J160" s="29"/>
      <c r="K160" s="34"/>
    </row>
    <row r="161" spans="2:11" x14ac:dyDescent="0.35">
      <c r="B161" s="16" t="s">
        <v>159</v>
      </c>
      <c r="C161" s="16" t="s">
        <v>105</v>
      </c>
      <c r="D161" s="38" t="s">
        <v>196</v>
      </c>
      <c r="E161" s="16" t="s">
        <v>191</v>
      </c>
      <c r="F161" s="17">
        <v>0</v>
      </c>
      <c r="G161" s="17">
        <v>0.72444683313369751</v>
      </c>
      <c r="H161" s="17">
        <v>0</v>
      </c>
      <c r="I161" s="28">
        <f t="shared" ref="I161" si="55">SUM(F161:F162)</f>
        <v>11.135323333740235</v>
      </c>
      <c r="J161" s="28">
        <f>F161/(F161+F162)</f>
        <v>0</v>
      </c>
      <c r="K161" s="34"/>
    </row>
    <row r="162" spans="2:11" x14ac:dyDescent="0.35">
      <c r="B162" s="16" t="s">
        <v>159</v>
      </c>
      <c r="C162" s="16" t="s">
        <v>105</v>
      </c>
      <c r="D162" s="39"/>
      <c r="E162" s="16" t="s">
        <v>187</v>
      </c>
      <c r="F162" s="17">
        <v>11.135323333740235</v>
      </c>
      <c r="G162" s="17">
        <v>14.683340072631836</v>
      </c>
      <c r="H162" s="17">
        <v>8.2121715545654297</v>
      </c>
      <c r="I162" s="29"/>
      <c r="J162" s="29"/>
      <c r="K162" s="35"/>
    </row>
  </sheetData>
  <autoFilter ref="B2:K2" xr:uid="{2B0F4A0C-69A6-DD46-83BD-6305AD8368D0}">
    <sortState xmlns:xlrd2="http://schemas.microsoft.com/office/spreadsheetml/2017/richdata2" ref="B3:K162">
      <sortCondition ref="C2:C162"/>
    </sortState>
  </autoFilter>
  <mergeCells count="256">
    <mergeCell ref="D3:D4"/>
    <mergeCell ref="I3:I4"/>
    <mergeCell ref="J3:J4"/>
    <mergeCell ref="K3:K12"/>
    <mergeCell ref="D5:D6"/>
    <mergeCell ref="I5:I6"/>
    <mergeCell ref="J5:J6"/>
    <mergeCell ref="D7:D8"/>
    <mergeCell ref="I7:I8"/>
    <mergeCell ref="J7:J8"/>
    <mergeCell ref="K13:K22"/>
    <mergeCell ref="D15:D16"/>
    <mergeCell ref="I15:I16"/>
    <mergeCell ref="J15:J16"/>
    <mergeCell ref="D17:D18"/>
    <mergeCell ref="I17:I18"/>
    <mergeCell ref="J17:J18"/>
    <mergeCell ref="D9:D10"/>
    <mergeCell ref="I9:I10"/>
    <mergeCell ref="J9:J10"/>
    <mergeCell ref="D11:D12"/>
    <mergeCell ref="I11:I12"/>
    <mergeCell ref="J11:J12"/>
    <mergeCell ref="D19:D20"/>
    <mergeCell ref="I19:I20"/>
    <mergeCell ref="J19:J20"/>
    <mergeCell ref="D21:D22"/>
    <mergeCell ref="I21:I22"/>
    <mergeCell ref="J21:J22"/>
    <mergeCell ref="D13:D14"/>
    <mergeCell ref="I13:I14"/>
    <mergeCell ref="J13:J14"/>
    <mergeCell ref="D23:D24"/>
    <mergeCell ref="I23:I24"/>
    <mergeCell ref="J23:J24"/>
    <mergeCell ref="K23:K32"/>
    <mergeCell ref="D25:D26"/>
    <mergeCell ref="I25:I26"/>
    <mergeCell ref="J25:J26"/>
    <mergeCell ref="D27:D28"/>
    <mergeCell ref="I27:I28"/>
    <mergeCell ref="J27:J28"/>
    <mergeCell ref="K33:K42"/>
    <mergeCell ref="D35:D36"/>
    <mergeCell ref="I35:I36"/>
    <mergeCell ref="J35:J36"/>
    <mergeCell ref="D37:D38"/>
    <mergeCell ref="I37:I38"/>
    <mergeCell ref="J37:J38"/>
    <mergeCell ref="D29:D30"/>
    <mergeCell ref="I29:I30"/>
    <mergeCell ref="J29:J30"/>
    <mergeCell ref="D31:D32"/>
    <mergeCell ref="I31:I32"/>
    <mergeCell ref="J31:J32"/>
    <mergeCell ref="D39:D40"/>
    <mergeCell ref="I39:I40"/>
    <mergeCell ref="J39:J40"/>
    <mergeCell ref="D41:D42"/>
    <mergeCell ref="I41:I42"/>
    <mergeCell ref="J41:J42"/>
    <mergeCell ref="D33:D34"/>
    <mergeCell ref="I33:I34"/>
    <mergeCell ref="J33:J34"/>
    <mergeCell ref="D43:D44"/>
    <mergeCell ref="I43:I44"/>
    <mergeCell ref="J43:J44"/>
    <mergeCell ref="K43:K52"/>
    <mergeCell ref="D45:D46"/>
    <mergeCell ref="I45:I46"/>
    <mergeCell ref="J45:J46"/>
    <mergeCell ref="D47:D48"/>
    <mergeCell ref="I47:I48"/>
    <mergeCell ref="J47:J48"/>
    <mergeCell ref="K53:K62"/>
    <mergeCell ref="D55:D56"/>
    <mergeCell ref="I55:I56"/>
    <mergeCell ref="J55:J56"/>
    <mergeCell ref="D57:D58"/>
    <mergeCell ref="I57:I58"/>
    <mergeCell ref="J57:J58"/>
    <mergeCell ref="D49:D50"/>
    <mergeCell ref="I49:I50"/>
    <mergeCell ref="J49:J50"/>
    <mergeCell ref="D51:D52"/>
    <mergeCell ref="I51:I52"/>
    <mergeCell ref="J51:J52"/>
    <mergeCell ref="D59:D60"/>
    <mergeCell ref="I59:I60"/>
    <mergeCell ref="J59:J60"/>
    <mergeCell ref="D61:D62"/>
    <mergeCell ref="I61:I62"/>
    <mergeCell ref="J61:J62"/>
    <mergeCell ref="D53:D54"/>
    <mergeCell ref="I53:I54"/>
    <mergeCell ref="J53:J54"/>
    <mergeCell ref="D63:D64"/>
    <mergeCell ref="I63:I64"/>
    <mergeCell ref="J63:J64"/>
    <mergeCell ref="K63:K72"/>
    <mergeCell ref="D65:D66"/>
    <mergeCell ref="I65:I66"/>
    <mergeCell ref="J65:J66"/>
    <mergeCell ref="D67:D68"/>
    <mergeCell ref="I67:I68"/>
    <mergeCell ref="J67:J68"/>
    <mergeCell ref="K73:K82"/>
    <mergeCell ref="D75:D76"/>
    <mergeCell ref="I75:I76"/>
    <mergeCell ref="J75:J76"/>
    <mergeCell ref="D77:D78"/>
    <mergeCell ref="I77:I78"/>
    <mergeCell ref="J77:J78"/>
    <mergeCell ref="D69:D70"/>
    <mergeCell ref="I69:I70"/>
    <mergeCell ref="J69:J70"/>
    <mergeCell ref="D71:D72"/>
    <mergeCell ref="I71:I72"/>
    <mergeCell ref="J71:J72"/>
    <mergeCell ref="D79:D80"/>
    <mergeCell ref="I79:I80"/>
    <mergeCell ref="J79:J80"/>
    <mergeCell ref="D81:D82"/>
    <mergeCell ref="I81:I82"/>
    <mergeCell ref="J81:J82"/>
    <mergeCell ref="D73:D74"/>
    <mergeCell ref="I73:I74"/>
    <mergeCell ref="J73:J74"/>
    <mergeCell ref="D83:D84"/>
    <mergeCell ref="I83:I84"/>
    <mergeCell ref="J83:J84"/>
    <mergeCell ref="K83:K92"/>
    <mergeCell ref="D85:D86"/>
    <mergeCell ref="I85:I86"/>
    <mergeCell ref="J85:J86"/>
    <mergeCell ref="D87:D88"/>
    <mergeCell ref="I87:I88"/>
    <mergeCell ref="J87:J88"/>
    <mergeCell ref="K93:K102"/>
    <mergeCell ref="D95:D96"/>
    <mergeCell ref="I95:I96"/>
    <mergeCell ref="J95:J96"/>
    <mergeCell ref="D97:D98"/>
    <mergeCell ref="I97:I98"/>
    <mergeCell ref="J97:J98"/>
    <mergeCell ref="D89:D90"/>
    <mergeCell ref="I89:I90"/>
    <mergeCell ref="J89:J90"/>
    <mergeCell ref="D91:D92"/>
    <mergeCell ref="I91:I92"/>
    <mergeCell ref="J91:J92"/>
    <mergeCell ref="D99:D100"/>
    <mergeCell ref="I99:I100"/>
    <mergeCell ref="J99:J100"/>
    <mergeCell ref="D101:D102"/>
    <mergeCell ref="I101:I102"/>
    <mergeCell ref="J101:J102"/>
    <mergeCell ref="D93:D94"/>
    <mergeCell ref="I93:I94"/>
    <mergeCell ref="J93:J94"/>
    <mergeCell ref="D103:D104"/>
    <mergeCell ref="I103:I104"/>
    <mergeCell ref="J103:J104"/>
    <mergeCell ref="K103:K112"/>
    <mergeCell ref="D105:D106"/>
    <mergeCell ref="I105:I106"/>
    <mergeCell ref="J105:J106"/>
    <mergeCell ref="D107:D108"/>
    <mergeCell ref="I107:I108"/>
    <mergeCell ref="J107:J108"/>
    <mergeCell ref="K113:K122"/>
    <mergeCell ref="D115:D116"/>
    <mergeCell ref="I115:I116"/>
    <mergeCell ref="J115:J116"/>
    <mergeCell ref="D117:D118"/>
    <mergeCell ref="I117:I118"/>
    <mergeCell ref="J117:J118"/>
    <mergeCell ref="D109:D110"/>
    <mergeCell ref="I109:I110"/>
    <mergeCell ref="J109:J110"/>
    <mergeCell ref="D111:D112"/>
    <mergeCell ref="I111:I112"/>
    <mergeCell ref="J111:J112"/>
    <mergeCell ref="D119:D120"/>
    <mergeCell ref="I119:I120"/>
    <mergeCell ref="J119:J120"/>
    <mergeCell ref="D121:D122"/>
    <mergeCell ref="I121:I122"/>
    <mergeCell ref="J121:J122"/>
    <mergeCell ref="D113:D114"/>
    <mergeCell ref="I113:I114"/>
    <mergeCell ref="J113:J114"/>
    <mergeCell ref="D123:D124"/>
    <mergeCell ref="I123:I124"/>
    <mergeCell ref="J123:J124"/>
    <mergeCell ref="K123:K132"/>
    <mergeCell ref="D125:D126"/>
    <mergeCell ref="I125:I126"/>
    <mergeCell ref="J125:J126"/>
    <mergeCell ref="D127:D128"/>
    <mergeCell ref="I127:I128"/>
    <mergeCell ref="J127:J128"/>
    <mergeCell ref="K133:K142"/>
    <mergeCell ref="D135:D136"/>
    <mergeCell ref="I135:I136"/>
    <mergeCell ref="J135:J136"/>
    <mergeCell ref="D137:D138"/>
    <mergeCell ref="I137:I138"/>
    <mergeCell ref="J137:J138"/>
    <mergeCell ref="D129:D130"/>
    <mergeCell ref="I129:I130"/>
    <mergeCell ref="J129:J130"/>
    <mergeCell ref="D131:D132"/>
    <mergeCell ref="I131:I132"/>
    <mergeCell ref="J131:J132"/>
    <mergeCell ref="D139:D140"/>
    <mergeCell ref="I139:I140"/>
    <mergeCell ref="J139:J140"/>
    <mergeCell ref="D141:D142"/>
    <mergeCell ref="I141:I142"/>
    <mergeCell ref="J141:J142"/>
    <mergeCell ref="D133:D134"/>
    <mergeCell ref="I133:I134"/>
    <mergeCell ref="J133:J134"/>
    <mergeCell ref="D143:D144"/>
    <mergeCell ref="I143:I144"/>
    <mergeCell ref="J143:J144"/>
    <mergeCell ref="K143:K152"/>
    <mergeCell ref="D145:D146"/>
    <mergeCell ref="I145:I146"/>
    <mergeCell ref="J145:J146"/>
    <mergeCell ref="D147:D148"/>
    <mergeCell ref="I147:I148"/>
    <mergeCell ref="J147:J148"/>
    <mergeCell ref="K153:K162"/>
    <mergeCell ref="D155:D156"/>
    <mergeCell ref="I155:I156"/>
    <mergeCell ref="J155:J156"/>
    <mergeCell ref="D157:D158"/>
    <mergeCell ref="I157:I158"/>
    <mergeCell ref="J157:J158"/>
    <mergeCell ref="D149:D150"/>
    <mergeCell ref="I149:I150"/>
    <mergeCell ref="J149:J150"/>
    <mergeCell ref="D151:D152"/>
    <mergeCell ref="I151:I152"/>
    <mergeCell ref="J151:J152"/>
    <mergeCell ref="D159:D160"/>
    <mergeCell ref="I159:I160"/>
    <mergeCell ref="J159:J160"/>
    <mergeCell ref="D161:D162"/>
    <mergeCell ref="I161:I162"/>
    <mergeCell ref="J161:J162"/>
    <mergeCell ref="D153:D154"/>
    <mergeCell ref="I153:I154"/>
    <mergeCell ref="J153:J1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1F4B-D328-4979-9523-6EE55AC4AA57}">
  <dimension ref="A2:F19"/>
  <sheetViews>
    <sheetView showGridLines="0" zoomScale="60" zoomScaleNormal="60" workbookViewId="0">
      <selection activeCell="J1" sqref="J1:J1048576"/>
    </sheetView>
  </sheetViews>
  <sheetFormatPr defaultColWidth="10.90625" defaultRowHeight="14.5" x14ac:dyDescent="0.35"/>
  <cols>
    <col min="2" max="2" width="21.453125" style="14" customWidth="1"/>
  </cols>
  <sheetData>
    <row r="2" spans="1:6" ht="30" customHeight="1" x14ac:dyDescent="0.35">
      <c r="B2" s="18" t="s">
        <v>200</v>
      </c>
    </row>
    <row r="3" spans="1:6" ht="30" customHeight="1" x14ac:dyDescent="0.35">
      <c r="B3" s="16" t="s">
        <v>164</v>
      </c>
      <c r="C3" s="16" t="s">
        <v>162</v>
      </c>
      <c r="E3" t="s">
        <v>164</v>
      </c>
      <c r="F3" t="s">
        <v>162</v>
      </c>
    </row>
    <row r="4" spans="1:6" x14ac:dyDescent="0.35">
      <c r="A4" s="21">
        <v>44216</v>
      </c>
      <c r="B4" s="17">
        <v>20.695568847656197</v>
      </c>
      <c r="C4" s="17">
        <v>21.877409362792999</v>
      </c>
      <c r="E4" s="26">
        <f>6666.66*B4</f>
        <v>137970.32101391567</v>
      </c>
      <c r="F4" s="26">
        <f>6666.66*C4</f>
        <v>145849.24990255758</v>
      </c>
    </row>
    <row r="5" spans="1:6" x14ac:dyDescent="0.35">
      <c r="A5" s="20">
        <v>44228</v>
      </c>
      <c r="B5" s="17">
        <v>12.803968811035158</v>
      </c>
      <c r="C5" s="17">
        <v>11.396118927001961</v>
      </c>
      <c r="E5" s="26">
        <f t="shared" ref="E5:E17" si="0">6666.66*B5</f>
        <v>85359.706713775653</v>
      </c>
      <c r="F5" s="26">
        <f t="shared" ref="F5:F17" si="1">6666.66*C5</f>
        <v>75974.050205886888</v>
      </c>
    </row>
    <row r="6" spans="1:6" x14ac:dyDescent="0.35">
      <c r="A6" s="20">
        <v>44239</v>
      </c>
      <c r="B6" s="17">
        <v>10.76486511230468</v>
      </c>
      <c r="C6" s="17">
        <v>13.667550659179678</v>
      </c>
      <c r="E6" s="26">
        <f t="shared" si="0"/>
        <v>71765.69564959711</v>
      </c>
      <c r="F6" s="26">
        <f t="shared" si="1"/>
        <v>91116.913277526794</v>
      </c>
    </row>
    <row r="7" spans="1:6" x14ac:dyDescent="0.35">
      <c r="A7" s="20">
        <v>44264</v>
      </c>
      <c r="B7" s="17">
        <v>15.170605468750001</v>
      </c>
      <c r="C7" s="17">
        <v>15.539137268066401</v>
      </c>
      <c r="E7" s="26">
        <f t="shared" si="0"/>
        <v>101137.26865429687</v>
      </c>
      <c r="F7" s="26">
        <f t="shared" si="1"/>
        <v>103594.14485952756</v>
      </c>
    </row>
    <row r="8" spans="1:6" x14ac:dyDescent="0.35">
      <c r="A8" s="20">
        <v>44270</v>
      </c>
      <c r="B8" s="17">
        <v>16.424101257324217</v>
      </c>
      <c r="C8" s="17">
        <v>16.613201904296879</v>
      </c>
      <c r="E8" s="26">
        <f t="shared" si="0"/>
        <v>109493.89888815307</v>
      </c>
      <c r="F8" s="26">
        <f t="shared" si="1"/>
        <v>110754.56860729984</v>
      </c>
    </row>
    <row r="9" spans="1:6" x14ac:dyDescent="0.35">
      <c r="A9" s="20">
        <v>44277</v>
      </c>
      <c r="B9" s="17">
        <v>23.3126525878906</v>
      </c>
      <c r="C9" s="17">
        <v>26.144940185546801</v>
      </c>
      <c r="E9" s="26">
        <f t="shared" si="0"/>
        <v>155417.52850158676</v>
      </c>
      <c r="F9" s="26">
        <f t="shared" si="1"/>
        <v>174299.42693737743</v>
      </c>
    </row>
    <row r="10" spans="1:6" x14ac:dyDescent="0.35">
      <c r="A10" s="20">
        <v>44296</v>
      </c>
      <c r="B10" s="17">
        <v>46.840121459960997</v>
      </c>
      <c r="C10" s="17">
        <v>46.257296752929605</v>
      </c>
      <c r="E10" s="26">
        <f t="shared" si="0"/>
        <v>312267.16413226357</v>
      </c>
      <c r="F10" s="26">
        <f t="shared" si="1"/>
        <v>308381.66997088568</v>
      </c>
    </row>
    <row r="11" spans="1:6" x14ac:dyDescent="0.35">
      <c r="A11" s="20">
        <v>44305</v>
      </c>
      <c r="B11" s="17">
        <v>31.634863281249999</v>
      </c>
      <c r="C11" s="17">
        <v>31.531243896484398</v>
      </c>
      <c r="E11" s="26">
        <f t="shared" si="0"/>
        <v>210898.87764257813</v>
      </c>
      <c r="F11" s="26">
        <f t="shared" si="1"/>
        <v>210208.08243493666</v>
      </c>
    </row>
    <row r="12" spans="1:6" x14ac:dyDescent="0.35">
      <c r="A12" s="20">
        <v>44306</v>
      </c>
      <c r="B12" s="17">
        <v>34.210614013671801</v>
      </c>
      <c r="C12" s="17">
        <v>37.585894775390599</v>
      </c>
      <c r="E12" s="26">
        <f t="shared" si="0"/>
        <v>228070.53202038523</v>
      </c>
      <c r="F12" s="26">
        <f t="shared" si="1"/>
        <v>250572.38126330549</v>
      </c>
    </row>
    <row r="13" spans="1:6" x14ac:dyDescent="0.35">
      <c r="A13" s="20">
        <v>44309</v>
      </c>
      <c r="B13" s="17">
        <v>52.594342041015601</v>
      </c>
      <c r="C13" s="17">
        <v>55.510339355468794</v>
      </c>
      <c r="E13" s="26">
        <f t="shared" si="0"/>
        <v>350628.59631115705</v>
      </c>
      <c r="F13" s="26">
        <f t="shared" si="1"/>
        <v>370068.55896752956</v>
      </c>
    </row>
    <row r="14" spans="1:6" x14ac:dyDescent="0.35">
      <c r="A14" s="20">
        <v>44313</v>
      </c>
      <c r="B14" s="17">
        <v>35.008377075195398</v>
      </c>
      <c r="C14" s="17">
        <v>32.3605773925782</v>
      </c>
      <c r="E14" s="26">
        <f t="shared" si="0"/>
        <v>233388.94711212214</v>
      </c>
      <c r="F14" s="26">
        <f t="shared" si="1"/>
        <v>215736.96688000538</v>
      </c>
    </row>
    <row r="15" spans="1:6" x14ac:dyDescent="0.35">
      <c r="A15" s="20">
        <v>44316</v>
      </c>
      <c r="B15" s="17">
        <v>37.601373291015605</v>
      </c>
      <c r="C15" s="17">
        <v>39.878955078125003</v>
      </c>
      <c r="E15" s="26">
        <f t="shared" si="0"/>
        <v>250675.5712642821</v>
      </c>
      <c r="F15" s="26">
        <f t="shared" si="1"/>
        <v>265859.43466113281</v>
      </c>
    </row>
    <row r="16" spans="1:6" x14ac:dyDescent="0.35">
      <c r="A16" s="20">
        <v>44322</v>
      </c>
      <c r="B16" s="17">
        <v>28.129718017578199</v>
      </c>
      <c r="C16" s="17">
        <v>25.826431274413999</v>
      </c>
      <c r="E16" s="26">
        <f t="shared" si="0"/>
        <v>187531.26591906787</v>
      </c>
      <c r="F16" s="26">
        <f t="shared" si="1"/>
        <v>172176.03631988482</v>
      </c>
    </row>
    <row r="17" spans="1:6" x14ac:dyDescent="0.35">
      <c r="A17" s="20">
        <v>44325</v>
      </c>
      <c r="B17" s="17">
        <v>25.835687255859398</v>
      </c>
      <c r="C17" s="17">
        <v>33.390164184570395</v>
      </c>
      <c r="E17" s="26">
        <f t="shared" si="0"/>
        <v>172237.7428011476</v>
      </c>
      <c r="F17" s="26">
        <f t="shared" si="1"/>
        <v>222600.87196270807</v>
      </c>
    </row>
    <row r="18" spans="1:6" x14ac:dyDescent="0.35">
      <c r="B18" s="17">
        <v>0</v>
      </c>
      <c r="C18" s="17">
        <v>0</v>
      </c>
    </row>
    <row r="19" spans="1:6" x14ac:dyDescent="0.35">
      <c r="B19" s="17">
        <v>36.6902038574218</v>
      </c>
      <c r="C19" s="17">
        <v>36.121127319335997</v>
      </c>
    </row>
  </sheetData>
  <autoFilter ref="B2" xr:uid="{2B0F4A0C-69A6-DD46-83BD-6305AD8368D0}"/>
  <sortState xmlns:xlrd2="http://schemas.microsoft.com/office/spreadsheetml/2017/richdata2" ref="A4:B19">
    <sortCondition ref="A4:A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7CD7-FF6E-4E23-862D-7F1D770F10B8}">
  <dimension ref="A1:G19"/>
  <sheetViews>
    <sheetView showGridLines="0" topLeftCell="A3" zoomScale="60" zoomScaleNormal="60" workbookViewId="0">
      <selection activeCell="J1" sqref="J1:J1048576"/>
    </sheetView>
  </sheetViews>
  <sheetFormatPr defaultColWidth="10.90625" defaultRowHeight="14.5" x14ac:dyDescent="0.35"/>
  <cols>
    <col min="2" max="2" width="16.36328125" style="15" customWidth="1"/>
    <col min="3" max="5" width="16.36328125" customWidth="1"/>
  </cols>
  <sheetData>
    <row r="1" spans="1:7" x14ac:dyDescent="0.35">
      <c r="B1" s="15" t="s">
        <v>204</v>
      </c>
      <c r="C1" t="s">
        <v>202</v>
      </c>
      <c r="D1" t="s">
        <v>203</v>
      </c>
    </row>
    <row r="3" spans="1:7" x14ac:dyDescent="0.35">
      <c r="B3" s="38" t="s">
        <v>195</v>
      </c>
      <c r="C3" s="38" t="s">
        <v>196</v>
      </c>
      <c r="D3" s="38" t="s">
        <v>193</v>
      </c>
      <c r="E3" s="38" t="s">
        <v>194</v>
      </c>
    </row>
    <row r="4" spans="1:7" x14ac:dyDescent="0.35">
      <c r="B4" s="39"/>
      <c r="C4" s="39"/>
      <c r="D4" s="39"/>
      <c r="E4" s="39"/>
      <c r="G4" s="25" t="s">
        <v>205</v>
      </c>
    </row>
    <row r="5" spans="1:7" ht="30" customHeight="1" x14ac:dyDescent="0.35">
      <c r="B5" s="18" t="s">
        <v>183</v>
      </c>
      <c r="C5" s="18" t="s">
        <v>183</v>
      </c>
      <c r="D5" s="18" t="s">
        <v>183</v>
      </c>
      <c r="E5" s="18" t="s">
        <v>183</v>
      </c>
    </row>
    <row r="6" spans="1:7" x14ac:dyDescent="0.35">
      <c r="A6" s="27">
        <v>44216</v>
      </c>
      <c r="B6" s="19">
        <v>0</v>
      </c>
      <c r="C6" s="19">
        <v>0</v>
      </c>
      <c r="D6" s="19">
        <v>7.8351465265658171E-2</v>
      </c>
      <c r="E6" s="19">
        <v>4.6080370781528018E-2</v>
      </c>
      <c r="F6" s="24">
        <f>SUM(B6:D6)</f>
        <v>7.8351465265658171E-2</v>
      </c>
      <c r="G6" s="24">
        <f>1-F6</f>
        <v>0.92164853473434183</v>
      </c>
    </row>
    <row r="7" spans="1:7" x14ac:dyDescent="0.35">
      <c r="A7" s="22">
        <v>44228</v>
      </c>
      <c r="B7" s="19">
        <v>0</v>
      </c>
      <c r="C7" s="19">
        <v>0</v>
      </c>
      <c r="D7" s="19">
        <v>8.1553225023195217E-2</v>
      </c>
      <c r="E7" s="19">
        <v>2.270324922845799E-2</v>
      </c>
      <c r="F7" s="24">
        <f t="shared" ref="F7:F19" si="0">SUM(B7:D7)</f>
        <v>8.1553225023195217E-2</v>
      </c>
      <c r="G7" s="24">
        <f t="shared" ref="G7:G19" si="1">1-F7</f>
        <v>0.91844677497680483</v>
      </c>
    </row>
    <row r="8" spans="1:7" x14ac:dyDescent="0.35">
      <c r="A8" s="23">
        <v>44239</v>
      </c>
      <c r="B8" s="19">
        <v>0</v>
      </c>
      <c r="C8" s="19">
        <v>0</v>
      </c>
      <c r="D8" s="19">
        <v>0</v>
      </c>
      <c r="E8" s="19">
        <v>4.6464341441957782E-2</v>
      </c>
      <c r="F8" s="24">
        <f t="shared" si="0"/>
        <v>0</v>
      </c>
      <c r="G8" s="24">
        <f t="shared" si="1"/>
        <v>1</v>
      </c>
    </row>
    <row r="9" spans="1:7" x14ac:dyDescent="0.35">
      <c r="A9" s="23">
        <v>44264</v>
      </c>
      <c r="B9" s="19">
        <v>0</v>
      </c>
      <c r="C9" s="19">
        <v>4.757385321129181E-2</v>
      </c>
      <c r="D9" s="19">
        <v>0.28560147056429319</v>
      </c>
      <c r="E9" s="19">
        <v>6.8115495645753046E-2</v>
      </c>
      <c r="F9" s="24">
        <f t="shared" si="0"/>
        <v>0.33317532377558501</v>
      </c>
      <c r="G9" s="24">
        <f t="shared" si="1"/>
        <v>0.66682467622441499</v>
      </c>
    </row>
    <row r="10" spans="1:7" x14ac:dyDescent="0.35">
      <c r="A10" s="23">
        <v>44270</v>
      </c>
      <c r="B10" s="19">
        <v>4.759401431368436E-2</v>
      </c>
      <c r="C10" s="19">
        <v>2.6999364746701452E-2</v>
      </c>
      <c r="D10" s="19">
        <v>0.45451948754453314</v>
      </c>
      <c r="E10" s="19">
        <v>0.16655790729934572</v>
      </c>
      <c r="F10" s="24">
        <f t="shared" si="0"/>
        <v>0.52911286660491896</v>
      </c>
      <c r="G10" s="24">
        <f t="shared" si="1"/>
        <v>0.47088713339508104</v>
      </c>
    </row>
    <row r="11" spans="1:7" x14ac:dyDescent="0.35">
      <c r="A11" s="23">
        <v>44277</v>
      </c>
      <c r="B11" s="19">
        <v>3.2235014119821721E-2</v>
      </c>
      <c r="C11" s="19">
        <v>5.1660451949299156E-2</v>
      </c>
      <c r="D11" s="19">
        <v>0.37491956013180844</v>
      </c>
      <c r="E11" s="19">
        <v>0.35077028345774774</v>
      </c>
      <c r="F11" s="24">
        <f t="shared" si="0"/>
        <v>0.45881502620092929</v>
      </c>
      <c r="G11" s="24">
        <f t="shared" si="1"/>
        <v>0.54118497379907071</v>
      </c>
    </row>
    <row r="12" spans="1:7" x14ac:dyDescent="0.35">
      <c r="A12" s="23">
        <v>44296</v>
      </c>
      <c r="B12" s="19">
        <v>2.5617328402849308E-2</v>
      </c>
      <c r="C12" s="19">
        <v>0.11886441648519591</v>
      </c>
      <c r="D12" s="19">
        <v>0.76314158796814457</v>
      </c>
      <c r="E12" s="19">
        <v>0.73886694186871749</v>
      </c>
      <c r="F12" s="24">
        <f t="shared" si="0"/>
        <v>0.90762333285618979</v>
      </c>
      <c r="G12" s="24">
        <f t="shared" si="1"/>
        <v>9.2376667143810209E-2</v>
      </c>
    </row>
    <row r="13" spans="1:7" x14ac:dyDescent="0.35">
      <c r="A13" s="23">
        <v>44305</v>
      </c>
      <c r="B13" s="19">
        <v>0</v>
      </c>
      <c r="C13" s="19">
        <v>1.721565308428772E-2</v>
      </c>
      <c r="D13" s="19">
        <v>0.69711354741067699</v>
      </c>
      <c r="E13" s="19">
        <v>0.80299872955181462</v>
      </c>
      <c r="F13" s="24">
        <f t="shared" si="0"/>
        <v>0.71432920049496473</v>
      </c>
      <c r="G13" s="24">
        <f t="shared" si="1"/>
        <v>0.28567079950503527</v>
      </c>
    </row>
    <row r="14" spans="1:7" x14ac:dyDescent="0.35">
      <c r="A14" s="23">
        <v>44306</v>
      </c>
      <c r="B14" s="19">
        <v>3.3307326037799768E-2</v>
      </c>
      <c r="C14" s="19">
        <v>4.5383873265763333E-2</v>
      </c>
      <c r="D14" s="19">
        <v>0.77797907838282587</v>
      </c>
      <c r="E14" s="19">
        <v>0.6516550865136661</v>
      </c>
      <c r="F14" s="24">
        <f t="shared" si="0"/>
        <v>0.85667027768638904</v>
      </c>
      <c r="G14" s="24">
        <f t="shared" si="1"/>
        <v>0.14332972231361096</v>
      </c>
    </row>
    <row r="15" spans="1:7" x14ac:dyDescent="0.35">
      <c r="A15" s="23">
        <v>44309</v>
      </c>
      <c r="B15" s="19">
        <v>0</v>
      </c>
      <c r="C15" s="19">
        <v>2.3538358378078047E-2</v>
      </c>
      <c r="D15" s="19">
        <v>0.83059807563761912</v>
      </c>
      <c r="E15" s="19">
        <v>0.91892885651434852</v>
      </c>
      <c r="F15" s="24">
        <f t="shared" si="0"/>
        <v>0.85413643401569717</v>
      </c>
      <c r="G15" s="24">
        <f t="shared" si="1"/>
        <v>0.14586356598430283</v>
      </c>
    </row>
    <row r="16" spans="1:7" x14ac:dyDescent="0.35">
      <c r="A16" s="23">
        <v>44313</v>
      </c>
      <c r="B16" s="19">
        <v>0</v>
      </c>
      <c r="C16" s="19">
        <v>4.9102236921504255E-2</v>
      </c>
      <c r="D16" s="19">
        <v>0.73768960713641185</v>
      </c>
      <c r="E16" s="19">
        <v>0.78968843561117519</v>
      </c>
      <c r="F16" s="24">
        <f t="shared" si="0"/>
        <v>0.78679184405791613</v>
      </c>
      <c r="G16" s="24">
        <f t="shared" si="1"/>
        <v>0.21320815594208387</v>
      </c>
    </row>
    <row r="17" spans="1:7" x14ac:dyDescent="0.35">
      <c r="A17" s="23">
        <v>44316</v>
      </c>
      <c r="B17" s="19">
        <v>0</v>
      </c>
      <c r="C17" s="19">
        <v>8.6807224360645155E-2</v>
      </c>
      <c r="D17" s="19">
        <v>0.65727429091151612</v>
      </c>
      <c r="E17" s="19">
        <v>0.69755130796753095</v>
      </c>
      <c r="F17" s="24">
        <f t="shared" si="0"/>
        <v>0.74408151527216126</v>
      </c>
      <c r="G17" s="24">
        <f t="shared" si="1"/>
        <v>0.25591848472783874</v>
      </c>
    </row>
    <row r="18" spans="1:7" x14ac:dyDescent="0.35">
      <c r="A18" s="23">
        <v>44322</v>
      </c>
      <c r="B18" s="19">
        <v>0</v>
      </c>
      <c r="C18" s="19">
        <v>4.6462069565706893E-2</v>
      </c>
      <c r="D18" s="19">
        <v>0.74558460851222563</v>
      </c>
      <c r="E18" s="19">
        <v>0.68899059283678021</v>
      </c>
      <c r="F18" s="24">
        <f t="shared" si="0"/>
        <v>0.7920466780779325</v>
      </c>
      <c r="G18" s="24">
        <f t="shared" si="1"/>
        <v>0.2079533219220675</v>
      </c>
    </row>
    <row r="19" spans="1:7" x14ac:dyDescent="0.35">
      <c r="A19" s="23">
        <v>44325</v>
      </c>
      <c r="B19" s="19">
        <v>4.5430121937364051E-2</v>
      </c>
      <c r="C19" s="19">
        <v>0.19385681642820549</v>
      </c>
      <c r="D19" s="19">
        <v>0.64648849821666354</v>
      </c>
      <c r="E19" s="19">
        <v>0.66083437984583893</v>
      </c>
      <c r="F19" s="24">
        <f t="shared" si="0"/>
        <v>0.88577543658223301</v>
      </c>
      <c r="G19" s="24">
        <f t="shared" si="1"/>
        <v>0.11422456341776699</v>
      </c>
    </row>
  </sheetData>
  <autoFilter ref="A5:B5" xr:uid="{2B0F4A0C-69A6-DD46-83BD-6305AD8368D0}"/>
  <mergeCells count="4">
    <mergeCell ref="E3:E4"/>
    <mergeCell ref="D3:D4"/>
    <mergeCell ref="C3:C4"/>
    <mergeCell ref="B3:B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DB11-D750-924B-9D64-441A2FB43572}">
  <dimension ref="A1:BN33"/>
  <sheetViews>
    <sheetView workbookViewId="0">
      <selection activeCell="J1" sqref="J1:J1048576"/>
    </sheetView>
  </sheetViews>
  <sheetFormatPr defaultColWidth="10.90625" defaultRowHeight="14.5" x14ac:dyDescent="0.35"/>
  <cols>
    <col min="4" max="4" width="27.6328125" style="10" bestFit="1" customWidth="1"/>
    <col min="5" max="5" width="15.6328125" bestFit="1" customWidth="1"/>
  </cols>
  <sheetData>
    <row r="1" spans="1:66" x14ac:dyDescent="0.35">
      <c r="A1" s="7" t="s">
        <v>0</v>
      </c>
      <c r="B1" s="7" t="s">
        <v>1</v>
      </c>
      <c r="C1" s="7" t="s">
        <v>2</v>
      </c>
      <c r="D1" s="8" t="s">
        <v>160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</row>
    <row r="2" spans="1:66" x14ac:dyDescent="0.35">
      <c r="A2" s="7" t="s">
        <v>139</v>
      </c>
      <c r="B2" s="7" t="s">
        <v>101</v>
      </c>
      <c r="C2" s="7" t="s">
        <v>162</v>
      </c>
      <c r="D2" s="9">
        <f t="shared" ref="D2:D33" si="0">L2/5</f>
        <v>11.396118927001961</v>
      </c>
      <c r="E2" s="7">
        <v>2.8490297794342001</v>
      </c>
      <c r="F2" s="7" t="s">
        <v>68</v>
      </c>
      <c r="G2" s="7" t="s">
        <v>69</v>
      </c>
      <c r="H2" s="7" t="s">
        <v>70</v>
      </c>
      <c r="I2" s="7" t="s">
        <v>70</v>
      </c>
      <c r="J2" s="7" t="s">
        <v>71</v>
      </c>
      <c r="K2" s="7" t="s">
        <v>72</v>
      </c>
      <c r="L2" s="7">
        <v>56.980594635009801</v>
      </c>
      <c r="M2" s="7">
        <f>O2*4</f>
        <v>15.8334617614746</v>
      </c>
      <c r="N2" s="7">
        <f>P2*4</f>
        <v>7.8788962364196804</v>
      </c>
      <c r="O2" s="7">
        <v>3.9583654403686501</v>
      </c>
      <c r="P2" s="7">
        <v>1.9697240591049201</v>
      </c>
      <c r="Q2" s="7">
        <v>13230</v>
      </c>
      <c r="R2" s="7">
        <v>32</v>
      </c>
      <c r="S2" s="7">
        <v>13198</v>
      </c>
      <c r="T2" s="7">
        <v>0</v>
      </c>
      <c r="U2" s="7">
        <v>0</v>
      </c>
      <c r="V2" s="7">
        <v>0</v>
      </c>
      <c r="W2" s="7">
        <v>0</v>
      </c>
      <c r="X2" s="7"/>
      <c r="Y2" s="7"/>
      <c r="Z2" s="7"/>
      <c r="AA2" s="7"/>
      <c r="AB2" s="7"/>
      <c r="AC2" s="7"/>
      <c r="AD2" s="7"/>
      <c r="AE2" s="7"/>
      <c r="AF2" s="7">
        <v>5469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>
        <v>6137.7737274169904</v>
      </c>
      <c r="AU2" s="7">
        <v>4270.5246002294398</v>
      </c>
      <c r="AV2" s="7">
        <v>4275.0410002347298</v>
      </c>
      <c r="AW2" s="7"/>
      <c r="AX2" s="7"/>
      <c r="AY2" s="7"/>
      <c r="AZ2" s="7"/>
      <c r="BA2" s="7">
        <v>3.38194060325623</v>
      </c>
      <c r="BB2" s="7">
        <v>2.3754346370696999</v>
      </c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x14ac:dyDescent="0.35">
      <c r="A3" s="7" t="s">
        <v>163</v>
      </c>
      <c r="B3" s="7" t="s">
        <v>101</v>
      </c>
      <c r="C3" s="7" t="s">
        <v>164</v>
      </c>
      <c r="D3" s="9">
        <f t="shared" si="0"/>
        <v>12.803968811035158</v>
      </c>
      <c r="E3" s="7">
        <v>3.2009921073913601</v>
      </c>
      <c r="F3" s="7" t="s">
        <v>68</v>
      </c>
      <c r="G3" s="7" t="s">
        <v>69</v>
      </c>
      <c r="H3" s="7" t="s">
        <v>70</v>
      </c>
      <c r="I3" s="7" t="s">
        <v>70</v>
      </c>
      <c r="J3" s="7" t="s">
        <v>71</v>
      </c>
      <c r="K3" s="7" t="s">
        <v>72</v>
      </c>
      <c r="L3" s="7">
        <v>64.019844055175795</v>
      </c>
      <c r="M3" s="7">
        <f t="shared" ref="M3:M33" si="1">O3*4</f>
        <v>17.973833084106442</v>
      </c>
      <c r="N3" s="7">
        <f t="shared" ref="N3:N33" si="2">P3*4</f>
        <v>8.7379217147827202</v>
      </c>
      <c r="O3" s="7">
        <v>4.4934582710266104</v>
      </c>
      <c r="P3" s="7">
        <v>2.18448042869568</v>
      </c>
      <c r="Q3" s="7">
        <v>11041</v>
      </c>
      <c r="R3" s="7">
        <v>30</v>
      </c>
      <c r="S3" s="7">
        <v>11011</v>
      </c>
      <c r="T3" s="7">
        <v>0</v>
      </c>
      <c r="U3" s="7">
        <v>0</v>
      </c>
      <c r="V3" s="7">
        <v>0</v>
      </c>
      <c r="W3" s="7">
        <v>0</v>
      </c>
      <c r="X3" s="7"/>
      <c r="Y3" s="7"/>
      <c r="Z3" s="7"/>
      <c r="AA3" s="7"/>
      <c r="AB3" s="7"/>
      <c r="AC3" s="7"/>
      <c r="AD3" s="7"/>
      <c r="AE3" s="7"/>
      <c r="AF3" s="7">
        <v>4239.36181640625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>
        <v>5872.3388997395796</v>
      </c>
      <c r="AU3" s="7">
        <v>3479.60738963629</v>
      </c>
      <c r="AV3" s="7">
        <v>3486.10878854066</v>
      </c>
      <c r="AW3" s="7"/>
      <c r="AX3" s="7"/>
      <c r="AY3" s="7"/>
      <c r="AZ3" s="7"/>
      <c r="BA3" s="7">
        <v>3.82074975967407</v>
      </c>
      <c r="BB3" s="7">
        <v>2.6523640155792201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x14ac:dyDescent="0.35">
      <c r="A4" s="7" t="s">
        <v>133</v>
      </c>
      <c r="B4" s="7" t="s">
        <v>89</v>
      </c>
      <c r="C4" s="7" t="s">
        <v>162</v>
      </c>
      <c r="D4" s="9">
        <f t="shared" si="0"/>
        <v>46.257296752929605</v>
      </c>
      <c r="E4" s="7">
        <v>11.564324378967299</v>
      </c>
      <c r="F4" s="7" t="s">
        <v>68</v>
      </c>
      <c r="G4" s="7" t="s">
        <v>69</v>
      </c>
      <c r="H4" s="7" t="s">
        <v>70</v>
      </c>
      <c r="I4" s="7" t="s">
        <v>70</v>
      </c>
      <c r="J4" s="7" t="s">
        <v>71</v>
      </c>
      <c r="K4" s="7" t="s">
        <v>72</v>
      </c>
      <c r="L4" s="7">
        <v>231.28648376464801</v>
      </c>
      <c r="M4" s="7">
        <f t="shared" si="1"/>
        <v>54.00968170166</v>
      </c>
      <c r="N4" s="7">
        <f t="shared" si="2"/>
        <v>38.517662048339837</v>
      </c>
      <c r="O4" s="7">
        <v>13.502420425415</v>
      </c>
      <c r="P4" s="7">
        <v>9.6294155120849592</v>
      </c>
      <c r="Q4" s="7">
        <v>14006</v>
      </c>
      <c r="R4" s="7">
        <v>137</v>
      </c>
      <c r="S4" s="7">
        <v>13869</v>
      </c>
      <c r="T4" s="7">
        <v>0</v>
      </c>
      <c r="U4" s="7">
        <v>0</v>
      </c>
      <c r="V4" s="7">
        <v>0</v>
      </c>
      <c r="W4" s="7">
        <v>0</v>
      </c>
      <c r="X4" s="7"/>
      <c r="Y4" s="7"/>
      <c r="Z4" s="7"/>
      <c r="AA4" s="7"/>
      <c r="AB4" s="7"/>
      <c r="AC4" s="7"/>
      <c r="AD4" s="7"/>
      <c r="AE4" s="7"/>
      <c r="AF4" s="7">
        <v>5469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>
        <v>6308.1069193373596</v>
      </c>
      <c r="AU4" s="7">
        <v>4473.3508096230498</v>
      </c>
      <c r="AV4" s="7">
        <v>4491.2975172505803</v>
      </c>
      <c r="AW4" s="7"/>
      <c r="AX4" s="7"/>
      <c r="AY4" s="7"/>
      <c r="AZ4" s="7"/>
      <c r="BA4" s="7">
        <v>12.5527505874634</v>
      </c>
      <c r="BB4" s="7">
        <v>10.5767278671265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6" x14ac:dyDescent="0.35">
      <c r="A5" s="7" t="s">
        <v>165</v>
      </c>
      <c r="B5" s="7" t="s">
        <v>89</v>
      </c>
      <c r="C5" s="7" t="s">
        <v>164</v>
      </c>
      <c r="D5" s="9">
        <f t="shared" si="0"/>
        <v>46.840121459960997</v>
      </c>
      <c r="E5" s="7">
        <v>11.710030555725099</v>
      </c>
      <c r="F5" s="7" t="s">
        <v>68</v>
      </c>
      <c r="G5" s="7" t="s">
        <v>69</v>
      </c>
      <c r="H5" s="7" t="s">
        <v>70</v>
      </c>
      <c r="I5" s="7" t="s">
        <v>70</v>
      </c>
      <c r="J5" s="7" t="s">
        <v>71</v>
      </c>
      <c r="K5" s="7" t="s">
        <v>72</v>
      </c>
      <c r="L5" s="7">
        <v>234.200607299805</v>
      </c>
      <c r="M5" s="7">
        <f t="shared" si="1"/>
        <v>55.091861724853601</v>
      </c>
      <c r="N5" s="7">
        <f t="shared" si="2"/>
        <v>38.602821350097642</v>
      </c>
      <c r="O5" s="7">
        <v>13.7729654312134</v>
      </c>
      <c r="P5" s="7">
        <v>9.6507053375244105</v>
      </c>
      <c r="Q5" s="7">
        <v>12520</v>
      </c>
      <c r="R5" s="7">
        <v>124</v>
      </c>
      <c r="S5" s="7">
        <v>12396</v>
      </c>
      <c r="T5" s="7">
        <v>0</v>
      </c>
      <c r="U5" s="7">
        <v>0</v>
      </c>
      <c r="V5" s="7">
        <v>0</v>
      </c>
      <c r="W5" s="7">
        <v>0</v>
      </c>
      <c r="X5" s="7"/>
      <c r="Y5" s="7"/>
      <c r="Z5" s="7"/>
      <c r="AA5" s="7"/>
      <c r="AB5" s="7"/>
      <c r="AC5" s="7"/>
      <c r="AD5" s="7"/>
      <c r="AE5" s="7"/>
      <c r="AF5" s="7">
        <v>4239.36181640625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>
        <v>5849.0313208795396</v>
      </c>
      <c r="AU5" s="7">
        <v>3516.2050823791401</v>
      </c>
      <c r="AV5" s="7">
        <v>3539.30975119496</v>
      </c>
      <c r="AW5" s="7"/>
      <c r="AX5" s="7"/>
      <c r="AY5" s="7"/>
      <c r="AZ5" s="7"/>
      <c r="BA5" s="7">
        <v>12.7620964050293</v>
      </c>
      <c r="BB5" s="7">
        <v>10.6589031219482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1:66" x14ac:dyDescent="0.35">
      <c r="A6" s="7" t="s">
        <v>138</v>
      </c>
      <c r="B6" s="7" t="s">
        <v>99</v>
      </c>
      <c r="C6" s="7" t="s">
        <v>162</v>
      </c>
      <c r="D6" s="9">
        <f t="shared" si="0"/>
        <v>13.667550659179678</v>
      </c>
      <c r="E6" s="7">
        <v>3.41688776016235</v>
      </c>
      <c r="F6" s="7" t="s">
        <v>68</v>
      </c>
      <c r="G6" s="7" t="s">
        <v>69</v>
      </c>
      <c r="H6" s="7" t="s">
        <v>70</v>
      </c>
      <c r="I6" s="7" t="s">
        <v>70</v>
      </c>
      <c r="J6" s="7" t="s">
        <v>71</v>
      </c>
      <c r="K6" s="7" t="s">
        <v>72</v>
      </c>
      <c r="L6" s="7">
        <v>68.337753295898395</v>
      </c>
      <c r="M6" s="7">
        <f t="shared" si="1"/>
        <v>18.578718185424801</v>
      </c>
      <c r="N6" s="7">
        <f t="shared" si="2"/>
        <v>9.7113313674926793</v>
      </c>
      <c r="O6" s="7">
        <v>4.6446795463562003</v>
      </c>
      <c r="P6" s="7">
        <v>2.4278328418731698</v>
      </c>
      <c r="Q6" s="7">
        <v>12758</v>
      </c>
      <c r="R6" s="7">
        <v>37</v>
      </c>
      <c r="S6" s="7">
        <v>12721</v>
      </c>
      <c r="T6" s="7">
        <v>0</v>
      </c>
      <c r="U6" s="7">
        <v>0</v>
      </c>
      <c r="V6" s="7">
        <v>0</v>
      </c>
      <c r="W6" s="7">
        <v>0</v>
      </c>
      <c r="X6" s="7"/>
      <c r="Y6" s="7"/>
      <c r="Z6" s="7"/>
      <c r="AA6" s="7"/>
      <c r="AB6" s="7"/>
      <c r="AC6" s="7"/>
      <c r="AD6" s="7"/>
      <c r="AE6" s="7"/>
      <c r="AF6" s="7">
        <v>5469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>
        <v>6150.6443464949298</v>
      </c>
      <c r="AU6" s="7">
        <v>4272.8169790717302</v>
      </c>
      <c r="AV6" s="7">
        <v>4278.2629433760703</v>
      </c>
      <c r="AW6" s="7"/>
      <c r="AX6" s="7"/>
      <c r="AY6" s="7"/>
      <c r="AZ6" s="7"/>
      <c r="BA6" s="7">
        <v>4.0088324546814</v>
      </c>
      <c r="BB6" s="7">
        <v>2.8865275382995601</v>
      </c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spans="1:66" x14ac:dyDescent="0.35">
      <c r="A7" s="7" t="s">
        <v>166</v>
      </c>
      <c r="B7" s="7" t="s">
        <v>99</v>
      </c>
      <c r="C7" s="7" t="s">
        <v>164</v>
      </c>
      <c r="D7" s="9">
        <f t="shared" si="0"/>
        <v>10.76486511230468</v>
      </c>
      <c r="E7" s="7">
        <v>2.6912162303924601</v>
      </c>
      <c r="F7" s="7" t="s">
        <v>68</v>
      </c>
      <c r="G7" s="7" t="s">
        <v>69</v>
      </c>
      <c r="H7" s="7" t="s">
        <v>70</v>
      </c>
      <c r="I7" s="7" t="s">
        <v>70</v>
      </c>
      <c r="J7" s="7" t="s">
        <v>71</v>
      </c>
      <c r="K7" s="7" t="s">
        <v>72</v>
      </c>
      <c r="L7" s="7">
        <v>53.824325561523402</v>
      </c>
      <c r="M7" s="7">
        <f t="shared" si="1"/>
        <v>15.81270027160644</v>
      </c>
      <c r="N7" s="7">
        <f t="shared" si="2"/>
        <v>6.9283452033996404</v>
      </c>
      <c r="O7" s="7">
        <v>3.95317506790161</v>
      </c>
      <c r="P7" s="7">
        <v>1.7320863008499101</v>
      </c>
      <c r="Q7" s="7">
        <v>10066</v>
      </c>
      <c r="R7" s="7">
        <v>23</v>
      </c>
      <c r="S7" s="7">
        <v>10043</v>
      </c>
      <c r="T7" s="7">
        <v>0</v>
      </c>
      <c r="U7" s="7">
        <v>0</v>
      </c>
      <c r="V7" s="7">
        <v>0</v>
      </c>
      <c r="W7" s="7">
        <v>0</v>
      </c>
      <c r="X7" s="7"/>
      <c r="Y7" s="7"/>
      <c r="Z7" s="7"/>
      <c r="AA7" s="7"/>
      <c r="AB7" s="7"/>
      <c r="AC7" s="7"/>
      <c r="AD7" s="7"/>
      <c r="AE7" s="7"/>
      <c r="AF7" s="7">
        <v>4239.36181640625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>
        <v>5775.9027683423901</v>
      </c>
      <c r="AU7" s="7">
        <v>3458.0167676695301</v>
      </c>
      <c r="AV7" s="7">
        <v>3463.31295066332</v>
      </c>
      <c r="AW7" s="7"/>
      <c r="AX7" s="7"/>
      <c r="AY7" s="7"/>
      <c r="AZ7" s="7"/>
      <c r="BA7" s="7">
        <v>3.2917292118072501</v>
      </c>
      <c r="BB7" s="7">
        <v>2.1687560081481898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</row>
    <row r="8" spans="1:66" x14ac:dyDescent="0.35">
      <c r="A8" s="7" t="s">
        <v>136</v>
      </c>
      <c r="B8" s="7" t="s">
        <v>95</v>
      </c>
      <c r="C8" s="7" t="s">
        <v>162</v>
      </c>
      <c r="D8" s="9">
        <f t="shared" si="0"/>
        <v>16.613201904296879</v>
      </c>
      <c r="E8" s="7">
        <v>4.1533002853393599</v>
      </c>
      <c r="F8" s="7" t="s">
        <v>68</v>
      </c>
      <c r="G8" s="7" t="s">
        <v>69</v>
      </c>
      <c r="H8" s="7" t="s">
        <v>70</v>
      </c>
      <c r="I8" s="7" t="s">
        <v>70</v>
      </c>
      <c r="J8" s="7" t="s">
        <v>71</v>
      </c>
      <c r="K8" s="7" t="s">
        <v>72</v>
      </c>
      <c r="L8" s="7">
        <v>83.066009521484403</v>
      </c>
      <c r="M8" s="7">
        <f t="shared" si="1"/>
        <v>22.181846618652362</v>
      </c>
      <c r="N8" s="7">
        <f t="shared" si="2"/>
        <v>12.06801509857176</v>
      </c>
      <c r="O8" s="7">
        <v>5.5454616546630904</v>
      </c>
      <c r="P8" s="7">
        <v>3.0170037746429399</v>
      </c>
      <c r="Q8" s="7">
        <v>11918</v>
      </c>
      <c r="R8" s="7">
        <v>42</v>
      </c>
      <c r="S8" s="7">
        <v>11876</v>
      </c>
      <c r="T8" s="7">
        <v>0</v>
      </c>
      <c r="U8" s="7">
        <v>0</v>
      </c>
      <c r="V8" s="7">
        <v>0</v>
      </c>
      <c r="W8" s="7">
        <v>0</v>
      </c>
      <c r="X8" s="7"/>
      <c r="Y8" s="7"/>
      <c r="Z8" s="7"/>
      <c r="AA8" s="7"/>
      <c r="AB8" s="7"/>
      <c r="AC8" s="7"/>
      <c r="AD8" s="7"/>
      <c r="AE8" s="7"/>
      <c r="AF8" s="7">
        <v>5469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>
        <v>6205.1143856956796</v>
      </c>
      <c r="AU8" s="7">
        <v>4350.7741235441999</v>
      </c>
      <c r="AV8" s="7">
        <v>4357.3089692406602</v>
      </c>
      <c r="AW8" s="7"/>
      <c r="AX8" s="7"/>
      <c r="AY8" s="7"/>
      <c r="AZ8" s="7"/>
      <c r="BA8" s="7">
        <v>4.8264269828796396</v>
      </c>
      <c r="BB8" s="7">
        <v>3.54610276222229</v>
      </c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x14ac:dyDescent="0.35">
      <c r="A9" s="7" t="s">
        <v>167</v>
      </c>
      <c r="B9" s="7" t="s">
        <v>95</v>
      </c>
      <c r="C9" s="7" t="s">
        <v>164</v>
      </c>
      <c r="D9" s="9">
        <f t="shared" si="0"/>
        <v>16.424101257324217</v>
      </c>
      <c r="E9" s="7">
        <v>4.1060252189636204</v>
      </c>
      <c r="F9" s="7" t="s">
        <v>68</v>
      </c>
      <c r="G9" s="7" t="s">
        <v>69</v>
      </c>
      <c r="H9" s="7" t="s">
        <v>70</v>
      </c>
      <c r="I9" s="7" t="s">
        <v>70</v>
      </c>
      <c r="J9" s="7" t="s">
        <v>71</v>
      </c>
      <c r="K9" s="7" t="s">
        <v>72</v>
      </c>
      <c r="L9" s="7">
        <v>82.120506286621094</v>
      </c>
      <c r="M9" s="7">
        <f t="shared" si="1"/>
        <v>21.858190536499041</v>
      </c>
      <c r="N9" s="7">
        <f t="shared" si="2"/>
        <v>11.978208541870121</v>
      </c>
      <c r="O9" s="7">
        <v>5.4645476341247603</v>
      </c>
      <c r="P9" s="7">
        <v>2.9945521354675302</v>
      </c>
      <c r="Q9" s="7">
        <v>12342</v>
      </c>
      <c r="R9" s="7">
        <v>43</v>
      </c>
      <c r="S9" s="7">
        <v>12299</v>
      </c>
      <c r="T9" s="7">
        <v>0</v>
      </c>
      <c r="U9" s="7">
        <v>0</v>
      </c>
      <c r="V9" s="7">
        <v>0</v>
      </c>
      <c r="W9" s="7">
        <v>0</v>
      </c>
      <c r="X9" s="7"/>
      <c r="Y9" s="7"/>
      <c r="Z9" s="7"/>
      <c r="AA9" s="7"/>
      <c r="AB9" s="7"/>
      <c r="AC9" s="7"/>
      <c r="AD9" s="7"/>
      <c r="AE9" s="7"/>
      <c r="AF9" s="7">
        <v>4239.36181640625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>
        <v>5793.3219930959303</v>
      </c>
      <c r="AU9" s="7">
        <v>3481.5995423797499</v>
      </c>
      <c r="AV9" s="7">
        <v>3489.6536718061702</v>
      </c>
      <c r="AW9" s="7"/>
      <c r="AX9" s="7"/>
      <c r="AY9" s="7"/>
      <c r="AZ9" s="7"/>
      <c r="BA9" s="7">
        <v>4.7632684707641602</v>
      </c>
      <c r="BB9" s="7">
        <v>3.51243948936462</v>
      </c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</row>
    <row r="10" spans="1:66" x14ac:dyDescent="0.35">
      <c r="A10" s="7" t="s">
        <v>132</v>
      </c>
      <c r="B10" s="7" t="s">
        <v>87</v>
      </c>
      <c r="C10" s="7" t="s">
        <v>162</v>
      </c>
      <c r="D10" s="9">
        <f t="shared" si="0"/>
        <v>31.531243896484398</v>
      </c>
      <c r="E10" s="7">
        <v>7.8828110694885298</v>
      </c>
      <c r="F10" s="7" t="s">
        <v>68</v>
      </c>
      <c r="G10" s="7" t="s">
        <v>69</v>
      </c>
      <c r="H10" s="7" t="s">
        <v>70</v>
      </c>
      <c r="I10" s="7" t="s">
        <v>70</v>
      </c>
      <c r="J10" s="7" t="s">
        <v>71</v>
      </c>
      <c r="K10" s="7" t="s">
        <v>72</v>
      </c>
      <c r="L10" s="7">
        <v>157.65621948242199</v>
      </c>
      <c r="M10" s="7">
        <f t="shared" si="1"/>
        <v>37.323036193847642</v>
      </c>
      <c r="N10" s="7">
        <f t="shared" si="2"/>
        <v>25.746574401855479</v>
      </c>
      <c r="O10" s="7">
        <v>9.3307590484619105</v>
      </c>
      <c r="P10" s="7">
        <v>6.4366436004638699</v>
      </c>
      <c r="Q10" s="7">
        <v>17071</v>
      </c>
      <c r="R10" s="7">
        <v>114</v>
      </c>
      <c r="S10" s="7">
        <v>16957</v>
      </c>
      <c r="T10" s="7">
        <v>0</v>
      </c>
      <c r="U10" s="7">
        <v>0</v>
      </c>
      <c r="V10" s="7">
        <v>0</v>
      </c>
      <c r="W10" s="7">
        <v>0</v>
      </c>
      <c r="X10" s="7"/>
      <c r="Y10" s="7"/>
      <c r="Z10" s="7"/>
      <c r="AA10" s="7"/>
      <c r="AB10" s="7"/>
      <c r="AC10" s="7"/>
      <c r="AD10" s="7"/>
      <c r="AE10" s="7"/>
      <c r="AF10" s="7">
        <v>5469</v>
      </c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>
        <v>6389.9375556812001</v>
      </c>
      <c r="AU10" s="7">
        <v>4529.8571886045902</v>
      </c>
      <c r="AV10" s="7">
        <v>4542.2787902592599</v>
      </c>
      <c r="AW10" s="7"/>
      <c r="AX10" s="7"/>
      <c r="AY10" s="7"/>
      <c r="AZ10" s="7"/>
      <c r="BA10" s="7">
        <v>8.62133693695068</v>
      </c>
      <c r="BB10" s="7">
        <v>7.1447486877441397</v>
      </c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</row>
    <row r="11" spans="1:66" x14ac:dyDescent="0.35">
      <c r="A11" s="7" t="s">
        <v>168</v>
      </c>
      <c r="B11" s="7" t="s">
        <v>87</v>
      </c>
      <c r="C11" s="7" t="s">
        <v>164</v>
      </c>
      <c r="D11" s="9">
        <f t="shared" si="0"/>
        <v>31.634863281249999</v>
      </c>
      <c r="E11" s="7">
        <v>7.9087162017822301</v>
      </c>
      <c r="F11" s="7" t="s">
        <v>68</v>
      </c>
      <c r="G11" s="7" t="s">
        <v>69</v>
      </c>
      <c r="H11" s="7" t="s">
        <v>70</v>
      </c>
      <c r="I11" s="7" t="s">
        <v>70</v>
      </c>
      <c r="J11" s="7" t="s">
        <v>71</v>
      </c>
      <c r="K11" s="7" t="s">
        <v>72</v>
      </c>
      <c r="L11" s="7">
        <v>158.17431640625</v>
      </c>
      <c r="M11" s="7">
        <f t="shared" si="1"/>
        <v>39.442440032958999</v>
      </c>
      <c r="N11" s="7">
        <f t="shared" si="2"/>
        <v>24.939186096191399</v>
      </c>
      <c r="O11" s="7">
        <v>9.8606100082397496</v>
      </c>
      <c r="P11" s="7">
        <v>6.2347965240478498</v>
      </c>
      <c r="Q11" s="7">
        <v>11045</v>
      </c>
      <c r="R11" s="7">
        <v>74</v>
      </c>
      <c r="S11" s="7">
        <v>10971</v>
      </c>
      <c r="T11" s="7">
        <v>0</v>
      </c>
      <c r="U11" s="7">
        <v>0</v>
      </c>
      <c r="V11" s="7">
        <v>0</v>
      </c>
      <c r="W11" s="7">
        <v>0</v>
      </c>
      <c r="X11" s="7"/>
      <c r="Y11" s="7"/>
      <c r="Z11" s="7"/>
      <c r="AA11" s="7"/>
      <c r="AB11" s="7"/>
      <c r="AC11" s="7"/>
      <c r="AD11" s="7"/>
      <c r="AE11" s="7"/>
      <c r="AF11" s="7">
        <v>4239.36181640625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>
        <v>5890.4555268158801</v>
      </c>
      <c r="AU11" s="7">
        <v>3526.5550094825599</v>
      </c>
      <c r="AV11" s="7">
        <v>3542.3928219119598</v>
      </c>
      <c r="AW11" s="7"/>
      <c r="AX11" s="7"/>
      <c r="AY11" s="7"/>
      <c r="AZ11" s="7"/>
      <c r="BA11" s="7">
        <v>8.8632774353027308</v>
      </c>
      <c r="BB11" s="7">
        <v>7.0257568359375</v>
      </c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</row>
    <row r="12" spans="1:66" x14ac:dyDescent="0.35">
      <c r="A12" s="7" t="s">
        <v>131</v>
      </c>
      <c r="B12" s="7" t="s">
        <v>85</v>
      </c>
      <c r="C12" s="7" t="s">
        <v>162</v>
      </c>
      <c r="D12" s="9">
        <f t="shared" si="0"/>
        <v>37.585894775390599</v>
      </c>
      <c r="E12" s="7">
        <v>9.3964738845825195</v>
      </c>
      <c r="F12" s="7" t="s">
        <v>68</v>
      </c>
      <c r="G12" s="7" t="s">
        <v>69</v>
      </c>
      <c r="H12" s="7" t="s">
        <v>70</v>
      </c>
      <c r="I12" s="7" t="s">
        <v>70</v>
      </c>
      <c r="J12" s="7" t="s">
        <v>71</v>
      </c>
      <c r="K12" s="7" t="s">
        <v>72</v>
      </c>
      <c r="L12" s="7">
        <v>187.92947387695301</v>
      </c>
      <c r="M12" s="7">
        <f t="shared" si="1"/>
        <v>45.572376251220803</v>
      </c>
      <c r="N12" s="7">
        <f t="shared" si="2"/>
        <v>30.599069595336921</v>
      </c>
      <c r="O12" s="7">
        <v>11.393094062805201</v>
      </c>
      <c r="P12" s="7">
        <v>7.6497673988342303</v>
      </c>
      <c r="Q12" s="7">
        <v>12319</v>
      </c>
      <c r="R12" s="7">
        <v>98</v>
      </c>
      <c r="S12" s="7">
        <v>12221</v>
      </c>
      <c r="T12" s="7">
        <v>0</v>
      </c>
      <c r="U12" s="7">
        <v>0</v>
      </c>
      <c r="V12" s="7">
        <v>0</v>
      </c>
      <c r="W12" s="7">
        <v>0</v>
      </c>
      <c r="X12" s="7"/>
      <c r="Y12" s="7"/>
      <c r="Z12" s="7"/>
      <c r="AA12" s="7"/>
      <c r="AB12" s="7"/>
      <c r="AC12" s="7"/>
      <c r="AD12" s="7"/>
      <c r="AE12" s="7"/>
      <c r="AF12" s="7">
        <v>5469</v>
      </c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>
        <v>6341.0393166055501</v>
      </c>
      <c r="AU12" s="7">
        <v>4534.3839317392303</v>
      </c>
      <c r="AV12" s="7">
        <v>4548.7562207007504</v>
      </c>
      <c r="AW12" s="7"/>
      <c r="AX12" s="7"/>
      <c r="AY12" s="7"/>
      <c r="AZ12" s="7"/>
      <c r="BA12" s="7">
        <v>10.377546310424799</v>
      </c>
      <c r="BB12" s="7">
        <v>8.47979736328125</v>
      </c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spans="1:66" x14ac:dyDescent="0.35">
      <c r="A13" s="7" t="s">
        <v>169</v>
      </c>
      <c r="B13" s="7" t="s">
        <v>85</v>
      </c>
      <c r="C13" s="7" t="s">
        <v>164</v>
      </c>
      <c r="D13" s="9">
        <f t="shared" si="0"/>
        <v>34.210614013671801</v>
      </c>
      <c r="E13" s="7">
        <v>8.5526533126831108</v>
      </c>
      <c r="F13" s="7" t="s">
        <v>68</v>
      </c>
      <c r="G13" s="7" t="s">
        <v>69</v>
      </c>
      <c r="H13" s="7" t="s">
        <v>70</v>
      </c>
      <c r="I13" s="7" t="s">
        <v>70</v>
      </c>
      <c r="J13" s="7" t="s">
        <v>71</v>
      </c>
      <c r="K13" s="7" t="s">
        <v>72</v>
      </c>
      <c r="L13" s="7">
        <v>171.05307006835901</v>
      </c>
      <c r="M13" s="7">
        <f t="shared" si="1"/>
        <v>41.906833648681598</v>
      </c>
      <c r="N13" s="7">
        <f t="shared" si="2"/>
        <v>27.526229858398441</v>
      </c>
      <c r="O13" s="7">
        <v>10.476708412170399</v>
      </c>
      <c r="P13" s="7">
        <v>6.8815574645996103</v>
      </c>
      <c r="Q13" s="7">
        <v>12149</v>
      </c>
      <c r="R13" s="7">
        <v>88</v>
      </c>
      <c r="S13" s="7">
        <v>12061</v>
      </c>
      <c r="T13" s="7">
        <v>0</v>
      </c>
      <c r="U13" s="7">
        <v>0</v>
      </c>
      <c r="V13" s="7">
        <v>0</v>
      </c>
      <c r="W13" s="7">
        <v>0</v>
      </c>
      <c r="X13" s="7"/>
      <c r="Y13" s="7"/>
      <c r="Z13" s="7"/>
      <c r="AA13" s="7"/>
      <c r="AB13" s="7"/>
      <c r="AC13" s="7"/>
      <c r="AD13" s="7"/>
      <c r="AE13" s="7"/>
      <c r="AF13" s="7">
        <v>4239.36181640625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>
        <v>5915.1941417347298</v>
      </c>
      <c r="AU13" s="7">
        <v>3552.8441140956302</v>
      </c>
      <c r="AV13" s="7">
        <v>3569.9555473355899</v>
      </c>
      <c r="AW13" s="7"/>
      <c r="AX13" s="7"/>
      <c r="AY13" s="7"/>
      <c r="AZ13" s="7"/>
      <c r="BA13" s="7">
        <v>9.4964704513549805</v>
      </c>
      <c r="BB13" s="7">
        <v>7.6740179061889604</v>
      </c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</row>
    <row r="14" spans="1:66" x14ac:dyDescent="0.35">
      <c r="A14" s="7" t="s">
        <v>140</v>
      </c>
      <c r="B14" s="7" t="s">
        <v>103</v>
      </c>
      <c r="C14" s="7" t="s">
        <v>162</v>
      </c>
      <c r="D14" s="9">
        <f t="shared" si="0"/>
        <v>21.877409362792999</v>
      </c>
      <c r="E14" s="7">
        <v>5.4693522453308097</v>
      </c>
      <c r="F14" s="7" t="s">
        <v>68</v>
      </c>
      <c r="G14" s="7" t="s">
        <v>69</v>
      </c>
      <c r="H14" s="7" t="s">
        <v>70</v>
      </c>
      <c r="I14" s="7" t="s">
        <v>70</v>
      </c>
      <c r="J14" s="7" t="s">
        <v>71</v>
      </c>
      <c r="K14" s="7" t="s">
        <v>72</v>
      </c>
      <c r="L14" s="7">
        <v>109.387046813965</v>
      </c>
      <c r="M14" s="7">
        <f t="shared" si="1"/>
        <v>27.309461593627919</v>
      </c>
      <c r="N14" s="7">
        <f t="shared" si="2"/>
        <v>17.22159385681152</v>
      </c>
      <c r="O14" s="7">
        <v>6.8273653984069798</v>
      </c>
      <c r="P14" s="7">
        <v>4.30539846420288</v>
      </c>
      <c r="Q14" s="7">
        <v>15739</v>
      </c>
      <c r="R14" s="7">
        <v>73</v>
      </c>
      <c r="S14" s="7">
        <v>15666</v>
      </c>
      <c r="T14" s="7">
        <v>0</v>
      </c>
      <c r="U14" s="7">
        <v>0</v>
      </c>
      <c r="V14" s="7">
        <v>0</v>
      </c>
      <c r="W14" s="7">
        <v>0</v>
      </c>
      <c r="X14" s="7"/>
      <c r="Y14" s="7"/>
      <c r="Z14" s="7"/>
      <c r="AA14" s="7"/>
      <c r="AB14" s="7"/>
      <c r="AC14" s="7"/>
      <c r="AD14" s="7"/>
      <c r="AE14" s="7"/>
      <c r="AF14" s="7">
        <v>5469</v>
      </c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>
        <v>6173.6546848244898</v>
      </c>
      <c r="AU14" s="7">
        <v>4346.7410685143404</v>
      </c>
      <c r="AV14" s="7">
        <v>4355.2145861451199</v>
      </c>
      <c r="AW14" s="7"/>
      <c r="AX14" s="7"/>
      <c r="AY14" s="7"/>
      <c r="AZ14" s="7"/>
      <c r="BA14" s="7">
        <v>6.1334733963012704</v>
      </c>
      <c r="BB14" s="7">
        <v>4.8552188873290998</v>
      </c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spans="1:66" x14ac:dyDescent="0.35">
      <c r="A15" s="7" t="s">
        <v>170</v>
      </c>
      <c r="B15" s="7" t="s">
        <v>103</v>
      </c>
      <c r="C15" s="7" t="s">
        <v>164</v>
      </c>
      <c r="D15" s="9">
        <f t="shared" si="0"/>
        <v>20.695568847656197</v>
      </c>
      <c r="E15" s="7">
        <v>5.1738920211792001</v>
      </c>
      <c r="F15" s="7" t="s">
        <v>68</v>
      </c>
      <c r="G15" s="7" t="s">
        <v>69</v>
      </c>
      <c r="H15" s="7" t="s">
        <v>70</v>
      </c>
      <c r="I15" s="7" t="s">
        <v>70</v>
      </c>
      <c r="J15" s="7" t="s">
        <v>71</v>
      </c>
      <c r="K15" s="7" t="s">
        <v>72</v>
      </c>
      <c r="L15" s="7">
        <v>103.47784423828099</v>
      </c>
      <c r="M15" s="7">
        <f t="shared" si="1"/>
        <v>27.46109771728516</v>
      </c>
      <c r="N15" s="7">
        <f t="shared" si="2"/>
        <v>15.14916896820068</v>
      </c>
      <c r="O15" s="7">
        <v>6.86527442932129</v>
      </c>
      <c r="P15" s="7">
        <v>3.78729224205017</v>
      </c>
      <c r="Q15" s="7">
        <v>10027</v>
      </c>
      <c r="R15" s="7">
        <v>44</v>
      </c>
      <c r="S15" s="7">
        <v>9983</v>
      </c>
      <c r="T15" s="7">
        <v>0</v>
      </c>
      <c r="U15" s="7">
        <v>0</v>
      </c>
      <c r="V15" s="7">
        <v>0</v>
      </c>
      <c r="W15" s="7">
        <v>0</v>
      </c>
      <c r="X15" s="7"/>
      <c r="Y15" s="7"/>
      <c r="Z15" s="7"/>
      <c r="AA15" s="7"/>
      <c r="AB15" s="7"/>
      <c r="AC15" s="7"/>
      <c r="AD15" s="7"/>
      <c r="AE15" s="7"/>
      <c r="AF15" s="7">
        <v>4239.36181640625</v>
      </c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>
        <v>5655.2074418501397</v>
      </c>
      <c r="AU15" s="7">
        <v>3370.29990913753</v>
      </c>
      <c r="AV15" s="7">
        <v>3380.3264306732999</v>
      </c>
      <c r="AW15" s="7"/>
      <c r="AX15" s="7"/>
      <c r="AY15" s="7"/>
      <c r="AZ15" s="7"/>
      <c r="BA15" s="7">
        <v>5.9926266670227104</v>
      </c>
      <c r="BB15" s="7">
        <v>4.4336895942687997</v>
      </c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x14ac:dyDescent="0.35">
      <c r="A16" s="7" t="s">
        <v>135</v>
      </c>
      <c r="B16" s="7" t="s">
        <v>93</v>
      </c>
      <c r="C16" s="7" t="s">
        <v>162</v>
      </c>
      <c r="D16" s="9">
        <f t="shared" si="0"/>
        <v>26.144940185546801</v>
      </c>
      <c r="E16" s="7">
        <v>6.5362353324890101</v>
      </c>
      <c r="F16" s="7" t="s">
        <v>68</v>
      </c>
      <c r="G16" s="7" t="s">
        <v>69</v>
      </c>
      <c r="H16" s="7" t="s">
        <v>70</v>
      </c>
      <c r="I16" s="7" t="s">
        <v>70</v>
      </c>
      <c r="J16" s="7" t="s">
        <v>71</v>
      </c>
      <c r="K16" s="7" t="s">
        <v>72</v>
      </c>
      <c r="L16" s="7">
        <v>130.72470092773401</v>
      </c>
      <c r="M16" s="7">
        <f t="shared" si="1"/>
        <v>32.94767761230468</v>
      </c>
      <c r="N16" s="7">
        <f t="shared" si="2"/>
        <v>20.354784011840842</v>
      </c>
      <c r="O16" s="7">
        <v>8.2369194030761701</v>
      </c>
      <c r="P16" s="7">
        <v>5.0886960029602104</v>
      </c>
      <c r="Q16" s="7">
        <v>12093</v>
      </c>
      <c r="R16" s="7">
        <v>67</v>
      </c>
      <c r="S16" s="7">
        <v>12026</v>
      </c>
      <c r="T16" s="7">
        <v>0</v>
      </c>
      <c r="U16" s="7">
        <v>0</v>
      </c>
      <c r="V16" s="7">
        <v>0</v>
      </c>
      <c r="W16" s="7">
        <v>0</v>
      </c>
      <c r="X16" s="7"/>
      <c r="Y16" s="7"/>
      <c r="Z16" s="7"/>
      <c r="AA16" s="7"/>
      <c r="AB16" s="7"/>
      <c r="AC16" s="7"/>
      <c r="AD16" s="7"/>
      <c r="AE16" s="7"/>
      <c r="AF16" s="7">
        <v>5469</v>
      </c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>
        <v>6281.9352116371301</v>
      </c>
      <c r="AU16" s="7">
        <v>4455.2333700363097</v>
      </c>
      <c r="AV16" s="7">
        <v>4465.3540202791801</v>
      </c>
      <c r="AW16" s="7"/>
      <c r="AX16" s="7"/>
      <c r="AY16" s="7"/>
      <c r="AZ16" s="7"/>
      <c r="BA16" s="7">
        <v>7.36649465560913</v>
      </c>
      <c r="BB16" s="7">
        <v>5.7711815834045401</v>
      </c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</row>
    <row r="17" spans="1:66" x14ac:dyDescent="0.35">
      <c r="A17" s="7" t="s">
        <v>171</v>
      </c>
      <c r="B17" s="7" t="s">
        <v>93</v>
      </c>
      <c r="C17" s="7" t="s">
        <v>164</v>
      </c>
      <c r="D17" s="9">
        <f t="shared" si="0"/>
        <v>23.3126525878906</v>
      </c>
      <c r="E17" s="7">
        <v>5.8281631469726598</v>
      </c>
      <c r="F17" s="7" t="s">
        <v>68</v>
      </c>
      <c r="G17" s="7" t="s">
        <v>69</v>
      </c>
      <c r="H17" s="7" t="s">
        <v>70</v>
      </c>
      <c r="I17" s="7" t="s">
        <v>70</v>
      </c>
      <c r="J17" s="7" t="s">
        <v>71</v>
      </c>
      <c r="K17" s="7" t="s">
        <v>72</v>
      </c>
      <c r="L17" s="7">
        <v>116.563262939453</v>
      </c>
      <c r="M17" s="7">
        <f t="shared" si="1"/>
        <v>29.018510818481442</v>
      </c>
      <c r="N17" s="7">
        <f t="shared" si="2"/>
        <v>18.412385940551761</v>
      </c>
      <c r="O17" s="7">
        <v>7.2546277046203604</v>
      </c>
      <c r="P17" s="7">
        <v>4.6030964851379403</v>
      </c>
      <c r="Q17" s="7">
        <v>15177</v>
      </c>
      <c r="R17" s="7">
        <v>75</v>
      </c>
      <c r="S17" s="7">
        <v>15102</v>
      </c>
      <c r="T17" s="7">
        <v>0</v>
      </c>
      <c r="U17" s="7">
        <v>0</v>
      </c>
      <c r="V17" s="7">
        <v>0</v>
      </c>
      <c r="W17" s="7">
        <v>0</v>
      </c>
      <c r="X17" s="7"/>
      <c r="Y17" s="7"/>
      <c r="Z17" s="7"/>
      <c r="AA17" s="7"/>
      <c r="AB17" s="7"/>
      <c r="AC17" s="7"/>
      <c r="AD17" s="7"/>
      <c r="AE17" s="7"/>
      <c r="AF17" s="7">
        <v>4239.36181640625</v>
      </c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>
        <v>5892.5623372395803</v>
      </c>
      <c r="AU17" s="7">
        <v>3551.5948774246599</v>
      </c>
      <c r="AV17" s="7">
        <v>3563.1632084180101</v>
      </c>
      <c r="AW17" s="7"/>
      <c r="AX17" s="7"/>
      <c r="AY17" s="7"/>
      <c r="AZ17" s="7"/>
      <c r="BA17" s="7">
        <v>6.5260572433471697</v>
      </c>
      <c r="BB17" s="7">
        <v>5.18214654922485</v>
      </c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1:66" x14ac:dyDescent="0.35">
      <c r="A18" s="7" t="s">
        <v>130</v>
      </c>
      <c r="B18" s="7" t="s">
        <v>83</v>
      </c>
      <c r="C18" s="7" t="s">
        <v>162</v>
      </c>
      <c r="D18" s="9">
        <f t="shared" si="0"/>
        <v>55.510339355468794</v>
      </c>
      <c r="E18" s="7">
        <v>13.8775854110718</v>
      </c>
      <c r="F18" s="7" t="s">
        <v>68</v>
      </c>
      <c r="G18" s="7" t="s">
        <v>69</v>
      </c>
      <c r="H18" s="7" t="s">
        <v>70</v>
      </c>
      <c r="I18" s="7" t="s">
        <v>70</v>
      </c>
      <c r="J18" s="7" t="s">
        <v>71</v>
      </c>
      <c r="K18" s="7" t="s">
        <v>72</v>
      </c>
      <c r="L18" s="7">
        <v>277.55169677734398</v>
      </c>
      <c r="M18" s="7">
        <f t="shared" si="1"/>
        <v>64.554443359375199</v>
      </c>
      <c r="N18" s="7">
        <f t="shared" si="2"/>
        <v>46.4835815429688</v>
      </c>
      <c r="O18" s="7">
        <v>16.1386108398438</v>
      </c>
      <c r="P18" s="7">
        <v>11.6208953857422</v>
      </c>
      <c r="Q18" s="7">
        <v>12365</v>
      </c>
      <c r="R18" s="7">
        <v>145</v>
      </c>
      <c r="S18" s="7">
        <v>12220</v>
      </c>
      <c r="T18" s="7">
        <v>0</v>
      </c>
      <c r="U18" s="7">
        <v>0</v>
      </c>
      <c r="V18" s="7">
        <v>0</v>
      </c>
      <c r="W18" s="7">
        <v>0</v>
      </c>
      <c r="X18" s="7"/>
      <c r="Y18" s="7"/>
      <c r="Z18" s="7"/>
      <c r="AA18" s="7"/>
      <c r="AB18" s="7"/>
      <c r="AC18" s="7"/>
      <c r="AD18" s="7"/>
      <c r="AE18" s="7"/>
      <c r="AF18" s="7">
        <v>5469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>
        <v>6296.3326272898703</v>
      </c>
      <c r="AU18" s="7">
        <v>4522.9848446410497</v>
      </c>
      <c r="AV18" s="7">
        <v>4543.7802695083401</v>
      </c>
      <c r="AW18" s="7"/>
      <c r="AX18" s="7"/>
      <c r="AY18" s="7"/>
      <c r="AZ18" s="7"/>
      <c r="BA18" s="7">
        <v>15.030627250671399</v>
      </c>
      <c r="BB18" s="7">
        <v>12.7256717681885</v>
      </c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x14ac:dyDescent="0.35">
      <c r="A19" s="7" t="s">
        <v>172</v>
      </c>
      <c r="B19" s="7" t="s">
        <v>83</v>
      </c>
      <c r="C19" s="7" t="s">
        <v>164</v>
      </c>
      <c r="D19" s="9">
        <f t="shared" si="0"/>
        <v>52.594342041015601</v>
      </c>
      <c r="E19" s="7">
        <v>13.148585319519</v>
      </c>
      <c r="F19" s="7" t="s">
        <v>68</v>
      </c>
      <c r="G19" s="7" t="s">
        <v>69</v>
      </c>
      <c r="H19" s="7" t="s">
        <v>70</v>
      </c>
      <c r="I19" s="7" t="s">
        <v>70</v>
      </c>
      <c r="J19" s="7" t="s">
        <v>71</v>
      </c>
      <c r="K19" s="7" t="s">
        <v>72</v>
      </c>
      <c r="L19" s="7">
        <v>262.97171020507801</v>
      </c>
      <c r="M19" s="7">
        <f t="shared" si="1"/>
        <v>61.823627471923999</v>
      </c>
      <c r="N19" s="7">
        <f t="shared" si="2"/>
        <v>43.3831176757812</v>
      </c>
      <c r="O19" s="7">
        <v>15.455906867981</v>
      </c>
      <c r="P19" s="7">
        <v>10.8457794189453</v>
      </c>
      <c r="Q19" s="7">
        <v>11247</v>
      </c>
      <c r="R19" s="7">
        <v>125</v>
      </c>
      <c r="S19" s="7">
        <v>11122</v>
      </c>
      <c r="T19" s="7">
        <v>0</v>
      </c>
      <c r="U19" s="7">
        <v>0</v>
      </c>
      <c r="V19" s="7">
        <v>0</v>
      </c>
      <c r="W19" s="7">
        <v>0</v>
      </c>
      <c r="X19" s="7"/>
      <c r="Y19" s="7"/>
      <c r="Z19" s="7"/>
      <c r="AA19" s="7"/>
      <c r="AB19" s="7"/>
      <c r="AC19" s="7"/>
      <c r="AD19" s="7"/>
      <c r="AE19" s="7"/>
      <c r="AF19" s="7">
        <v>4239.36181640625</v>
      </c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>
        <v>5859.41204296875</v>
      </c>
      <c r="AU19" s="7">
        <v>3515.5359848398398</v>
      </c>
      <c r="AV19" s="7">
        <v>3541.5859988227799</v>
      </c>
      <c r="AW19" s="7"/>
      <c r="AX19" s="7"/>
      <c r="AY19" s="7"/>
      <c r="AZ19" s="7"/>
      <c r="BA19" s="7">
        <v>14.3252248764038</v>
      </c>
      <c r="BB19" s="7">
        <v>11.973121643066399</v>
      </c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1:66" x14ac:dyDescent="0.35">
      <c r="A20" s="7" t="s">
        <v>129</v>
      </c>
      <c r="B20" s="7" t="s">
        <v>81</v>
      </c>
      <c r="C20" s="7" t="s">
        <v>162</v>
      </c>
      <c r="D20" s="9">
        <f t="shared" si="0"/>
        <v>32.3605773925782</v>
      </c>
      <c r="E20" s="7">
        <v>8.0901441574096697</v>
      </c>
      <c r="F20" s="7" t="s">
        <v>68</v>
      </c>
      <c r="G20" s="7" t="s">
        <v>69</v>
      </c>
      <c r="H20" s="7" t="s">
        <v>70</v>
      </c>
      <c r="I20" s="7" t="s">
        <v>70</v>
      </c>
      <c r="J20" s="7" t="s">
        <v>71</v>
      </c>
      <c r="K20" s="7" t="s">
        <v>72</v>
      </c>
      <c r="L20" s="7">
        <v>161.80288696289099</v>
      </c>
      <c r="M20" s="7">
        <f t="shared" si="1"/>
        <v>38.67602157592772</v>
      </c>
      <c r="N20" s="7">
        <f t="shared" si="2"/>
        <v>26.053598403930678</v>
      </c>
      <c r="O20" s="7">
        <v>9.66900539398193</v>
      </c>
      <c r="P20" s="7">
        <v>6.5133996009826696</v>
      </c>
      <c r="Q20" s="7">
        <v>14738</v>
      </c>
      <c r="R20" s="7">
        <v>101</v>
      </c>
      <c r="S20" s="7">
        <v>14637</v>
      </c>
      <c r="T20" s="7">
        <v>0</v>
      </c>
      <c r="U20" s="7">
        <v>0</v>
      </c>
      <c r="V20" s="7">
        <v>0</v>
      </c>
      <c r="W20" s="7">
        <v>0</v>
      </c>
      <c r="X20" s="7"/>
      <c r="Y20" s="7"/>
      <c r="Z20" s="7"/>
      <c r="AA20" s="7"/>
      <c r="AB20" s="7"/>
      <c r="AC20" s="7"/>
      <c r="AD20" s="7"/>
      <c r="AE20" s="7"/>
      <c r="AF20" s="7">
        <v>5469</v>
      </c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>
        <v>6303.6260345761102</v>
      </c>
      <c r="AU20" s="7">
        <v>4558.1349917682401</v>
      </c>
      <c r="AV20" s="7">
        <v>4570.0968994438799</v>
      </c>
      <c r="AW20" s="7"/>
      <c r="AX20" s="7"/>
      <c r="AY20" s="7"/>
      <c r="AZ20" s="7"/>
      <c r="BA20" s="7">
        <v>8.8954210281372106</v>
      </c>
      <c r="BB20" s="7">
        <v>7.2854185104370099</v>
      </c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</row>
    <row r="21" spans="1:66" x14ac:dyDescent="0.35">
      <c r="A21" s="7" t="s">
        <v>173</v>
      </c>
      <c r="B21" s="7" t="s">
        <v>81</v>
      </c>
      <c r="C21" s="7" t="s">
        <v>164</v>
      </c>
      <c r="D21" s="9">
        <f t="shared" si="0"/>
        <v>35.008377075195398</v>
      </c>
      <c r="E21" s="7">
        <v>8.7520942687988299</v>
      </c>
      <c r="F21" s="7" t="s">
        <v>68</v>
      </c>
      <c r="G21" s="7" t="s">
        <v>69</v>
      </c>
      <c r="H21" s="7" t="s">
        <v>70</v>
      </c>
      <c r="I21" s="7" t="s">
        <v>70</v>
      </c>
      <c r="J21" s="7" t="s">
        <v>71</v>
      </c>
      <c r="K21" s="7" t="s">
        <v>72</v>
      </c>
      <c r="L21" s="7">
        <v>175.04188537597699</v>
      </c>
      <c r="M21" s="7">
        <f t="shared" si="1"/>
        <v>42.790660858154403</v>
      </c>
      <c r="N21" s="7">
        <f t="shared" si="2"/>
        <v>28.23885726928712</v>
      </c>
      <c r="O21" s="7">
        <v>10.697665214538601</v>
      </c>
      <c r="P21" s="7">
        <v>7.05971431732178</v>
      </c>
      <c r="Q21" s="7">
        <v>12143</v>
      </c>
      <c r="R21" s="7">
        <v>90</v>
      </c>
      <c r="S21" s="7">
        <v>12053</v>
      </c>
      <c r="T21" s="7">
        <v>0</v>
      </c>
      <c r="U21" s="7">
        <v>0</v>
      </c>
      <c r="V21" s="7">
        <v>0</v>
      </c>
      <c r="W21" s="7">
        <v>0</v>
      </c>
      <c r="X21" s="7"/>
      <c r="Y21" s="7"/>
      <c r="Z21" s="7"/>
      <c r="AA21" s="7"/>
      <c r="AB21" s="7"/>
      <c r="AC21" s="7"/>
      <c r="AD21" s="7"/>
      <c r="AE21" s="7"/>
      <c r="AF21" s="7">
        <v>4239.36181640625</v>
      </c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>
        <v>5838.1761718750004</v>
      </c>
      <c r="AU21" s="7">
        <v>3519.8794257653699</v>
      </c>
      <c r="AV21" s="7">
        <v>3537.06189361927</v>
      </c>
      <c r="AW21" s="7"/>
      <c r="AX21" s="7"/>
      <c r="AY21" s="7"/>
      <c r="AZ21" s="7"/>
      <c r="BA21" s="7">
        <v>9.7067956924438494</v>
      </c>
      <c r="BB21" s="7">
        <v>7.8626356124877903</v>
      </c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</row>
    <row r="22" spans="1:66" x14ac:dyDescent="0.35">
      <c r="A22" s="7" t="s">
        <v>128</v>
      </c>
      <c r="B22" s="7" t="s">
        <v>79</v>
      </c>
      <c r="C22" s="7" t="s">
        <v>162</v>
      </c>
      <c r="D22" s="9">
        <f t="shared" si="0"/>
        <v>39.878955078125003</v>
      </c>
      <c r="E22" s="7">
        <v>9.9697389602661097</v>
      </c>
      <c r="F22" s="7" t="s">
        <v>68</v>
      </c>
      <c r="G22" s="7" t="s">
        <v>69</v>
      </c>
      <c r="H22" s="7" t="s">
        <v>70</v>
      </c>
      <c r="I22" s="7" t="s">
        <v>70</v>
      </c>
      <c r="J22" s="7" t="s">
        <v>71</v>
      </c>
      <c r="K22" s="7" t="s">
        <v>72</v>
      </c>
      <c r="L22" s="7">
        <v>199.394775390625</v>
      </c>
      <c r="M22" s="7">
        <f t="shared" si="1"/>
        <v>47.586891174316399</v>
      </c>
      <c r="N22" s="7">
        <f t="shared" si="2"/>
        <v>32.183624267578118</v>
      </c>
      <c r="O22" s="7">
        <v>11.8967227935791</v>
      </c>
      <c r="P22" s="7">
        <v>8.0459060668945295</v>
      </c>
      <c r="Q22" s="7">
        <v>12206</v>
      </c>
      <c r="R22" s="7">
        <v>103</v>
      </c>
      <c r="S22" s="7">
        <v>12103</v>
      </c>
      <c r="T22" s="7">
        <v>0</v>
      </c>
      <c r="U22" s="7">
        <v>0</v>
      </c>
      <c r="V22" s="7">
        <v>0</v>
      </c>
      <c r="W22" s="7">
        <v>0</v>
      </c>
      <c r="X22" s="7"/>
      <c r="Y22" s="7"/>
      <c r="Z22" s="7"/>
      <c r="AA22" s="7"/>
      <c r="AB22" s="7"/>
      <c r="AC22" s="7"/>
      <c r="AD22" s="7"/>
      <c r="AE22" s="7"/>
      <c r="AF22" s="7">
        <v>5469</v>
      </c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>
        <v>6319.6197142369501</v>
      </c>
      <c r="AU22" s="7">
        <v>4502.2786490339404</v>
      </c>
      <c r="AV22" s="7">
        <v>4517.6142323303102</v>
      </c>
      <c r="AW22" s="7"/>
      <c r="AX22" s="7"/>
      <c r="AY22" s="7"/>
      <c r="AZ22" s="7"/>
      <c r="BA22" s="7">
        <v>10.9525003433228</v>
      </c>
      <c r="BB22" s="7">
        <v>8.9877986907959002</v>
      </c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</row>
    <row r="23" spans="1:66" x14ac:dyDescent="0.35">
      <c r="A23" s="7" t="s">
        <v>174</v>
      </c>
      <c r="B23" s="7" t="s">
        <v>79</v>
      </c>
      <c r="C23" s="7" t="s">
        <v>164</v>
      </c>
      <c r="D23" s="9">
        <f t="shared" si="0"/>
        <v>37.601373291015605</v>
      </c>
      <c r="E23" s="7">
        <v>9.4003429412841797</v>
      </c>
      <c r="F23" s="7" t="s">
        <v>68</v>
      </c>
      <c r="G23" s="7" t="s">
        <v>69</v>
      </c>
      <c r="H23" s="7" t="s">
        <v>70</v>
      </c>
      <c r="I23" s="7" t="s">
        <v>70</v>
      </c>
      <c r="J23" s="7" t="s">
        <v>71</v>
      </c>
      <c r="K23" s="7" t="s">
        <v>72</v>
      </c>
      <c r="L23" s="7">
        <v>188.00686645507801</v>
      </c>
      <c r="M23" s="7">
        <f t="shared" si="1"/>
        <v>44.390800476074403</v>
      </c>
      <c r="N23" s="7">
        <f t="shared" si="2"/>
        <v>30.821725845336921</v>
      </c>
      <c r="O23" s="7">
        <v>11.097700119018601</v>
      </c>
      <c r="P23" s="7">
        <v>7.7054314613342303</v>
      </c>
      <c r="Q23" s="7">
        <v>14827</v>
      </c>
      <c r="R23" s="7">
        <v>118</v>
      </c>
      <c r="S23" s="7">
        <v>14709</v>
      </c>
      <c r="T23" s="7">
        <v>0</v>
      </c>
      <c r="U23" s="7">
        <v>0</v>
      </c>
      <c r="V23" s="7">
        <v>0</v>
      </c>
      <c r="W23" s="7">
        <v>0</v>
      </c>
      <c r="X23" s="7"/>
      <c r="Y23" s="7"/>
      <c r="Z23" s="7"/>
      <c r="AA23" s="7"/>
      <c r="AB23" s="7"/>
      <c r="AC23" s="7"/>
      <c r="AD23" s="7"/>
      <c r="AE23" s="7"/>
      <c r="AF23" s="7">
        <v>4239.36181640625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>
        <v>5820.3714454780202</v>
      </c>
      <c r="AU23" s="7">
        <v>3518.6725855622499</v>
      </c>
      <c r="AV23" s="7">
        <v>3536.9905504553599</v>
      </c>
      <c r="AW23" s="7"/>
      <c r="AX23" s="7"/>
      <c r="AY23" s="7"/>
      <c r="AZ23" s="7"/>
      <c r="BA23" s="7">
        <v>10.266035079956101</v>
      </c>
      <c r="BB23" s="7">
        <v>8.5352869033813494</v>
      </c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</row>
    <row r="24" spans="1:66" x14ac:dyDescent="0.35">
      <c r="A24" s="7" t="s">
        <v>137</v>
      </c>
      <c r="B24" s="7" t="s">
        <v>97</v>
      </c>
      <c r="C24" s="7" t="s">
        <v>162</v>
      </c>
      <c r="D24" s="9">
        <f t="shared" si="0"/>
        <v>15.539137268066401</v>
      </c>
      <c r="E24" s="7">
        <v>3.8847844600677499</v>
      </c>
      <c r="F24" s="7" t="s">
        <v>68</v>
      </c>
      <c r="G24" s="7" t="s">
        <v>69</v>
      </c>
      <c r="H24" s="7" t="s">
        <v>70</v>
      </c>
      <c r="I24" s="7" t="s">
        <v>70</v>
      </c>
      <c r="J24" s="7" t="s">
        <v>71</v>
      </c>
      <c r="K24" s="7" t="s">
        <v>72</v>
      </c>
      <c r="L24" s="7">
        <v>77.695686340332003</v>
      </c>
      <c r="M24" s="7">
        <f t="shared" si="1"/>
        <v>20.615299224853519</v>
      </c>
      <c r="N24" s="7">
        <f t="shared" si="2"/>
        <v>11.376328468322759</v>
      </c>
      <c r="O24" s="7">
        <v>5.1538248062133798</v>
      </c>
      <c r="P24" s="7">
        <v>2.8440821170806898</v>
      </c>
      <c r="Q24" s="7">
        <v>13347</v>
      </c>
      <c r="R24" s="7">
        <v>44</v>
      </c>
      <c r="S24" s="7">
        <v>13303</v>
      </c>
      <c r="T24" s="7">
        <v>0</v>
      </c>
      <c r="U24" s="7">
        <v>0</v>
      </c>
      <c r="V24" s="7">
        <v>0</v>
      </c>
      <c r="W24" s="7">
        <v>0</v>
      </c>
      <c r="X24" s="7"/>
      <c r="Y24" s="7"/>
      <c r="Z24" s="7"/>
      <c r="AA24" s="7"/>
      <c r="AB24" s="7"/>
      <c r="AC24" s="7"/>
      <c r="AD24" s="7"/>
      <c r="AE24" s="7"/>
      <c r="AF24" s="7">
        <v>5469</v>
      </c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>
        <v>6174.2289373224403</v>
      </c>
      <c r="AU24" s="7">
        <v>4392.2040223356298</v>
      </c>
      <c r="AV24" s="7">
        <v>4398.0786830278803</v>
      </c>
      <c r="AW24" s="7"/>
      <c r="AX24" s="7"/>
      <c r="AY24" s="7"/>
      <c r="AZ24" s="7"/>
      <c r="BA24" s="7">
        <v>4.4991359710693404</v>
      </c>
      <c r="BB24" s="7">
        <v>3.3292691707611102</v>
      </c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</row>
    <row r="25" spans="1:66" x14ac:dyDescent="0.35">
      <c r="A25" s="7" t="s">
        <v>175</v>
      </c>
      <c r="B25" s="7" t="s">
        <v>97</v>
      </c>
      <c r="C25" s="7" t="s">
        <v>164</v>
      </c>
      <c r="D25" s="9">
        <f t="shared" si="0"/>
        <v>15.170605468750001</v>
      </c>
      <c r="E25" s="7">
        <v>3.7926511764526398</v>
      </c>
      <c r="F25" s="7" t="s">
        <v>68</v>
      </c>
      <c r="G25" s="7" t="s">
        <v>69</v>
      </c>
      <c r="H25" s="7" t="s">
        <v>70</v>
      </c>
      <c r="I25" s="7" t="s">
        <v>70</v>
      </c>
      <c r="J25" s="7" t="s">
        <v>71</v>
      </c>
      <c r="K25" s="7" t="s">
        <v>72</v>
      </c>
      <c r="L25" s="7">
        <v>75.85302734375</v>
      </c>
      <c r="M25" s="7">
        <f t="shared" si="1"/>
        <v>20.189069747924801</v>
      </c>
      <c r="N25" s="7">
        <f t="shared" si="2"/>
        <v>11.0644235610962</v>
      </c>
      <c r="O25" s="7">
        <v>5.0472674369812003</v>
      </c>
      <c r="P25" s="7">
        <v>2.7661058902740501</v>
      </c>
      <c r="Q25" s="7">
        <v>13360</v>
      </c>
      <c r="R25" s="7">
        <v>43</v>
      </c>
      <c r="S25" s="7">
        <v>13317</v>
      </c>
      <c r="T25" s="7">
        <v>0</v>
      </c>
      <c r="U25" s="7">
        <v>0</v>
      </c>
      <c r="V25" s="7">
        <v>0</v>
      </c>
      <c r="W25" s="7">
        <v>0</v>
      </c>
      <c r="X25" s="7"/>
      <c r="Y25" s="7"/>
      <c r="Z25" s="7"/>
      <c r="AA25" s="7"/>
      <c r="AB25" s="7"/>
      <c r="AC25" s="7"/>
      <c r="AD25" s="7"/>
      <c r="AE25" s="7"/>
      <c r="AF25" s="7">
        <v>4239.36181640625</v>
      </c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>
        <v>5829.4816156431698</v>
      </c>
      <c r="AU25" s="7">
        <v>3511.2370210942499</v>
      </c>
      <c r="AV25" s="7">
        <v>3518.6984370796899</v>
      </c>
      <c r="AW25" s="7"/>
      <c r="AX25" s="7"/>
      <c r="AY25" s="7"/>
      <c r="AZ25" s="7"/>
      <c r="BA25" s="7">
        <v>4.3996391296386701</v>
      </c>
      <c r="BB25" s="7">
        <v>3.2444305419921902</v>
      </c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</row>
    <row r="26" spans="1:66" x14ac:dyDescent="0.35">
      <c r="A26" s="7" t="s">
        <v>124</v>
      </c>
      <c r="B26" s="7" t="s">
        <v>66</v>
      </c>
      <c r="C26" s="7" t="s">
        <v>162</v>
      </c>
      <c r="D26" s="9">
        <f t="shared" si="0"/>
        <v>25.826431274413999</v>
      </c>
      <c r="E26" s="7">
        <v>6.4566078186035201</v>
      </c>
      <c r="F26" s="7" t="s">
        <v>68</v>
      </c>
      <c r="G26" s="7" t="s">
        <v>69</v>
      </c>
      <c r="H26" s="7" t="s">
        <v>70</v>
      </c>
      <c r="I26" s="7" t="s">
        <v>70</v>
      </c>
      <c r="J26" s="7" t="s">
        <v>71</v>
      </c>
      <c r="K26" s="7" t="s">
        <v>72</v>
      </c>
      <c r="L26" s="7">
        <v>129.13215637207</v>
      </c>
      <c r="M26" s="7">
        <f t="shared" si="1"/>
        <v>32.242366790771477</v>
      </c>
      <c r="N26" s="7">
        <f t="shared" si="2"/>
        <v>20.328392028808601</v>
      </c>
      <c r="O26" s="7">
        <v>8.0605916976928693</v>
      </c>
      <c r="P26" s="7">
        <v>5.0820980072021502</v>
      </c>
      <c r="Q26" s="7">
        <v>13338</v>
      </c>
      <c r="R26" s="7">
        <v>73</v>
      </c>
      <c r="S26" s="7">
        <v>13265</v>
      </c>
      <c r="T26" s="7">
        <v>0</v>
      </c>
      <c r="U26" s="7">
        <v>0</v>
      </c>
      <c r="V26" s="7">
        <v>0</v>
      </c>
      <c r="W26" s="7">
        <v>0</v>
      </c>
      <c r="X26" s="7"/>
      <c r="Y26" s="7"/>
      <c r="Z26" s="7"/>
      <c r="AA26" s="7"/>
      <c r="AB26" s="7"/>
      <c r="AC26" s="7"/>
      <c r="AD26" s="7"/>
      <c r="AE26" s="7"/>
      <c r="AF26" s="7">
        <v>5469</v>
      </c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>
        <v>6384.8635822452898</v>
      </c>
      <c r="AU26" s="7">
        <v>4617.1019509532298</v>
      </c>
      <c r="AV26" s="7">
        <v>4626.7770595965003</v>
      </c>
      <c r="AW26" s="7"/>
      <c r="AX26" s="7"/>
      <c r="AY26" s="7"/>
      <c r="AZ26" s="7"/>
      <c r="BA26" s="7">
        <v>7.2409758567810103</v>
      </c>
      <c r="BB26" s="7">
        <v>5.7313485145568803</v>
      </c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</row>
    <row r="27" spans="1:66" x14ac:dyDescent="0.35">
      <c r="A27" s="7" t="s">
        <v>176</v>
      </c>
      <c r="B27" s="7" t="s">
        <v>66</v>
      </c>
      <c r="C27" s="7" t="s">
        <v>164</v>
      </c>
      <c r="D27" s="9">
        <f t="shared" si="0"/>
        <v>28.129718017578199</v>
      </c>
      <c r="E27" s="7">
        <v>7.0324296951293901</v>
      </c>
      <c r="F27" s="7" t="s">
        <v>68</v>
      </c>
      <c r="G27" s="7" t="s">
        <v>69</v>
      </c>
      <c r="H27" s="7" t="s">
        <v>70</v>
      </c>
      <c r="I27" s="7" t="s">
        <v>70</v>
      </c>
      <c r="J27" s="7" t="s">
        <v>71</v>
      </c>
      <c r="K27" s="7" t="s">
        <v>72</v>
      </c>
      <c r="L27" s="7">
        <v>140.64859008789099</v>
      </c>
      <c r="M27" s="7">
        <f t="shared" si="1"/>
        <v>34.696453094482443</v>
      </c>
      <c r="N27" s="7">
        <f t="shared" si="2"/>
        <v>22.45353698730468</v>
      </c>
      <c r="O27" s="7">
        <v>8.6741132736206108</v>
      </c>
      <c r="P27" s="7">
        <v>5.6133842468261701</v>
      </c>
      <c r="Q27" s="7">
        <v>13759</v>
      </c>
      <c r="R27" s="7">
        <v>82</v>
      </c>
      <c r="S27" s="7">
        <v>13677</v>
      </c>
      <c r="T27" s="7">
        <v>0</v>
      </c>
      <c r="U27" s="7">
        <v>0</v>
      </c>
      <c r="V27" s="7">
        <v>0</v>
      </c>
      <c r="W27" s="7">
        <v>0</v>
      </c>
      <c r="X27" s="7"/>
      <c r="Y27" s="7"/>
      <c r="Z27" s="7"/>
      <c r="AA27" s="7"/>
      <c r="AB27" s="7"/>
      <c r="AC27" s="7"/>
      <c r="AD27" s="7"/>
      <c r="AE27" s="7"/>
      <c r="AF27" s="7">
        <v>4239.36181640625</v>
      </c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>
        <v>5787.9741568216496</v>
      </c>
      <c r="AU27" s="7">
        <v>3546.2096425033001</v>
      </c>
      <c r="AV27" s="7">
        <v>3559.56996594062</v>
      </c>
      <c r="AW27" s="7"/>
      <c r="AX27" s="7"/>
      <c r="AY27" s="7"/>
      <c r="AZ27" s="7"/>
      <c r="BA27" s="7">
        <v>7.8368029594421396</v>
      </c>
      <c r="BB27" s="7">
        <v>6.2854275703430202</v>
      </c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</row>
    <row r="28" spans="1:66" x14ac:dyDescent="0.35">
      <c r="A28" s="7" t="s">
        <v>127</v>
      </c>
      <c r="B28" s="7" t="s">
        <v>77</v>
      </c>
      <c r="C28" s="7" t="s">
        <v>162</v>
      </c>
      <c r="D28" s="9">
        <f t="shared" si="0"/>
        <v>33.390164184570395</v>
      </c>
      <c r="E28" s="7">
        <v>8.3475408554077095</v>
      </c>
      <c r="F28" s="7" t="s">
        <v>68</v>
      </c>
      <c r="G28" s="7" t="s">
        <v>69</v>
      </c>
      <c r="H28" s="7" t="s">
        <v>70</v>
      </c>
      <c r="I28" s="7" t="s">
        <v>70</v>
      </c>
      <c r="J28" s="7" t="s">
        <v>71</v>
      </c>
      <c r="K28" s="7" t="s">
        <v>72</v>
      </c>
      <c r="L28" s="7">
        <v>166.95082092285199</v>
      </c>
      <c r="M28" s="7">
        <f t="shared" si="1"/>
        <v>40.946895599365199</v>
      </c>
      <c r="N28" s="7">
        <f t="shared" si="2"/>
        <v>26.831996917724599</v>
      </c>
      <c r="O28" s="7">
        <v>10.2367238998413</v>
      </c>
      <c r="P28" s="7">
        <v>6.7079992294311497</v>
      </c>
      <c r="Q28" s="7">
        <v>12305</v>
      </c>
      <c r="R28" s="7">
        <v>87</v>
      </c>
      <c r="S28" s="7">
        <v>12218</v>
      </c>
      <c r="T28" s="7">
        <v>0</v>
      </c>
      <c r="U28" s="7">
        <v>0</v>
      </c>
      <c r="V28" s="7">
        <v>0</v>
      </c>
      <c r="W28" s="7">
        <v>0</v>
      </c>
      <c r="X28" s="7"/>
      <c r="Y28" s="7"/>
      <c r="Z28" s="7"/>
      <c r="AA28" s="7"/>
      <c r="AB28" s="7"/>
      <c r="AC28" s="7"/>
      <c r="AD28" s="7"/>
      <c r="AE28" s="7"/>
      <c r="AF28" s="7">
        <v>5469</v>
      </c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>
        <v>6397.1460971174602</v>
      </c>
      <c r="AU28" s="7">
        <v>4517.39775239561</v>
      </c>
      <c r="AV28" s="7">
        <v>4530.6881307776603</v>
      </c>
      <c r="AW28" s="7"/>
      <c r="AX28" s="7"/>
      <c r="AY28" s="7"/>
      <c r="AZ28" s="7"/>
      <c r="BA28" s="7">
        <v>9.2741193771362305</v>
      </c>
      <c r="BB28" s="7">
        <v>7.48529148101807</v>
      </c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</row>
    <row r="29" spans="1:66" x14ac:dyDescent="0.35">
      <c r="A29" s="7" t="s">
        <v>177</v>
      </c>
      <c r="B29" s="7" t="s">
        <v>77</v>
      </c>
      <c r="C29" s="7" t="s">
        <v>164</v>
      </c>
      <c r="D29" s="9">
        <f t="shared" si="0"/>
        <v>25.835687255859398</v>
      </c>
      <c r="E29" s="7">
        <v>6.4589214324951199</v>
      </c>
      <c r="F29" s="7" t="s">
        <v>68</v>
      </c>
      <c r="G29" s="7" t="s">
        <v>69</v>
      </c>
      <c r="H29" s="7" t="s">
        <v>70</v>
      </c>
      <c r="I29" s="7" t="s">
        <v>70</v>
      </c>
      <c r="J29" s="7" t="s">
        <v>71</v>
      </c>
      <c r="K29" s="7" t="s">
        <v>72</v>
      </c>
      <c r="L29" s="7">
        <v>129.17843627929699</v>
      </c>
      <c r="M29" s="7">
        <f t="shared" si="1"/>
        <v>32.50415420532228</v>
      </c>
      <c r="N29" s="7">
        <f t="shared" si="2"/>
        <v>20.152969360351559</v>
      </c>
      <c r="O29" s="7">
        <v>8.12603855133057</v>
      </c>
      <c r="P29" s="7">
        <v>5.0382423400878897</v>
      </c>
      <c r="Q29" s="7">
        <v>12420</v>
      </c>
      <c r="R29" s="7">
        <v>68</v>
      </c>
      <c r="S29" s="7">
        <v>12352</v>
      </c>
      <c r="T29" s="7">
        <v>0</v>
      </c>
      <c r="U29" s="7">
        <v>0</v>
      </c>
      <c r="V29" s="7">
        <v>0</v>
      </c>
      <c r="W29" s="7">
        <v>0</v>
      </c>
      <c r="X29" s="7"/>
      <c r="Y29" s="7"/>
      <c r="Z29" s="7"/>
      <c r="AA29" s="7"/>
      <c r="AB29" s="7"/>
      <c r="AC29" s="7"/>
      <c r="AD29" s="7"/>
      <c r="AE29" s="7"/>
      <c r="AF29" s="7">
        <v>4239.36181640625</v>
      </c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>
        <v>5809.7830092486201</v>
      </c>
      <c r="AU29" s="7">
        <v>3485.3118991950601</v>
      </c>
      <c r="AV29" s="7">
        <v>3498.0384721003502</v>
      </c>
      <c r="AW29" s="7"/>
      <c r="AX29" s="7"/>
      <c r="AY29" s="7"/>
      <c r="AZ29" s="7"/>
      <c r="BA29" s="7">
        <v>7.2730741500854501</v>
      </c>
      <c r="BB29" s="7">
        <v>5.7082471847534197</v>
      </c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 x14ac:dyDescent="0.35">
      <c r="A30" s="7" t="s">
        <v>134</v>
      </c>
      <c r="B30" s="7" t="s">
        <v>91</v>
      </c>
      <c r="C30" s="7" t="s">
        <v>162</v>
      </c>
      <c r="D30" s="9">
        <f t="shared" si="0"/>
        <v>0</v>
      </c>
      <c r="E30" s="7">
        <v>0</v>
      </c>
      <c r="F30" s="7" t="s">
        <v>68</v>
      </c>
      <c r="G30" s="7" t="s">
        <v>69</v>
      </c>
      <c r="H30" s="7" t="s">
        <v>70</v>
      </c>
      <c r="I30" s="7" t="s">
        <v>70</v>
      </c>
      <c r="J30" s="7" t="s">
        <v>71</v>
      </c>
      <c r="K30" s="7" t="s">
        <v>72</v>
      </c>
      <c r="L30" s="7">
        <v>0</v>
      </c>
      <c r="M30" s="7">
        <f t="shared" si="1"/>
        <v>1.05321192741394</v>
      </c>
      <c r="N30" s="7">
        <f t="shared" si="2"/>
        <v>0</v>
      </c>
      <c r="O30" s="7">
        <v>0.263302981853485</v>
      </c>
      <c r="P30" s="7">
        <v>0</v>
      </c>
      <c r="Q30" s="7">
        <v>13388</v>
      </c>
      <c r="R30" s="7">
        <v>0</v>
      </c>
      <c r="S30" s="7">
        <v>13388</v>
      </c>
      <c r="T30" s="7">
        <v>0</v>
      </c>
      <c r="U30" s="7">
        <v>0</v>
      </c>
      <c r="V30" s="7">
        <v>0</v>
      </c>
      <c r="W30" s="7">
        <v>0</v>
      </c>
      <c r="X30" s="7"/>
      <c r="Y30" s="7"/>
      <c r="Z30" s="7"/>
      <c r="AA30" s="7"/>
      <c r="AB30" s="7"/>
      <c r="AC30" s="7"/>
      <c r="AD30" s="7"/>
      <c r="AE30" s="7"/>
      <c r="AF30" s="7">
        <v>5469</v>
      </c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>
        <v>0</v>
      </c>
      <c r="AU30" s="7">
        <v>4037.8951825044201</v>
      </c>
      <c r="AV30" s="7">
        <v>4037.8951825044201</v>
      </c>
      <c r="AW30" s="7"/>
      <c r="AX30" s="7"/>
      <c r="AY30" s="7"/>
      <c r="AZ30" s="7"/>
      <c r="BA30" s="7">
        <v>0.12030703574418999</v>
      </c>
      <c r="BB30" s="7">
        <v>0</v>
      </c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 x14ac:dyDescent="0.35">
      <c r="A31" s="7" t="s">
        <v>178</v>
      </c>
      <c r="B31" s="7" t="s">
        <v>91</v>
      </c>
      <c r="C31" s="7" t="s">
        <v>164</v>
      </c>
      <c r="D31" s="9">
        <f t="shared" si="0"/>
        <v>0</v>
      </c>
      <c r="E31" s="7">
        <v>0</v>
      </c>
      <c r="F31" s="7" t="s">
        <v>68</v>
      </c>
      <c r="G31" s="7" t="s">
        <v>69</v>
      </c>
      <c r="H31" s="7" t="s">
        <v>70</v>
      </c>
      <c r="I31" s="7" t="s">
        <v>70</v>
      </c>
      <c r="J31" s="7" t="s">
        <v>71</v>
      </c>
      <c r="K31" s="7" t="s">
        <v>72</v>
      </c>
      <c r="L31" s="7">
        <v>0</v>
      </c>
      <c r="M31" s="7">
        <f t="shared" si="1"/>
        <v>1.2138983011245721</v>
      </c>
      <c r="N31" s="7">
        <f t="shared" si="2"/>
        <v>0</v>
      </c>
      <c r="O31" s="7">
        <v>0.30347457528114302</v>
      </c>
      <c r="P31" s="7">
        <v>0</v>
      </c>
      <c r="Q31" s="7">
        <v>11616</v>
      </c>
      <c r="R31" s="7">
        <v>0</v>
      </c>
      <c r="S31" s="7">
        <v>11616</v>
      </c>
      <c r="T31" s="7">
        <v>0</v>
      </c>
      <c r="U31" s="7">
        <v>0</v>
      </c>
      <c r="V31" s="7">
        <v>0</v>
      </c>
      <c r="W31" s="7">
        <v>0</v>
      </c>
      <c r="X31" s="7"/>
      <c r="Y31" s="7"/>
      <c r="Z31" s="7"/>
      <c r="AA31" s="7"/>
      <c r="AB31" s="7"/>
      <c r="AC31" s="7"/>
      <c r="AD31" s="7"/>
      <c r="AE31" s="7"/>
      <c r="AF31" s="7">
        <v>4239.36181640625</v>
      </c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>
        <v>0</v>
      </c>
      <c r="AU31" s="7">
        <v>3322.30001715458</v>
      </c>
      <c r="AV31" s="7">
        <v>3322.30001715458</v>
      </c>
      <c r="AW31" s="7"/>
      <c r="AX31" s="7"/>
      <c r="AY31" s="7"/>
      <c r="AZ31" s="7"/>
      <c r="BA31" s="7">
        <v>0.138660728931427</v>
      </c>
      <c r="BB31" s="7">
        <v>0</v>
      </c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</row>
    <row r="32" spans="1:66" x14ac:dyDescent="0.35">
      <c r="A32" s="7" t="s">
        <v>141</v>
      </c>
      <c r="B32" s="7" t="s">
        <v>179</v>
      </c>
      <c r="C32" s="7" t="s">
        <v>162</v>
      </c>
      <c r="D32" s="9">
        <f t="shared" si="0"/>
        <v>36.121127319335997</v>
      </c>
      <c r="E32" s="7">
        <v>9.0302820205688494</v>
      </c>
      <c r="F32" s="7" t="s">
        <v>68</v>
      </c>
      <c r="G32" s="7" t="s">
        <v>69</v>
      </c>
      <c r="H32" s="7" t="s">
        <v>70</v>
      </c>
      <c r="I32" s="7" t="s">
        <v>70</v>
      </c>
      <c r="J32" s="7" t="s">
        <v>71</v>
      </c>
      <c r="K32" s="7" t="s">
        <v>72</v>
      </c>
      <c r="L32" s="7">
        <v>180.60563659668</v>
      </c>
      <c r="M32" s="7">
        <f t="shared" si="1"/>
        <v>42.382968902587997</v>
      </c>
      <c r="N32" s="7">
        <f t="shared" si="2"/>
        <v>29.86760330200196</v>
      </c>
      <c r="O32" s="7">
        <v>10.595742225646999</v>
      </c>
      <c r="P32" s="7">
        <v>7.4669008255004901</v>
      </c>
      <c r="Q32" s="7">
        <v>16740</v>
      </c>
      <c r="R32" s="7">
        <v>128</v>
      </c>
      <c r="S32" s="7">
        <v>16612</v>
      </c>
      <c r="T32" s="7">
        <v>0</v>
      </c>
      <c r="U32" s="7">
        <v>0</v>
      </c>
      <c r="V32" s="7">
        <v>0</v>
      </c>
      <c r="W32" s="7">
        <v>0</v>
      </c>
      <c r="X32" s="7"/>
      <c r="Y32" s="7"/>
      <c r="Z32" s="7"/>
      <c r="AA32" s="7"/>
      <c r="AB32" s="7"/>
      <c r="AC32" s="7"/>
      <c r="AD32" s="7"/>
      <c r="AE32" s="7"/>
      <c r="AF32" s="7">
        <v>5469</v>
      </c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>
        <v>6343.4246749877902</v>
      </c>
      <c r="AU32" s="7">
        <v>4308.7268114464296</v>
      </c>
      <c r="AV32" s="7">
        <v>4324.2848357315497</v>
      </c>
      <c r="AW32" s="7"/>
      <c r="AX32" s="7"/>
      <c r="AY32" s="7"/>
      <c r="AZ32" s="7"/>
      <c r="BA32" s="7">
        <v>9.8287258148193395</v>
      </c>
      <c r="BB32" s="7">
        <v>8.2323789596557599</v>
      </c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</row>
    <row r="33" spans="1:66" x14ac:dyDescent="0.35">
      <c r="A33" s="7" t="s">
        <v>180</v>
      </c>
      <c r="B33" s="7" t="s">
        <v>179</v>
      </c>
      <c r="C33" s="7" t="s">
        <v>164</v>
      </c>
      <c r="D33" s="9">
        <f t="shared" si="0"/>
        <v>36.6902038574218</v>
      </c>
      <c r="E33" s="7">
        <v>9.1725511550903303</v>
      </c>
      <c r="F33" s="7" t="s">
        <v>68</v>
      </c>
      <c r="G33" s="7" t="s">
        <v>69</v>
      </c>
      <c r="H33" s="7" t="s">
        <v>70</v>
      </c>
      <c r="I33" s="7" t="s">
        <v>70</v>
      </c>
      <c r="J33" s="7" t="s">
        <v>71</v>
      </c>
      <c r="K33" s="7" t="s">
        <v>72</v>
      </c>
      <c r="L33" s="7">
        <v>183.45101928710901</v>
      </c>
      <c r="M33" s="7">
        <f t="shared" si="1"/>
        <v>45.95597076416</v>
      </c>
      <c r="N33" s="7">
        <f t="shared" si="2"/>
        <v>28.771417617797841</v>
      </c>
      <c r="O33" s="7">
        <v>11.48899269104</v>
      </c>
      <c r="P33" s="7">
        <v>7.1928544044494602</v>
      </c>
      <c r="Q33" s="7">
        <v>9142</v>
      </c>
      <c r="R33" s="7">
        <v>71</v>
      </c>
      <c r="S33" s="7">
        <v>9071</v>
      </c>
      <c r="T33" s="7">
        <v>0</v>
      </c>
      <c r="U33" s="7">
        <v>0</v>
      </c>
      <c r="V33" s="7">
        <v>0</v>
      </c>
      <c r="W33" s="7">
        <v>0</v>
      </c>
      <c r="X33" s="7"/>
      <c r="Y33" s="7"/>
      <c r="Z33" s="7"/>
      <c r="AA33" s="7"/>
      <c r="AB33" s="7"/>
      <c r="AC33" s="7"/>
      <c r="AD33" s="7"/>
      <c r="AE33" s="7"/>
      <c r="AF33" s="7">
        <v>4239.36181640625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>
        <v>5871.9812527508802</v>
      </c>
      <c r="AU33" s="7">
        <v>3512.1505901415298</v>
      </c>
      <c r="AV33" s="7">
        <v>3530.4778683131899</v>
      </c>
      <c r="AW33" s="7"/>
      <c r="AX33" s="7"/>
      <c r="AY33" s="7"/>
      <c r="AZ33" s="7"/>
      <c r="BA33" s="7">
        <v>10.304561614990201</v>
      </c>
      <c r="BB33" s="7">
        <v>8.1272783279418892</v>
      </c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</row>
  </sheetData>
  <autoFilter ref="A1:BN1" xr:uid="{B0FC18AE-005D-754D-BE6C-0FEF191BEC36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129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0.90625" defaultRowHeight="14.5" x14ac:dyDescent="0.35"/>
  <cols>
    <col min="1" max="1" width="7.36328125" style="1" customWidth="1"/>
    <col min="2" max="2" width="18.453125" style="1" bestFit="1" customWidth="1"/>
    <col min="3" max="5" width="22.81640625" style="1" customWidth="1"/>
    <col min="6" max="6" width="17" style="2" customWidth="1"/>
    <col min="7" max="7" width="8.81640625" style="1" customWidth="1"/>
    <col min="8" max="8" width="13" style="1" customWidth="1"/>
    <col min="9" max="9" width="13.6328125" style="1" customWidth="1"/>
    <col min="10" max="10" width="13" style="1" customWidth="1"/>
    <col min="11" max="11" width="11.453125" style="1" customWidth="1"/>
    <col min="12" max="12" width="13.6328125" style="1" customWidth="1"/>
    <col min="13" max="13" width="17.453125" style="2" customWidth="1"/>
    <col min="14" max="14" width="15.1796875" style="2" customWidth="1"/>
    <col min="15" max="15" width="14.81640625" style="2" customWidth="1"/>
    <col min="16" max="16" width="17.453125" style="2" customWidth="1"/>
    <col min="17" max="17" width="17.1796875" style="2" customWidth="1"/>
    <col min="18" max="18" width="19" style="3" customWidth="1"/>
    <col min="19" max="19" width="10.81640625" style="3" customWidth="1"/>
    <col min="20" max="20" width="11.81640625" style="3" customWidth="1"/>
    <col min="21" max="21" width="12.6328125" style="2" customWidth="1"/>
    <col min="22" max="23" width="12.1796875" style="2" customWidth="1"/>
    <col min="24" max="24" width="11.6328125" style="2" customWidth="1"/>
    <col min="25" max="25" width="10.1796875" style="2" customWidth="1"/>
    <col min="26" max="26" width="7.453125" style="2" customWidth="1"/>
    <col min="27" max="27" width="15" style="2" customWidth="1"/>
    <col min="28" max="28" width="14.6328125" style="2" customWidth="1"/>
    <col min="29" max="29" width="17.36328125" style="2" customWidth="1"/>
    <col min="30" max="30" width="17" style="2" customWidth="1"/>
    <col min="31" max="31" width="17.453125" style="2" customWidth="1"/>
    <col min="32" max="32" width="17.1796875" style="2" customWidth="1"/>
    <col min="33" max="35" width="12.81640625" style="2" customWidth="1"/>
    <col min="36" max="36" width="16" style="1" customWidth="1"/>
    <col min="37" max="37" width="8" style="2" customWidth="1"/>
    <col min="38" max="38" width="15.453125" style="2" customWidth="1"/>
    <col min="39" max="39" width="15.36328125" style="2" customWidth="1"/>
    <col min="40" max="40" width="17.6328125" style="2" customWidth="1"/>
    <col min="41" max="41" width="17.453125" style="2" customWidth="1"/>
    <col min="42" max="42" width="21.453125" style="2" customWidth="1"/>
    <col min="43" max="43" width="28.453125" style="2" customWidth="1"/>
    <col min="44" max="44" width="28.36328125" style="2" customWidth="1"/>
    <col min="45" max="45" width="30.81640625" style="2" customWidth="1"/>
    <col min="46" max="46" width="30.453125" style="2" customWidth="1"/>
    <col min="47" max="47" width="26" style="2" customWidth="1"/>
    <col min="48" max="48" width="27" style="2" customWidth="1"/>
    <col min="49" max="49" width="21" style="2" customWidth="1"/>
    <col min="50" max="50" width="21.81640625" style="1" customWidth="1"/>
    <col min="51" max="51" width="14.453125" style="1" customWidth="1"/>
    <col min="52" max="52" width="22.453125" style="2" customWidth="1"/>
    <col min="53" max="53" width="22.36328125" style="2" customWidth="1"/>
    <col min="54" max="54" width="24.81640625" style="2" customWidth="1"/>
    <col min="55" max="55" width="24.453125" style="2" customWidth="1"/>
    <col min="56" max="56" width="17" style="2" customWidth="1"/>
    <col min="57" max="57" width="16.6328125" style="2" customWidth="1"/>
    <col min="58" max="58" width="19.36328125" style="2" customWidth="1"/>
    <col min="59" max="59" width="19" style="2" customWidth="1"/>
    <col min="60" max="60" width="17.453125" style="2" customWidth="1"/>
    <col min="61" max="61" width="17.36328125" style="2" customWidth="1"/>
    <col min="62" max="62" width="19.6328125" style="2" customWidth="1"/>
    <col min="63" max="63" width="19.453125" style="2" customWidth="1"/>
    <col min="64" max="64" width="30.453125" style="2" customWidth="1"/>
    <col min="65" max="65" width="30.36328125" style="2" customWidth="1"/>
    <col min="66" max="66" width="32.81640625" style="2" customWidth="1"/>
    <col min="67" max="67" width="32.453125" style="2" customWidth="1"/>
  </cols>
  <sheetData>
    <row r="1" spans="1:67" x14ac:dyDescent="0.35">
      <c r="A1" s="1" t="s">
        <v>0</v>
      </c>
      <c r="B1" s="1" t="s">
        <v>1</v>
      </c>
      <c r="C1" s="1" t="s">
        <v>2</v>
      </c>
      <c r="D1" s="5" t="s">
        <v>160</v>
      </c>
      <c r="E1" s="5" t="s">
        <v>161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</row>
    <row r="2" spans="1:67" x14ac:dyDescent="0.35">
      <c r="A2" s="1" t="s">
        <v>100</v>
      </c>
      <c r="B2" s="1" t="s">
        <v>101</v>
      </c>
      <c r="C2" s="1" t="s">
        <v>67</v>
      </c>
      <c r="D2" s="6">
        <f t="shared" ref="D2:D33" si="0">M2/5</f>
        <v>0.97244052886962895</v>
      </c>
      <c r="E2" s="40">
        <f>D2/(D2+D3)</f>
        <v>8.1553225023195217E-2</v>
      </c>
      <c r="F2" s="4">
        <v>0.24311012029647827</v>
      </c>
      <c r="G2" s="1" t="s">
        <v>68</v>
      </c>
      <c r="H2" s="1" t="s">
        <v>69</v>
      </c>
      <c r="I2" s="1" t="s">
        <v>70</v>
      </c>
      <c r="J2" s="1" t="s">
        <v>70</v>
      </c>
      <c r="K2" s="1" t="s">
        <v>71</v>
      </c>
      <c r="L2" s="1" t="s">
        <v>72</v>
      </c>
      <c r="M2" s="4">
        <v>4.8622026443481445</v>
      </c>
      <c r="N2" s="4">
        <f t="shared" ref="N2:N33" si="1">P2*4</f>
        <v>2.293093204498291</v>
      </c>
      <c r="O2" s="4">
        <f t="shared" ref="O2:O33" si="2">Q2*4</f>
        <v>0.29341274499893188</v>
      </c>
      <c r="P2" s="4">
        <v>0.57327330112457275</v>
      </c>
      <c r="Q2" s="4">
        <v>7.3353186249732971E-2</v>
      </c>
      <c r="R2" s="3">
        <v>19359</v>
      </c>
      <c r="S2" s="3">
        <v>4</v>
      </c>
      <c r="T2" s="3">
        <v>19355</v>
      </c>
      <c r="U2" s="4">
        <v>0</v>
      </c>
      <c r="V2" s="4">
        <v>4</v>
      </c>
      <c r="W2" s="4">
        <v>45</v>
      </c>
      <c r="X2" s="4">
        <v>19310</v>
      </c>
      <c r="Y2" s="4">
        <v>0</v>
      </c>
      <c r="Z2" s="4" t="s">
        <v>73</v>
      </c>
      <c r="AA2" s="4" t="s">
        <v>73</v>
      </c>
      <c r="AB2" s="4" t="s">
        <v>73</v>
      </c>
      <c r="AC2" s="4" t="s">
        <v>73</v>
      </c>
      <c r="AD2" s="4" t="s">
        <v>73</v>
      </c>
      <c r="AE2" s="4" t="s">
        <v>73</v>
      </c>
      <c r="AF2" s="4" t="s">
        <v>73</v>
      </c>
      <c r="AG2" s="4">
        <v>3478.410400390625</v>
      </c>
      <c r="AH2" s="4" t="s">
        <v>73</v>
      </c>
      <c r="AI2" s="4" t="s">
        <v>73</v>
      </c>
      <c r="AJ2" s="1" t="s">
        <v>74</v>
      </c>
      <c r="AK2" s="4">
        <v>8.8794714975110905E-2</v>
      </c>
      <c r="AL2" s="4" t="s">
        <v>73</v>
      </c>
      <c r="AM2" s="4" t="s">
        <v>73</v>
      </c>
      <c r="AN2" s="4">
        <v>0.1837453630629329</v>
      </c>
      <c r="AO2" s="4">
        <v>0</v>
      </c>
      <c r="AP2" s="4">
        <v>8.1553220045838195</v>
      </c>
      <c r="AQ2" s="4" t="s">
        <v>73</v>
      </c>
      <c r="AR2" s="4" t="s">
        <v>73</v>
      </c>
      <c r="AS2" s="4">
        <v>16.164831583514349</v>
      </c>
      <c r="AT2" s="4">
        <v>0.14581242565328834</v>
      </c>
      <c r="AU2" s="4">
        <v>3791.2988891601563</v>
      </c>
      <c r="AV2" s="4">
        <v>3071.2032255700442</v>
      </c>
      <c r="AW2" s="4">
        <v>3071.3520133511593</v>
      </c>
      <c r="AX2" s="1" t="s">
        <v>73</v>
      </c>
      <c r="AY2" s="1" t="s">
        <v>73</v>
      </c>
      <c r="AZ2" s="4" t="s">
        <v>73</v>
      </c>
      <c r="BA2" s="4" t="s">
        <v>73</v>
      </c>
      <c r="BB2" s="4">
        <v>0.38833159208297729</v>
      </c>
      <c r="BC2" s="4">
        <v>0.13959982991218567</v>
      </c>
      <c r="BD2" s="4" t="s">
        <v>73</v>
      </c>
      <c r="BE2" s="4" t="s">
        <v>73</v>
      </c>
      <c r="BF2" s="4" t="s">
        <v>73</v>
      </c>
      <c r="BG2" s="4" t="s">
        <v>73</v>
      </c>
      <c r="BH2" s="4" t="s">
        <v>73</v>
      </c>
      <c r="BI2" s="4" t="s">
        <v>73</v>
      </c>
      <c r="BJ2" s="4">
        <v>0.13610125233123088</v>
      </c>
      <c r="BK2" s="4">
        <v>4.1488177618990936E-2</v>
      </c>
      <c r="BL2" s="4" t="s">
        <v>73</v>
      </c>
      <c r="BM2" s="4" t="s">
        <v>73</v>
      </c>
      <c r="BN2" s="4">
        <v>12.145838886042309</v>
      </c>
      <c r="BO2" s="4">
        <v>4.1648051231253289</v>
      </c>
    </row>
    <row r="3" spans="1:67" x14ac:dyDescent="0.35">
      <c r="A3" s="1" t="s">
        <v>100</v>
      </c>
      <c r="B3" s="1" t="s">
        <v>101</v>
      </c>
      <c r="C3" s="1" t="s">
        <v>74</v>
      </c>
      <c r="D3" s="6">
        <f t="shared" si="0"/>
        <v>10.951557922363282</v>
      </c>
      <c r="E3" s="41"/>
      <c r="F3" s="4">
        <v>2.7378895282745361</v>
      </c>
      <c r="G3" s="1" t="s">
        <v>68</v>
      </c>
      <c r="H3" s="1" t="s">
        <v>69</v>
      </c>
      <c r="I3" s="1" t="s">
        <v>70</v>
      </c>
      <c r="J3" s="1" t="s">
        <v>70</v>
      </c>
      <c r="K3" s="1" t="s">
        <v>71</v>
      </c>
      <c r="L3" s="1" t="s">
        <v>75</v>
      </c>
      <c r="M3" s="4">
        <v>54.757789611816406</v>
      </c>
      <c r="N3" s="4">
        <f t="shared" si="1"/>
        <v>14.483147621154785</v>
      </c>
      <c r="O3" s="4">
        <f t="shared" si="2"/>
        <v>8.0481300354003906</v>
      </c>
      <c r="P3" s="4">
        <v>3.6207869052886963</v>
      </c>
      <c r="Q3" s="4">
        <v>2.0120325088500977</v>
      </c>
      <c r="R3" s="3">
        <v>19359</v>
      </c>
      <c r="S3" s="3">
        <v>45</v>
      </c>
      <c r="T3" s="3">
        <v>19314</v>
      </c>
      <c r="U3" s="4">
        <v>0</v>
      </c>
      <c r="V3" s="4">
        <v>4</v>
      </c>
      <c r="W3" s="4">
        <v>45</v>
      </c>
      <c r="X3" s="4">
        <v>19310</v>
      </c>
      <c r="Y3" s="4">
        <v>0</v>
      </c>
      <c r="Z3" s="4" t="s">
        <v>73</v>
      </c>
      <c r="AA3" s="4" t="s">
        <v>73</v>
      </c>
      <c r="AB3" s="4" t="s">
        <v>73</v>
      </c>
      <c r="AC3" s="4" t="s">
        <v>73</v>
      </c>
      <c r="AD3" s="4" t="s">
        <v>73</v>
      </c>
      <c r="AE3" s="4" t="s">
        <v>73</v>
      </c>
      <c r="AF3" s="4" t="s">
        <v>73</v>
      </c>
      <c r="AG3" s="4">
        <v>4000</v>
      </c>
      <c r="AH3" s="4" t="s">
        <v>73</v>
      </c>
      <c r="AI3" s="4" t="s">
        <v>73</v>
      </c>
      <c r="AJ3" s="1" t="s">
        <v>73</v>
      </c>
      <c r="AK3" s="4" t="s">
        <v>73</v>
      </c>
      <c r="AL3" s="4" t="s">
        <v>73</v>
      </c>
      <c r="AM3" s="4" t="s">
        <v>73</v>
      </c>
      <c r="AN3" s="4" t="s">
        <v>73</v>
      </c>
      <c r="AO3" s="4" t="s">
        <v>73</v>
      </c>
      <c r="AP3" s="4" t="s">
        <v>73</v>
      </c>
      <c r="AQ3" s="4" t="s">
        <v>73</v>
      </c>
      <c r="AR3" s="4" t="s">
        <v>73</v>
      </c>
      <c r="AS3" s="4" t="s">
        <v>73</v>
      </c>
      <c r="AT3" s="4" t="s">
        <v>73</v>
      </c>
      <c r="AU3" s="4">
        <v>5752.0946180555557</v>
      </c>
      <c r="AV3" s="4">
        <v>2705.0015858269708</v>
      </c>
      <c r="AW3" s="4">
        <v>2712.0845542886937</v>
      </c>
      <c r="AX3" s="1" t="s">
        <v>73</v>
      </c>
      <c r="AY3" s="1" t="s">
        <v>73</v>
      </c>
      <c r="AZ3" s="4" t="s">
        <v>73</v>
      </c>
      <c r="BA3" s="4" t="s">
        <v>73</v>
      </c>
      <c r="BB3" s="4">
        <v>3.1655144691467285</v>
      </c>
      <c r="BC3" s="4">
        <v>2.3507304191589355</v>
      </c>
      <c r="BD3" s="4" t="s">
        <v>73</v>
      </c>
      <c r="BE3" s="4" t="s">
        <v>73</v>
      </c>
      <c r="BF3" s="4" t="s">
        <v>73</v>
      </c>
      <c r="BG3" s="4" t="s">
        <v>73</v>
      </c>
      <c r="BH3" s="4" t="s">
        <v>73</v>
      </c>
      <c r="BI3" s="4" t="s">
        <v>73</v>
      </c>
      <c r="BJ3" s="4" t="s">
        <v>73</v>
      </c>
      <c r="BK3" s="4" t="s">
        <v>73</v>
      </c>
      <c r="BL3" s="4" t="s">
        <v>73</v>
      </c>
      <c r="BM3" s="4" t="s">
        <v>73</v>
      </c>
      <c r="BN3" s="4" t="s">
        <v>73</v>
      </c>
      <c r="BO3" s="4" t="s">
        <v>73</v>
      </c>
    </row>
    <row r="4" spans="1:67" x14ac:dyDescent="0.35">
      <c r="A4" s="1" t="s">
        <v>139</v>
      </c>
      <c r="B4" s="1" t="s">
        <v>101</v>
      </c>
      <c r="C4" s="1" t="s">
        <v>125</v>
      </c>
      <c r="D4" s="6">
        <f t="shared" si="0"/>
        <v>0</v>
      </c>
      <c r="E4" s="40">
        <f>D4/(D4+D5)</f>
        <v>0</v>
      </c>
      <c r="F4" s="4">
        <v>0</v>
      </c>
      <c r="G4" s="1" t="s">
        <v>68</v>
      </c>
      <c r="H4" s="1" t="s">
        <v>69</v>
      </c>
      <c r="I4" s="1" t="s">
        <v>70</v>
      </c>
      <c r="J4" s="1" t="s">
        <v>70</v>
      </c>
      <c r="K4" s="1" t="s">
        <v>71</v>
      </c>
      <c r="L4" s="1" t="s">
        <v>72</v>
      </c>
      <c r="M4" s="4">
        <v>0</v>
      </c>
      <c r="N4" s="4">
        <f t="shared" si="1"/>
        <v>0.74030941724777222</v>
      </c>
      <c r="O4" s="4">
        <f t="shared" si="2"/>
        <v>0</v>
      </c>
      <c r="P4" s="4">
        <v>0.18507735431194305</v>
      </c>
      <c r="Q4" s="4">
        <v>0</v>
      </c>
      <c r="R4" s="3">
        <v>19046</v>
      </c>
      <c r="S4" s="3">
        <v>0</v>
      </c>
      <c r="T4" s="3">
        <v>19046</v>
      </c>
      <c r="U4" s="4">
        <v>0</v>
      </c>
      <c r="V4" s="4">
        <v>0</v>
      </c>
      <c r="W4" s="4">
        <v>44</v>
      </c>
      <c r="X4" s="4">
        <v>19002</v>
      </c>
      <c r="Y4" s="4">
        <v>0</v>
      </c>
      <c r="Z4" s="4" t="s">
        <v>73</v>
      </c>
      <c r="AA4" s="4" t="s">
        <v>73</v>
      </c>
      <c r="AB4" s="4" t="s">
        <v>73</v>
      </c>
      <c r="AC4" s="4" t="s">
        <v>73</v>
      </c>
      <c r="AD4" s="4" t="s">
        <v>73</v>
      </c>
      <c r="AE4" s="4" t="s">
        <v>73</v>
      </c>
      <c r="AF4" s="4" t="s">
        <v>73</v>
      </c>
      <c r="AG4" s="4">
        <v>6041.73974609375</v>
      </c>
      <c r="AH4" s="4" t="s">
        <v>73</v>
      </c>
      <c r="AI4" s="4" t="s">
        <v>73</v>
      </c>
      <c r="AJ4" s="1" t="s">
        <v>126</v>
      </c>
      <c r="AK4" s="4" t="s">
        <v>73</v>
      </c>
      <c r="AL4" s="4" t="s">
        <v>73</v>
      </c>
      <c r="AM4" s="4" t="s">
        <v>73</v>
      </c>
      <c r="AN4" s="4" t="s">
        <v>73</v>
      </c>
      <c r="AO4" s="4" t="s">
        <v>73</v>
      </c>
      <c r="AP4" s="4" t="s">
        <v>73</v>
      </c>
      <c r="AQ4" s="4" t="s">
        <v>73</v>
      </c>
      <c r="AR4" s="4" t="s">
        <v>73</v>
      </c>
      <c r="AS4" s="4" t="s">
        <v>73</v>
      </c>
      <c r="AT4" s="4" t="s">
        <v>73</v>
      </c>
      <c r="AU4" s="4">
        <v>0</v>
      </c>
      <c r="AV4" s="4">
        <v>2695.1835418480055</v>
      </c>
      <c r="AW4" s="4">
        <v>2695.1835418480032</v>
      </c>
      <c r="AX4" s="1" t="s">
        <v>73</v>
      </c>
      <c r="AY4" s="1" t="s">
        <v>73</v>
      </c>
      <c r="AZ4" s="4" t="s">
        <v>73</v>
      </c>
      <c r="BA4" s="4" t="s">
        <v>73</v>
      </c>
      <c r="BB4" s="4">
        <v>8.4566108882427216E-2</v>
      </c>
      <c r="BC4" s="4">
        <v>0</v>
      </c>
      <c r="BD4" s="4" t="s">
        <v>73</v>
      </c>
      <c r="BE4" s="4" t="s">
        <v>73</v>
      </c>
      <c r="BF4" s="4" t="s">
        <v>73</v>
      </c>
      <c r="BG4" s="4" t="s">
        <v>73</v>
      </c>
      <c r="BH4" s="4" t="s">
        <v>73</v>
      </c>
      <c r="BI4" s="4" t="s">
        <v>73</v>
      </c>
      <c r="BJ4" s="4" t="s">
        <v>73</v>
      </c>
      <c r="BK4" s="4" t="s">
        <v>73</v>
      </c>
      <c r="BL4" s="4" t="s">
        <v>73</v>
      </c>
      <c r="BM4" s="4" t="s">
        <v>73</v>
      </c>
      <c r="BN4" s="4" t="s">
        <v>73</v>
      </c>
      <c r="BO4" s="4" t="s">
        <v>73</v>
      </c>
    </row>
    <row r="5" spans="1:67" x14ac:dyDescent="0.35">
      <c r="A5" s="1" t="s">
        <v>139</v>
      </c>
      <c r="B5" s="1" t="s">
        <v>101</v>
      </c>
      <c r="C5" s="1" t="s">
        <v>126</v>
      </c>
      <c r="D5" s="6">
        <f t="shared" si="0"/>
        <v>10.884089660644531</v>
      </c>
      <c r="E5" s="41"/>
      <c r="F5" s="4">
        <v>2.721022367477417</v>
      </c>
      <c r="G5" s="1" t="s">
        <v>68</v>
      </c>
      <c r="H5" s="1" t="s">
        <v>69</v>
      </c>
      <c r="I5" s="1" t="s">
        <v>70</v>
      </c>
      <c r="J5" s="1" t="s">
        <v>70</v>
      </c>
      <c r="K5" s="1" t="s">
        <v>71</v>
      </c>
      <c r="L5" s="1" t="s">
        <v>75</v>
      </c>
      <c r="M5" s="4">
        <v>54.420448303222656</v>
      </c>
      <c r="N5" s="4">
        <f t="shared" si="1"/>
        <v>14.437253952026367</v>
      </c>
      <c r="O5" s="4">
        <f t="shared" si="2"/>
        <v>7.9693856239318848</v>
      </c>
      <c r="P5" s="4">
        <v>3.6093134880065918</v>
      </c>
      <c r="Q5" s="4">
        <v>1.9923464059829712</v>
      </c>
      <c r="R5" s="3">
        <v>19046</v>
      </c>
      <c r="S5" s="3">
        <v>44</v>
      </c>
      <c r="T5" s="3">
        <v>19002</v>
      </c>
      <c r="U5" s="4">
        <v>0</v>
      </c>
      <c r="V5" s="4">
        <v>0</v>
      </c>
      <c r="W5" s="4">
        <v>44</v>
      </c>
      <c r="X5" s="4">
        <v>19002</v>
      </c>
      <c r="Y5" s="4">
        <v>0</v>
      </c>
      <c r="Z5" s="4" t="s">
        <v>73</v>
      </c>
      <c r="AA5" s="4" t="s">
        <v>73</v>
      </c>
      <c r="AB5" s="4" t="s">
        <v>73</v>
      </c>
      <c r="AC5" s="4" t="s">
        <v>73</v>
      </c>
      <c r="AD5" s="4" t="s">
        <v>73</v>
      </c>
      <c r="AE5" s="4" t="s">
        <v>73</v>
      </c>
      <c r="AF5" s="4" t="s">
        <v>73</v>
      </c>
      <c r="AG5" s="4">
        <v>4013.516845703125</v>
      </c>
      <c r="AH5" s="4" t="s">
        <v>73</v>
      </c>
      <c r="AI5" s="4" t="s">
        <v>73</v>
      </c>
      <c r="AJ5" s="1" t="s">
        <v>73</v>
      </c>
      <c r="AK5" s="4" t="s">
        <v>73</v>
      </c>
      <c r="AL5" s="4" t="s">
        <v>73</v>
      </c>
      <c r="AM5" s="4" t="s">
        <v>73</v>
      </c>
      <c r="AN5" s="4" t="s">
        <v>73</v>
      </c>
      <c r="AO5" s="4" t="s">
        <v>73</v>
      </c>
      <c r="AP5" s="4" t="s">
        <v>73</v>
      </c>
      <c r="AQ5" s="4" t="s">
        <v>73</v>
      </c>
      <c r="AR5" s="4" t="s">
        <v>73</v>
      </c>
      <c r="AS5" s="4" t="s">
        <v>73</v>
      </c>
      <c r="AT5" s="4" t="s">
        <v>73</v>
      </c>
      <c r="AU5" s="4">
        <v>6218.9220636541195</v>
      </c>
      <c r="AV5" s="4">
        <v>2077.466140379292</v>
      </c>
      <c r="AW5" s="4">
        <v>2087.0337168060473</v>
      </c>
      <c r="AX5" s="1" t="s">
        <v>73</v>
      </c>
      <c r="AY5" s="1" t="s">
        <v>73</v>
      </c>
      <c r="AZ5" s="4" t="s">
        <v>73</v>
      </c>
      <c r="BA5" s="4" t="s">
        <v>73</v>
      </c>
      <c r="BB5" s="4">
        <v>3.1510865688323975</v>
      </c>
      <c r="BC5" s="4">
        <v>2.3320872783660889</v>
      </c>
      <c r="BD5" s="4" t="s">
        <v>73</v>
      </c>
      <c r="BE5" s="4" t="s">
        <v>73</v>
      </c>
      <c r="BF5" s="4" t="s">
        <v>73</v>
      </c>
      <c r="BG5" s="4" t="s">
        <v>73</v>
      </c>
      <c r="BH5" s="4" t="s">
        <v>73</v>
      </c>
      <c r="BI5" s="4" t="s">
        <v>73</v>
      </c>
      <c r="BJ5" s="4" t="s">
        <v>73</v>
      </c>
      <c r="BK5" s="4" t="s">
        <v>73</v>
      </c>
      <c r="BL5" s="4" t="s">
        <v>73</v>
      </c>
      <c r="BM5" s="4" t="s">
        <v>73</v>
      </c>
      <c r="BN5" s="4" t="s">
        <v>73</v>
      </c>
      <c r="BO5" s="4" t="s">
        <v>73</v>
      </c>
    </row>
    <row r="6" spans="1:67" x14ac:dyDescent="0.35">
      <c r="A6" s="1" t="s">
        <v>157</v>
      </c>
      <c r="B6" s="1" t="s">
        <v>101</v>
      </c>
      <c r="C6" s="1" t="s">
        <v>143</v>
      </c>
      <c r="D6" s="6">
        <f t="shared" si="0"/>
        <v>0</v>
      </c>
      <c r="E6" s="40">
        <f t="shared" ref="E6" si="3">D6/(D6+D7)</f>
        <v>0</v>
      </c>
      <c r="F6" s="4">
        <v>0</v>
      </c>
      <c r="G6" s="1" t="s">
        <v>68</v>
      </c>
      <c r="H6" s="1" t="s">
        <v>69</v>
      </c>
      <c r="I6" s="1" t="s">
        <v>70</v>
      </c>
      <c r="J6" s="1" t="s">
        <v>70</v>
      </c>
      <c r="K6" s="1" t="s">
        <v>71</v>
      </c>
      <c r="L6" s="1" t="s">
        <v>72</v>
      </c>
      <c r="M6" s="4">
        <v>0</v>
      </c>
      <c r="N6" s="4">
        <f t="shared" si="1"/>
        <v>0.78464102745056152</v>
      </c>
      <c r="O6" s="4">
        <f t="shared" si="2"/>
        <v>0</v>
      </c>
      <c r="P6" s="4">
        <v>0.19616025686264038</v>
      </c>
      <c r="Q6" s="4">
        <v>0</v>
      </c>
      <c r="R6" s="3">
        <v>17970</v>
      </c>
      <c r="S6" s="3">
        <v>0</v>
      </c>
      <c r="T6" s="3">
        <v>17970</v>
      </c>
      <c r="U6" s="4">
        <v>0</v>
      </c>
      <c r="V6" s="4">
        <v>0</v>
      </c>
      <c r="W6" s="4">
        <v>27</v>
      </c>
      <c r="X6" s="4">
        <v>17943</v>
      </c>
      <c r="Y6" s="4">
        <v>0</v>
      </c>
      <c r="Z6" s="4" t="s">
        <v>73</v>
      </c>
      <c r="AA6" s="4" t="s">
        <v>73</v>
      </c>
      <c r="AB6" s="4" t="s">
        <v>73</v>
      </c>
      <c r="AC6" s="4" t="s">
        <v>73</v>
      </c>
      <c r="AD6" s="4" t="s">
        <v>73</v>
      </c>
      <c r="AE6" s="4" t="s">
        <v>73</v>
      </c>
      <c r="AF6" s="4" t="s">
        <v>73</v>
      </c>
      <c r="AG6" s="4">
        <v>5000</v>
      </c>
      <c r="AH6" s="4" t="s">
        <v>73</v>
      </c>
      <c r="AI6" s="4" t="s">
        <v>73</v>
      </c>
      <c r="AJ6" s="1" t="s">
        <v>144</v>
      </c>
      <c r="AK6" s="4" t="s">
        <v>73</v>
      </c>
      <c r="AL6" s="4" t="s">
        <v>73</v>
      </c>
      <c r="AM6" s="4" t="s">
        <v>73</v>
      </c>
      <c r="AN6" s="4" t="s">
        <v>73</v>
      </c>
      <c r="AO6" s="4" t="s">
        <v>73</v>
      </c>
      <c r="AP6" s="4" t="s">
        <v>73</v>
      </c>
      <c r="AQ6" s="4" t="s">
        <v>73</v>
      </c>
      <c r="AR6" s="4" t="s">
        <v>73</v>
      </c>
      <c r="AS6" s="4" t="s">
        <v>73</v>
      </c>
      <c r="AT6" s="4" t="s">
        <v>73</v>
      </c>
      <c r="AU6" s="4">
        <v>0</v>
      </c>
      <c r="AV6" s="4">
        <v>3556.6904105855679</v>
      </c>
      <c r="AW6" s="4">
        <v>3556.6904105855697</v>
      </c>
      <c r="AX6" s="1" t="s">
        <v>73</v>
      </c>
      <c r="AY6" s="1" t="s">
        <v>73</v>
      </c>
      <c r="AZ6" s="4" t="s">
        <v>73</v>
      </c>
      <c r="BA6" s="4" t="s">
        <v>73</v>
      </c>
      <c r="BB6" s="4">
        <v>8.9629910886287689E-2</v>
      </c>
      <c r="BC6" s="4">
        <v>0</v>
      </c>
      <c r="BD6" s="4" t="s">
        <v>73</v>
      </c>
      <c r="BE6" s="4" t="s">
        <v>73</v>
      </c>
      <c r="BF6" s="4" t="s">
        <v>73</v>
      </c>
      <c r="BG6" s="4" t="s">
        <v>73</v>
      </c>
      <c r="BH6" s="4" t="s">
        <v>73</v>
      </c>
      <c r="BI6" s="4" t="s">
        <v>73</v>
      </c>
      <c r="BJ6" s="4" t="s">
        <v>73</v>
      </c>
      <c r="BK6" s="4" t="s">
        <v>73</v>
      </c>
      <c r="BL6" s="4" t="s">
        <v>73</v>
      </c>
      <c r="BM6" s="4" t="s">
        <v>73</v>
      </c>
      <c r="BN6" s="4" t="s">
        <v>73</v>
      </c>
      <c r="BO6" s="4" t="s">
        <v>73</v>
      </c>
    </row>
    <row r="7" spans="1:67" x14ac:dyDescent="0.35">
      <c r="A7" s="1" t="s">
        <v>157</v>
      </c>
      <c r="B7" s="1" t="s">
        <v>101</v>
      </c>
      <c r="C7" s="1" t="s">
        <v>144</v>
      </c>
      <c r="D7" s="6">
        <f t="shared" si="0"/>
        <v>7.0759246826171873</v>
      </c>
      <c r="E7" s="41"/>
      <c r="F7" s="4">
        <v>1.7689812183380127</v>
      </c>
      <c r="G7" s="1" t="s">
        <v>68</v>
      </c>
      <c r="H7" s="1" t="s">
        <v>69</v>
      </c>
      <c r="I7" s="1" t="s">
        <v>70</v>
      </c>
      <c r="J7" s="1" t="s">
        <v>70</v>
      </c>
      <c r="K7" s="1" t="s">
        <v>71</v>
      </c>
      <c r="L7" s="1" t="s">
        <v>75</v>
      </c>
      <c r="M7" s="4">
        <v>35.379623413085938</v>
      </c>
      <c r="N7" s="4">
        <f t="shared" si="1"/>
        <v>10.104263305664063</v>
      </c>
      <c r="O7" s="4">
        <f t="shared" si="2"/>
        <v>4.7239651679992676</v>
      </c>
      <c r="P7" s="4">
        <v>2.5260658264160156</v>
      </c>
      <c r="Q7" s="4">
        <v>1.1809912919998169</v>
      </c>
      <c r="R7" s="3">
        <v>17970</v>
      </c>
      <c r="S7" s="3">
        <v>27</v>
      </c>
      <c r="T7" s="3">
        <v>17943</v>
      </c>
      <c r="U7" s="4">
        <v>0</v>
      </c>
      <c r="V7" s="4">
        <v>0</v>
      </c>
      <c r="W7" s="4">
        <v>27</v>
      </c>
      <c r="X7" s="4">
        <v>17943</v>
      </c>
      <c r="Y7" s="4">
        <v>0</v>
      </c>
      <c r="Z7" s="4" t="s">
        <v>73</v>
      </c>
      <c r="AA7" s="4" t="s">
        <v>73</v>
      </c>
      <c r="AB7" s="4" t="s">
        <v>73</v>
      </c>
      <c r="AC7" s="4" t="s">
        <v>73</v>
      </c>
      <c r="AD7" s="4" t="s">
        <v>73</v>
      </c>
      <c r="AE7" s="4" t="s">
        <v>73</v>
      </c>
      <c r="AF7" s="4" t="s">
        <v>73</v>
      </c>
      <c r="AG7" s="4">
        <v>3400</v>
      </c>
      <c r="AH7" s="4" t="s">
        <v>73</v>
      </c>
      <c r="AI7" s="4" t="s">
        <v>73</v>
      </c>
      <c r="AJ7" s="1" t="s">
        <v>73</v>
      </c>
      <c r="AK7" s="4" t="s">
        <v>73</v>
      </c>
      <c r="AL7" s="4" t="s">
        <v>73</v>
      </c>
      <c r="AM7" s="4" t="s">
        <v>73</v>
      </c>
      <c r="AN7" s="4" t="s">
        <v>73</v>
      </c>
      <c r="AO7" s="4" t="s">
        <v>73</v>
      </c>
      <c r="AP7" s="4" t="s">
        <v>73</v>
      </c>
      <c r="AQ7" s="4" t="s">
        <v>73</v>
      </c>
      <c r="AR7" s="4" t="s">
        <v>73</v>
      </c>
      <c r="AS7" s="4" t="s">
        <v>73</v>
      </c>
      <c r="AT7" s="4" t="s">
        <v>73</v>
      </c>
      <c r="AU7" s="4">
        <v>4044.738037109375</v>
      </c>
      <c r="AV7" s="4">
        <v>2729.4324611350658</v>
      </c>
      <c r="AW7" s="4">
        <v>2731.4087132525624</v>
      </c>
      <c r="AX7" s="1" t="s">
        <v>73</v>
      </c>
      <c r="AY7" s="1" t="s">
        <v>73</v>
      </c>
      <c r="AZ7" s="4" t="s">
        <v>73</v>
      </c>
      <c r="BA7" s="4" t="s">
        <v>73</v>
      </c>
      <c r="BB7" s="4">
        <v>2.1310329437255859</v>
      </c>
      <c r="BC7" s="4">
        <v>1.4505648612976074</v>
      </c>
      <c r="BD7" s="4" t="s">
        <v>73</v>
      </c>
      <c r="BE7" s="4" t="s">
        <v>73</v>
      </c>
      <c r="BF7" s="4" t="s">
        <v>73</v>
      </c>
      <c r="BG7" s="4" t="s">
        <v>73</v>
      </c>
      <c r="BH7" s="4" t="s">
        <v>73</v>
      </c>
      <c r="BI7" s="4" t="s">
        <v>73</v>
      </c>
      <c r="BJ7" s="4" t="s">
        <v>73</v>
      </c>
      <c r="BK7" s="4" t="s">
        <v>73</v>
      </c>
      <c r="BL7" s="4" t="s">
        <v>73</v>
      </c>
      <c r="BM7" s="4" t="s">
        <v>73</v>
      </c>
      <c r="BN7" s="4" t="s">
        <v>73</v>
      </c>
      <c r="BO7" s="4" t="s">
        <v>73</v>
      </c>
    </row>
    <row r="8" spans="1:67" x14ac:dyDescent="0.35">
      <c r="A8" s="1" t="s">
        <v>121</v>
      </c>
      <c r="B8" s="1" t="s">
        <v>101</v>
      </c>
      <c r="C8" s="1" t="s">
        <v>107</v>
      </c>
      <c r="D8" s="6">
        <f t="shared" si="0"/>
        <v>0.24226529598236085</v>
      </c>
      <c r="E8" s="40">
        <f t="shared" ref="E8" si="4">D8/(D8+D9)</f>
        <v>2.270324922845799E-2</v>
      </c>
      <c r="F8" s="4">
        <v>6.056632474064827E-2</v>
      </c>
      <c r="G8" s="1" t="s">
        <v>68</v>
      </c>
      <c r="H8" s="1" t="s">
        <v>69</v>
      </c>
      <c r="I8" s="1" t="s">
        <v>70</v>
      </c>
      <c r="J8" s="1" t="s">
        <v>70</v>
      </c>
      <c r="K8" s="1" t="s">
        <v>71</v>
      </c>
      <c r="L8" s="1" t="s">
        <v>72</v>
      </c>
      <c r="M8" s="4">
        <v>1.2113264799118042</v>
      </c>
      <c r="N8" s="4">
        <f t="shared" si="1"/>
        <v>1.1571716070175171</v>
      </c>
      <c r="O8" s="4">
        <f t="shared" si="2"/>
        <v>1.0174891911447048E-2</v>
      </c>
      <c r="P8" s="4">
        <v>0.28929290175437927</v>
      </c>
      <c r="Q8" s="4">
        <v>2.543722977861762E-3</v>
      </c>
      <c r="R8" s="3">
        <v>19425</v>
      </c>
      <c r="S8" s="3">
        <v>1</v>
      </c>
      <c r="T8" s="3">
        <v>19424</v>
      </c>
      <c r="U8" s="4">
        <v>0</v>
      </c>
      <c r="V8" s="4">
        <v>1</v>
      </c>
      <c r="W8" s="4">
        <v>43</v>
      </c>
      <c r="X8" s="4">
        <v>19381</v>
      </c>
      <c r="Y8" s="4">
        <v>0</v>
      </c>
      <c r="Z8" s="4" t="s">
        <v>73</v>
      </c>
      <c r="AA8" s="4" t="s">
        <v>73</v>
      </c>
      <c r="AB8" s="4" t="s">
        <v>73</v>
      </c>
      <c r="AC8" s="4" t="s">
        <v>73</v>
      </c>
      <c r="AD8" s="4" t="s">
        <v>73</v>
      </c>
      <c r="AE8" s="4" t="s">
        <v>73</v>
      </c>
      <c r="AF8" s="4" t="s">
        <v>73</v>
      </c>
      <c r="AG8" s="4">
        <v>5166.33251953125</v>
      </c>
      <c r="AH8" s="4" t="s">
        <v>73</v>
      </c>
      <c r="AI8" s="4" t="s">
        <v>73</v>
      </c>
      <c r="AJ8" s="1" t="s">
        <v>108</v>
      </c>
      <c r="AK8" s="4">
        <v>2.3230661418907679E-2</v>
      </c>
      <c r="AL8" s="4" t="s">
        <v>73</v>
      </c>
      <c r="AM8" s="4" t="s">
        <v>73</v>
      </c>
      <c r="AN8" s="4">
        <v>7.8664567257015705E-2</v>
      </c>
      <c r="AO8" s="4">
        <v>0</v>
      </c>
      <c r="AP8" s="4">
        <v>2.2703249907204563</v>
      </c>
      <c r="AQ8" s="4" t="s">
        <v>73</v>
      </c>
      <c r="AR8" s="4" t="s">
        <v>73</v>
      </c>
      <c r="AS8" s="4">
        <v>7.5648668827126651</v>
      </c>
      <c r="AT8" s="4">
        <v>0</v>
      </c>
      <c r="AU8" s="4">
        <v>9447.1064453125</v>
      </c>
      <c r="AV8" s="4">
        <v>2936.9724141329871</v>
      </c>
      <c r="AW8" s="4">
        <v>2937.3075561680507</v>
      </c>
      <c r="AX8" s="1" t="s">
        <v>73</v>
      </c>
      <c r="AY8" s="1" t="s">
        <v>73</v>
      </c>
      <c r="AZ8" s="4" t="s">
        <v>73</v>
      </c>
      <c r="BA8" s="4" t="s">
        <v>73</v>
      </c>
      <c r="BB8" s="4">
        <v>0.15075536072254181</v>
      </c>
      <c r="BC8" s="4">
        <v>1.6413165256381035E-2</v>
      </c>
      <c r="BD8" s="4" t="s">
        <v>73</v>
      </c>
      <c r="BE8" s="4" t="s">
        <v>73</v>
      </c>
      <c r="BF8" s="4" t="s">
        <v>73</v>
      </c>
      <c r="BG8" s="4" t="s">
        <v>73</v>
      </c>
      <c r="BH8" s="4" t="s">
        <v>73</v>
      </c>
      <c r="BI8" s="4" t="s">
        <v>73</v>
      </c>
      <c r="BJ8" s="4">
        <v>4.9236167025330374E-2</v>
      </c>
      <c r="BK8" s="4">
        <v>0</v>
      </c>
      <c r="BL8" s="4" t="s">
        <v>73</v>
      </c>
      <c r="BM8" s="4" t="s">
        <v>73</v>
      </c>
      <c r="BN8" s="4">
        <v>4.7541340742397011</v>
      </c>
      <c r="BO8" s="4">
        <v>0</v>
      </c>
    </row>
    <row r="9" spans="1:67" x14ac:dyDescent="0.35">
      <c r="A9" s="1" t="s">
        <v>121</v>
      </c>
      <c r="B9" s="1" t="s">
        <v>101</v>
      </c>
      <c r="C9" s="1" t="s">
        <v>108</v>
      </c>
      <c r="D9" s="6">
        <f t="shared" si="0"/>
        <v>10.428687286376952</v>
      </c>
      <c r="E9" s="41"/>
      <c r="F9" s="4">
        <v>2.6071717739105225</v>
      </c>
      <c r="G9" s="1" t="s">
        <v>68</v>
      </c>
      <c r="H9" s="1" t="s">
        <v>69</v>
      </c>
      <c r="I9" s="1" t="s">
        <v>70</v>
      </c>
      <c r="J9" s="1" t="s">
        <v>70</v>
      </c>
      <c r="K9" s="1" t="s">
        <v>71</v>
      </c>
      <c r="L9" s="1" t="s">
        <v>75</v>
      </c>
      <c r="M9" s="4">
        <v>52.143436431884766</v>
      </c>
      <c r="N9" s="4">
        <f t="shared" si="1"/>
        <v>13.876203536987305</v>
      </c>
      <c r="O9" s="4">
        <f t="shared" si="2"/>
        <v>7.6070232391357422</v>
      </c>
      <c r="P9" s="4">
        <v>3.4690508842468262</v>
      </c>
      <c r="Q9" s="4">
        <v>1.9017558097839355</v>
      </c>
      <c r="R9" s="3">
        <v>19425</v>
      </c>
      <c r="S9" s="3">
        <v>43</v>
      </c>
      <c r="T9" s="3">
        <v>19382</v>
      </c>
      <c r="U9" s="4">
        <v>0</v>
      </c>
      <c r="V9" s="4">
        <v>1</v>
      </c>
      <c r="W9" s="4">
        <v>43</v>
      </c>
      <c r="X9" s="4">
        <v>19381</v>
      </c>
      <c r="Y9" s="4">
        <v>0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  <c r="AG9" s="4">
        <v>3459.26171875</v>
      </c>
      <c r="AH9" s="4" t="s">
        <v>73</v>
      </c>
      <c r="AI9" s="4" t="s">
        <v>73</v>
      </c>
      <c r="AJ9" s="1" t="s">
        <v>73</v>
      </c>
      <c r="AK9" s="4" t="s">
        <v>73</v>
      </c>
      <c r="AL9" s="4" t="s">
        <v>73</v>
      </c>
      <c r="AM9" s="4" t="s">
        <v>73</v>
      </c>
      <c r="AN9" s="4" t="s">
        <v>73</v>
      </c>
      <c r="AO9" s="4" t="s">
        <v>73</v>
      </c>
      <c r="AP9" s="4" t="s">
        <v>73</v>
      </c>
      <c r="AQ9" s="4" t="s">
        <v>73</v>
      </c>
      <c r="AR9" s="4" t="s">
        <v>73</v>
      </c>
      <c r="AS9" s="4" t="s">
        <v>73</v>
      </c>
      <c r="AT9" s="4" t="s">
        <v>73</v>
      </c>
      <c r="AU9" s="4">
        <v>5498.9138013263082</v>
      </c>
      <c r="AV9" s="4">
        <v>2144.449074869271</v>
      </c>
      <c r="AW9" s="4">
        <v>2151.8746595919119</v>
      </c>
      <c r="AX9" s="1" t="s">
        <v>73</v>
      </c>
      <c r="AY9" s="1" t="s">
        <v>73</v>
      </c>
      <c r="AZ9" s="4" t="s">
        <v>73</v>
      </c>
      <c r="BA9" s="4" t="s">
        <v>73</v>
      </c>
      <c r="BB9" s="4">
        <v>3.0241878032684326</v>
      </c>
      <c r="BC9" s="4">
        <v>2.2304725646972656</v>
      </c>
      <c r="BD9" s="4" t="s">
        <v>73</v>
      </c>
      <c r="BE9" s="4" t="s">
        <v>73</v>
      </c>
      <c r="BF9" s="4" t="s">
        <v>73</v>
      </c>
      <c r="BG9" s="4" t="s">
        <v>73</v>
      </c>
      <c r="BH9" s="4" t="s">
        <v>73</v>
      </c>
      <c r="BI9" s="4" t="s">
        <v>73</v>
      </c>
      <c r="BJ9" s="4" t="s">
        <v>73</v>
      </c>
      <c r="BK9" s="4" t="s">
        <v>73</v>
      </c>
      <c r="BL9" s="4" t="s">
        <v>73</v>
      </c>
      <c r="BM9" s="4" t="s">
        <v>73</v>
      </c>
      <c r="BN9" s="4" t="s">
        <v>73</v>
      </c>
      <c r="BO9" s="4" t="s">
        <v>73</v>
      </c>
    </row>
    <row r="10" spans="1:67" x14ac:dyDescent="0.35">
      <c r="A10" s="1" t="s">
        <v>88</v>
      </c>
      <c r="B10" s="1" t="s">
        <v>89</v>
      </c>
      <c r="C10" s="1" t="s">
        <v>67</v>
      </c>
      <c r="D10" s="6">
        <f t="shared" si="0"/>
        <v>19.25337371826172</v>
      </c>
      <c r="E10" s="40">
        <f t="shared" ref="E10" si="5">D10/(D10+D11)</f>
        <v>0.76314158796814457</v>
      </c>
      <c r="F10" s="4">
        <v>4.8133435249328613</v>
      </c>
      <c r="G10" s="1" t="s">
        <v>68</v>
      </c>
      <c r="H10" s="1" t="s">
        <v>69</v>
      </c>
      <c r="I10" s="1" t="s">
        <v>70</v>
      </c>
      <c r="J10" s="1" t="s">
        <v>70</v>
      </c>
      <c r="K10" s="1" t="s">
        <v>71</v>
      </c>
      <c r="L10" s="1" t="s">
        <v>72</v>
      </c>
      <c r="M10" s="4">
        <v>96.266868591308594</v>
      </c>
      <c r="N10" s="4">
        <f t="shared" si="1"/>
        <v>23.997364044189453</v>
      </c>
      <c r="O10" s="4">
        <f t="shared" si="2"/>
        <v>15.182526588439941</v>
      </c>
      <c r="P10" s="4">
        <v>5.9993410110473633</v>
      </c>
      <c r="Q10" s="4">
        <v>3.7956316471099854</v>
      </c>
      <c r="R10" s="3">
        <v>18124</v>
      </c>
      <c r="S10" s="3">
        <v>74</v>
      </c>
      <c r="T10" s="3">
        <v>18050</v>
      </c>
      <c r="U10" s="4">
        <v>0</v>
      </c>
      <c r="V10" s="4">
        <v>74</v>
      </c>
      <c r="W10" s="4">
        <v>23</v>
      </c>
      <c r="X10" s="4">
        <v>18027</v>
      </c>
      <c r="Y10" s="4">
        <v>0</v>
      </c>
      <c r="Z10" s="4" t="s">
        <v>73</v>
      </c>
      <c r="AA10" s="4" t="s">
        <v>73</v>
      </c>
      <c r="AB10" s="4" t="s">
        <v>73</v>
      </c>
      <c r="AC10" s="4" t="s">
        <v>73</v>
      </c>
      <c r="AD10" s="4" t="s">
        <v>73</v>
      </c>
      <c r="AE10" s="4" t="s">
        <v>73</v>
      </c>
      <c r="AF10" s="4" t="s">
        <v>73</v>
      </c>
      <c r="AG10" s="4">
        <v>3509.699462890625</v>
      </c>
      <c r="AH10" s="4" t="s">
        <v>73</v>
      </c>
      <c r="AI10" s="4" t="s">
        <v>73</v>
      </c>
      <c r="AJ10" s="1" t="s">
        <v>74</v>
      </c>
      <c r="AK10" s="4">
        <v>3.2219314998513404</v>
      </c>
      <c r="AL10" s="4" t="s">
        <v>73</v>
      </c>
      <c r="AM10" s="4" t="s">
        <v>73</v>
      </c>
      <c r="AN10" s="4">
        <v>4.7416944495182349</v>
      </c>
      <c r="AO10" s="4">
        <v>1.7021685501844459</v>
      </c>
      <c r="AP10" s="4">
        <v>76.31415857800603</v>
      </c>
      <c r="AQ10" s="4" t="s">
        <v>73</v>
      </c>
      <c r="AR10" s="4" t="s">
        <v>73</v>
      </c>
      <c r="AS10" s="4">
        <v>84.840318755190182</v>
      </c>
      <c r="AT10" s="4">
        <v>67.787998400821877</v>
      </c>
      <c r="AU10" s="4">
        <v>3755.5772408150337</v>
      </c>
      <c r="AV10" s="4">
        <v>3154.385296093209</v>
      </c>
      <c r="AW10" s="4">
        <v>3156.8399531175533</v>
      </c>
      <c r="AX10" s="1" t="s">
        <v>73</v>
      </c>
      <c r="AY10" s="1" t="s">
        <v>73</v>
      </c>
      <c r="AZ10" s="4" t="s">
        <v>73</v>
      </c>
      <c r="BA10" s="4" t="s">
        <v>73</v>
      </c>
      <c r="BB10" s="4">
        <v>5.3934445381164551</v>
      </c>
      <c r="BC10" s="4">
        <v>4.2765913009643555</v>
      </c>
      <c r="BD10" s="4" t="s">
        <v>73</v>
      </c>
      <c r="BE10" s="4" t="s">
        <v>73</v>
      </c>
      <c r="BF10" s="4" t="s">
        <v>73</v>
      </c>
      <c r="BG10" s="4" t="s">
        <v>73</v>
      </c>
      <c r="BH10" s="4" t="s">
        <v>73</v>
      </c>
      <c r="BI10" s="4" t="s">
        <v>73</v>
      </c>
      <c r="BJ10" s="4">
        <v>3.9907759730544288</v>
      </c>
      <c r="BK10" s="4">
        <v>2.4530870266482521</v>
      </c>
      <c r="BL10" s="4" t="s">
        <v>73</v>
      </c>
      <c r="BM10" s="4" t="s">
        <v>73</v>
      </c>
      <c r="BN10" s="4">
        <v>80.627522797938553</v>
      </c>
      <c r="BO10" s="4">
        <v>72.000794358073506</v>
      </c>
    </row>
    <row r="11" spans="1:67" x14ac:dyDescent="0.35">
      <c r="A11" s="1" t="s">
        <v>88</v>
      </c>
      <c r="B11" s="1" t="s">
        <v>89</v>
      </c>
      <c r="C11" s="1" t="s">
        <v>74</v>
      </c>
      <c r="D11" s="6">
        <f t="shared" si="0"/>
        <v>5.9757240295410154</v>
      </c>
      <c r="E11" s="41"/>
      <c r="F11" s="4">
        <v>1.4939310550689697</v>
      </c>
      <c r="G11" s="1" t="s">
        <v>68</v>
      </c>
      <c r="H11" s="1" t="s">
        <v>69</v>
      </c>
      <c r="I11" s="1" t="s">
        <v>70</v>
      </c>
      <c r="J11" s="1" t="s">
        <v>70</v>
      </c>
      <c r="K11" s="1" t="s">
        <v>71</v>
      </c>
      <c r="L11" s="1" t="s">
        <v>75</v>
      </c>
      <c r="M11" s="4">
        <v>29.878620147705078</v>
      </c>
      <c r="N11" s="4">
        <f t="shared" si="1"/>
        <v>8.775752067565918</v>
      </c>
      <c r="O11" s="4">
        <f t="shared" si="2"/>
        <v>3.8467168807983398</v>
      </c>
      <c r="P11" s="4">
        <v>2.1939380168914795</v>
      </c>
      <c r="Q11" s="4">
        <v>0.96167922019958496</v>
      </c>
      <c r="R11" s="3">
        <v>18124</v>
      </c>
      <c r="S11" s="3">
        <v>23</v>
      </c>
      <c r="T11" s="3">
        <v>18101</v>
      </c>
      <c r="U11" s="4">
        <v>0</v>
      </c>
      <c r="V11" s="4">
        <v>74</v>
      </c>
      <c r="W11" s="4">
        <v>23</v>
      </c>
      <c r="X11" s="4">
        <v>18027</v>
      </c>
      <c r="Y11" s="4">
        <v>0</v>
      </c>
      <c r="Z11" s="4" t="s">
        <v>73</v>
      </c>
      <c r="AA11" s="4" t="s">
        <v>73</v>
      </c>
      <c r="AB11" s="4" t="s">
        <v>73</v>
      </c>
      <c r="AC11" s="4" t="s">
        <v>73</v>
      </c>
      <c r="AD11" s="4" t="s">
        <v>73</v>
      </c>
      <c r="AE11" s="4" t="s">
        <v>73</v>
      </c>
      <c r="AF11" s="4" t="s">
        <v>73</v>
      </c>
      <c r="AG11" s="4">
        <v>4000</v>
      </c>
      <c r="AH11" s="4" t="s">
        <v>73</v>
      </c>
      <c r="AI11" s="4" t="s">
        <v>73</v>
      </c>
      <c r="AJ11" s="1" t="s">
        <v>73</v>
      </c>
      <c r="AK11" s="4" t="s">
        <v>73</v>
      </c>
      <c r="AL11" s="4" t="s">
        <v>73</v>
      </c>
      <c r="AM11" s="4" t="s">
        <v>73</v>
      </c>
      <c r="AN11" s="4" t="s">
        <v>73</v>
      </c>
      <c r="AO11" s="4" t="s">
        <v>73</v>
      </c>
      <c r="AP11" s="4" t="s">
        <v>73</v>
      </c>
      <c r="AQ11" s="4" t="s">
        <v>73</v>
      </c>
      <c r="AR11" s="4" t="s">
        <v>73</v>
      </c>
      <c r="AS11" s="4" t="s">
        <v>73</v>
      </c>
      <c r="AT11" s="4" t="s">
        <v>73</v>
      </c>
      <c r="AU11" s="4">
        <v>5587.246337890625</v>
      </c>
      <c r="AV11" s="4">
        <v>2748.7450536335182</v>
      </c>
      <c r="AW11" s="4">
        <v>2752.3472126236998</v>
      </c>
      <c r="AX11" s="1" t="s">
        <v>73</v>
      </c>
      <c r="AY11" s="1" t="s">
        <v>73</v>
      </c>
      <c r="AZ11" s="4" t="s">
        <v>73</v>
      </c>
      <c r="BA11" s="4" t="s">
        <v>73</v>
      </c>
      <c r="BB11" s="4">
        <v>1.8270765542984009</v>
      </c>
      <c r="BC11" s="4">
        <v>1.2040250301361084</v>
      </c>
      <c r="BD11" s="4" t="s">
        <v>73</v>
      </c>
      <c r="BE11" s="4" t="s">
        <v>73</v>
      </c>
      <c r="BF11" s="4" t="s">
        <v>73</v>
      </c>
      <c r="BG11" s="4" t="s">
        <v>73</v>
      </c>
      <c r="BH11" s="4" t="s">
        <v>73</v>
      </c>
      <c r="BI11" s="4" t="s">
        <v>73</v>
      </c>
      <c r="BJ11" s="4" t="s">
        <v>73</v>
      </c>
      <c r="BK11" s="4" t="s">
        <v>73</v>
      </c>
      <c r="BL11" s="4" t="s">
        <v>73</v>
      </c>
      <c r="BM11" s="4" t="s">
        <v>73</v>
      </c>
      <c r="BN11" s="4" t="s">
        <v>73</v>
      </c>
      <c r="BO11" s="4" t="s">
        <v>73</v>
      </c>
    </row>
    <row r="12" spans="1:67" x14ac:dyDescent="0.35">
      <c r="A12" s="1" t="s">
        <v>133</v>
      </c>
      <c r="B12" s="1" t="s">
        <v>89</v>
      </c>
      <c r="C12" s="1" t="s">
        <v>125</v>
      </c>
      <c r="D12" s="6">
        <f t="shared" si="0"/>
        <v>0.2412097930908203</v>
      </c>
      <c r="E12" s="40">
        <f t="shared" ref="E12" si="6">D12/(D12+D13)</f>
        <v>2.5617328402849308E-2</v>
      </c>
      <c r="F12" s="4">
        <v>6.0302447527647018E-2</v>
      </c>
      <c r="G12" s="1" t="s">
        <v>68</v>
      </c>
      <c r="H12" s="1" t="s">
        <v>69</v>
      </c>
      <c r="I12" s="1" t="s">
        <v>70</v>
      </c>
      <c r="J12" s="1" t="s">
        <v>70</v>
      </c>
      <c r="K12" s="1" t="s">
        <v>71</v>
      </c>
      <c r="L12" s="1" t="s">
        <v>72</v>
      </c>
      <c r="M12" s="4">
        <v>1.2060489654541016</v>
      </c>
      <c r="N12" s="4">
        <f t="shared" si="1"/>
        <v>1.1521294116973877</v>
      </c>
      <c r="O12" s="4">
        <f t="shared" si="2"/>
        <v>1.0130561888217926E-2</v>
      </c>
      <c r="P12" s="4">
        <v>0.28803235292434692</v>
      </c>
      <c r="Q12" s="4">
        <v>2.5326404720544815E-3</v>
      </c>
      <c r="R12" s="3">
        <v>19510</v>
      </c>
      <c r="S12" s="3">
        <v>1</v>
      </c>
      <c r="T12" s="3">
        <v>19509</v>
      </c>
      <c r="U12" s="4">
        <v>0</v>
      </c>
      <c r="V12" s="4">
        <v>1</v>
      </c>
      <c r="W12" s="4">
        <v>38</v>
      </c>
      <c r="X12" s="4">
        <v>19471</v>
      </c>
      <c r="Y12" s="4">
        <v>0</v>
      </c>
      <c r="Z12" s="4" t="s">
        <v>73</v>
      </c>
      <c r="AA12" s="4" t="s">
        <v>73</v>
      </c>
      <c r="AB12" s="4" t="s">
        <v>73</v>
      </c>
      <c r="AC12" s="4" t="s">
        <v>73</v>
      </c>
      <c r="AD12" s="4" t="s">
        <v>73</v>
      </c>
      <c r="AE12" s="4" t="s">
        <v>73</v>
      </c>
      <c r="AF12" s="4" t="s">
        <v>73</v>
      </c>
      <c r="AG12" s="4">
        <v>6041.73974609375</v>
      </c>
      <c r="AH12" s="4" t="s">
        <v>73</v>
      </c>
      <c r="AI12" s="4" t="s">
        <v>73</v>
      </c>
      <c r="AJ12" s="1" t="s">
        <v>126</v>
      </c>
      <c r="AK12" s="4">
        <v>2.6290829430405963E-2</v>
      </c>
      <c r="AL12" s="4" t="s">
        <v>73</v>
      </c>
      <c r="AM12" s="4" t="s">
        <v>73</v>
      </c>
      <c r="AN12" s="4">
        <v>8.9092967933527209E-2</v>
      </c>
      <c r="AO12" s="4">
        <v>0</v>
      </c>
      <c r="AP12" s="4">
        <v>2.5617328613369215</v>
      </c>
      <c r="AQ12" s="4" t="s">
        <v>73</v>
      </c>
      <c r="AR12" s="4" t="s">
        <v>73</v>
      </c>
      <c r="AS12" s="4">
        <v>8.5243034825152186</v>
      </c>
      <c r="AT12" s="4">
        <v>0</v>
      </c>
      <c r="AU12" s="4">
        <v>9856.3173828125</v>
      </c>
      <c r="AV12" s="4">
        <v>2813.2805161264714</v>
      </c>
      <c r="AW12" s="4">
        <v>2813.6415123779593</v>
      </c>
      <c r="AX12" s="1" t="s">
        <v>73</v>
      </c>
      <c r="AY12" s="1" t="s">
        <v>73</v>
      </c>
      <c r="AZ12" s="4" t="s">
        <v>73</v>
      </c>
      <c r="BA12" s="4" t="s">
        <v>73</v>
      </c>
      <c r="BB12" s="4">
        <v>0.150098517537117</v>
      </c>
      <c r="BC12" s="4">
        <v>1.6341656446456909E-2</v>
      </c>
      <c r="BD12" s="4" t="s">
        <v>73</v>
      </c>
      <c r="BE12" s="4" t="s">
        <v>73</v>
      </c>
      <c r="BF12" s="4" t="s">
        <v>73</v>
      </c>
      <c r="BG12" s="4" t="s">
        <v>73</v>
      </c>
      <c r="BH12" s="4" t="s">
        <v>73</v>
      </c>
      <c r="BI12" s="4" t="s">
        <v>73</v>
      </c>
      <c r="BJ12" s="4">
        <v>5.5758059515389959E-2</v>
      </c>
      <c r="BK12" s="4">
        <v>0</v>
      </c>
      <c r="BL12" s="4" t="s">
        <v>73</v>
      </c>
      <c r="BM12" s="4" t="s">
        <v>73</v>
      </c>
      <c r="BN12" s="4">
        <v>5.3594153062347907</v>
      </c>
      <c r="BO12" s="4">
        <v>0</v>
      </c>
    </row>
    <row r="13" spans="1:67" x14ac:dyDescent="0.35">
      <c r="A13" s="1" t="s">
        <v>133</v>
      </c>
      <c r="B13" s="1" t="s">
        <v>89</v>
      </c>
      <c r="C13" s="1" t="s">
        <v>126</v>
      </c>
      <c r="D13" s="6">
        <f t="shared" si="0"/>
        <v>9.1746742248535149</v>
      </c>
      <c r="E13" s="41"/>
      <c r="F13" s="4">
        <v>2.2936685085296631</v>
      </c>
      <c r="G13" s="1" t="s">
        <v>68</v>
      </c>
      <c r="H13" s="1" t="s">
        <v>69</v>
      </c>
      <c r="I13" s="1" t="s">
        <v>70</v>
      </c>
      <c r="J13" s="1" t="s">
        <v>70</v>
      </c>
      <c r="K13" s="1" t="s">
        <v>71</v>
      </c>
      <c r="L13" s="1" t="s">
        <v>75</v>
      </c>
      <c r="M13" s="4">
        <v>45.873371124267578</v>
      </c>
      <c r="N13" s="4">
        <f t="shared" si="1"/>
        <v>12.420997619628906</v>
      </c>
      <c r="O13" s="4">
        <f t="shared" si="2"/>
        <v>6.5513062477111816</v>
      </c>
      <c r="P13" s="4">
        <v>3.1052494049072266</v>
      </c>
      <c r="Q13" s="4">
        <v>1.6378265619277954</v>
      </c>
      <c r="R13" s="3">
        <v>19510</v>
      </c>
      <c r="S13" s="3">
        <v>38</v>
      </c>
      <c r="T13" s="3">
        <v>19472</v>
      </c>
      <c r="U13" s="4">
        <v>0</v>
      </c>
      <c r="V13" s="4">
        <v>1</v>
      </c>
      <c r="W13" s="4">
        <v>38</v>
      </c>
      <c r="X13" s="4">
        <v>19471</v>
      </c>
      <c r="Y13" s="4">
        <v>0</v>
      </c>
      <c r="Z13" s="4" t="s">
        <v>73</v>
      </c>
      <c r="AA13" s="4" t="s">
        <v>73</v>
      </c>
      <c r="AB13" s="4" t="s">
        <v>73</v>
      </c>
      <c r="AC13" s="4" t="s">
        <v>73</v>
      </c>
      <c r="AD13" s="4" t="s">
        <v>73</v>
      </c>
      <c r="AE13" s="4" t="s">
        <v>73</v>
      </c>
      <c r="AF13" s="4" t="s">
        <v>73</v>
      </c>
      <c r="AG13" s="4">
        <v>4013.516845703125</v>
      </c>
      <c r="AH13" s="4" t="s">
        <v>73</v>
      </c>
      <c r="AI13" s="4" t="s">
        <v>73</v>
      </c>
      <c r="AJ13" s="1" t="s">
        <v>73</v>
      </c>
      <c r="AK13" s="4" t="s">
        <v>73</v>
      </c>
      <c r="AL13" s="4" t="s">
        <v>73</v>
      </c>
      <c r="AM13" s="4" t="s">
        <v>73</v>
      </c>
      <c r="AN13" s="4" t="s">
        <v>73</v>
      </c>
      <c r="AO13" s="4" t="s">
        <v>73</v>
      </c>
      <c r="AP13" s="4" t="s">
        <v>73</v>
      </c>
      <c r="AQ13" s="4" t="s">
        <v>73</v>
      </c>
      <c r="AR13" s="4" t="s">
        <v>73</v>
      </c>
      <c r="AS13" s="4" t="s">
        <v>73</v>
      </c>
      <c r="AT13" s="4" t="s">
        <v>73</v>
      </c>
      <c r="AU13" s="4">
        <v>5881.85738332648</v>
      </c>
      <c r="AV13" s="4">
        <v>2148.4766146143443</v>
      </c>
      <c r="AW13" s="4">
        <v>2155.7481917138425</v>
      </c>
      <c r="AX13" s="1" t="s">
        <v>73</v>
      </c>
      <c r="AY13" s="1" t="s">
        <v>73</v>
      </c>
      <c r="AZ13" s="4" t="s">
        <v>73</v>
      </c>
      <c r="BA13" s="4" t="s">
        <v>73</v>
      </c>
      <c r="BB13" s="4">
        <v>2.6853067874908447</v>
      </c>
      <c r="BC13" s="4">
        <v>1.9422057867050171</v>
      </c>
      <c r="BD13" s="4" t="s">
        <v>73</v>
      </c>
      <c r="BE13" s="4" t="s">
        <v>73</v>
      </c>
      <c r="BF13" s="4" t="s">
        <v>73</v>
      </c>
      <c r="BG13" s="4" t="s">
        <v>73</v>
      </c>
      <c r="BH13" s="4" t="s">
        <v>73</v>
      </c>
      <c r="BI13" s="4" t="s">
        <v>73</v>
      </c>
      <c r="BJ13" s="4" t="s">
        <v>73</v>
      </c>
      <c r="BK13" s="4" t="s">
        <v>73</v>
      </c>
      <c r="BL13" s="4" t="s">
        <v>73</v>
      </c>
      <c r="BM13" s="4" t="s">
        <v>73</v>
      </c>
      <c r="BN13" s="4" t="s">
        <v>73</v>
      </c>
      <c r="BO13" s="4" t="s">
        <v>73</v>
      </c>
    </row>
    <row r="14" spans="1:67" x14ac:dyDescent="0.35">
      <c r="A14" s="1" t="s">
        <v>151</v>
      </c>
      <c r="B14" s="1" t="s">
        <v>89</v>
      </c>
      <c r="C14" s="1" t="s">
        <v>143</v>
      </c>
      <c r="D14" s="6">
        <f t="shared" si="0"/>
        <v>2.5663316726684569</v>
      </c>
      <c r="E14" s="40">
        <f t="shared" ref="E14" si="7">D14/(D14+D15)</f>
        <v>0.11886441648519591</v>
      </c>
      <c r="F14" s="4">
        <v>0.6415829062461853</v>
      </c>
      <c r="G14" s="1" t="s">
        <v>68</v>
      </c>
      <c r="H14" s="1" t="s">
        <v>69</v>
      </c>
      <c r="I14" s="1" t="s">
        <v>70</v>
      </c>
      <c r="J14" s="1" t="s">
        <v>70</v>
      </c>
      <c r="K14" s="1" t="s">
        <v>71</v>
      </c>
      <c r="L14" s="1" t="s">
        <v>72</v>
      </c>
      <c r="M14" s="4">
        <v>12.831658363342285</v>
      </c>
      <c r="N14" s="4">
        <f t="shared" si="1"/>
        <v>4.5212759971618652</v>
      </c>
      <c r="O14" s="4">
        <f t="shared" si="2"/>
        <v>1.2776015996932983</v>
      </c>
      <c r="P14" s="4">
        <v>1.1303189992904663</v>
      </c>
      <c r="Q14" s="4">
        <v>0.31940039992332458</v>
      </c>
      <c r="R14" s="3">
        <v>18342</v>
      </c>
      <c r="S14" s="3">
        <v>10</v>
      </c>
      <c r="T14" s="3">
        <v>18332</v>
      </c>
      <c r="U14" s="4">
        <v>0</v>
      </c>
      <c r="V14" s="4">
        <v>10</v>
      </c>
      <c r="W14" s="4">
        <v>74</v>
      </c>
      <c r="X14" s="4">
        <v>18258</v>
      </c>
      <c r="Y14" s="4">
        <v>0</v>
      </c>
      <c r="Z14" s="4" t="s">
        <v>73</v>
      </c>
      <c r="AA14" s="4" t="s">
        <v>73</v>
      </c>
      <c r="AB14" s="4" t="s">
        <v>73</v>
      </c>
      <c r="AC14" s="4" t="s">
        <v>73</v>
      </c>
      <c r="AD14" s="4" t="s">
        <v>73</v>
      </c>
      <c r="AE14" s="4" t="s">
        <v>73</v>
      </c>
      <c r="AF14" s="4" t="s">
        <v>73</v>
      </c>
      <c r="AG14" s="4">
        <v>5000</v>
      </c>
      <c r="AH14" s="4" t="s">
        <v>73</v>
      </c>
      <c r="AI14" s="4" t="s">
        <v>73</v>
      </c>
      <c r="AJ14" s="1" t="s">
        <v>144</v>
      </c>
      <c r="AK14" s="4">
        <v>0.13489911668194124</v>
      </c>
      <c r="AL14" s="4" t="s">
        <v>73</v>
      </c>
      <c r="AM14" s="4" t="s">
        <v>73</v>
      </c>
      <c r="AN14" s="4">
        <v>0.22557125945431347</v>
      </c>
      <c r="AO14" s="4">
        <v>4.4226973909569006E-2</v>
      </c>
      <c r="AP14" s="4">
        <v>11.886441243900192</v>
      </c>
      <c r="AQ14" s="4" t="s">
        <v>73</v>
      </c>
      <c r="AR14" s="4" t="s">
        <v>73</v>
      </c>
      <c r="AS14" s="4">
        <v>18.92622571661466</v>
      </c>
      <c r="AT14" s="4">
        <v>4.8466567711857271</v>
      </c>
      <c r="AU14" s="4">
        <v>5942.7225585937504</v>
      </c>
      <c r="AV14" s="4">
        <v>3717.4119438888879</v>
      </c>
      <c r="AW14" s="4">
        <v>3718.6251761507501</v>
      </c>
      <c r="AX14" s="1" t="s">
        <v>73</v>
      </c>
      <c r="AY14" s="1" t="s">
        <v>73</v>
      </c>
      <c r="AZ14" s="4" t="s">
        <v>73</v>
      </c>
      <c r="BA14" s="4" t="s">
        <v>73</v>
      </c>
      <c r="BB14" s="4">
        <v>0.86718243360519409</v>
      </c>
      <c r="BC14" s="4">
        <v>0.45901697874069214</v>
      </c>
      <c r="BD14" s="4" t="s">
        <v>73</v>
      </c>
      <c r="BE14" s="4" t="s">
        <v>73</v>
      </c>
      <c r="BF14" s="4" t="s">
        <v>73</v>
      </c>
      <c r="BG14" s="4" t="s">
        <v>73</v>
      </c>
      <c r="BH14" s="4" t="s">
        <v>73</v>
      </c>
      <c r="BI14" s="4" t="s">
        <v>73</v>
      </c>
      <c r="BJ14" s="4">
        <v>0.18057436755101727</v>
      </c>
      <c r="BK14" s="4">
        <v>8.9223865812865205E-2</v>
      </c>
      <c r="BL14" s="4" t="s">
        <v>73</v>
      </c>
      <c r="BM14" s="4" t="s">
        <v>73</v>
      </c>
      <c r="BN14" s="4">
        <v>15.432667372719921</v>
      </c>
      <c r="BO14" s="4">
        <v>8.3402151150804631</v>
      </c>
    </row>
    <row r="15" spans="1:67" x14ac:dyDescent="0.35">
      <c r="A15" s="1" t="s">
        <v>151</v>
      </c>
      <c r="B15" s="1" t="s">
        <v>89</v>
      </c>
      <c r="C15" s="1" t="s">
        <v>144</v>
      </c>
      <c r="D15" s="6">
        <f t="shared" si="0"/>
        <v>19.024079895019533</v>
      </c>
      <c r="E15" s="41"/>
      <c r="F15" s="4">
        <v>4.7560200691223145</v>
      </c>
      <c r="G15" s="1" t="s">
        <v>68</v>
      </c>
      <c r="H15" s="1" t="s">
        <v>69</v>
      </c>
      <c r="I15" s="1" t="s">
        <v>70</v>
      </c>
      <c r="J15" s="1" t="s">
        <v>70</v>
      </c>
      <c r="K15" s="1" t="s">
        <v>71</v>
      </c>
      <c r="L15" s="1" t="s">
        <v>75</v>
      </c>
      <c r="M15" s="4">
        <v>95.120399475097656</v>
      </c>
      <c r="N15" s="4">
        <f t="shared" si="1"/>
        <v>23.711429595947266</v>
      </c>
      <c r="O15" s="4">
        <f t="shared" si="2"/>
        <v>15.001790046691895</v>
      </c>
      <c r="P15" s="4">
        <v>5.9278573989868164</v>
      </c>
      <c r="Q15" s="4">
        <v>3.7504475116729736</v>
      </c>
      <c r="R15" s="3">
        <v>18342</v>
      </c>
      <c r="S15" s="3">
        <v>74</v>
      </c>
      <c r="T15" s="3">
        <v>18268</v>
      </c>
      <c r="U15" s="4">
        <v>0</v>
      </c>
      <c r="V15" s="4">
        <v>10</v>
      </c>
      <c r="W15" s="4">
        <v>74</v>
      </c>
      <c r="X15" s="4">
        <v>18258</v>
      </c>
      <c r="Y15" s="4">
        <v>0</v>
      </c>
      <c r="Z15" s="4" t="s">
        <v>73</v>
      </c>
      <c r="AA15" s="4" t="s">
        <v>73</v>
      </c>
      <c r="AB15" s="4" t="s">
        <v>73</v>
      </c>
      <c r="AC15" s="4" t="s">
        <v>73</v>
      </c>
      <c r="AD15" s="4" t="s">
        <v>73</v>
      </c>
      <c r="AE15" s="4" t="s">
        <v>73</v>
      </c>
      <c r="AF15" s="4" t="s">
        <v>73</v>
      </c>
      <c r="AG15" s="4">
        <v>3400</v>
      </c>
      <c r="AH15" s="4" t="s">
        <v>73</v>
      </c>
      <c r="AI15" s="4" t="s">
        <v>73</v>
      </c>
      <c r="AJ15" s="1" t="s">
        <v>73</v>
      </c>
      <c r="AK15" s="4" t="s">
        <v>73</v>
      </c>
      <c r="AL15" s="4" t="s">
        <v>73</v>
      </c>
      <c r="AM15" s="4" t="s">
        <v>73</v>
      </c>
      <c r="AN15" s="4" t="s">
        <v>73</v>
      </c>
      <c r="AO15" s="4" t="s">
        <v>73</v>
      </c>
      <c r="AP15" s="4" t="s">
        <v>73</v>
      </c>
      <c r="AQ15" s="4" t="s">
        <v>73</v>
      </c>
      <c r="AR15" s="4" t="s">
        <v>73</v>
      </c>
      <c r="AS15" s="4" t="s">
        <v>73</v>
      </c>
      <c r="AT15" s="4" t="s">
        <v>73</v>
      </c>
      <c r="AU15" s="4">
        <v>4185.5377428209458</v>
      </c>
      <c r="AV15" s="4">
        <v>2854.1279190227192</v>
      </c>
      <c r="AW15" s="4">
        <v>2859.499433958983</v>
      </c>
      <c r="AX15" s="1" t="s">
        <v>73</v>
      </c>
      <c r="AY15" s="1" t="s">
        <v>73</v>
      </c>
      <c r="AZ15" s="4" t="s">
        <v>73</v>
      </c>
      <c r="BA15" s="4" t="s">
        <v>73</v>
      </c>
      <c r="BB15" s="4">
        <v>5.3291964530944824</v>
      </c>
      <c r="BC15" s="4">
        <v>4.2256717681884766</v>
      </c>
      <c r="BD15" s="4" t="s">
        <v>73</v>
      </c>
      <c r="BE15" s="4" t="s">
        <v>73</v>
      </c>
      <c r="BF15" s="4" t="s">
        <v>73</v>
      </c>
      <c r="BG15" s="4" t="s">
        <v>73</v>
      </c>
      <c r="BH15" s="4" t="s">
        <v>73</v>
      </c>
      <c r="BI15" s="4" t="s">
        <v>73</v>
      </c>
      <c r="BJ15" s="4" t="s">
        <v>73</v>
      </c>
      <c r="BK15" s="4" t="s">
        <v>73</v>
      </c>
      <c r="BL15" s="4" t="s">
        <v>73</v>
      </c>
      <c r="BM15" s="4" t="s">
        <v>73</v>
      </c>
      <c r="BN15" s="4" t="s">
        <v>73</v>
      </c>
      <c r="BO15" s="4" t="s">
        <v>73</v>
      </c>
    </row>
    <row r="16" spans="1:67" x14ac:dyDescent="0.35">
      <c r="A16" s="1" t="s">
        <v>115</v>
      </c>
      <c r="B16" s="1" t="s">
        <v>89</v>
      </c>
      <c r="C16" s="1" t="s">
        <v>107</v>
      </c>
      <c r="D16" s="6">
        <f t="shared" si="0"/>
        <v>17.396997070312501</v>
      </c>
      <c r="E16" s="40">
        <f t="shared" ref="E16" si="8">D16/(D16+D17)</f>
        <v>0.73886694186871749</v>
      </c>
      <c r="F16" s="4">
        <v>4.3492493629455566</v>
      </c>
      <c r="G16" s="1" t="s">
        <v>68</v>
      </c>
      <c r="H16" s="1" t="s">
        <v>69</v>
      </c>
      <c r="I16" s="1" t="s">
        <v>70</v>
      </c>
      <c r="J16" s="1" t="s">
        <v>70</v>
      </c>
      <c r="K16" s="1" t="s">
        <v>71</v>
      </c>
      <c r="L16" s="1" t="s">
        <v>72</v>
      </c>
      <c r="M16" s="4">
        <v>86.9849853515625</v>
      </c>
      <c r="N16" s="4">
        <f t="shared" si="1"/>
        <v>21.993309020996094</v>
      </c>
      <c r="O16" s="4">
        <f t="shared" si="2"/>
        <v>13.492867469787598</v>
      </c>
      <c r="P16" s="4">
        <v>5.4983272552490234</v>
      </c>
      <c r="Q16" s="4">
        <v>3.3732168674468994</v>
      </c>
      <c r="R16" s="3">
        <v>17615</v>
      </c>
      <c r="S16" s="3">
        <v>65</v>
      </c>
      <c r="T16" s="3">
        <v>17550</v>
      </c>
      <c r="U16" s="4">
        <v>0</v>
      </c>
      <c r="V16" s="4">
        <v>65</v>
      </c>
      <c r="W16" s="4">
        <v>23</v>
      </c>
      <c r="X16" s="4">
        <v>17527</v>
      </c>
      <c r="Y16" s="4">
        <v>0</v>
      </c>
      <c r="Z16" s="4" t="s">
        <v>73</v>
      </c>
      <c r="AA16" s="4" t="s">
        <v>73</v>
      </c>
      <c r="AB16" s="4" t="s">
        <v>73</v>
      </c>
      <c r="AC16" s="4" t="s">
        <v>73</v>
      </c>
      <c r="AD16" s="4" t="s">
        <v>73</v>
      </c>
      <c r="AE16" s="4" t="s">
        <v>73</v>
      </c>
      <c r="AF16" s="4" t="s">
        <v>73</v>
      </c>
      <c r="AG16" s="4">
        <v>5166.33251953125</v>
      </c>
      <c r="AH16" s="4" t="s">
        <v>73</v>
      </c>
      <c r="AI16" s="4" t="s">
        <v>73</v>
      </c>
      <c r="AJ16" s="1" t="s">
        <v>108</v>
      </c>
      <c r="AK16" s="4">
        <v>2.8294653763765418</v>
      </c>
      <c r="AL16" s="4" t="s">
        <v>73</v>
      </c>
      <c r="AM16" s="4" t="s">
        <v>73</v>
      </c>
      <c r="AN16" s="4">
        <v>4.185794267609718</v>
      </c>
      <c r="AO16" s="4">
        <v>1.4731364851433655</v>
      </c>
      <c r="AP16" s="4">
        <v>73.886694310676731</v>
      </c>
      <c r="AQ16" s="4" t="s">
        <v>73</v>
      </c>
      <c r="AR16" s="4" t="s">
        <v>73</v>
      </c>
      <c r="AS16" s="4">
        <v>83.135565228931569</v>
      </c>
      <c r="AT16" s="4">
        <v>64.637823392421893</v>
      </c>
      <c r="AU16" s="4">
        <v>9918.4484299879805</v>
      </c>
      <c r="AV16" s="4">
        <v>3114.5558519881811</v>
      </c>
      <c r="AW16" s="4">
        <v>3139.6624666671473</v>
      </c>
      <c r="AX16" s="1" t="s">
        <v>73</v>
      </c>
      <c r="AY16" s="1" t="s">
        <v>73</v>
      </c>
      <c r="AZ16" s="4" t="s">
        <v>73</v>
      </c>
      <c r="BA16" s="4" t="s">
        <v>73</v>
      </c>
      <c r="BB16" s="4">
        <v>4.9099326133728027</v>
      </c>
      <c r="BC16" s="4">
        <v>3.8331232070922852</v>
      </c>
      <c r="BD16" s="4" t="s">
        <v>73</v>
      </c>
      <c r="BE16" s="4" t="s">
        <v>73</v>
      </c>
      <c r="BF16" s="4" t="s">
        <v>73</v>
      </c>
      <c r="BG16" s="4" t="s">
        <v>73</v>
      </c>
      <c r="BH16" s="4" t="s">
        <v>73</v>
      </c>
      <c r="BI16" s="4" t="s">
        <v>73</v>
      </c>
      <c r="BJ16" s="4">
        <v>3.5156324297541284</v>
      </c>
      <c r="BK16" s="4">
        <v>2.1432983229989553</v>
      </c>
      <c r="BL16" s="4" t="s">
        <v>73</v>
      </c>
      <c r="BM16" s="4" t="s">
        <v>73</v>
      </c>
      <c r="BN16" s="4">
        <v>78.565699930971775</v>
      </c>
      <c r="BO16" s="4">
        <v>69.207688690381701</v>
      </c>
    </row>
    <row r="17" spans="1:67" x14ac:dyDescent="0.35">
      <c r="A17" s="1" t="s">
        <v>115</v>
      </c>
      <c r="B17" s="1" t="s">
        <v>89</v>
      </c>
      <c r="C17" s="1" t="s">
        <v>108</v>
      </c>
      <c r="D17" s="6">
        <f t="shared" si="0"/>
        <v>6.1485103607177738</v>
      </c>
      <c r="E17" s="41"/>
      <c r="F17" s="4">
        <v>1.5371276140213013</v>
      </c>
      <c r="G17" s="1" t="s">
        <v>68</v>
      </c>
      <c r="H17" s="1" t="s">
        <v>69</v>
      </c>
      <c r="I17" s="1" t="s">
        <v>70</v>
      </c>
      <c r="J17" s="1" t="s">
        <v>70</v>
      </c>
      <c r="K17" s="1" t="s">
        <v>71</v>
      </c>
      <c r="L17" s="1" t="s">
        <v>75</v>
      </c>
      <c r="M17" s="4">
        <v>30.742551803588867</v>
      </c>
      <c r="N17" s="4">
        <f t="shared" si="1"/>
        <v>9.0295782089233398</v>
      </c>
      <c r="O17" s="4">
        <f t="shared" si="2"/>
        <v>3.9579176902770996</v>
      </c>
      <c r="P17" s="4">
        <v>2.257394552230835</v>
      </c>
      <c r="Q17" s="4">
        <v>0.9894794225692749</v>
      </c>
      <c r="R17" s="3">
        <v>17615</v>
      </c>
      <c r="S17" s="3">
        <v>23</v>
      </c>
      <c r="T17" s="3">
        <v>17592</v>
      </c>
      <c r="U17" s="4">
        <v>0</v>
      </c>
      <c r="V17" s="4">
        <v>65</v>
      </c>
      <c r="W17" s="4">
        <v>23</v>
      </c>
      <c r="X17" s="4">
        <v>17527</v>
      </c>
      <c r="Y17" s="4">
        <v>0</v>
      </c>
      <c r="Z17" s="4" t="s">
        <v>73</v>
      </c>
      <c r="AA17" s="4" t="s">
        <v>73</v>
      </c>
      <c r="AB17" s="4" t="s">
        <v>73</v>
      </c>
      <c r="AC17" s="4" t="s">
        <v>73</v>
      </c>
      <c r="AD17" s="4" t="s">
        <v>73</v>
      </c>
      <c r="AE17" s="4" t="s">
        <v>73</v>
      </c>
      <c r="AF17" s="4" t="s">
        <v>73</v>
      </c>
      <c r="AG17" s="4">
        <v>3459.26171875</v>
      </c>
      <c r="AH17" s="4" t="s">
        <v>73</v>
      </c>
      <c r="AI17" s="4" t="s">
        <v>73</v>
      </c>
      <c r="AJ17" s="1" t="s">
        <v>73</v>
      </c>
      <c r="AK17" s="4" t="s">
        <v>73</v>
      </c>
      <c r="AL17" s="4" t="s">
        <v>73</v>
      </c>
      <c r="AM17" s="4" t="s">
        <v>73</v>
      </c>
      <c r="AN17" s="4" t="s">
        <v>73</v>
      </c>
      <c r="AO17" s="4" t="s">
        <v>73</v>
      </c>
      <c r="AP17" s="4" t="s">
        <v>73</v>
      </c>
      <c r="AQ17" s="4" t="s">
        <v>73</v>
      </c>
      <c r="AR17" s="4" t="s">
        <v>73</v>
      </c>
      <c r="AS17" s="4" t="s">
        <v>73</v>
      </c>
      <c r="AT17" s="4" t="s">
        <v>73</v>
      </c>
      <c r="AU17" s="4">
        <v>5744.272333559783</v>
      </c>
      <c r="AV17" s="4">
        <v>2239.2597633073851</v>
      </c>
      <c r="AW17" s="4">
        <v>2243.8362770238746</v>
      </c>
      <c r="AX17" s="1" t="s">
        <v>73</v>
      </c>
      <c r="AY17" s="1" t="s">
        <v>73</v>
      </c>
      <c r="AZ17" s="4" t="s">
        <v>73</v>
      </c>
      <c r="BA17" s="4" t="s">
        <v>73</v>
      </c>
      <c r="BB17" s="4">
        <v>1.8799136877059937</v>
      </c>
      <c r="BC17" s="4">
        <v>1.2388347387313843</v>
      </c>
      <c r="BD17" s="4" t="s">
        <v>73</v>
      </c>
      <c r="BE17" s="4" t="s">
        <v>73</v>
      </c>
      <c r="BF17" s="4" t="s">
        <v>73</v>
      </c>
      <c r="BG17" s="4" t="s">
        <v>73</v>
      </c>
      <c r="BH17" s="4" t="s">
        <v>73</v>
      </c>
      <c r="BI17" s="4" t="s">
        <v>73</v>
      </c>
      <c r="BJ17" s="4" t="s">
        <v>73</v>
      </c>
      <c r="BK17" s="4" t="s">
        <v>73</v>
      </c>
      <c r="BL17" s="4" t="s">
        <v>73</v>
      </c>
      <c r="BM17" s="4" t="s">
        <v>73</v>
      </c>
      <c r="BN17" s="4" t="s">
        <v>73</v>
      </c>
      <c r="BO17" s="4" t="s">
        <v>73</v>
      </c>
    </row>
    <row r="18" spans="1:67" x14ac:dyDescent="0.35">
      <c r="A18" s="1" t="s">
        <v>98</v>
      </c>
      <c r="B18" s="1" t="s">
        <v>99</v>
      </c>
      <c r="C18" s="1" t="s">
        <v>67</v>
      </c>
      <c r="D18" s="6">
        <f t="shared" si="0"/>
        <v>0</v>
      </c>
      <c r="E18" s="40">
        <f t="shared" ref="E18" si="9">D18/(D18+D19)</f>
        <v>0</v>
      </c>
      <c r="F18" s="4">
        <v>0</v>
      </c>
      <c r="G18" s="1" t="s">
        <v>68</v>
      </c>
      <c r="H18" s="1" t="s">
        <v>69</v>
      </c>
      <c r="I18" s="1" t="s">
        <v>70</v>
      </c>
      <c r="J18" s="1" t="s">
        <v>70</v>
      </c>
      <c r="K18" s="1" t="s">
        <v>71</v>
      </c>
      <c r="L18" s="1" t="s">
        <v>72</v>
      </c>
      <c r="M18" s="4">
        <v>0</v>
      </c>
      <c r="N18" s="4">
        <f t="shared" si="1"/>
        <v>0.80774706602096558</v>
      </c>
      <c r="O18" s="4">
        <f t="shared" si="2"/>
        <v>0</v>
      </c>
      <c r="P18" s="4">
        <v>0.20193676650524139</v>
      </c>
      <c r="Q18" s="4">
        <v>0</v>
      </c>
      <c r="R18" s="3">
        <v>17456</v>
      </c>
      <c r="S18" s="3">
        <v>0</v>
      </c>
      <c r="T18" s="3">
        <v>17456</v>
      </c>
      <c r="U18" s="4">
        <v>0</v>
      </c>
      <c r="V18" s="4">
        <v>0</v>
      </c>
      <c r="W18" s="4">
        <v>33</v>
      </c>
      <c r="X18" s="4">
        <v>17423</v>
      </c>
      <c r="Y18" s="4">
        <v>0</v>
      </c>
      <c r="Z18" s="4" t="s">
        <v>73</v>
      </c>
      <c r="AA18" s="4" t="s">
        <v>73</v>
      </c>
      <c r="AB18" s="4" t="s">
        <v>73</v>
      </c>
      <c r="AC18" s="4" t="s">
        <v>73</v>
      </c>
      <c r="AD18" s="4" t="s">
        <v>73</v>
      </c>
      <c r="AE18" s="4" t="s">
        <v>73</v>
      </c>
      <c r="AF18" s="4" t="s">
        <v>73</v>
      </c>
      <c r="AG18" s="4">
        <v>3559.761962890625</v>
      </c>
      <c r="AH18" s="4" t="s">
        <v>73</v>
      </c>
      <c r="AI18" s="4" t="s">
        <v>73</v>
      </c>
      <c r="AJ18" s="1" t="s">
        <v>74</v>
      </c>
      <c r="AK18" s="4" t="s">
        <v>73</v>
      </c>
      <c r="AL18" s="4" t="s">
        <v>73</v>
      </c>
      <c r="AM18" s="4" t="s">
        <v>73</v>
      </c>
      <c r="AN18" s="4" t="s">
        <v>73</v>
      </c>
      <c r="AO18" s="4" t="s">
        <v>73</v>
      </c>
      <c r="AP18" s="4" t="s">
        <v>73</v>
      </c>
      <c r="AQ18" s="4" t="s">
        <v>73</v>
      </c>
      <c r="AR18" s="4" t="s">
        <v>73</v>
      </c>
      <c r="AS18" s="4" t="s">
        <v>73</v>
      </c>
      <c r="AT18" s="4" t="s">
        <v>73</v>
      </c>
      <c r="AU18" s="4">
        <v>0</v>
      </c>
      <c r="AV18" s="4">
        <v>3115.1635877834779</v>
      </c>
      <c r="AW18" s="4">
        <v>3115.1635877834747</v>
      </c>
      <c r="AX18" s="1" t="s">
        <v>73</v>
      </c>
      <c r="AY18" s="1" t="s">
        <v>73</v>
      </c>
      <c r="AZ18" s="4" t="s">
        <v>73</v>
      </c>
      <c r="BA18" s="4" t="s">
        <v>73</v>
      </c>
      <c r="BB18" s="4">
        <v>9.2269212007522583E-2</v>
      </c>
      <c r="BC18" s="4">
        <v>0</v>
      </c>
      <c r="BD18" s="4" t="s">
        <v>73</v>
      </c>
      <c r="BE18" s="4" t="s">
        <v>73</v>
      </c>
      <c r="BF18" s="4" t="s">
        <v>73</v>
      </c>
      <c r="BG18" s="4" t="s">
        <v>73</v>
      </c>
      <c r="BH18" s="4" t="s">
        <v>73</v>
      </c>
      <c r="BI18" s="4" t="s">
        <v>73</v>
      </c>
      <c r="BJ18" s="4" t="s">
        <v>73</v>
      </c>
      <c r="BK18" s="4" t="s">
        <v>73</v>
      </c>
      <c r="BL18" s="4" t="s">
        <v>73</v>
      </c>
      <c r="BM18" s="4" t="s">
        <v>73</v>
      </c>
      <c r="BN18" s="4" t="s">
        <v>73</v>
      </c>
      <c r="BO18" s="4" t="s">
        <v>73</v>
      </c>
    </row>
    <row r="19" spans="1:67" x14ac:dyDescent="0.35">
      <c r="A19" s="1" t="s">
        <v>98</v>
      </c>
      <c r="B19" s="1" t="s">
        <v>99</v>
      </c>
      <c r="C19" s="1" t="s">
        <v>74</v>
      </c>
      <c r="D19" s="6">
        <f t="shared" si="0"/>
        <v>8.9047378540039066</v>
      </c>
      <c r="E19" s="41"/>
      <c r="F19" s="4">
        <v>2.2261843681335449</v>
      </c>
      <c r="G19" s="1" t="s">
        <v>68</v>
      </c>
      <c r="H19" s="1" t="s">
        <v>69</v>
      </c>
      <c r="I19" s="1" t="s">
        <v>70</v>
      </c>
      <c r="J19" s="1" t="s">
        <v>70</v>
      </c>
      <c r="K19" s="1" t="s">
        <v>71</v>
      </c>
      <c r="L19" s="1" t="s">
        <v>75</v>
      </c>
      <c r="M19" s="4">
        <v>44.523689270019531</v>
      </c>
      <c r="N19" s="4">
        <f t="shared" si="1"/>
        <v>12.311880111694336</v>
      </c>
      <c r="O19" s="4">
        <f t="shared" si="2"/>
        <v>6.1940250396728516</v>
      </c>
      <c r="P19" s="4">
        <v>3.077970027923584</v>
      </c>
      <c r="Q19" s="4">
        <v>1.5485062599182129</v>
      </c>
      <c r="R19" s="3">
        <v>17456</v>
      </c>
      <c r="S19" s="3">
        <v>33</v>
      </c>
      <c r="T19" s="3">
        <v>17423</v>
      </c>
      <c r="U19" s="4">
        <v>0</v>
      </c>
      <c r="V19" s="4">
        <v>0</v>
      </c>
      <c r="W19" s="4">
        <v>33</v>
      </c>
      <c r="X19" s="4">
        <v>17423</v>
      </c>
      <c r="Y19" s="4">
        <v>0</v>
      </c>
      <c r="Z19" s="4" t="s">
        <v>73</v>
      </c>
      <c r="AA19" s="4" t="s">
        <v>73</v>
      </c>
      <c r="AB19" s="4" t="s">
        <v>73</v>
      </c>
      <c r="AC19" s="4" t="s">
        <v>73</v>
      </c>
      <c r="AD19" s="4" t="s">
        <v>73</v>
      </c>
      <c r="AE19" s="4" t="s">
        <v>73</v>
      </c>
      <c r="AF19" s="4" t="s">
        <v>73</v>
      </c>
      <c r="AG19" s="4">
        <v>4000</v>
      </c>
      <c r="AH19" s="4" t="s">
        <v>73</v>
      </c>
      <c r="AI19" s="4" t="s">
        <v>73</v>
      </c>
      <c r="AJ19" s="1" t="s">
        <v>73</v>
      </c>
      <c r="AK19" s="4" t="s">
        <v>73</v>
      </c>
      <c r="AL19" s="4" t="s">
        <v>73</v>
      </c>
      <c r="AM19" s="4" t="s">
        <v>73</v>
      </c>
      <c r="AN19" s="4" t="s">
        <v>73</v>
      </c>
      <c r="AO19" s="4" t="s">
        <v>73</v>
      </c>
      <c r="AP19" s="4" t="s">
        <v>73</v>
      </c>
      <c r="AQ19" s="4" t="s">
        <v>73</v>
      </c>
      <c r="AR19" s="4" t="s">
        <v>73</v>
      </c>
      <c r="AS19" s="4" t="s">
        <v>73</v>
      </c>
      <c r="AT19" s="4" t="s">
        <v>73</v>
      </c>
      <c r="AU19" s="4">
        <v>5801.603101325758</v>
      </c>
      <c r="AV19" s="4">
        <v>2719.8830088087921</v>
      </c>
      <c r="AW19" s="4">
        <v>2725.7089003677461</v>
      </c>
      <c r="AX19" s="1" t="s">
        <v>73</v>
      </c>
      <c r="AY19" s="1" t="s">
        <v>73</v>
      </c>
      <c r="AZ19" s="4" t="s">
        <v>73</v>
      </c>
      <c r="BA19" s="4" t="s">
        <v>73</v>
      </c>
      <c r="BB19" s="4">
        <v>2.63572096824646</v>
      </c>
      <c r="BC19" s="4">
        <v>1.8615436553955078</v>
      </c>
      <c r="BD19" s="4" t="s">
        <v>73</v>
      </c>
      <c r="BE19" s="4" t="s">
        <v>73</v>
      </c>
      <c r="BF19" s="4" t="s">
        <v>73</v>
      </c>
      <c r="BG19" s="4" t="s">
        <v>73</v>
      </c>
      <c r="BH19" s="4" t="s">
        <v>73</v>
      </c>
      <c r="BI19" s="4" t="s">
        <v>73</v>
      </c>
      <c r="BJ19" s="4" t="s">
        <v>73</v>
      </c>
      <c r="BK19" s="4" t="s">
        <v>73</v>
      </c>
      <c r="BL19" s="4" t="s">
        <v>73</v>
      </c>
      <c r="BM19" s="4" t="s">
        <v>73</v>
      </c>
      <c r="BN19" s="4" t="s">
        <v>73</v>
      </c>
      <c r="BO19" s="4" t="s">
        <v>73</v>
      </c>
    </row>
    <row r="20" spans="1:67" x14ac:dyDescent="0.35">
      <c r="A20" s="1" t="s">
        <v>138</v>
      </c>
      <c r="B20" s="1" t="s">
        <v>99</v>
      </c>
      <c r="C20" s="1" t="s">
        <v>125</v>
      </c>
      <c r="D20" s="6">
        <f t="shared" si="0"/>
        <v>0</v>
      </c>
      <c r="E20" s="40">
        <f t="shared" ref="E20" si="10">D20/(D20+D21)</f>
        <v>0</v>
      </c>
      <c r="F20" s="4">
        <v>0</v>
      </c>
      <c r="G20" s="1" t="s">
        <v>68</v>
      </c>
      <c r="H20" s="1" t="s">
        <v>69</v>
      </c>
      <c r="I20" s="1" t="s">
        <v>70</v>
      </c>
      <c r="J20" s="1" t="s">
        <v>70</v>
      </c>
      <c r="K20" s="1" t="s">
        <v>71</v>
      </c>
      <c r="L20" s="1" t="s">
        <v>72</v>
      </c>
      <c r="M20" s="4">
        <v>0</v>
      </c>
      <c r="N20" s="4">
        <f t="shared" si="1"/>
        <v>0.7249683141708374</v>
      </c>
      <c r="O20" s="4">
        <f t="shared" si="2"/>
        <v>0</v>
      </c>
      <c r="P20" s="4">
        <v>0.18124207854270935</v>
      </c>
      <c r="Q20" s="4">
        <v>0</v>
      </c>
      <c r="R20" s="3">
        <v>19449</v>
      </c>
      <c r="S20" s="3">
        <v>0</v>
      </c>
      <c r="T20" s="3">
        <v>19449</v>
      </c>
      <c r="U20" s="4">
        <v>0</v>
      </c>
      <c r="V20" s="4">
        <v>0</v>
      </c>
      <c r="W20" s="4">
        <v>31</v>
      </c>
      <c r="X20" s="4">
        <v>19418</v>
      </c>
      <c r="Y20" s="4">
        <v>0</v>
      </c>
      <c r="Z20" s="4" t="s">
        <v>73</v>
      </c>
      <c r="AA20" s="4" t="s">
        <v>73</v>
      </c>
      <c r="AB20" s="4" t="s">
        <v>73</v>
      </c>
      <c r="AC20" s="4" t="s">
        <v>73</v>
      </c>
      <c r="AD20" s="4" t="s">
        <v>73</v>
      </c>
      <c r="AE20" s="4" t="s">
        <v>73</v>
      </c>
      <c r="AF20" s="4" t="s">
        <v>73</v>
      </c>
      <c r="AG20" s="4">
        <v>6041.73974609375</v>
      </c>
      <c r="AH20" s="4" t="s">
        <v>73</v>
      </c>
      <c r="AI20" s="4" t="s">
        <v>73</v>
      </c>
      <c r="AJ20" s="1" t="s">
        <v>126</v>
      </c>
      <c r="AK20" s="4" t="s">
        <v>73</v>
      </c>
      <c r="AL20" s="4" t="s">
        <v>73</v>
      </c>
      <c r="AM20" s="4" t="s">
        <v>73</v>
      </c>
      <c r="AN20" s="4" t="s">
        <v>73</v>
      </c>
      <c r="AO20" s="4" t="s">
        <v>73</v>
      </c>
      <c r="AP20" s="4" t="s">
        <v>73</v>
      </c>
      <c r="AQ20" s="4" t="s">
        <v>73</v>
      </c>
      <c r="AR20" s="4" t="s">
        <v>73</v>
      </c>
      <c r="AS20" s="4" t="s">
        <v>73</v>
      </c>
      <c r="AT20" s="4" t="s">
        <v>73</v>
      </c>
      <c r="AU20" s="4">
        <v>0</v>
      </c>
      <c r="AV20" s="4">
        <v>2683.1532125147924</v>
      </c>
      <c r="AW20" s="4">
        <v>2683.1532125147837</v>
      </c>
      <c r="AX20" s="1" t="s">
        <v>73</v>
      </c>
      <c r="AY20" s="1" t="s">
        <v>73</v>
      </c>
      <c r="AZ20" s="4" t="s">
        <v>73</v>
      </c>
      <c r="BA20" s="4" t="s">
        <v>73</v>
      </c>
      <c r="BB20" s="4">
        <v>8.2813762128353119E-2</v>
      </c>
      <c r="BC20" s="4">
        <v>0</v>
      </c>
      <c r="BD20" s="4" t="s">
        <v>73</v>
      </c>
      <c r="BE20" s="4" t="s">
        <v>73</v>
      </c>
      <c r="BF20" s="4" t="s">
        <v>73</v>
      </c>
      <c r="BG20" s="4" t="s">
        <v>73</v>
      </c>
      <c r="BH20" s="4" t="s">
        <v>73</v>
      </c>
      <c r="BI20" s="4" t="s">
        <v>73</v>
      </c>
      <c r="BJ20" s="4" t="s">
        <v>73</v>
      </c>
      <c r="BK20" s="4" t="s">
        <v>73</v>
      </c>
      <c r="BL20" s="4" t="s">
        <v>73</v>
      </c>
      <c r="BM20" s="4" t="s">
        <v>73</v>
      </c>
      <c r="BN20" s="4" t="s">
        <v>73</v>
      </c>
      <c r="BO20" s="4" t="s">
        <v>73</v>
      </c>
    </row>
    <row r="21" spans="1:67" x14ac:dyDescent="0.35">
      <c r="A21" s="1" t="s">
        <v>138</v>
      </c>
      <c r="B21" s="1" t="s">
        <v>99</v>
      </c>
      <c r="C21" s="1" t="s">
        <v>126</v>
      </c>
      <c r="D21" s="6">
        <f t="shared" si="0"/>
        <v>7.5067474365234377</v>
      </c>
      <c r="E21" s="41"/>
      <c r="F21" s="4">
        <v>1.8766869306564331</v>
      </c>
      <c r="G21" s="1" t="s">
        <v>68</v>
      </c>
      <c r="H21" s="1" t="s">
        <v>69</v>
      </c>
      <c r="I21" s="1" t="s">
        <v>70</v>
      </c>
      <c r="J21" s="1" t="s">
        <v>70</v>
      </c>
      <c r="K21" s="1" t="s">
        <v>71</v>
      </c>
      <c r="L21" s="1" t="s">
        <v>75</v>
      </c>
      <c r="M21" s="4">
        <v>37.533737182617188</v>
      </c>
      <c r="N21" s="4">
        <f t="shared" si="1"/>
        <v>10.480307579040527</v>
      </c>
      <c r="O21" s="4">
        <f t="shared" si="2"/>
        <v>5.1580281257629395</v>
      </c>
      <c r="P21" s="4">
        <v>2.6200768947601318</v>
      </c>
      <c r="Q21" s="4">
        <v>1.2895070314407349</v>
      </c>
      <c r="R21" s="3">
        <v>19449</v>
      </c>
      <c r="S21" s="3">
        <v>31</v>
      </c>
      <c r="T21" s="3">
        <v>19418</v>
      </c>
      <c r="U21" s="4">
        <v>0</v>
      </c>
      <c r="V21" s="4">
        <v>0</v>
      </c>
      <c r="W21" s="4">
        <v>31</v>
      </c>
      <c r="X21" s="4">
        <v>19418</v>
      </c>
      <c r="Y21" s="4">
        <v>0</v>
      </c>
      <c r="Z21" s="4" t="s">
        <v>73</v>
      </c>
      <c r="AA21" s="4" t="s">
        <v>73</v>
      </c>
      <c r="AB21" s="4" t="s">
        <v>73</v>
      </c>
      <c r="AC21" s="4" t="s">
        <v>73</v>
      </c>
      <c r="AD21" s="4" t="s">
        <v>73</v>
      </c>
      <c r="AE21" s="4" t="s">
        <v>73</v>
      </c>
      <c r="AF21" s="4" t="s">
        <v>73</v>
      </c>
      <c r="AG21" s="4">
        <v>4013.516845703125</v>
      </c>
      <c r="AH21" s="4" t="s">
        <v>73</v>
      </c>
      <c r="AI21" s="4" t="s">
        <v>73</v>
      </c>
      <c r="AJ21" s="1" t="s">
        <v>73</v>
      </c>
      <c r="AK21" s="4" t="s">
        <v>73</v>
      </c>
      <c r="AL21" s="4" t="s">
        <v>73</v>
      </c>
      <c r="AM21" s="4" t="s">
        <v>73</v>
      </c>
      <c r="AN21" s="4" t="s">
        <v>73</v>
      </c>
      <c r="AO21" s="4" t="s">
        <v>73</v>
      </c>
      <c r="AP21" s="4" t="s">
        <v>73</v>
      </c>
      <c r="AQ21" s="4" t="s">
        <v>73</v>
      </c>
      <c r="AR21" s="4" t="s">
        <v>73</v>
      </c>
      <c r="AS21" s="4" t="s">
        <v>73</v>
      </c>
      <c r="AT21" s="4" t="s">
        <v>73</v>
      </c>
      <c r="AU21" s="4">
        <v>6192.3705739667339</v>
      </c>
      <c r="AV21" s="4">
        <v>2057.0647199534278</v>
      </c>
      <c r="AW21" s="4">
        <v>2063.6560347497984</v>
      </c>
      <c r="AX21" s="1" t="s">
        <v>73</v>
      </c>
      <c r="AY21" s="1" t="s">
        <v>73</v>
      </c>
      <c r="AZ21" s="4" t="s">
        <v>73</v>
      </c>
      <c r="BA21" s="4" t="s">
        <v>73</v>
      </c>
      <c r="BB21" s="4">
        <v>2.2335355281829834</v>
      </c>
      <c r="BC21" s="4">
        <v>1.5601040124893188</v>
      </c>
      <c r="BD21" s="4" t="s">
        <v>73</v>
      </c>
      <c r="BE21" s="4" t="s">
        <v>73</v>
      </c>
      <c r="BF21" s="4" t="s">
        <v>73</v>
      </c>
      <c r="BG21" s="4" t="s">
        <v>73</v>
      </c>
      <c r="BH21" s="4" t="s">
        <v>73</v>
      </c>
      <c r="BI21" s="4" t="s">
        <v>73</v>
      </c>
      <c r="BJ21" s="4" t="s">
        <v>73</v>
      </c>
      <c r="BK21" s="4" t="s">
        <v>73</v>
      </c>
      <c r="BL21" s="4" t="s">
        <v>73</v>
      </c>
      <c r="BM21" s="4" t="s">
        <v>73</v>
      </c>
      <c r="BN21" s="4" t="s">
        <v>73</v>
      </c>
      <c r="BO21" s="4" t="s">
        <v>73</v>
      </c>
    </row>
    <row r="22" spans="1:67" x14ac:dyDescent="0.35">
      <c r="A22" s="1" t="s">
        <v>156</v>
      </c>
      <c r="B22" s="1" t="s">
        <v>99</v>
      </c>
      <c r="C22" s="1" t="s">
        <v>143</v>
      </c>
      <c r="D22" s="6">
        <f t="shared" si="0"/>
        <v>0</v>
      </c>
      <c r="E22" s="40">
        <f t="shared" ref="E22" si="11">D22/(D22+D23)</f>
        <v>0</v>
      </c>
      <c r="F22" s="4">
        <v>0</v>
      </c>
      <c r="G22" s="1" t="s">
        <v>68</v>
      </c>
      <c r="H22" s="1" t="s">
        <v>69</v>
      </c>
      <c r="I22" s="1" t="s">
        <v>70</v>
      </c>
      <c r="J22" s="1" t="s">
        <v>70</v>
      </c>
      <c r="K22" s="1" t="s">
        <v>71</v>
      </c>
      <c r="L22" s="1" t="s">
        <v>72</v>
      </c>
      <c r="M22" s="4">
        <v>0</v>
      </c>
      <c r="N22" s="4">
        <f t="shared" si="1"/>
        <v>0.74551582336425781</v>
      </c>
      <c r="O22" s="4">
        <f t="shared" si="2"/>
        <v>0</v>
      </c>
      <c r="P22" s="4">
        <v>0.18637895584106445</v>
      </c>
      <c r="Q22" s="4">
        <v>0</v>
      </c>
      <c r="R22" s="3">
        <v>18913</v>
      </c>
      <c r="S22" s="3">
        <v>0</v>
      </c>
      <c r="T22" s="3">
        <v>18913</v>
      </c>
      <c r="U22" s="4">
        <v>0</v>
      </c>
      <c r="V22" s="4">
        <v>0</v>
      </c>
      <c r="W22" s="4">
        <v>46</v>
      </c>
      <c r="X22" s="4">
        <v>18867</v>
      </c>
      <c r="Y22" s="4">
        <v>0</v>
      </c>
      <c r="Z22" s="4" t="s">
        <v>73</v>
      </c>
      <c r="AA22" s="4" t="s">
        <v>73</v>
      </c>
      <c r="AB22" s="4" t="s">
        <v>73</v>
      </c>
      <c r="AC22" s="4" t="s">
        <v>73</v>
      </c>
      <c r="AD22" s="4" t="s">
        <v>73</v>
      </c>
      <c r="AE22" s="4" t="s">
        <v>73</v>
      </c>
      <c r="AF22" s="4" t="s">
        <v>73</v>
      </c>
      <c r="AG22" s="4">
        <v>5000</v>
      </c>
      <c r="AH22" s="4" t="s">
        <v>73</v>
      </c>
      <c r="AI22" s="4" t="s">
        <v>73</v>
      </c>
      <c r="AJ22" s="1" t="s">
        <v>144</v>
      </c>
      <c r="AK22" s="4" t="s">
        <v>73</v>
      </c>
      <c r="AL22" s="4" t="s">
        <v>73</v>
      </c>
      <c r="AM22" s="4" t="s">
        <v>73</v>
      </c>
      <c r="AN22" s="4" t="s">
        <v>73</v>
      </c>
      <c r="AO22" s="4" t="s">
        <v>73</v>
      </c>
      <c r="AP22" s="4" t="s">
        <v>73</v>
      </c>
      <c r="AQ22" s="4" t="s">
        <v>73</v>
      </c>
      <c r="AR22" s="4" t="s">
        <v>73</v>
      </c>
      <c r="AS22" s="4" t="s">
        <v>73</v>
      </c>
      <c r="AT22" s="4" t="s">
        <v>73</v>
      </c>
      <c r="AU22" s="4">
        <v>0</v>
      </c>
      <c r="AV22" s="4">
        <v>3398.1987213423595</v>
      </c>
      <c r="AW22" s="4">
        <v>3398.1987213423631</v>
      </c>
      <c r="AX22" s="1" t="s">
        <v>73</v>
      </c>
      <c r="AY22" s="1" t="s">
        <v>73</v>
      </c>
      <c r="AZ22" s="4" t="s">
        <v>73</v>
      </c>
      <c r="BA22" s="4" t="s">
        <v>73</v>
      </c>
      <c r="BB22" s="4">
        <v>8.5160814225673676E-2</v>
      </c>
      <c r="BC22" s="4">
        <v>0</v>
      </c>
      <c r="BD22" s="4" t="s">
        <v>73</v>
      </c>
      <c r="BE22" s="4" t="s">
        <v>73</v>
      </c>
      <c r="BF22" s="4" t="s">
        <v>73</v>
      </c>
      <c r="BG22" s="4" t="s">
        <v>73</v>
      </c>
      <c r="BH22" s="4" t="s">
        <v>73</v>
      </c>
      <c r="BI22" s="4" t="s">
        <v>73</v>
      </c>
      <c r="BJ22" s="4" t="s">
        <v>73</v>
      </c>
      <c r="BK22" s="4" t="s">
        <v>73</v>
      </c>
      <c r="BL22" s="4" t="s">
        <v>73</v>
      </c>
      <c r="BM22" s="4" t="s">
        <v>73</v>
      </c>
      <c r="BN22" s="4" t="s">
        <v>73</v>
      </c>
      <c r="BO22" s="4" t="s">
        <v>73</v>
      </c>
    </row>
    <row r="23" spans="1:67" x14ac:dyDescent="0.35">
      <c r="A23" s="1" t="s">
        <v>156</v>
      </c>
      <c r="B23" s="1" t="s">
        <v>99</v>
      </c>
      <c r="C23" s="1" t="s">
        <v>144</v>
      </c>
      <c r="D23" s="6">
        <f t="shared" si="0"/>
        <v>11.459539794921875</v>
      </c>
      <c r="E23" s="41"/>
      <c r="F23" s="4">
        <v>2.8648848533630371</v>
      </c>
      <c r="G23" s="1" t="s">
        <v>68</v>
      </c>
      <c r="H23" s="1" t="s">
        <v>69</v>
      </c>
      <c r="I23" s="1" t="s">
        <v>70</v>
      </c>
      <c r="J23" s="1" t="s">
        <v>70</v>
      </c>
      <c r="K23" s="1" t="s">
        <v>71</v>
      </c>
      <c r="L23" s="1" t="s">
        <v>75</v>
      </c>
      <c r="M23" s="4">
        <v>57.297698974609375</v>
      </c>
      <c r="N23" s="4">
        <f t="shared" si="1"/>
        <v>15.111024856567383</v>
      </c>
      <c r="O23" s="4">
        <f t="shared" si="2"/>
        <v>8.4512004852294922</v>
      </c>
      <c r="P23" s="4">
        <v>3.7777562141418457</v>
      </c>
      <c r="Q23" s="4">
        <v>2.112800121307373</v>
      </c>
      <c r="R23" s="3">
        <v>18913</v>
      </c>
      <c r="S23" s="3">
        <v>46</v>
      </c>
      <c r="T23" s="3">
        <v>18867</v>
      </c>
      <c r="U23" s="4">
        <v>0</v>
      </c>
      <c r="V23" s="4">
        <v>0</v>
      </c>
      <c r="W23" s="4">
        <v>46</v>
      </c>
      <c r="X23" s="4">
        <v>18867</v>
      </c>
      <c r="Y23" s="4">
        <v>0</v>
      </c>
      <c r="Z23" s="4" t="s">
        <v>73</v>
      </c>
      <c r="AA23" s="4" t="s">
        <v>73</v>
      </c>
      <c r="AB23" s="4" t="s">
        <v>73</v>
      </c>
      <c r="AC23" s="4" t="s">
        <v>73</v>
      </c>
      <c r="AD23" s="4" t="s">
        <v>73</v>
      </c>
      <c r="AE23" s="4" t="s">
        <v>73</v>
      </c>
      <c r="AF23" s="4" t="s">
        <v>73</v>
      </c>
      <c r="AG23" s="4">
        <v>3400</v>
      </c>
      <c r="AH23" s="4" t="s">
        <v>73</v>
      </c>
      <c r="AI23" s="4" t="s">
        <v>73</v>
      </c>
      <c r="AJ23" s="1" t="s">
        <v>73</v>
      </c>
      <c r="AK23" s="4" t="s">
        <v>73</v>
      </c>
      <c r="AL23" s="4" t="s">
        <v>73</v>
      </c>
      <c r="AM23" s="4" t="s">
        <v>73</v>
      </c>
      <c r="AN23" s="4" t="s">
        <v>73</v>
      </c>
      <c r="AO23" s="4" t="s">
        <v>73</v>
      </c>
      <c r="AP23" s="4" t="s">
        <v>73</v>
      </c>
      <c r="AQ23" s="4" t="s">
        <v>73</v>
      </c>
      <c r="AR23" s="4" t="s">
        <v>73</v>
      </c>
      <c r="AS23" s="4" t="s">
        <v>73</v>
      </c>
      <c r="AT23" s="4" t="s">
        <v>73</v>
      </c>
      <c r="AU23" s="4">
        <v>3882.0290792713995</v>
      </c>
      <c r="AV23" s="4">
        <v>2611.4705381000681</v>
      </c>
      <c r="AW23" s="4">
        <v>2614.560777242134</v>
      </c>
      <c r="AX23" s="1" t="s">
        <v>73</v>
      </c>
      <c r="AY23" s="1" t="s">
        <v>73</v>
      </c>
      <c r="AZ23" s="4" t="s">
        <v>73</v>
      </c>
      <c r="BA23" s="4" t="s">
        <v>73</v>
      </c>
      <c r="BB23" s="4">
        <v>3.3072590827941895</v>
      </c>
      <c r="BC23" s="4">
        <v>2.4639418125152588</v>
      </c>
      <c r="BD23" s="4" t="s">
        <v>73</v>
      </c>
      <c r="BE23" s="4" t="s">
        <v>73</v>
      </c>
      <c r="BF23" s="4" t="s">
        <v>73</v>
      </c>
      <c r="BG23" s="4" t="s">
        <v>73</v>
      </c>
      <c r="BH23" s="4" t="s">
        <v>73</v>
      </c>
      <c r="BI23" s="4" t="s">
        <v>73</v>
      </c>
      <c r="BJ23" s="4" t="s">
        <v>73</v>
      </c>
      <c r="BK23" s="4" t="s">
        <v>73</v>
      </c>
      <c r="BL23" s="4" t="s">
        <v>73</v>
      </c>
      <c r="BM23" s="4" t="s">
        <v>73</v>
      </c>
      <c r="BN23" s="4" t="s">
        <v>73</v>
      </c>
      <c r="BO23" s="4" t="s">
        <v>73</v>
      </c>
    </row>
    <row r="24" spans="1:67" x14ac:dyDescent="0.35">
      <c r="A24" s="1" t="s">
        <v>120</v>
      </c>
      <c r="B24" s="1" t="s">
        <v>99</v>
      </c>
      <c r="C24" s="1" t="s">
        <v>107</v>
      </c>
      <c r="D24" s="6">
        <f t="shared" si="0"/>
        <v>0.51441650390625004</v>
      </c>
      <c r="E24" s="40">
        <f t="shared" ref="E24" si="12">D24/(D24+D25)</f>
        <v>4.6464341441957782E-2</v>
      </c>
      <c r="F24" s="4">
        <v>0.12860412895679474</v>
      </c>
      <c r="G24" s="1" t="s">
        <v>68</v>
      </c>
      <c r="H24" s="1" t="s">
        <v>69</v>
      </c>
      <c r="I24" s="1" t="s">
        <v>70</v>
      </c>
      <c r="J24" s="1" t="s">
        <v>70</v>
      </c>
      <c r="K24" s="1" t="s">
        <v>71</v>
      </c>
      <c r="L24" s="1" t="s">
        <v>72</v>
      </c>
      <c r="M24" s="4">
        <v>2.57208251953125</v>
      </c>
      <c r="N24" s="4">
        <f t="shared" si="1"/>
        <v>1.6478745937347412</v>
      </c>
      <c r="O24" s="4">
        <f t="shared" si="2"/>
        <v>7.793048769235611E-2</v>
      </c>
      <c r="P24" s="4">
        <v>0.4119686484336853</v>
      </c>
      <c r="Q24" s="4">
        <v>1.9482621923089027E-2</v>
      </c>
      <c r="R24" s="3">
        <v>18297</v>
      </c>
      <c r="S24" s="3">
        <v>2</v>
      </c>
      <c r="T24" s="3">
        <v>18295</v>
      </c>
      <c r="U24" s="4">
        <v>0</v>
      </c>
      <c r="V24" s="4">
        <v>2</v>
      </c>
      <c r="W24" s="4">
        <v>41</v>
      </c>
      <c r="X24" s="4">
        <v>18254</v>
      </c>
      <c r="Y24" s="4">
        <v>0</v>
      </c>
      <c r="Z24" s="4" t="s">
        <v>73</v>
      </c>
      <c r="AA24" s="4" t="s">
        <v>73</v>
      </c>
      <c r="AB24" s="4" t="s">
        <v>73</v>
      </c>
      <c r="AC24" s="4" t="s">
        <v>73</v>
      </c>
      <c r="AD24" s="4" t="s">
        <v>73</v>
      </c>
      <c r="AE24" s="4" t="s">
        <v>73</v>
      </c>
      <c r="AF24" s="4" t="s">
        <v>73</v>
      </c>
      <c r="AG24" s="4">
        <v>5166.33251953125</v>
      </c>
      <c r="AH24" s="4" t="s">
        <v>73</v>
      </c>
      <c r="AI24" s="4" t="s">
        <v>73</v>
      </c>
      <c r="AJ24" s="1" t="s">
        <v>108</v>
      </c>
      <c r="AK24" s="4">
        <v>4.8728478334494625E-2</v>
      </c>
      <c r="AL24" s="4" t="s">
        <v>73</v>
      </c>
      <c r="AM24" s="4" t="s">
        <v>73</v>
      </c>
      <c r="AN24" s="4">
        <v>0.12458401793661875</v>
      </c>
      <c r="AO24" s="4">
        <v>0</v>
      </c>
      <c r="AP24" s="4">
        <v>4.6464341668189686</v>
      </c>
      <c r="AQ24" s="4" t="s">
        <v>73</v>
      </c>
      <c r="AR24" s="4" t="s">
        <v>73</v>
      </c>
      <c r="AS24" s="4">
        <v>11.543449303424802</v>
      </c>
      <c r="AT24" s="4">
        <v>0</v>
      </c>
      <c r="AU24" s="4">
        <v>10610.86279296875</v>
      </c>
      <c r="AV24" s="4">
        <v>2983.7764224610978</v>
      </c>
      <c r="AW24" s="4">
        <v>2984.6101204848828</v>
      </c>
      <c r="AX24" s="1" t="s">
        <v>73</v>
      </c>
      <c r="AY24" s="1" t="s">
        <v>73</v>
      </c>
      <c r="AZ24" s="4" t="s">
        <v>73</v>
      </c>
      <c r="BA24" s="4" t="s">
        <v>73</v>
      </c>
      <c r="BB24" s="4">
        <v>0.2472538948059082</v>
      </c>
      <c r="BC24" s="4">
        <v>5.5812463164329529E-2</v>
      </c>
      <c r="BD24" s="4" t="s">
        <v>73</v>
      </c>
      <c r="BE24" s="4" t="s">
        <v>73</v>
      </c>
      <c r="BF24" s="4" t="s">
        <v>73</v>
      </c>
      <c r="BG24" s="4" t="s">
        <v>73</v>
      </c>
      <c r="BH24" s="4" t="s">
        <v>73</v>
      </c>
      <c r="BI24" s="4" t="s">
        <v>73</v>
      </c>
      <c r="BJ24" s="4">
        <v>8.5784487807131521E-2</v>
      </c>
      <c r="BK24" s="4">
        <v>1.1672468861857736E-2</v>
      </c>
      <c r="BL24" s="4" t="s">
        <v>73</v>
      </c>
      <c r="BM24" s="4" t="s">
        <v>73</v>
      </c>
      <c r="BN24" s="4">
        <v>8.0156786488373797</v>
      </c>
      <c r="BO24" s="4">
        <v>1.2771896848005573</v>
      </c>
    </row>
    <row r="25" spans="1:67" x14ac:dyDescent="0.35">
      <c r="A25" s="1" t="s">
        <v>120</v>
      </c>
      <c r="B25" s="1" t="s">
        <v>99</v>
      </c>
      <c r="C25" s="1" t="s">
        <v>108</v>
      </c>
      <c r="D25" s="6">
        <f t="shared" si="0"/>
        <v>10.556793975830079</v>
      </c>
      <c r="E25" s="41"/>
      <c r="F25" s="4">
        <v>2.6391985416412354</v>
      </c>
      <c r="G25" s="1" t="s">
        <v>68</v>
      </c>
      <c r="H25" s="1" t="s">
        <v>69</v>
      </c>
      <c r="I25" s="1" t="s">
        <v>70</v>
      </c>
      <c r="J25" s="1" t="s">
        <v>70</v>
      </c>
      <c r="K25" s="1" t="s">
        <v>71</v>
      </c>
      <c r="L25" s="1" t="s">
        <v>75</v>
      </c>
      <c r="M25" s="4">
        <v>52.783969879150391</v>
      </c>
      <c r="N25" s="4">
        <f t="shared" si="1"/>
        <v>14.139382362365723</v>
      </c>
      <c r="O25" s="4">
        <f t="shared" si="2"/>
        <v>7.6386919021606445</v>
      </c>
      <c r="P25" s="4">
        <v>3.5348455905914307</v>
      </c>
      <c r="Q25" s="4">
        <v>1.9096729755401611</v>
      </c>
      <c r="R25" s="3">
        <v>18297</v>
      </c>
      <c r="S25" s="3">
        <v>41</v>
      </c>
      <c r="T25" s="3">
        <v>18256</v>
      </c>
      <c r="U25" s="4">
        <v>0</v>
      </c>
      <c r="V25" s="4">
        <v>2</v>
      </c>
      <c r="W25" s="4">
        <v>41</v>
      </c>
      <c r="X25" s="4">
        <v>18254</v>
      </c>
      <c r="Y25" s="4">
        <v>0</v>
      </c>
      <c r="Z25" s="4" t="s">
        <v>73</v>
      </c>
      <c r="AA25" s="4" t="s">
        <v>73</v>
      </c>
      <c r="AB25" s="4" t="s">
        <v>73</v>
      </c>
      <c r="AC25" s="4" t="s">
        <v>73</v>
      </c>
      <c r="AD25" s="4" t="s">
        <v>73</v>
      </c>
      <c r="AE25" s="4" t="s">
        <v>73</v>
      </c>
      <c r="AF25" s="4" t="s">
        <v>73</v>
      </c>
      <c r="AG25" s="4">
        <v>3459.26171875</v>
      </c>
      <c r="AH25" s="4" t="s">
        <v>73</v>
      </c>
      <c r="AI25" s="4" t="s">
        <v>73</v>
      </c>
      <c r="AJ25" s="1" t="s">
        <v>73</v>
      </c>
      <c r="AK25" s="4" t="s">
        <v>73</v>
      </c>
      <c r="AL25" s="4" t="s">
        <v>73</v>
      </c>
      <c r="AM25" s="4" t="s">
        <v>73</v>
      </c>
      <c r="AN25" s="4" t="s">
        <v>73</v>
      </c>
      <c r="AO25" s="4" t="s">
        <v>73</v>
      </c>
      <c r="AP25" s="4" t="s">
        <v>73</v>
      </c>
      <c r="AQ25" s="4" t="s">
        <v>73</v>
      </c>
      <c r="AR25" s="4" t="s">
        <v>73</v>
      </c>
      <c r="AS25" s="4" t="s">
        <v>73</v>
      </c>
      <c r="AT25" s="4" t="s">
        <v>73</v>
      </c>
      <c r="AU25" s="4">
        <v>5804.2646246189024</v>
      </c>
      <c r="AV25" s="4">
        <v>2180.187532102299</v>
      </c>
      <c r="AW25" s="4">
        <v>2188.3083803721347</v>
      </c>
      <c r="AX25" s="1" t="s">
        <v>73</v>
      </c>
      <c r="AY25" s="1" t="s">
        <v>73</v>
      </c>
      <c r="AZ25" s="4" t="s">
        <v>73</v>
      </c>
      <c r="BA25" s="4" t="s">
        <v>73</v>
      </c>
      <c r="BB25" s="4">
        <v>3.0720770359039307</v>
      </c>
      <c r="BC25" s="4">
        <v>2.2491257190704346</v>
      </c>
      <c r="BD25" s="4" t="s">
        <v>73</v>
      </c>
      <c r="BE25" s="4" t="s">
        <v>73</v>
      </c>
      <c r="BF25" s="4" t="s">
        <v>73</v>
      </c>
      <c r="BG25" s="4" t="s">
        <v>73</v>
      </c>
      <c r="BH25" s="4" t="s">
        <v>73</v>
      </c>
      <c r="BI25" s="4" t="s">
        <v>73</v>
      </c>
      <c r="BJ25" s="4" t="s">
        <v>73</v>
      </c>
      <c r="BK25" s="4" t="s">
        <v>73</v>
      </c>
      <c r="BL25" s="4" t="s">
        <v>73</v>
      </c>
      <c r="BM25" s="4" t="s">
        <v>73</v>
      </c>
      <c r="BN25" s="4" t="s">
        <v>73</v>
      </c>
      <c r="BO25" s="4" t="s">
        <v>73</v>
      </c>
    </row>
    <row r="26" spans="1:67" x14ac:dyDescent="0.35">
      <c r="A26" s="1" t="s">
        <v>94</v>
      </c>
      <c r="B26" s="1" t="s">
        <v>95</v>
      </c>
      <c r="C26" s="1" t="s">
        <v>67</v>
      </c>
      <c r="D26" s="6">
        <f t="shared" si="0"/>
        <v>4.9253047943115238</v>
      </c>
      <c r="E26" s="40">
        <f t="shared" ref="E26" si="13">D26/(D26+D27)</f>
        <v>0.45451948754453314</v>
      </c>
      <c r="F26" s="4">
        <v>1.2313262224197388</v>
      </c>
      <c r="G26" s="1" t="s">
        <v>68</v>
      </c>
      <c r="H26" s="1" t="s">
        <v>69</v>
      </c>
      <c r="I26" s="1" t="s">
        <v>70</v>
      </c>
      <c r="J26" s="1" t="s">
        <v>70</v>
      </c>
      <c r="K26" s="1" t="s">
        <v>71</v>
      </c>
      <c r="L26" s="1" t="s">
        <v>72</v>
      </c>
      <c r="M26" s="4">
        <v>24.626523971557617</v>
      </c>
      <c r="N26" s="4">
        <f t="shared" si="1"/>
        <v>7.424159049987793</v>
      </c>
      <c r="O26" s="4">
        <f t="shared" si="2"/>
        <v>3.0626873970031738</v>
      </c>
      <c r="P26" s="4">
        <v>1.8560397624969482</v>
      </c>
      <c r="Q26" s="4">
        <v>0.76567184925079346</v>
      </c>
      <c r="R26" s="3">
        <v>19119</v>
      </c>
      <c r="S26" s="3">
        <v>20</v>
      </c>
      <c r="T26" s="3">
        <v>19099</v>
      </c>
      <c r="U26" s="4">
        <v>0</v>
      </c>
      <c r="V26" s="4">
        <v>20</v>
      </c>
      <c r="W26" s="4">
        <v>24</v>
      </c>
      <c r="X26" s="4">
        <v>19075</v>
      </c>
      <c r="Y26" s="4">
        <v>0</v>
      </c>
      <c r="Z26" s="4" t="s">
        <v>73</v>
      </c>
      <c r="AA26" s="4" t="s">
        <v>73</v>
      </c>
      <c r="AB26" s="4" t="s">
        <v>73</v>
      </c>
      <c r="AC26" s="4" t="s">
        <v>73</v>
      </c>
      <c r="AD26" s="4" t="s">
        <v>73</v>
      </c>
      <c r="AE26" s="4" t="s">
        <v>73</v>
      </c>
      <c r="AF26" s="4" t="s">
        <v>73</v>
      </c>
      <c r="AG26" s="4">
        <v>3559.761962890625</v>
      </c>
      <c r="AH26" s="4" t="s">
        <v>73</v>
      </c>
      <c r="AI26" s="4" t="s">
        <v>73</v>
      </c>
      <c r="AJ26" s="1" t="s">
        <v>74</v>
      </c>
      <c r="AK26" s="4">
        <v>0.83324604875964747</v>
      </c>
      <c r="AL26" s="4" t="s">
        <v>73</v>
      </c>
      <c r="AM26" s="4" t="s">
        <v>73</v>
      </c>
      <c r="AN26" s="4">
        <v>1.3324468657132216</v>
      </c>
      <c r="AO26" s="4">
        <v>0.33404523180607348</v>
      </c>
      <c r="AP26" s="4">
        <v>45.451948434494746</v>
      </c>
      <c r="AQ26" s="4" t="s">
        <v>73</v>
      </c>
      <c r="AR26" s="4" t="s">
        <v>73</v>
      </c>
      <c r="AS26" s="4">
        <v>60.305618471394418</v>
      </c>
      <c r="AT26" s="4">
        <v>30.598278397595074</v>
      </c>
      <c r="AU26" s="4">
        <v>3844.7733154296875</v>
      </c>
      <c r="AV26" s="4">
        <v>3196.4234997322751</v>
      </c>
      <c r="AW26" s="4">
        <v>3197.1017253881105</v>
      </c>
      <c r="AX26" s="1" t="s">
        <v>73</v>
      </c>
      <c r="AY26" s="1" t="s">
        <v>73</v>
      </c>
      <c r="AZ26" s="4" t="s">
        <v>73</v>
      </c>
      <c r="BA26" s="4" t="s">
        <v>73</v>
      </c>
      <c r="BB26" s="4">
        <v>1.5273444652557373</v>
      </c>
      <c r="BC26" s="4">
        <v>0.97633594274520874</v>
      </c>
      <c r="BD26" s="4" t="s">
        <v>73</v>
      </c>
      <c r="BE26" s="4" t="s">
        <v>73</v>
      </c>
      <c r="BF26" s="4" t="s">
        <v>73</v>
      </c>
      <c r="BG26" s="4" t="s">
        <v>73</v>
      </c>
      <c r="BH26" s="4" t="s">
        <v>73</v>
      </c>
      <c r="BI26" s="4" t="s">
        <v>73</v>
      </c>
      <c r="BJ26" s="4">
        <v>1.0855902967058702</v>
      </c>
      <c r="BK26" s="4">
        <v>0.5809018008134248</v>
      </c>
      <c r="BL26" s="4" t="s">
        <v>73</v>
      </c>
      <c r="BM26" s="4" t="s">
        <v>73</v>
      </c>
      <c r="BN26" s="4">
        <v>52.960426120041838</v>
      </c>
      <c r="BO26" s="4">
        <v>37.943470748947654</v>
      </c>
    </row>
    <row r="27" spans="1:67" x14ac:dyDescent="0.35">
      <c r="A27" s="1" t="s">
        <v>94</v>
      </c>
      <c r="B27" s="1" t="s">
        <v>95</v>
      </c>
      <c r="C27" s="1" t="s">
        <v>74</v>
      </c>
      <c r="D27" s="6">
        <f t="shared" si="0"/>
        <v>5.9109848022460936</v>
      </c>
      <c r="E27" s="41"/>
      <c r="F27" s="4">
        <v>1.4777462482452393</v>
      </c>
      <c r="G27" s="1" t="s">
        <v>68</v>
      </c>
      <c r="H27" s="1" t="s">
        <v>69</v>
      </c>
      <c r="I27" s="1" t="s">
        <v>70</v>
      </c>
      <c r="J27" s="1" t="s">
        <v>70</v>
      </c>
      <c r="K27" s="1" t="s">
        <v>71</v>
      </c>
      <c r="L27" s="1" t="s">
        <v>75</v>
      </c>
      <c r="M27" s="4">
        <v>29.554924011230469</v>
      </c>
      <c r="N27" s="4">
        <f t="shared" si="1"/>
        <v>8.614532470703125</v>
      </c>
      <c r="O27" s="4">
        <f t="shared" si="2"/>
        <v>3.8432660102844238</v>
      </c>
      <c r="P27" s="4">
        <v>2.1536331176757813</v>
      </c>
      <c r="Q27" s="4">
        <v>0.96081650257110596</v>
      </c>
      <c r="R27" s="3">
        <v>19119</v>
      </c>
      <c r="S27" s="3">
        <v>24</v>
      </c>
      <c r="T27" s="3">
        <v>19095</v>
      </c>
      <c r="U27" s="4">
        <v>0</v>
      </c>
      <c r="V27" s="4">
        <v>20</v>
      </c>
      <c r="W27" s="4">
        <v>24</v>
      </c>
      <c r="X27" s="4">
        <v>19075</v>
      </c>
      <c r="Y27" s="4">
        <v>0</v>
      </c>
      <c r="Z27" s="4" t="s">
        <v>73</v>
      </c>
      <c r="AA27" s="4" t="s">
        <v>73</v>
      </c>
      <c r="AB27" s="4" t="s">
        <v>73</v>
      </c>
      <c r="AC27" s="4" t="s">
        <v>73</v>
      </c>
      <c r="AD27" s="4" t="s">
        <v>73</v>
      </c>
      <c r="AE27" s="4" t="s">
        <v>73</v>
      </c>
      <c r="AF27" s="4" t="s">
        <v>73</v>
      </c>
      <c r="AG27" s="4">
        <v>4000</v>
      </c>
      <c r="AH27" s="4" t="s">
        <v>73</v>
      </c>
      <c r="AI27" s="4" t="s">
        <v>73</v>
      </c>
      <c r="AJ27" s="1" t="s">
        <v>73</v>
      </c>
      <c r="AK27" s="4" t="s">
        <v>73</v>
      </c>
      <c r="AL27" s="4" t="s">
        <v>73</v>
      </c>
      <c r="AM27" s="4" t="s">
        <v>73</v>
      </c>
      <c r="AN27" s="4" t="s">
        <v>73</v>
      </c>
      <c r="AO27" s="4" t="s">
        <v>73</v>
      </c>
      <c r="AP27" s="4" t="s">
        <v>73</v>
      </c>
      <c r="AQ27" s="4" t="s">
        <v>73</v>
      </c>
      <c r="AR27" s="4" t="s">
        <v>73</v>
      </c>
      <c r="AS27" s="4" t="s">
        <v>73</v>
      </c>
      <c r="AT27" s="4" t="s">
        <v>73</v>
      </c>
      <c r="AU27" s="4">
        <v>5812.5829874674482</v>
      </c>
      <c r="AV27" s="4">
        <v>2794.0616675309716</v>
      </c>
      <c r="AW27" s="4">
        <v>2797.8508046029151</v>
      </c>
      <c r="AX27" s="1" t="s">
        <v>73</v>
      </c>
      <c r="AY27" s="1" t="s">
        <v>73</v>
      </c>
      <c r="AZ27" s="4" t="s">
        <v>73</v>
      </c>
      <c r="BA27" s="4" t="s">
        <v>73</v>
      </c>
      <c r="BB27" s="4">
        <v>1.7998332977294922</v>
      </c>
      <c r="BC27" s="4">
        <v>1.1966468095779419</v>
      </c>
      <c r="BD27" s="4" t="s">
        <v>73</v>
      </c>
      <c r="BE27" s="4" t="s">
        <v>73</v>
      </c>
      <c r="BF27" s="4" t="s">
        <v>73</v>
      </c>
      <c r="BG27" s="4" t="s">
        <v>73</v>
      </c>
      <c r="BH27" s="4" t="s">
        <v>73</v>
      </c>
      <c r="BI27" s="4" t="s">
        <v>73</v>
      </c>
      <c r="BJ27" s="4" t="s">
        <v>73</v>
      </c>
      <c r="BK27" s="4" t="s">
        <v>73</v>
      </c>
      <c r="BL27" s="4" t="s">
        <v>73</v>
      </c>
      <c r="BM27" s="4" t="s">
        <v>73</v>
      </c>
      <c r="BN27" s="4" t="s">
        <v>73</v>
      </c>
      <c r="BO27" s="4" t="s">
        <v>73</v>
      </c>
    </row>
    <row r="28" spans="1:67" x14ac:dyDescent="0.35">
      <c r="A28" s="1" t="s">
        <v>136</v>
      </c>
      <c r="B28" s="1" t="s">
        <v>95</v>
      </c>
      <c r="C28" s="1" t="s">
        <v>125</v>
      </c>
      <c r="D28" s="6">
        <f t="shared" si="0"/>
        <v>0.27331972122192383</v>
      </c>
      <c r="E28" s="40">
        <f t="shared" ref="E28" si="14">D28/(D28+D29)</f>
        <v>4.759401431368436E-2</v>
      </c>
      <c r="F28" s="4">
        <v>6.8329930305480957E-2</v>
      </c>
      <c r="G28" s="1" t="s">
        <v>68</v>
      </c>
      <c r="H28" s="1" t="s">
        <v>69</v>
      </c>
      <c r="I28" s="1" t="s">
        <v>70</v>
      </c>
      <c r="J28" s="1" t="s">
        <v>70</v>
      </c>
      <c r="K28" s="1" t="s">
        <v>71</v>
      </c>
      <c r="L28" s="1" t="s">
        <v>72</v>
      </c>
      <c r="M28" s="4">
        <v>1.3665986061096191</v>
      </c>
      <c r="N28" s="4">
        <f t="shared" si="1"/>
        <v>1.3055181503295898</v>
      </c>
      <c r="O28" s="4">
        <f t="shared" si="2"/>
        <v>1.1479109525680542E-2</v>
      </c>
      <c r="P28" s="4">
        <v>0.32637953758239746</v>
      </c>
      <c r="Q28" s="4">
        <v>2.8697773814201355E-3</v>
      </c>
      <c r="R28" s="3">
        <v>17218</v>
      </c>
      <c r="S28" s="3">
        <v>1</v>
      </c>
      <c r="T28" s="3">
        <v>17217</v>
      </c>
      <c r="U28" s="4">
        <v>0</v>
      </c>
      <c r="V28" s="4">
        <v>1</v>
      </c>
      <c r="W28" s="4">
        <v>20</v>
      </c>
      <c r="X28" s="4">
        <v>17197</v>
      </c>
      <c r="Y28" s="4">
        <v>0</v>
      </c>
      <c r="Z28" s="4" t="s">
        <v>73</v>
      </c>
      <c r="AA28" s="4" t="s">
        <v>73</v>
      </c>
      <c r="AB28" s="4" t="s">
        <v>73</v>
      </c>
      <c r="AC28" s="4" t="s">
        <v>73</v>
      </c>
      <c r="AD28" s="4" t="s">
        <v>73</v>
      </c>
      <c r="AE28" s="4" t="s">
        <v>73</v>
      </c>
      <c r="AF28" s="4" t="s">
        <v>73</v>
      </c>
      <c r="AG28" s="4">
        <v>6041.73974609375</v>
      </c>
      <c r="AH28" s="4" t="s">
        <v>73</v>
      </c>
      <c r="AI28" s="4" t="s">
        <v>73</v>
      </c>
      <c r="AJ28" s="1" t="s">
        <v>126</v>
      </c>
      <c r="AK28" s="4">
        <v>4.9972402377606438E-2</v>
      </c>
      <c r="AL28" s="4" t="s">
        <v>73</v>
      </c>
      <c r="AM28" s="4" t="s">
        <v>73</v>
      </c>
      <c r="AN28" s="4">
        <v>0.17032183199237963</v>
      </c>
      <c r="AO28" s="4">
        <v>0</v>
      </c>
      <c r="AP28" s="4">
        <v>4.759401510406045</v>
      </c>
      <c r="AQ28" s="4" t="s">
        <v>73</v>
      </c>
      <c r="AR28" s="4" t="s">
        <v>73</v>
      </c>
      <c r="AS28" s="4">
        <v>15.676023393454431</v>
      </c>
      <c r="AT28" s="4">
        <v>0</v>
      </c>
      <c r="AU28" s="4">
        <v>9907.6904296875</v>
      </c>
      <c r="AV28" s="4">
        <v>2732.1943795558168</v>
      </c>
      <c r="AW28" s="4">
        <v>2732.6111234314103</v>
      </c>
      <c r="AX28" s="1" t="s">
        <v>73</v>
      </c>
      <c r="AY28" s="1" t="s">
        <v>73</v>
      </c>
      <c r="AZ28" s="4" t="s">
        <v>73</v>
      </c>
      <c r="BA28" s="4" t="s">
        <v>73</v>
      </c>
      <c r="BB28" s="4">
        <v>0.17008055746555328</v>
      </c>
      <c r="BC28" s="4">
        <v>1.8517019227147102E-2</v>
      </c>
      <c r="BD28" s="4" t="s">
        <v>73</v>
      </c>
      <c r="BE28" s="4" t="s">
        <v>73</v>
      </c>
      <c r="BF28" s="4" t="s">
        <v>73</v>
      </c>
      <c r="BG28" s="4" t="s">
        <v>73</v>
      </c>
      <c r="BH28" s="4" t="s">
        <v>73</v>
      </c>
      <c r="BI28" s="4" t="s">
        <v>73</v>
      </c>
      <c r="BJ28" s="4">
        <v>0.10651137982497755</v>
      </c>
      <c r="BK28" s="4">
        <v>0</v>
      </c>
      <c r="BL28" s="4" t="s">
        <v>73</v>
      </c>
      <c r="BM28" s="4" t="s">
        <v>73</v>
      </c>
      <c r="BN28" s="4">
        <v>9.8879230200035106</v>
      </c>
      <c r="BO28" s="4">
        <v>0</v>
      </c>
    </row>
    <row r="29" spans="1:67" x14ac:dyDescent="0.35">
      <c r="A29" s="1" t="s">
        <v>136</v>
      </c>
      <c r="B29" s="1" t="s">
        <v>95</v>
      </c>
      <c r="C29" s="1" t="s">
        <v>126</v>
      </c>
      <c r="D29" s="6">
        <f t="shared" si="0"/>
        <v>5.4694133758544918</v>
      </c>
      <c r="E29" s="41"/>
      <c r="F29" s="4">
        <v>1.3673533201217651</v>
      </c>
      <c r="G29" s="1" t="s">
        <v>68</v>
      </c>
      <c r="H29" s="1" t="s">
        <v>69</v>
      </c>
      <c r="I29" s="1" t="s">
        <v>70</v>
      </c>
      <c r="J29" s="1" t="s">
        <v>70</v>
      </c>
      <c r="K29" s="1" t="s">
        <v>71</v>
      </c>
      <c r="L29" s="1" t="s">
        <v>75</v>
      </c>
      <c r="M29" s="4">
        <v>27.347066879272461</v>
      </c>
      <c r="N29" s="4">
        <f t="shared" si="1"/>
        <v>8.2445611953735352</v>
      </c>
      <c r="O29" s="4">
        <f t="shared" si="2"/>
        <v>3.400954008102417</v>
      </c>
      <c r="P29" s="4">
        <v>2.0611402988433838</v>
      </c>
      <c r="Q29" s="4">
        <v>0.85023850202560425</v>
      </c>
      <c r="R29" s="3">
        <v>17218</v>
      </c>
      <c r="S29" s="3">
        <v>20</v>
      </c>
      <c r="T29" s="3">
        <v>17198</v>
      </c>
      <c r="U29" s="4">
        <v>0</v>
      </c>
      <c r="V29" s="4">
        <v>1</v>
      </c>
      <c r="W29" s="4">
        <v>20</v>
      </c>
      <c r="X29" s="4">
        <v>17197</v>
      </c>
      <c r="Y29" s="4">
        <v>0</v>
      </c>
      <c r="Z29" s="4" t="s">
        <v>73</v>
      </c>
      <c r="AA29" s="4" t="s">
        <v>73</v>
      </c>
      <c r="AB29" s="4" t="s">
        <v>73</v>
      </c>
      <c r="AC29" s="4" t="s">
        <v>73</v>
      </c>
      <c r="AD29" s="4" t="s">
        <v>73</v>
      </c>
      <c r="AE29" s="4" t="s">
        <v>73</v>
      </c>
      <c r="AF29" s="4" t="s">
        <v>73</v>
      </c>
      <c r="AG29" s="4">
        <v>4013.516845703125</v>
      </c>
      <c r="AH29" s="4" t="s">
        <v>73</v>
      </c>
      <c r="AI29" s="4" t="s">
        <v>73</v>
      </c>
      <c r="AJ29" s="1" t="s">
        <v>73</v>
      </c>
      <c r="AK29" s="4" t="s">
        <v>73</v>
      </c>
      <c r="AL29" s="4" t="s">
        <v>73</v>
      </c>
      <c r="AM29" s="4" t="s">
        <v>73</v>
      </c>
      <c r="AN29" s="4" t="s">
        <v>73</v>
      </c>
      <c r="AO29" s="4" t="s">
        <v>73</v>
      </c>
      <c r="AP29" s="4" t="s">
        <v>73</v>
      </c>
      <c r="AQ29" s="4" t="s">
        <v>73</v>
      </c>
      <c r="AR29" s="4" t="s">
        <v>73</v>
      </c>
      <c r="AS29" s="4" t="s">
        <v>73</v>
      </c>
      <c r="AT29" s="4" t="s">
        <v>73</v>
      </c>
      <c r="AU29" s="4">
        <v>6275.4683105468748</v>
      </c>
      <c r="AV29" s="4">
        <v>2102.014202651596</v>
      </c>
      <c r="AW29" s="4">
        <v>2106.8619830069169</v>
      </c>
      <c r="AX29" s="1" t="s">
        <v>73</v>
      </c>
      <c r="AY29" s="1" t="s">
        <v>73</v>
      </c>
      <c r="AZ29" s="4" t="s">
        <v>73</v>
      </c>
      <c r="BA29" s="4" t="s">
        <v>73</v>
      </c>
      <c r="BB29" s="4">
        <v>1.6960967779159546</v>
      </c>
      <c r="BC29" s="4">
        <v>1.0841805934906006</v>
      </c>
      <c r="BD29" s="4" t="s">
        <v>73</v>
      </c>
      <c r="BE29" s="4" t="s">
        <v>73</v>
      </c>
      <c r="BF29" s="4" t="s">
        <v>73</v>
      </c>
      <c r="BG29" s="4" t="s">
        <v>73</v>
      </c>
      <c r="BH29" s="4" t="s">
        <v>73</v>
      </c>
      <c r="BI29" s="4" t="s">
        <v>73</v>
      </c>
      <c r="BJ29" s="4" t="s">
        <v>73</v>
      </c>
      <c r="BK29" s="4" t="s">
        <v>73</v>
      </c>
      <c r="BL29" s="4" t="s">
        <v>73</v>
      </c>
      <c r="BM29" s="4" t="s">
        <v>73</v>
      </c>
      <c r="BN29" s="4" t="s">
        <v>73</v>
      </c>
      <c r="BO29" s="4" t="s">
        <v>73</v>
      </c>
    </row>
    <row r="30" spans="1:67" x14ac:dyDescent="0.35">
      <c r="A30" s="1" t="s">
        <v>154</v>
      </c>
      <c r="B30" s="1" t="s">
        <v>95</v>
      </c>
      <c r="C30" s="1" t="s">
        <v>143</v>
      </c>
      <c r="D30" s="6">
        <f t="shared" si="0"/>
        <v>0.28276295661926271</v>
      </c>
      <c r="E30" s="40">
        <f t="shared" ref="E30" si="15">D30/(D30+D31)</f>
        <v>2.6999364746701452E-2</v>
      </c>
      <c r="F30" s="4">
        <v>7.0690736174583435E-2</v>
      </c>
      <c r="G30" s="1" t="s">
        <v>68</v>
      </c>
      <c r="H30" s="1" t="s">
        <v>69</v>
      </c>
      <c r="I30" s="1" t="s">
        <v>70</v>
      </c>
      <c r="J30" s="1" t="s">
        <v>70</v>
      </c>
      <c r="K30" s="1" t="s">
        <v>71</v>
      </c>
      <c r="L30" s="1" t="s">
        <v>72</v>
      </c>
      <c r="M30" s="4">
        <v>1.4138147830963135</v>
      </c>
      <c r="N30" s="4">
        <f t="shared" si="1"/>
        <v>1.3506290912628174</v>
      </c>
      <c r="O30" s="4">
        <f t="shared" si="2"/>
        <v>1.1875701136887074E-2</v>
      </c>
      <c r="P30" s="4">
        <v>0.33765727281570435</v>
      </c>
      <c r="Q30" s="4">
        <v>2.9689252842217684E-3</v>
      </c>
      <c r="R30" s="3">
        <v>16643</v>
      </c>
      <c r="S30" s="3">
        <v>1</v>
      </c>
      <c r="T30" s="3">
        <v>16642</v>
      </c>
      <c r="U30" s="4">
        <v>0</v>
      </c>
      <c r="V30" s="4">
        <v>1</v>
      </c>
      <c r="W30" s="4">
        <v>36</v>
      </c>
      <c r="X30" s="4">
        <v>16606</v>
      </c>
      <c r="Y30" s="4">
        <v>0</v>
      </c>
      <c r="Z30" s="4" t="s">
        <v>73</v>
      </c>
      <c r="AA30" s="4" t="s">
        <v>73</v>
      </c>
      <c r="AB30" s="4" t="s">
        <v>73</v>
      </c>
      <c r="AC30" s="4" t="s">
        <v>73</v>
      </c>
      <c r="AD30" s="4" t="s">
        <v>73</v>
      </c>
      <c r="AE30" s="4" t="s">
        <v>73</v>
      </c>
      <c r="AF30" s="4" t="s">
        <v>73</v>
      </c>
      <c r="AG30" s="4">
        <v>5000</v>
      </c>
      <c r="AH30" s="4" t="s">
        <v>73</v>
      </c>
      <c r="AI30" s="4" t="s">
        <v>73</v>
      </c>
      <c r="AJ30" s="1" t="s">
        <v>144</v>
      </c>
      <c r="AK30" s="4">
        <v>2.7748557020637173E-2</v>
      </c>
      <c r="AL30" s="4" t="s">
        <v>73</v>
      </c>
      <c r="AM30" s="4" t="s">
        <v>73</v>
      </c>
      <c r="AN30" s="4">
        <v>9.4067563163377638E-2</v>
      </c>
      <c r="AO30" s="4">
        <v>0</v>
      </c>
      <c r="AP30" s="4">
        <v>2.6999363639174616</v>
      </c>
      <c r="AQ30" s="4" t="s">
        <v>73</v>
      </c>
      <c r="AR30" s="4" t="s">
        <v>73</v>
      </c>
      <c r="AS30" s="4">
        <v>8.9785572132394833</v>
      </c>
      <c r="AT30" s="4">
        <v>0</v>
      </c>
      <c r="AU30" s="4">
        <v>5708.28857421875</v>
      </c>
      <c r="AV30" s="4">
        <v>3465.1657373469375</v>
      </c>
      <c r="AW30" s="4">
        <v>3465.3005161029841</v>
      </c>
      <c r="AX30" s="1" t="s">
        <v>73</v>
      </c>
      <c r="AY30" s="1" t="s">
        <v>73</v>
      </c>
      <c r="AZ30" s="4" t="s">
        <v>73</v>
      </c>
      <c r="BA30" s="4" t="s">
        <v>73</v>
      </c>
      <c r="BB30" s="4">
        <v>0.17595711350440979</v>
      </c>
      <c r="BC30" s="4">
        <v>1.9156770780682564E-2</v>
      </c>
      <c r="BD30" s="4" t="s">
        <v>73</v>
      </c>
      <c r="BE30" s="4" t="s">
        <v>73</v>
      </c>
      <c r="BF30" s="4" t="s">
        <v>73</v>
      </c>
      <c r="BG30" s="4" t="s">
        <v>73</v>
      </c>
      <c r="BH30" s="4" t="s">
        <v>73</v>
      </c>
      <c r="BI30" s="4" t="s">
        <v>73</v>
      </c>
      <c r="BJ30" s="4">
        <v>5.886798875181945E-2</v>
      </c>
      <c r="BK30" s="4">
        <v>0</v>
      </c>
      <c r="BL30" s="4" t="s">
        <v>73</v>
      </c>
      <c r="BM30" s="4" t="s">
        <v>73</v>
      </c>
      <c r="BN30" s="4">
        <v>5.6461070659620107</v>
      </c>
      <c r="BO30" s="4">
        <v>0</v>
      </c>
    </row>
    <row r="31" spans="1:67" x14ac:dyDescent="0.35">
      <c r="A31" s="1" t="s">
        <v>154</v>
      </c>
      <c r="B31" s="1" t="s">
        <v>95</v>
      </c>
      <c r="C31" s="1" t="s">
        <v>144</v>
      </c>
      <c r="D31" s="6">
        <f t="shared" si="0"/>
        <v>10.190185546875</v>
      </c>
      <c r="E31" s="41"/>
      <c r="F31" s="4">
        <v>2.54754638671875</v>
      </c>
      <c r="G31" s="1" t="s">
        <v>68</v>
      </c>
      <c r="H31" s="1" t="s">
        <v>69</v>
      </c>
      <c r="I31" s="1" t="s">
        <v>70</v>
      </c>
      <c r="J31" s="1" t="s">
        <v>70</v>
      </c>
      <c r="K31" s="1" t="s">
        <v>71</v>
      </c>
      <c r="L31" s="1" t="s">
        <v>75</v>
      </c>
      <c r="M31" s="4">
        <v>50.950927734375</v>
      </c>
      <c r="N31" s="4">
        <f t="shared" si="1"/>
        <v>13.906315803527832</v>
      </c>
      <c r="O31" s="4">
        <f t="shared" si="2"/>
        <v>7.2050065994262695</v>
      </c>
      <c r="P31" s="4">
        <v>3.476578950881958</v>
      </c>
      <c r="Q31" s="4">
        <v>1.8012516498565674</v>
      </c>
      <c r="R31" s="3">
        <v>16643</v>
      </c>
      <c r="S31" s="3">
        <v>36</v>
      </c>
      <c r="T31" s="3">
        <v>16607</v>
      </c>
      <c r="U31" s="4">
        <v>0</v>
      </c>
      <c r="V31" s="4">
        <v>1</v>
      </c>
      <c r="W31" s="4">
        <v>36</v>
      </c>
      <c r="X31" s="4">
        <v>16606</v>
      </c>
      <c r="Y31" s="4">
        <v>0</v>
      </c>
      <c r="Z31" s="4" t="s">
        <v>73</v>
      </c>
      <c r="AA31" s="4" t="s">
        <v>73</v>
      </c>
      <c r="AB31" s="4" t="s">
        <v>73</v>
      </c>
      <c r="AC31" s="4" t="s">
        <v>73</v>
      </c>
      <c r="AD31" s="4" t="s">
        <v>73</v>
      </c>
      <c r="AE31" s="4" t="s">
        <v>73</v>
      </c>
      <c r="AF31" s="4" t="s">
        <v>73</v>
      </c>
      <c r="AG31" s="4">
        <v>3400</v>
      </c>
      <c r="AH31" s="4" t="s">
        <v>73</v>
      </c>
      <c r="AI31" s="4" t="s">
        <v>73</v>
      </c>
      <c r="AJ31" s="1" t="s">
        <v>73</v>
      </c>
      <c r="AK31" s="4" t="s">
        <v>73</v>
      </c>
      <c r="AL31" s="4" t="s">
        <v>73</v>
      </c>
      <c r="AM31" s="4" t="s">
        <v>73</v>
      </c>
      <c r="AN31" s="4" t="s">
        <v>73</v>
      </c>
      <c r="AO31" s="4" t="s">
        <v>73</v>
      </c>
      <c r="AP31" s="4" t="s">
        <v>73</v>
      </c>
      <c r="AQ31" s="4" t="s">
        <v>73</v>
      </c>
      <c r="AR31" s="4" t="s">
        <v>73</v>
      </c>
      <c r="AS31" s="4" t="s">
        <v>73</v>
      </c>
      <c r="AT31" s="4" t="s">
        <v>73</v>
      </c>
      <c r="AU31" s="4">
        <v>3947.0040147569443</v>
      </c>
      <c r="AV31" s="4">
        <v>2679.3202227940874</v>
      </c>
      <c r="AW31" s="4">
        <v>2682.0623135535971</v>
      </c>
      <c r="AX31" s="1" t="s">
        <v>73</v>
      </c>
      <c r="AY31" s="1" t="s">
        <v>73</v>
      </c>
      <c r="AZ31" s="4" t="s">
        <v>73</v>
      </c>
      <c r="BA31" s="4" t="s">
        <v>73</v>
      </c>
      <c r="BB31" s="4">
        <v>2.9951393604278564</v>
      </c>
      <c r="BC31" s="4">
        <v>2.1470746994018555</v>
      </c>
      <c r="BD31" s="4" t="s">
        <v>73</v>
      </c>
      <c r="BE31" s="4" t="s">
        <v>73</v>
      </c>
      <c r="BF31" s="4" t="s">
        <v>73</v>
      </c>
      <c r="BG31" s="4" t="s">
        <v>73</v>
      </c>
      <c r="BH31" s="4" t="s">
        <v>73</v>
      </c>
      <c r="BI31" s="4" t="s">
        <v>73</v>
      </c>
      <c r="BJ31" s="4" t="s">
        <v>73</v>
      </c>
      <c r="BK31" s="4" t="s">
        <v>73</v>
      </c>
      <c r="BL31" s="4" t="s">
        <v>73</v>
      </c>
      <c r="BM31" s="4" t="s">
        <v>73</v>
      </c>
      <c r="BN31" s="4" t="s">
        <v>73</v>
      </c>
      <c r="BO31" s="4" t="s">
        <v>73</v>
      </c>
    </row>
    <row r="32" spans="1:67" x14ac:dyDescent="0.35">
      <c r="A32" s="1" t="s">
        <v>118</v>
      </c>
      <c r="B32" s="1" t="s">
        <v>95</v>
      </c>
      <c r="C32" s="1" t="s">
        <v>107</v>
      </c>
      <c r="D32" s="6">
        <f t="shared" si="0"/>
        <v>1.8416782379150392</v>
      </c>
      <c r="E32" s="40">
        <f t="shared" ref="E32" si="16">D32/(D32+D33)</f>
        <v>0.16655790729934572</v>
      </c>
      <c r="F32" s="4">
        <v>0.46041953563690186</v>
      </c>
      <c r="G32" s="1" t="s">
        <v>68</v>
      </c>
      <c r="H32" s="1" t="s">
        <v>69</v>
      </c>
      <c r="I32" s="1" t="s">
        <v>70</v>
      </c>
      <c r="J32" s="1" t="s">
        <v>70</v>
      </c>
      <c r="K32" s="1" t="s">
        <v>71</v>
      </c>
      <c r="L32" s="1" t="s">
        <v>72</v>
      </c>
      <c r="M32" s="4">
        <v>9.2083911895751953</v>
      </c>
      <c r="N32" s="4">
        <f t="shared" si="1"/>
        <v>3.5872020721435547</v>
      </c>
      <c r="O32" s="4">
        <f t="shared" si="2"/>
        <v>0.78236204385757446</v>
      </c>
      <c r="P32" s="4">
        <v>0.89680051803588867</v>
      </c>
      <c r="Q32" s="4">
        <v>0.19559051096439362</v>
      </c>
      <c r="R32" s="3">
        <v>17890</v>
      </c>
      <c r="S32" s="3">
        <v>7</v>
      </c>
      <c r="T32" s="3">
        <v>17883</v>
      </c>
      <c r="U32" s="4">
        <v>0</v>
      </c>
      <c r="V32" s="4">
        <v>7</v>
      </c>
      <c r="W32" s="4">
        <v>35</v>
      </c>
      <c r="X32" s="4">
        <v>17848</v>
      </c>
      <c r="Y32" s="4">
        <v>0</v>
      </c>
      <c r="Z32" s="4" t="s">
        <v>73</v>
      </c>
      <c r="AA32" s="4" t="s">
        <v>73</v>
      </c>
      <c r="AB32" s="4" t="s">
        <v>73</v>
      </c>
      <c r="AC32" s="4" t="s">
        <v>73</v>
      </c>
      <c r="AD32" s="4" t="s">
        <v>73</v>
      </c>
      <c r="AE32" s="4" t="s">
        <v>73</v>
      </c>
      <c r="AF32" s="4" t="s">
        <v>73</v>
      </c>
      <c r="AG32" s="4">
        <v>5166.33251953125</v>
      </c>
      <c r="AH32" s="4" t="s">
        <v>73</v>
      </c>
      <c r="AI32" s="4" t="s">
        <v>73</v>
      </c>
      <c r="AJ32" s="1" t="s">
        <v>108</v>
      </c>
      <c r="AK32" s="4">
        <v>0.19984339659974104</v>
      </c>
      <c r="AL32" s="4" t="s">
        <v>73</v>
      </c>
      <c r="AM32" s="4" t="s">
        <v>73</v>
      </c>
      <c r="AN32" s="4">
        <v>0.36597513952302513</v>
      </c>
      <c r="AO32" s="4">
        <v>3.3711653676456954E-2</v>
      </c>
      <c r="AP32" s="4">
        <v>16.655790011103203</v>
      </c>
      <c r="AQ32" s="4" t="s">
        <v>73</v>
      </c>
      <c r="AR32" s="4" t="s">
        <v>73</v>
      </c>
      <c r="AS32" s="4">
        <v>28.195728395777731</v>
      </c>
      <c r="AT32" s="4">
        <v>5.1158516264286771</v>
      </c>
      <c r="AU32" s="4">
        <v>9606.8609793526794</v>
      </c>
      <c r="AV32" s="4">
        <v>3031.7120655735807</v>
      </c>
      <c r="AW32" s="4">
        <v>3034.2847901345931</v>
      </c>
      <c r="AX32" s="1" t="s">
        <v>73</v>
      </c>
      <c r="AY32" s="1" t="s">
        <v>73</v>
      </c>
      <c r="AZ32" s="4" t="s">
        <v>73</v>
      </c>
      <c r="BA32" s="4" t="s">
        <v>73</v>
      </c>
      <c r="BB32" s="4">
        <v>0.65858691930770874</v>
      </c>
      <c r="BC32" s="4">
        <v>0.3066851794719696</v>
      </c>
      <c r="BD32" s="4" t="s">
        <v>73</v>
      </c>
      <c r="BE32" s="4" t="s">
        <v>73</v>
      </c>
      <c r="BF32" s="4" t="s">
        <v>73</v>
      </c>
      <c r="BG32" s="4" t="s">
        <v>73</v>
      </c>
      <c r="BH32" s="4" t="s">
        <v>73</v>
      </c>
      <c r="BI32" s="4" t="s">
        <v>73</v>
      </c>
      <c r="BJ32" s="4">
        <v>0.28333356597461512</v>
      </c>
      <c r="BK32" s="4">
        <v>0.11635322722486695</v>
      </c>
      <c r="BL32" s="4" t="s">
        <v>73</v>
      </c>
      <c r="BM32" s="4" t="s">
        <v>73</v>
      </c>
      <c r="BN32" s="4">
        <v>22.45523202837618</v>
      </c>
      <c r="BO32" s="4">
        <v>10.856347993830221</v>
      </c>
    </row>
    <row r="33" spans="1:67" x14ac:dyDescent="0.35">
      <c r="A33" s="1" t="s">
        <v>118</v>
      </c>
      <c r="B33" s="1" t="s">
        <v>95</v>
      </c>
      <c r="C33" s="1" t="s">
        <v>108</v>
      </c>
      <c r="D33" s="6">
        <f t="shared" si="0"/>
        <v>9.215606689453125</v>
      </c>
      <c r="E33" s="41"/>
      <c r="F33" s="4">
        <v>2.3039016723632813</v>
      </c>
      <c r="G33" s="1" t="s">
        <v>68</v>
      </c>
      <c r="H33" s="1" t="s">
        <v>69</v>
      </c>
      <c r="I33" s="1" t="s">
        <v>70</v>
      </c>
      <c r="J33" s="1" t="s">
        <v>70</v>
      </c>
      <c r="K33" s="1" t="s">
        <v>71</v>
      </c>
      <c r="L33" s="1" t="s">
        <v>75</v>
      </c>
      <c r="M33" s="4">
        <v>46.078033447265625</v>
      </c>
      <c r="N33" s="4">
        <f t="shared" si="1"/>
        <v>12.628642082214355</v>
      </c>
      <c r="O33" s="4">
        <f t="shared" si="2"/>
        <v>6.4822187423706055</v>
      </c>
      <c r="P33" s="4">
        <v>3.1571605205535889</v>
      </c>
      <c r="Q33" s="4">
        <v>1.6205546855926514</v>
      </c>
      <c r="R33" s="3">
        <v>17890</v>
      </c>
      <c r="S33" s="3">
        <v>35</v>
      </c>
      <c r="T33" s="3">
        <v>17855</v>
      </c>
      <c r="U33" s="4">
        <v>0</v>
      </c>
      <c r="V33" s="4">
        <v>7</v>
      </c>
      <c r="W33" s="4">
        <v>35</v>
      </c>
      <c r="X33" s="4">
        <v>17848</v>
      </c>
      <c r="Y33" s="4">
        <v>0</v>
      </c>
      <c r="Z33" s="4" t="s">
        <v>73</v>
      </c>
      <c r="AA33" s="4" t="s">
        <v>73</v>
      </c>
      <c r="AB33" s="4" t="s">
        <v>73</v>
      </c>
      <c r="AC33" s="4" t="s">
        <v>73</v>
      </c>
      <c r="AD33" s="4" t="s">
        <v>73</v>
      </c>
      <c r="AE33" s="4" t="s">
        <v>73</v>
      </c>
      <c r="AF33" s="4" t="s">
        <v>73</v>
      </c>
      <c r="AG33" s="4">
        <v>3459.26171875</v>
      </c>
      <c r="AH33" s="4" t="s">
        <v>73</v>
      </c>
      <c r="AI33" s="4" t="s">
        <v>73</v>
      </c>
      <c r="AJ33" s="1" t="s">
        <v>73</v>
      </c>
      <c r="AK33" s="4" t="s">
        <v>73</v>
      </c>
      <c r="AL33" s="4" t="s">
        <v>73</v>
      </c>
      <c r="AM33" s="4" t="s">
        <v>73</v>
      </c>
      <c r="AN33" s="4" t="s">
        <v>73</v>
      </c>
      <c r="AO33" s="4" t="s">
        <v>73</v>
      </c>
      <c r="AP33" s="4" t="s">
        <v>73</v>
      </c>
      <c r="AQ33" s="4" t="s">
        <v>73</v>
      </c>
      <c r="AR33" s="4" t="s">
        <v>73</v>
      </c>
      <c r="AS33" s="4" t="s">
        <v>73</v>
      </c>
      <c r="AT33" s="4" t="s">
        <v>73</v>
      </c>
      <c r="AU33" s="4">
        <v>5548.1532784598212</v>
      </c>
      <c r="AV33" s="4">
        <v>2211.5058138695395</v>
      </c>
      <c r="AW33" s="4">
        <v>2218.0336317152778</v>
      </c>
      <c r="AX33" s="1" t="s">
        <v>73</v>
      </c>
      <c r="AY33" s="1" t="s">
        <v>73</v>
      </c>
      <c r="AZ33" s="4" t="s">
        <v>73</v>
      </c>
      <c r="BA33" s="4" t="s">
        <v>73</v>
      </c>
      <c r="BB33" s="4">
        <v>2.7147336006164551</v>
      </c>
      <c r="BC33" s="4">
        <v>1.9368844032287598</v>
      </c>
      <c r="BD33" s="4" t="s">
        <v>73</v>
      </c>
      <c r="BE33" s="4" t="s">
        <v>73</v>
      </c>
      <c r="BF33" s="4" t="s">
        <v>73</v>
      </c>
      <c r="BG33" s="4" t="s">
        <v>73</v>
      </c>
      <c r="BH33" s="4" t="s">
        <v>73</v>
      </c>
      <c r="BI33" s="4" t="s">
        <v>73</v>
      </c>
      <c r="BJ33" s="4" t="s">
        <v>73</v>
      </c>
      <c r="BK33" s="4" t="s">
        <v>73</v>
      </c>
      <c r="BL33" s="4" t="s">
        <v>73</v>
      </c>
      <c r="BM33" s="4" t="s">
        <v>73</v>
      </c>
      <c r="BN33" s="4" t="s">
        <v>73</v>
      </c>
      <c r="BO33" s="4" t="s">
        <v>73</v>
      </c>
    </row>
    <row r="34" spans="1:67" x14ac:dyDescent="0.35">
      <c r="A34" s="1" t="s">
        <v>86</v>
      </c>
      <c r="B34" s="1" t="s">
        <v>87</v>
      </c>
      <c r="C34" s="1" t="s">
        <v>67</v>
      </c>
      <c r="D34" s="6">
        <f t="shared" ref="D34:D65" si="17">M34/5</f>
        <v>11.338887023925782</v>
      </c>
      <c r="E34" s="40">
        <f t="shared" ref="E34" si="18">D34/(D34+D35)</f>
        <v>0.69711354741067699</v>
      </c>
      <c r="F34" s="4">
        <v>2.8347218036651611</v>
      </c>
      <c r="G34" s="1" t="s">
        <v>68</v>
      </c>
      <c r="H34" s="1" t="s">
        <v>69</v>
      </c>
      <c r="I34" s="1" t="s">
        <v>70</v>
      </c>
      <c r="J34" s="1" t="s">
        <v>70</v>
      </c>
      <c r="K34" s="1" t="s">
        <v>71</v>
      </c>
      <c r="L34" s="1" t="s">
        <v>72</v>
      </c>
      <c r="M34" s="4">
        <v>56.694435119628906</v>
      </c>
      <c r="N34" s="4">
        <f t="shared" ref="N34:N65" si="19">P34*4</f>
        <v>14.951868057250977</v>
      </c>
      <c r="O34" s="4">
        <f t="shared" ref="O34:O65" si="20">Q34*4</f>
        <v>8.3622503280639648</v>
      </c>
      <c r="P34" s="4">
        <v>3.7379670143127441</v>
      </c>
      <c r="Q34" s="4">
        <v>2.0905625820159912</v>
      </c>
      <c r="R34" s="3">
        <v>19114</v>
      </c>
      <c r="S34" s="3">
        <v>46</v>
      </c>
      <c r="T34" s="3">
        <v>19068</v>
      </c>
      <c r="U34" s="4">
        <v>0</v>
      </c>
      <c r="V34" s="4">
        <v>46</v>
      </c>
      <c r="W34" s="4">
        <v>20</v>
      </c>
      <c r="X34" s="4">
        <v>19048</v>
      </c>
      <c r="Y34" s="4">
        <v>0</v>
      </c>
      <c r="Z34" s="4" t="s">
        <v>73</v>
      </c>
      <c r="AA34" s="4" t="s">
        <v>73</v>
      </c>
      <c r="AB34" s="4" t="s">
        <v>73</v>
      </c>
      <c r="AC34" s="4" t="s">
        <v>73</v>
      </c>
      <c r="AD34" s="4" t="s">
        <v>73</v>
      </c>
      <c r="AE34" s="4" t="s">
        <v>73</v>
      </c>
      <c r="AF34" s="4" t="s">
        <v>73</v>
      </c>
      <c r="AG34" s="4">
        <v>3422.08984375</v>
      </c>
      <c r="AH34" s="4" t="s">
        <v>73</v>
      </c>
      <c r="AI34" s="4" t="s">
        <v>73</v>
      </c>
      <c r="AJ34" s="1" t="s">
        <v>74</v>
      </c>
      <c r="AK34" s="4">
        <v>2.3015673140133353</v>
      </c>
      <c r="AL34" s="4" t="s">
        <v>73</v>
      </c>
      <c r="AM34" s="4" t="s">
        <v>73</v>
      </c>
      <c r="AN34" s="4">
        <v>3.5204690155678824</v>
      </c>
      <c r="AO34" s="4">
        <v>1.0826656124587881</v>
      </c>
      <c r="AP34" s="4">
        <v>69.71135509624321</v>
      </c>
      <c r="AQ34" s="4" t="s">
        <v>73</v>
      </c>
      <c r="AR34" s="4" t="s">
        <v>73</v>
      </c>
      <c r="AS34" s="4">
        <v>80.893583807519306</v>
      </c>
      <c r="AT34" s="4">
        <v>58.529126384967114</v>
      </c>
      <c r="AU34" s="4">
        <v>3669.2636028787365</v>
      </c>
      <c r="AV34" s="4">
        <v>3043.3004778539307</v>
      </c>
      <c r="AW34" s="4">
        <v>3044.8069288192692</v>
      </c>
      <c r="AX34" s="1" t="s">
        <v>73</v>
      </c>
      <c r="AY34" s="1" t="s">
        <v>73</v>
      </c>
      <c r="AZ34" s="4" t="s">
        <v>73</v>
      </c>
      <c r="BA34" s="4" t="s">
        <v>73</v>
      </c>
      <c r="BB34" s="4">
        <v>3.2724318504333496</v>
      </c>
      <c r="BC34" s="4">
        <v>2.4380044937133789</v>
      </c>
      <c r="BD34" s="4" t="s">
        <v>73</v>
      </c>
      <c r="BE34" s="4" t="s">
        <v>73</v>
      </c>
      <c r="BF34" s="4" t="s">
        <v>73</v>
      </c>
      <c r="BG34" s="4" t="s">
        <v>73</v>
      </c>
      <c r="BH34" s="4" t="s">
        <v>73</v>
      </c>
      <c r="BI34" s="4" t="s">
        <v>73</v>
      </c>
      <c r="BJ34" s="4">
        <v>2.9179585182446113</v>
      </c>
      <c r="BK34" s="4">
        <v>1.685176109782059</v>
      </c>
      <c r="BL34" s="4" t="s">
        <v>73</v>
      </c>
      <c r="BM34" s="4" t="s">
        <v>73</v>
      </c>
      <c r="BN34" s="4">
        <v>75.366140393976735</v>
      </c>
      <c r="BO34" s="4">
        <v>64.056569798509685</v>
      </c>
    </row>
    <row r="35" spans="1:67" x14ac:dyDescent="0.35">
      <c r="A35" s="1" t="s">
        <v>86</v>
      </c>
      <c r="B35" s="1" t="s">
        <v>87</v>
      </c>
      <c r="C35" s="1" t="s">
        <v>74</v>
      </c>
      <c r="D35" s="6">
        <f t="shared" si="17"/>
        <v>4.9265937805175781</v>
      </c>
      <c r="E35" s="41"/>
      <c r="F35" s="4">
        <v>1.2316484451293945</v>
      </c>
      <c r="G35" s="1" t="s">
        <v>68</v>
      </c>
      <c r="H35" s="1" t="s">
        <v>69</v>
      </c>
      <c r="I35" s="1" t="s">
        <v>70</v>
      </c>
      <c r="J35" s="1" t="s">
        <v>70</v>
      </c>
      <c r="K35" s="1" t="s">
        <v>71</v>
      </c>
      <c r="L35" s="1" t="s">
        <v>75</v>
      </c>
      <c r="M35" s="4">
        <v>24.632968902587891</v>
      </c>
      <c r="N35" s="4">
        <f t="shared" si="19"/>
        <v>7.4261026382446289</v>
      </c>
      <c r="O35" s="4">
        <f t="shared" si="20"/>
        <v>3.0634889602661133</v>
      </c>
      <c r="P35" s="4">
        <v>1.8565256595611572</v>
      </c>
      <c r="Q35" s="4">
        <v>0.76587224006652832</v>
      </c>
      <c r="R35" s="3">
        <v>19114</v>
      </c>
      <c r="S35" s="3">
        <v>20</v>
      </c>
      <c r="T35" s="3">
        <v>19094</v>
      </c>
      <c r="U35" s="4">
        <v>0</v>
      </c>
      <c r="V35" s="4">
        <v>46</v>
      </c>
      <c r="W35" s="4">
        <v>20</v>
      </c>
      <c r="X35" s="4">
        <v>19048</v>
      </c>
      <c r="Y35" s="4">
        <v>0</v>
      </c>
      <c r="Z35" s="4" t="s">
        <v>73</v>
      </c>
      <c r="AA35" s="4" t="s">
        <v>73</v>
      </c>
      <c r="AB35" s="4" t="s">
        <v>73</v>
      </c>
      <c r="AC35" s="4" t="s">
        <v>73</v>
      </c>
      <c r="AD35" s="4" t="s">
        <v>73</v>
      </c>
      <c r="AE35" s="4" t="s">
        <v>73</v>
      </c>
      <c r="AF35" s="4" t="s">
        <v>73</v>
      </c>
      <c r="AG35" s="4">
        <v>4000</v>
      </c>
      <c r="AH35" s="4" t="s">
        <v>73</v>
      </c>
      <c r="AI35" s="4" t="s">
        <v>73</v>
      </c>
      <c r="AJ35" s="1" t="s">
        <v>73</v>
      </c>
      <c r="AK35" s="4" t="s">
        <v>73</v>
      </c>
      <c r="AL35" s="4" t="s">
        <v>73</v>
      </c>
      <c r="AM35" s="4" t="s">
        <v>73</v>
      </c>
      <c r="AN35" s="4" t="s">
        <v>73</v>
      </c>
      <c r="AO35" s="4" t="s">
        <v>73</v>
      </c>
      <c r="AP35" s="4" t="s">
        <v>73</v>
      </c>
      <c r="AQ35" s="4" t="s">
        <v>73</v>
      </c>
      <c r="AR35" s="4" t="s">
        <v>73</v>
      </c>
      <c r="AS35" s="4" t="s">
        <v>73</v>
      </c>
      <c r="AT35" s="4" t="s">
        <v>73</v>
      </c>
      <c r="AU35" s="4">
        <v>5555.4214355468748</v>
      </c>
      <c r="AV35" s="4">
        <v>2670.4333067051189</v>
      </c>
      <c r="AW35" s="4">
        <v>2673.4520240106012</v>
      </c>
      <c r="AX35" s="1" t="s">
        <v>73</v>
      </c>
      <c r="AY35" s="1" t="s">
        <v>73</v>
      </c>
      <c r="AZ35" s="4" t="s">
        <v>73</v>
      </c>
      <c r="BA35" s="4" t="s">
        <v>73</v>
      </c>
      <c r="BB35" s="4">
        <v>1.5277442932128906</v>
      </c>
      <c r="BC35" s="4">
        <v>0.97659140825271606</v>
      </c>
      <c r="BD35" s="4" t="s">
        <v>73</v>
      </c>
      <c r="BE35" s="4" t="s">
        <v>73</v>
      </c>
      <c r="BF35" s="4" t="s">
        <v>73</v>
      </c>
      <c r="BG35" s="4" t="s">
        <v>73</v>
      </c>
      <c r="BH35" s="4" t="s">
        <v>73</v>
      </c>
      <c r="BI35" s="4" t="s">
        <v>73</v>
      </c>
      <c r="BJ35" s="4" t="s">
        <v>73</v>
      </c>
      <c r="BK35" s="4" t="s">
        <v>73</v>
      </c>
      <c r="BL35" s="4" t="s">
        <v>73</v>
      </c>
      <c r="BM35" s="4" t="s">
        <v>73</v>
      </c>
      <c r="BN35" s="4" t="s">
        <v>73</v>
      </c>
      <c r="BO35" s="4" t="s">
        <v>73</v>
      </c>
    </row>
    <row r="36" spans="1:67" x14ac:dyDescent="0.35">
      <c r="A36" s="1" t="s">
        <v>132</v>
      </c>
      <c r="B36" s="1" t="s">
        <v>87</v>
      </c>
      <c r="C36" s="1" t="s">
        <v>125</v>
      </c>
      <c r="D36" s="6">
        <f t="shared" si="17"/>
        <v>0</v>
      </c>
      <c r="E36" s="40">
        <f t="shared" ref="E36" si="21">D36/(D36+D37)</f>
        <v>0</v>
      </c>
      <c r="F36" s="4">
        <v>0</v>
      </c>
      <c r="G36" s="1" t="s">
        <v>68</v>
      </c>
      <c r="H36" s="1" t="s">
        <v>69</v>
      </c>
      <c r="I36" s="1" t="s">
        <v>70</v>
      </c>
      <c r="J36" s="1" t="s">
        <v>70</v>
      </c>
      <c r="K36" s="1" t="s">
        <v>71</v>
      </c>
      <c r="L36" s="1" t="s">
        <v>72</v>
      </c>
      <c r="M36" s="4">
        <v>0</v>
      </c>
      <c r="N36" s="4">
        <f t="shared" si="19"/>
        <v>0.75324279069900513</v>
      </c>
      <c r="O36" s="4">
        <f t="shared" si="20"/>
        <v>0</v>
      </c>
      <c r="P36" s="4">
        <v>0.18831069767475128</v>
      </c>
      <c r="Q36" s="4">
        <v>0</v>
      </c>
      <c r="R36" s="3">
        <v>18719</v>
      </c>
      <c r="S36" s="3">
        <v>0</v>
      </c>
      <c r="T36" s="3">
        <v>18719</v>
      </c>
      <c r="U36" s="4">
        <v>0</v>
      </c>
      <c r="V36" s="4">
        <v>0</v>
      </c>
      <c r="W36" s="4">
        <v>17</v>
      </c>
      <c r="X36" s="4">
        <v>18702</v>
      </c>
      <c r="Y36" s="4">
        <v>0</v>
      </c>
      <c r="Z36" s="4" t="s">
        <v>73</v>
      </c>
      <c r="AA36" s="4" t="s">
        <v>73</v>
      </c>
      <c r="AB36" s="4" t="s">
        <v>73</v>
      </c>
      <c r="AC36" s="4" t="s">
        <v>73</v>
      </c>
      <c r="AD36" s="4" t="s">
        <v>73</v>
      </c>
      <c r="AE36" s="4" t="s">
        <v>73</v>
      </c>
      <c r="AF36" s="4" t="s">
        <v>73</v>
      </c>
      <c r="AG36" s="4">
        <v>6041.73974609375</v>
      </c>
      <c r="AH36" s="4" t="s">
        <v>73</v>
      </c>
      <c r="AI36" s="4" t="s">
        <v>73</v>
      </c>
      <c r="AJ36" s="1" t="s">
        <v>126</v>
      </c>
      <c r="AK36" s="4" t="s">
        <v>73</v>
      </c>
      <c r="AL36" s="4" t="s">
        <v>73</v>
      </c>
      <c r="AM36" s="4" t="s">
        <v>73</v>
      </c>
      <c r="AN36" s="4" t="s">
        <v>73</v>
      </c>
      <c r="AO36" s="4" t="s">
        <v>73</v>
      </c>
      <c r="AP36" s="4" t="s">
        <v>73</v>
      </c>
      <c r="AQ36" s="4" t="s">
        <v>73</v>
      </c>
      <c r="AR36" s="4" t="s">
        <v>73</v>
      </c>
      <c r="AS36" s="4" t="s">
        <v>73</v>
      </c>
      <c r="AT36" s="4" t="s">
        <v>73</v>
      </c>
      <c r="AU36" s="4">
        <v>0</v>
      </c>
      <c r="AV36" s="4">
        <v>2782.2210889582234</v>
      </c>
      <c r="AW36" s="4">
        <v>2782.221088958237</v>
      </c>
      <c r="AX36" s="1" t="s">
        <v>73</v>
      </c>
      <c r="AY36" s="1" t="s">
        <v>73</v>
      </c>
      <c r="AZ36" s="4" t="s">
        <v>73</v>
      </c>
      <c r="BA36" s="4" t="s">
        <v>73</v>
      </c>
      <c r="BB36" s="4">
        <v>8.604343980550766E-2</v>
      </c>
      <c r="BC36" s="4">
        <v>0</v>
      </c>
      <c r="BD36" s="4" t="s">
        <v>73</v>
      </c>
      <c r="BE36" s="4" t="s">
        <v>73</v>
      </c>
      <c r="BF36" s="4" t="s">
        <v>73</v>
      </c>
      <c r="BG36" s="4" t="s">
        <v>73</v>
      </c>
      <c r="BH36" s="4" t="s">
        <v>73</v>
      </c>
      <c r="BI36" s="4" t="s">
        <v>73</v>
      </c>
      <c r="BJ36" s="4" t="s">
        <v>73</v>
      </c>
      <c r="BK36" s="4" t="s">
        <v>73</v>
      </c>
      <c r="BL36" s="4" t="s">
        <v>73</v>
      </c>
      <c r="BM36" s="4" t="s">
        <v>73</v>
      </c>
      <c r="BN36" s="4" t="s">
        <v>73</v>
      </c>
      <c r="BO36" s="4" t="s">
        <v>73</v>
      </c>
    </row>
    <row r="37" spans="1:67" x14ac:dyDescent="0.35">
      <c r="A37" s="1" t="s">
        <v>132</v>
      </c>
      <c r="B37" s="1" t="s">
        <v>87</v>
      </c>
      <c r="C37" s="1" t="s">
        <v>126</v>
      </c>
      <c r="D37" s="6">
        <f t="shared" si="17"/>
        <v>4.2756744384765621</v>
      </c>
      <c r="E37" s="41"/>
      <c r="F37" s="4">
        <v>1.0689185857772827</v>
      </c>
      <c r="G37" s="1" t="s">
        <v>68</v>
      </c>
      <c r="H37" s="1" t="s">
        <v>69</v>
      </c>
      <c r="I37" s="1" t="s">
        <v>70</v>
      </c>
      <c r="J37" s="1" t="s">
        <v>70</v>
      </c>
      <c r="K37" s="1" t="s">
        <v>71</v>
      </c>
      <c r="L37" s="1" t="s">
        <v>75</v>
      </c>
      <c r="M37" s="4">
        <v>21.378372192382813</v>
      </c>
      <c r="N37" s="4">
        <f t="shared" si="19"/>
        <v>6.6576519012451172</v>
      </c>
      <c r="O37" s="4">
        <f t="shared" si="20"/>
        <v>2.5440609455108643</v>
      </c>
      <c r="P37" s="4">
        <v>1.6644129753112793</v>
      </c>
      <c r="Q37" s="4">
        <v>0.63601523637771606</v>
      </c>
      <c r="R37" s="3">
        <v>18719</v>
      </c>
      <c r="S37" s="3">
        <v>17</v>
      </c>
      <c r="T37" s="3">
        <v>18702</v>
      </c>
      <c r="U37" s="4">
        <v>0</v>
      </c>
      <c r="V37" s="4">
        <v>0</v>
      </c>
      <c r="W37" s="4">
        <v>17</v>
      </c>
      <c r="X37" s="4">
        <v>18702</v>
      </c>
      <c r="Y37" s="4">
        <v>0</v>
      </c>
      <c r="Z37" s="4" t="s">
        <v>73</v>
      </c>
      <c r="AA37" s="4" t="s">
        <v>73</v>
      </c>
      <c r="AB37" s="4" t="s">
        <v>73</v>
      </c>
      <c r="AC37" s="4" t="s">
        <v>73</v>
      </c>
      <c r="AD37" s="4" t="s">
        <v>73</v>
      </c>
      <c r="AE37" s="4" t="s">
        <v>73</v>
      </c>
      <c r="AF37" s="4" t="s">
        <v>73</v>
      </c>
      <c r="AG37" s="4">
        <v>4013.516845703125</v>
      </c>
      <c r="AH37" s="4" t="s">
        <v>73</v>
      </c>
      <c r="AI37" s="4" t="s">
        <v>73</v>
      </c>
      <c r="AJ37" s="1" t="s">
        <v>73</v>
      </c>
      <c r="AK37" s="4" t="s">
        <v>73</v>
      </c>
      <c r="AL37" s="4" t="s">
        <v>73</v>
      </c>
      <c r="AM37" s="4" t="s">
        <v>73</v>
      </c>
      <c r="AN37" s="4" t="s">
        <v>73</v>
      </c>
      <c r="AO37" s="4" t="s">
        <v>73</v>
      </c>
      <c r="AP37" s="4" t="s">
        <v>73</v>
      </c>
      <c r="AQ37" s="4" t="s">
        <v>73</v>
      </c>
      <c r="AR37" s="4" t="s">
        <v>73</v>
      </c>
      <c r="AS37" s="4" t="s">
        <v>73</v>
      </c>
      <c r="AT37" s="4" t="s">
        <v>73</v>
      </c>
      <c r="AU37" s="4">
        <v>5882.0743336397063</v>
      </c>
      <c r="AV37" s="4">
        <v>2141.8206133352423</v>
      </c>
      <c r="AW37" s="4">
        <v>2145.2173927169169</v>
      </c>
      <c r="AX37" s="1" t="s">
        <v>73</v>
      </c>
      <c r="AY37" s="1" t="s">
        <v>73</v>
      </c>
      <c r="AZ37" s="4" t="s">
        <v>73</v>
      </c>
      <c r="BA37" s="4" t="s">
        <v>73</v>
      </c>
      <c r="BB37" s="4">
        <v>1.3495763540267944</v>
      </c>
      <c r="BC37" s="4">
        <v>0.83021402359008789</v>
      </c>
      <c r="BD37" s="4" t="s">
        <v>73</v>
      </c>
      <c r="BE37" s="4" t="s">
        <v>73</v>
      </c>
      <c r="BF37" s="4" t="s">
        <v>73</v>
      </c>
      <c r="BG37" s="4" t="s">
        <v>73</v>
      </c>
      <c r="BH37" s="4" t="s">
        <v>73</v>
      </c>
      <c r="BI37" s="4" t="s">
        <v>73</v>
      </c>
      <c r="BJ37" s="4" t="s">
        <v>73</v>
      </c>
      <c r="BK37" s="4" t="s">
        <v>73</v>
      </c>
      <c r="BL37" s="4" t="s">
        <v>73</v>
      </c>
      <c r="BM37" s="4" t="s">
        <v>73</v>
      </c>
      <c r="BN37" s="4" t="s">
        <v>73</v>
      </c>
      <c r="BO37" s="4" t="s">
        <v>73</v>
      </c>
    </row>
    <row r="38" spans="1:67" x14ac:dyDescent="0.35">
      <c r="A38" s="1" t="s">
        <v>150</v>
      </c>
      <c r="B38" s="1" t="s">
        <v>87</v>
      </c>
      <c r="C38" s="1" t="s">
        <v>143</v>
      </c>
      <c r="D38" s="6">
        <f t="shared" si="17"/>
        <v>0.25505447387695313</v>
      </c>
      <c r="E38" s="40">
        <f t="shared" ref="E38" si="22">D38/(D38+D39)</f>
        <v>1.721565308428772E-2</v>
      </c>
      <c r="F38" s="4">
        <v>6.3763618469238281E-2</v>
      </c>
      <c r="G38" s="1" t="s">
        <v>68</v>
      </c>
      <c r="H38" s="1" t="s">
        <v>69</v>
      </c>
      <c r="I38" s="1" t="s">
        <v>70</v>
      </c>
      <c r="J38" s="1" t="s">
        <v>70</v>
      </c>
      <c r="K38" s="1" t="s">
        <v>71</v>
      </c>
      <c r="L38" s="1" t="s">
        <v>72</v>
      </c>
      <c r="M38" s="4">
        <v>1.2752723693847656</v>
      </c>
      <c r="N38" s="4">
        <f t="shared" si="19"/>
        <v>1.2182648181915283</v>
      </c>
      <c r="O38" s="4">
        <f t="shared" si="20"/>
        <v>1.071200892329216E-2</v>
      </c>
      <c r="P38" s="4">
        <v>0.30456620454788208</v>
      </c>
      <c r="Q38" s="4">
        <v>2.67800223082304E-3</v>
      </c>
      <c r="R38" s="3">
        <v>18451</v>
      </c>
      <c r="S38" s="3">
        <v>1</v>
      </c>
      <c r="T38" s="3">
        <v>18450</v>
      </c>
      <c r="U38" s="4">
        <v>0</v>
      </c>
      <c r="V38" s="4">
        <v>1</v>
      </c>
      <c r="W38" s="4">
        <v>57</v>
      </c>
      <c r="X38" s="4">
        <v>18393</v>
      </c>
      <c r="Y38" s="4">
        <v>0</v>
      </c>
      <c r="Z38" s="4" t="s">
        <v>73</v>
      </c>
      <c r="AA38" s="4" t="s">
        <v>73</v>
      </c>
      <c r="AB38" s="4" t="s">
        <v>73</v>
      </c>
      <c r="AC38" s="4" t="s">
        <v>73</v>
      </c>
      <c r="AD38" s="4" t="s">
        <v>73</v>
      </c>
      <c r="AE38" s="4" t="s">
        <v>73</v>
      </c>
      <c r="AF38" s="4" t="s">
        <v>73</v>
      </c>
      <c r="AG38" s="4">
        <v>5000</v>
      </c>
      <c r="AH38" s="4" t="s">
        <v>73</v>
      </c>
      <c r="AI38" s="4" t="s">
        <v>73</v>
      </c>
      <c r="AJ38" s="1" t="s">
        <v>144</v>
      </c>
      <c r="AK38" s="4">
        <v>1.7517223527537734E-2</v>
      </c>
      <c r="AL38" s="4" t="s">
        <v>73</v>
      </c>
      <c r="AM38" s="4" t="s">
        <v>73</v>
      </c>
      <c r="AN38" s="4">
        <v>5.92358783367231E-2</v>
      </c>
      <c r="AO38" s="4">
        <v>0</v>
      </c>
      <c r="AP38" s="4">
        <v>1.7215653084287721</v>
      </c>
      <c r="AQ38" s="4" t="s">
        <v>73</v>
      </c>
      <c r="AR38" s="4" t="s">
        <v>73</v>
      </c>
      <c r="AS38" s="4">
        <v>5.7510244637938861</v>
      </c>
      <c r="AT38" s="4">
        <v>0</v>
      </c>
      <c r="AU38" s="4">
        <v>5780.51904296875</v>
      </c>
      <c r="AV38" s="4">
        <v>3568.6466451108358</v>
      </c>
      <c r="AW38" s="4">
        <v>3568.7665232961795</v>
      </c>
      <c r="AX38" s="1" t="s">
        <v>73</v>
      </c>
      <c r="AY38" s="1" t="s">
        <v>73</v>
      </c>
      <c r="AZ38" s="4" t="s">
        <v>73</v>
      </c>
      <c r="BA38" s="4" t="s">
        <v>73</v>
      </c>
      <c r="BB38" s="4">
        <v>0.15871404111385345</v>
      </c>
      <c r="BC38" s="4">
        <v>1.7279596999287605E-2</v>
      </c>
      <c r="BD38" s="4" t="s">
        <v>73</v>
      </c>
      <c r="BE38" s="4" t="s">
        <v>73</v>
      </c>
      <c r="BF38" s="4" t="s">
        <v>73</v>
      </c>
      <c r="BG38" s="4" t="s">
        <v>73</v>
      </c>
      <c r="BH38" s="4" t="s">
        <v>73</v>
      </c>
      <c r="BI38" s="4" t="s">
        <v>73</v>
      </c>
      <c r="BJ38" s="4">
        <v>3.7082262096367571E-2</v>
      </c>
      <c r="BK38" s="4">
        <v>0</v>
      </c>
      <c r="BL38" s="4" t="s">
        <v>73</v>
      </c>
      <c r="BM38" s="4" t="s">
        <v>73</v>
      </c>
      <c r="BN38" s="4">
        <v>3.6112840480868198</v>
      </c>
      <c r="BO38" s="4">
        <v>0</v>
      </c>
    </row>
    <row r="39" spans="1:67" x14ac:dyDescent="0.35">
      <c r="A39" s="1" t="s">
        <v>150</v>
      </c>
      <c r="B39" s="1" t="s">
        <v>87</v>
      </c>
      <c r="C39" s="1" t="s">
        <v>144</v>
      </c>
      <c r="D39" s="6">
        <f t="shared" si="17"/>
        <v>14.560211181640625</v>
      </c>
      <c r="E39" s="41"/>
      <c r="F39" s="4">
        <v>3.6400527954101563</v>
      </c>
      <c r="G39" s="1" t="s">
        <v>68</v>
      </c>
      <c r="H39" s="1" t="s">
        <v>69</v>
      </c>
      <c r="I39" s="1" t="s">
        <v>70</v>
      </c>
      <c r="J39" s="1" t="s">
        <v>70</v>
      </c>
      <c r="K39" s="1" t="s">
        <v>71</v>
      </c>
      <c r="L39" s="1" t="s">
        <v>75</v>
      </c>
      <c r="M39" s="4">
        <v>72.801055908203125</v>
      </c>
      <c r="N39" s="4">
        <f t="shared" si="19"/>
        <v>18.688941955566406</v>
      </c>
      <c r="O39" s="4">
        <f t="shared" si="20"/>
        <v>11.091305732727051</v>
      </c>
      <c r="P39" s="4">
        <v>4.6722354888916016</v>
      </c>
      <c r="Q39" s="4">
        <v>2.7728264331817627</v>
      </c>
      <c r="R39" s="3">
        <v>18451</v>
      </c>
      <c r="S39" s="3">
        <v>57</v>
      </c>
      <c r="T39" s="3">
        <v>18394</v>
      </c>
      <c r="U39" s="4">
        <v>0</v>
      </c>
      <c r="V39" s="4">
        <v>1</v>
      </c>
      <c r="W39" s="4">
        <v>57</v>
      </c>
      <c r="X39" s="4">
        <v>18393</v>
      </c>
      <c r="Y39" s="4">
        <v>0</v>
      </c>
      <c r="Z39" s="4" t="s">
        <v>73</v>
      </c>
      <c r="AA39" s="4" t="s">
        <v>73</v>
      </c>
      <c r="AB39" s="4" t="s">
        <v>73</v>
      </c>
      <c r="AC39" s="4" t="s">
        <v>73</v>
      </c>
      <c r="AD39" s="4" t="s">
        <v>73</v>
      </c>
      <c r="AE39" s="4" t="s">
        <v>73</v>
      </c>
      <c r="AF39" s="4" t="s">
        <v>73</v>
      </c>
      <c r="AG39" s="4">
        <v>3400</v>
      </c>
      <c r="AH39" s="4" t="s">
        <v>73</v>
      </c>
      <c r="AI39" s="4" t="s">
        <v>73</v>
      </c>
      <c r="AJ39" s="1" t="s">
        <v>73</v>
      </c>
      <c r="AK39" s="4" t="s">
        <v>73</v>
      </c>
      <c r="AL39" s="4" t="s">
        <v>73</v>
      </c>
      <c r="AM39" s="4" t="s">
        <v>73</v>
      </c>
      <c r="AN39" s="4" t="s">
        <v>73</v>
      </c>
      <c r="AO39" s="4" t="s">
        <v>73</v>
      </c>
      <c r="AP39" s="4" t="s">
        <v>73</v>
      </c>
      <c r="AQ39" s="4" t="s">
        <v>73</v>
      </c>
      <c r="AR39" s="4" t="s">
        <v>73</v>
      </c>
      <c r="AS39" s="4" t="s">
        <v>73</v>
      </c>
      <c r="AT39" s="4" t="s">
        <v>73</v>
      </c>
      <c r="AU39" s="4">
        <v>4020.1781798245615</v>
      </c>
      <c r="AV39" s="4">
        <v>2746.0708260394649</v>
      </c>
      <c r="AW39" s="4">
        <v>2750.0068793246915</v>
      </c>
      <c r="AX39" s="1" t="s">
        <v>73</v>
      </c>
      <c r="AY39" s="1" t="s">
        <v>73</v>
      </c>
      <c r="AZ39" s="4" t="s">
        <v>73</v>
      </c>
      <c r="BA39" s="4" t="s">
        <v>73</v>
      </c>
      <c r="BB39" s="4">
        <v>4.1424980163574219</v>
      </c>
      <c r="BC39" s="4">
        <v>3.1801464557647705</v>
      </c>
      <c r="BD39" s="4" t="s">
        <v>73</v>
      </c>
      <c r="BE39" s="4" t="s">
        <v>73</v>
      </c>
      <c r="BF39" s="4" t="s">
        <v>73</v>
      </c>
      <c r="BG39" s="4" t="s">
        <v>73</v>
      </c>
      <c r="BH39" s="4" t="s">
        <v>73</v>
      </c>
      <c r="BI39" s="4" t="s">
        <v>73</v>
      </c>
      <c r="BJ39" s="4" t="s">
        <v>73</v>
      </c>
      <c r="BK39" s="4" t="s">
        <v>73</v>
      </c>
      <c r="BL39" s="4" t="s">
        <v>73</v>
      </c>
      <c r="BM39" s="4" t="s">
        <v>73</v>
      </c>
      <c r="BN39" s="4" t="s">
        <v>73</v>
      </c>
      <c r="BO39" s="4" t="s">
        <v>73</v>
      </c>
    </row>
    <row r="40" spans="1:67" x14ac:dyDescent="0.35">
      <c r="A40" s="1" t="s">
        <v>114</v>
      </c>
      <c r="B40" s="1" t="s">
        <v>87</v>
      </c>
      <c r="C40" s="1" t="s">
        <v>107</v>
      </c>
      <c r="D40" s="6">
        <f t="shared" si="17"/>
        <v>14.334562683105469</v>
      </c>
      <c r="E40" s="40">
        <f t="shared" ref="E40" si="23">D40/(D40+D41)</f>
        <v>0.80299872955181462</v>
      </c>
      <c r="F40" s="4">
        <v>3.5836405754089355</v>
      </c>
      <c r="G40" s="1" t="s">
        <v>68</v>
      </c>
      <c r="H40" s="1" t="s">
        <v>69</v>
      </c>
      <c r="I40" s="1" t="s">
        <v>70</v>
      </c>
      <c r="J40" s="1" t="s">
        <v>70</v>
      </c>
      <c r="K40" s="1" t="s">
        <v>71</v>
      </c>
      <c r="L40" s="1" t="s">
        <v>72</v>
      </c>
      <c r="M40" s="4">
        <v>71.672813415527344</v>
      </c>
      <c r="N40" s="4">
        <f t="shared" si="19"/>
        <v>18.39918327331543</v>
      </c>
      <c r="O40" s="4">
        <f t="shared" si="20"/>
        <v>10.919478416442871</v>
      </c>
      <c r="P40" s="4">
        <v>4.5997958183288574</v>
      </c>
      <c r="Q40" s="4">
        <v>2.7298696041107178</v>
      </c>
      <c r="R40" s="3">
        <v>18741</v>
      </c>
      <c r="S40" s="3">
        <v>57</v>
      </c>
      <c r="T40" s="3">
        <v>18684</v>
      </c>
      <c r="U40" s="4">
        <v>0</v>
      </c>
      <c r="V40" s="4">
        <v>57</v>
      </c>
      <c r="W40" s="4">
        <v>14</v>
      </c>
      <c r="X40" s="4">
        <v>18670</v>
      </c>
      <c r="Y40" s="4">
        <v>0</v>
      </c>
      <c r="Z40" s="4" t="s">
        <v>73</v>
      </c>
      <c r="AA40" s="4" t="s">
        <v>73</v>
      </c>
      <c r="AB40" s="4" t="s">
        <v>73</v>
      </c>
      <c r="AC40" s="4" t="s">
        <v>73</v>
      </c>
      <c r="AD40" s="4" t="s">
        <v>73</v>
      </c>
      <c r="AE40" s="4" t="s">
        <v>73</v>
      </c>
      <c r="AF40" s="4" t="s">
        <v>73</v>
      </c>
      <c r="AG40" s="4">
        <v>5166.33251953125</v>
      </c>
      <c r="AH40" s="4" t="s">
        <v>73</v>
      </c>
      <c r="AI40" s="4" t="s">
        <v>73</v>
      </c>
      <c r="AJ40" s="1" t="s">
        <v>108</v>
      </c>
      <c r="AK40" s="4">
        <v>4.0761095088751222</v>
      </c>
      <c r="AL40" s="4" t="s">
        <v>73</v>
      </c>
      <c r="AM40" s="4" t="s">
        <v>73</v>
      </c>
      <c r="AN40" s="4">
        <v>6.4885268928264246</v>
      </c>
      <c r="AO40" s="4">
        <v>1.6636921249238199</v>
      </c>
      <c r="AP40" s="4">
        <v>80.299873392179791</v>
      </c>
      <c r="AQ40" s="4" t="s">
        <v>73</v>
      </c>
      <c r="AR40" s="4" t="s">
        <v>73</v>
      </c>
      <c r="AS40" s="4">
        <v>89.662344357720229</v>
      </c>
      <c r="AT40" s="4">
        <v>70.937402426639352</v>
      </c>
      <c r="AU40" s="4">
        <v>9951.1660327576756</v>
      </c>
      <c r="AV40" s="4">
        <v>3033.7795938578797</v>
      </c>
      <c r="AW40" s="4">
        <v>3054.818547329799</v>
      </c>
      <c r="AX40" s="1" t="s">
        <v>73</v>
      </c>
      <c r="AY40" s="1" t="s">
        <v>73</v>
      </c>
      <c r="AZ40" s="4" t="s">
        <v>73</v>
      </c>
      <c r="BA40" s="4" t="s">
        <v>73</v>
      </c>
      <c r="BB40" s="4">
        <v>4.0782852172851563</v>
      </c>
      <c r="BC40" s="4">
        <v>3.1308708190917969</v>
      </c>
      <c r="BD40" s="4" t="s">
        <v>73</v>
      </c>
      <c r="BE40" s="4" t="s">
        <v>73</v>
      </c>
      <c r="BF40" s="4" t="s">
        <v>73</v>
      </c>
      <c r="BG40" s="4" t="s">
        <v>73</v>
      </c>
      <c r="BH40" s="4" t="s">
        <v>73</v>
      </c>
      <c r="BI40" s="4" t="s">
        <v>73</v>
      </c>
      <c r="BJ40" s="4">
        <v>5.294411201914607</v>
      </c>
      <c r="BK40" s="4">
        <v>2.8578078158356375</v>
      </c>
      <c r="BL40" s="4" t="s">
        <v>73</v>
      </c>
      <c r="BM40" s="4" t="s">
        <v>73</v>
      </c>
      <c r="BN40" s="4">
        <v>85.02804120602157</v>
      </c>
      <c r="BO40" s="4">
        <v>75.571705578338012</v>
      </c>
    </row>
    <row r="41" spans="1:67" x14ac:dyDescent="0.35">
      <c r="A41" s="1" t="s">
        <v>114</v>
      </c>
      <c r="B41" s="1" t="s">
        <v>87</v>
      </c>
      <c r="C41" s="1" t="s">
        <v>108</v>
      </c>
      <c r="D41" s="6">
        <f t="shared" si="17"/>
        <v>3.5167266845703127</v>
      </c>
      <c r="E41" s="41"/>
      <c r="F41" s="4">
        <v>0.8791816234588623</v>
      </c>
      <c r="G41" s="1" t="s">
        <v>68</v>
      </c>
      <c r="H41" s="1" t="s">
        <v>69</v>
      </c>
      <c r="I41" s="1" t="s">
        <v>70</v>
      </c>
      <c r="J41" s="1" t="s">
        <v>70</v>
      </c>
      <c r="K41" s="1" t="s">
        <v>71</v>
      </c>
      <c r="L41" s="1" t="s">
        <v>75</v>
      </c>
      <c r="M41" s="4">
        <v>17.583633422851563</v>
      </c>
      <c r="N41" s="4">
        <f t="shared" si="19"/>
        <v>5.7099819183349609</v>
      </c>
      <c r="O41" s="4">
        <f t="shared" si="20"/>
        <v>1.9735647439956665</v>
      </c>
      <c r="P41" s="4">
        <v>1.4274954795837402</v>
      </c>
      <c r="Q41" s="4">
        <v>0.49339118599891663</v>
      </c>
      <c r="R41" s="3">
        <v>18741</v>
      </c>
      <c r="S41" s="3">
        <v>14</v>
      </c>
      <c r="T41" s="3">
        <v>18727</v>
      </c>
      <c r="U41" s="4">
        <v>0</v>
      </c>
      <c r="V41" s="4">
        <v>57</v>
      </c>
      <c r="W41" s="4">
        <v>14</v>
      </c>
      <c r="X41" s="4">
        <v>18670</v>
      </c>
      <c r="Y41" s="4">
        <v>0</v>
      </c>
      <c r="Z41" s="4" t="s">
        <v>73</v>
      </c>
      <c r="AA41" s="4" t="s">
        <v>73</v>
      </c>
      <c r="AB41" s="4" t="s">
        <v>73</v>
      </c>
      <c r="AC41" s="4" t="s">
        <v>73</v>
      </c>
      <c r="AD41" s="4" t="s">
        <v>73</v>
      </c>
      <c r="AE41" s="4" t="s">
        <v>73</v>
      </c>
      <c r="AF41" s="4" t="s">
        <v>73</v>
      </c>
      <c r="AG41" s="4">
        <v>3459.26171875</v>
      </c>
      <c r="AH41" s="4" t="s">
        <v>73</v>
      </c>
      <c r="AI41" s="4" t="s">
        <v>73</v>
      </c>
      <c r="AJ41" s="1" t="s">
        <v>73</v>
      </c>
      <c r="AK41" s="4" t="s">
        <v>73</v>
      </c>
      <c r="AL41" s="4" t="s">
        <v>73</v>
      </c>
      <c r="AM41" s="4" t="s">
        <v>73</v>
      </c>
      <c r="AN41" s="4" t="s">
        <v>73</v>
      </c>
      <c r="AO41" s="4" t="s">
        <v>73</v>
      </c>
      <c r="AP41" s="4" t="s">
        <v>73</v>
      </c>
      <c r="AQ41" s="4" t="s">
        <v>73</v>
      </c>
      <c r="AR41" s="4" t="s">
        <v>73</v>
      </c>
      <c r="AS41" s="4" t="s">
        <v>73</v>
      </c>
      <c r="AT41" s="4" t="s">
        <v>73</v>
      </c>
      <c r="AU41" s="4">
        <v>5842.3778250558034</v>
      </c>
      <c r="AV41" s="4">
        <v>2208.2014703726677</v>
      </c>
      <c r="AW41" s="4">
        <v>2210.9162918317888</v>
      </c>
      <c r="AX41" s="1" t="s">
        <v>73</v>
      </c>
      <c r="AY41" s="1" t="s">
        <v>73</v>
      </c>
      <c r="AZ41" s="4" t="s">
        <v>73</v>
      </c>
      <c r="BA41" s="4" t="s">
        <v>73</v>
      </c>
      <c r="BB41" s="4">
        <v>1.1358381509780884</v>
      </c>
      <c r="BC41" s="4">
        <v>0.66447508335113525</v>
      </c>
      <c r="BD41" s="4" t="s">
        <v>73</v>
      </c>
      <c r="BE41" s="4" t="s">
        <v>73</v>
      </c>
      <c r="BF41" s="4" t="s">
        <v>73</v>
      </c>
      <c r="BG41" s="4" t="s">
        <v>73</v>
      </c>
      <c r="BH41" s="4" t="s">
        <v>73</v>
      </c>
      <c r="BI41" s="4" t="s">
        <v>73</v>
      </c>
      <c r="BJ41" s="4" t="s">
        <v>73</v>
      </c>
      <c r="BK41" s="4" t="s">
        <v>73</v>
      </c>
      <c r="BL41" s="4" t="s">
        <v>73</v>
      </c>
      <c r="BM41" s="4" t="s">
        <v>73</v>
      </c>
      <c r="BN41" s="4" t="s">
        <v>73</v>
      </c>
      <c r="BO41" s="4" t="s">
        <v>73</v>
      </c>
    </row>
    <row r="42" spans="1:67" x14ac:dyDescent="0.35">
      <c r="A42" s="1" t="s">
        <v>84</v>
      </c>
      <c r="B42" s="1" t="s">
        <v>85</v>
      </c>
      <c r="C42" s="1" t="s">
        <v>67</v>
      </c>
      <c r="D42" s="6">
        <f t="shared" si="17"/>
        <v>15.349652099609376</v>
      </c>
      <c r="E42" s="40">
        <f t="shared" ref="E42" si="24">D42/(D42+D43)</f>
        <v>0.77797907838282587</v>
      </c>
      <c r="F42" s="4">
        <v>3.8374130725860596</v>
      </c>
      <c r="G42" s="1" t="s">
        <v>68</v>
      </c>
      <c r="H42" s="1" t="s">
        <v>69</v>
      </c>
      <c r="I42" s="1" t="s">
        <v>70</v>
      </c>
      <c r="J42" s="1" t="s">
        <v>70</v>
      </c>
      <c r="K42" s="1" t="s">
        <v>71</v>
      </c>
      <c r="L42" s="1" t="s">
        <v>72</v>
      </c>
      <c r="M42" s="4">
        <v>76.748260498046875</v>
      </c>
      <c r="N42" s="4">
        <f t="shared" si="19"/>
        <v>19.472856521606445</v>
      </c>
      <c r="O42" s="4">
        <f t="shared" si="20"/>
        <v>11.85600757598877</v>
      </c>
      <c r="P42" s="4">
        <v>4.8682141304016113</v>
      </c>
      <c r="Q42" s="4">
        <v>2.9640018939971924</v>
      </c>
      <c r="R42" s="3">
        <v>19346</v>
      </c>
      <c r="S42" s="3">
        <v>63</v>
      </c>
      <c r="T42" s="3">
        <v>19283</v>
      </c>
      <c r="U42" s="4">
        <v>0</v>
      </c>
      <c r="V42" s="4">
        <v>63</v>
      </c>
      <c r="W42" s="4">
        <v>18</v>
      </c>
      <c r="X42" s="4">
        <v>19265</v>
      </c>
      <c r="Y42" s="4">
        <v>0</v>
      </c>
      <c r="Z42" s="4" t="s">
        <v>73</v>
      </c>
      <c r="AA42" s="4" t="s">
        <v>73</v>
      </c>
      <c r="AB42" s="4" t="s">
        <v>73</v>
      </c>
      <c r="AC42" s="4" t="s">
        <v>73</v>
      </c>
      <c r="AD42" s="4" t="s">
        <v>73</v>
      </c>
      <c r="AE42" s="4" t="s">
        <v>73</v>
      </c>
      <c r="AF42" s="4" t="s">
        <v>73</v>
      </c>
      <c r="AG42" s="4">
        <v>3540.988525390625</v>
      </c>
      <c r="AH42" s="4" t="s">
        <v>73</v>
      </c>
      <c r="AI42" s="4" t="s">
        <v>73</v>
      </c>
      <c r="AJ42" s="1" t="s">
        <v>74</v>
      </c>
      <c r="AK42" s="4">
        <v>3.5040800767030906</v>
      </c>
      <c r="AL42" s="4" t="s">
        <v>73</v>
      </c>
      <c r="AM42" s="4" t="s">
        <v>73</v>
      </c>
      <c r="AN42" s="4">
        <v>5.3576112732615346</v>
      </c>
      <c r="AO42" s="4">
        <v>1.6505488801446462</v>
      </c>
      <c r="AP42" s="4">
        <v>77.797908052914039</v>
      </c>
      <c r="AQ42" s="4" t="s">
        <v>73</v>
      </c>
      <c r="AR42" s="4" t="s">
        <v>73</v>
      </c>
      <c r="AS42" s="4">
        <v>86.934572888346011</v>
      </c>
      <c r="AT42" s="4">
        <v>68.661243217482081</v>
      </c>
      <c r="AU42" s="4">
        <v>3792.2807500930057</v>
      </c>
      <c r="AV42" s="4">
        <v>3195.4437504963084</v>
      </c>
      <c r="AW42" s="4">
        <v>3197.3873425036718</v>
      </c>
      <c r="AX42" s="1" t="s">
        <v>73</v>
      </c>
      <c r="AY42" s="1" t="s">
        <v>73</v>
      </c>
      <c r="AZ42" s="4" t="s">
        <v>73</v>
      </c>
      <c r="BA42" s="4" t="s">
        <v>73</v>
      </c>
      <c r="BB42" s="4">
        <v>4.3401269912719727</v>
      </c>
      <c r="BC42" s="4">
        <v>3.375225305557251</v>
      </c>
      <c r="BD42" s="4" t="s">
        <v>73</v>
      </c>
      <c r="BE42" s="4" t="s">
        <v>73</v>
      </c>
      <c r="BF42" s="4" t="s">
        <v>73</v>
      </c>
      <c r="BG42" s="4" t="s">
        <v>73</v>
      </c>
      <c r="BH42" s="4" t="s">
        <v>73</v>
      </c>
      <c r="BI42" s="4" t="s">
        <v>73</v>
      </c>
      <c r="BJ42" s="4">
        <v>4.4410764745366444</v>
      </c>
      <c r="BK42" s="4">
        <v>2.5670836788695373</v>
      </c>
      <c r="BL42" s="4" t="s">
        <v>73</v>
      </c>
      <c r="BM42" s="4" t="s">
        <v>73</v>
      </c>
      <c r="BN42" s="4">
        <v>82.416671446218658</v>
      </c>
      <c r="BO42" s="4">
        <v>73.179144659609435</v>
      </c>
    </row>
    <row r="43" spans="1:67" x14ac:dyDescent="0.35">
      <c r="A43" s="1" t="s">
        <v>84</v>
      </c>
      <c r="B43" s="1" t="s">
        <v>85</v>
      </c>
      <c r="C43" s="1" t="s">
        <v>74</v>
      </c>
      <c r="D43" s="6">
        <f t="shared" si="17"/>
        <v>4.3805084228515625</v>
      </c>
      <c r="E43" s="41"/>
      <c r="F43" s="4">
        <v>1.0951271057128906</v>
      </c>
      <c r="G43" s="1" t="s">
        <v>68</v>
      </c>
      <c r="H43" s="1" t="s">
        <v>69</v>
      </c>
      <c r="I43" s="1" t="s">
        <v>70</v>
      </c>
      <c r="J43" s="1" t="s">
        <v>70</v>
      </c>
      <c r="K43" s="1" t="s">
        <v>71</v>
      </c>
      <c r="L43" s="1" t="s">
        <v>75</v>
      </c>
      <c r="M43" s="4">
        <v>21.902542114257813</v>
      </c>
      <c r="N43" s="4">
        <f t="shared" si="19"/>
        <v>6.7413454055786133</v>
      </c>
      <c r="O43" s="4">
        <f t="shared" si="20"/>
        <v>2.648503303527832</v>
      </c>
      <c r="P43" s="4">
        <v>1.6853363513946533</v>
      </c>
      <c r="Q43" s="4">
        <v>0.66212582588195801</v>
      </c>
      <c r="R43" s="3">
        <v>19346</v>
      </c>
      <c r="S43" s="3">
        <v>18</v>
      </c>
      <c r="T43" s="3">
        <v>19328</v>
      </c>
      <c r="U43" s="4">
        <v>0</v>
      </c>
      <c r="V43" s="4">
        <v>63</v>
      </c>
      <c r="W43" s="4">
        <v>18</v>
      </c>
      <c r="X43" s="4">
        <v>19265</v>
      </c>
      <c r="Y43" s="4">
        <v>0</v>
      </c>
      <c r="Z43" s="4" t="s">
        <v>73</v>
      </c>
      <c r="AA43" s="4" t="s">
        <v>73</v>
      </c>
      <c r="AB43" s="4" t="s">
        <v>73</v>
      </c>
      <c r="AC43" s="4" t="s">
        <v>73</v>
      </c>
      <c r="AD43" s="4" t="s">
        <v>73</v>
      </c>
      <c r="AE43" s="4" t="s">
        <v>73</v>
      </c>
      <c r="AF43" s="4" t="s">
        <v>73</v>
      </c>
      <c r="AG43" s="4">
        <v>4000</v>
      </c>
      <c r="AH43" s="4" t="s">
        <v>73</v>
      </c>
      <c r="AI43" s="4" t="s">
        <v>73</v>
      </c>
      <c r="AJ43" s="1" t="s">
        <v>73</v>
      </c>
      <c r="AK43" s="4" t="s">
        <v>73</v>
      </c>
      <c r="AL43" s="4" t="s">
        <v>73</v>
      </c>
      <c r="AM43" s="4" t="s">
        <v>73</v>
      </c>
      <c r="AN43" s="4" t="s">
        <v>73</v>
      </c>
      <c r="AO43" s="4" t="s">
        <v>73</v>
      </c>
      <c r="AP43" s="4" t="s">
        <v>73</v>
      </c>
      <c r="AQ43" s="4" t="s">
        <v>73</v>
      </c>
      <c r="AR43" s="4" t="s">
        <v>73</v>
      </c>
      <c r="AS43" s="4" t="s">
        <v>73</v>
      </c>
      <c r="AT43" s="4" t="s">
        <v>73</v>
      </c>
      <c r="AU43" s="4">
        <v>5706.757649739583</v>
      </c>
      <c r="AV43" s="4">
        <v>2763.6373508150214</v>
      </c>
      <c r="AW43" s="4">
        <v>2766.3757032072886</v>
      </c>
      <c r="AX43" s="1" t="s">
        <v>73</v>
      </c>
      <c r="AY43" s="1" t="s">
        <v>73</v>
      </c>
      <c r="AZ43" s="4" t="s">
        <v>73</v>
      </c>
      <c r="BA43" s="4" t="s">
        <v>73</v>
      </c>
      <c r="BB43" s="4">
        <v>1.373878002166748</v>
      </c>
      <c r="BC43" s="4">
        <v>0.8569718599319458</v>
      </c>
      <c r="BD43" s="4" t="s">
        <v>73</v>
      </c>
      <c r="BE43" s="4" t="s">
        <v>73</v>
      </c>
      <c r="BF43" s="4" t="s">
        <v>73</v>
      </c>
      <c r="BG43" s="4" t="s">
        <v>73</v>
      </c>
      <c r="BH43" s="4" t="s">
        <v>73</v>
      </c>
      <c r="BI43" s="4" t="s">
        <v>73</v>
      </c>
      <c r="BJ43" s="4" t="s">
        <v>73</v>
      </c>
      <c r="BK43" s="4" t="s">
        <v>73</v>
      </c>
      <c r="BL43" s="4" t="s">
        <v>73</v>
      </c>
      <c r="BM43" s="4" t="s">
        <v>73</v>
      </c>
      <c r="BN43" s="4" t="s">
        <v>73</v>
      </c>
      <c r="BO43" s="4" t="s">
        <v>73</v>
      </c>
    </row>
    <row r="44" spans="1:67" x14ac:dyDescent="0.35">
      <c r="A44" s="1" t="s">
        <v>131</v>
      </c>
      <c r="B44" s="1" t="s">
        <v>85</v>
      </c>
      <c r="C44" s="1" t="s">
        <v>125</v>
      </c>
      <c r="D44" s="6">
        <f t="shared" si="17"/>
        <v>0.271240234375</v>
      </c>
      <c r="E44" s="40">
        <f t="shared" ref="E44" si="25">D44/(D44+D45)</f>
        <v>3.3307326037799768E-2</v>
      </c>
      <c r="F44" s="4">
        <v>6.781005859375E-2</v>
      </c>
      <c r="G44" s="1" t="s">
        <v>68</v>
      </c>
      <c r="H44" s="1" t="s">
        <v>69</v>
      </c>
      <c r="I44" s="1" t="s">
        <v>70</v>
      </c>
      <c r="J44" s="1" t="s">
        <v>70</v>
      </c>
      <c r="K44" s="1" t="s">
        <v>71</v>
      </c>
      <c r="L44" s="1" t="s">
        <v>72</v>
      </c>
      <c r="M44" s="4">
        <v>1.356201171875</v>
      </c>
      <c r="N44" s="4">
        <f t="shared" si="19"/>
        <v>1.2955843210220337</v>
      </c>
      <c r="O44" s="4">
        <f t="shared" si="20"/>
        <v>1.139177568256855E-2</v>
      </c>
      <c r="P44" s="4">
        <v>0.32389608025550842</v>
      </c>
      <c r="Q44" s="4">
        <v>2.8479439206421375E-3</v>
      </c>
      <c r="R44" s="3">
        <v>17350</v>
      </c>
      <c r="S44" s="3">
        <v>1</v>
      </c>
      <c r="T44" s="3">
        <v>17349</v>
      </c>
      <c r="U44" s="4">
        <v>0</v>
      </c>
      <c r="V44" s="4">
        <v>1</v>
      </c>
      <c r="W44" s="4">
        <v>29</v>
      </c>
      <c r="X44" s="4">
        <v>17320</v>
      </c>
      <c r="Y44" s="4">
        <v>0</v>
      </c>
      <c r="Z44" s="4" t="s">
        <v>73</v>
      </c>
      <c r="AA44" s="4" t="s">
        <v>73</v>
      </c>
      <c r="AB44" s="4" t="s">
        <v>73</v>
      </c>
      <c r="AC44" s="4" t="s">
        <v>73</v>
      </c>
      <c r="AD44" s="4" t="s">
        <v>73</v>
      </c>
      <c r="AE44" s="4" t="s">
        <v>73</v>
      </c>
      <c r="AF44" s="4" t="s">
        <v>73</v>
      </c>
      <c r="AG44" s="4">
        <v>6041.73974609375</v>
      </c>
      <c r="AH44" s="4" t="s">
        <v>73</v>
      </c>
      <c r="AI44" s="4" t="s">
        <v>73</v>
      </c>
      <c r="AJ44" s="1" t="s">
        <v>126</v>
      </c>
      <c r="AK44" s="4">
        <v>3.4454927125689747E-2</v>
      </c>
      <c r="AL44" s="4" t="s">
        <v>73</v>
      </c>
      <c r="AM44" s="4" t="s">
        <v>73</v>
      </c>
      <c r="AN44" s="4">
        <v>0.11699165392262025</v>
      </c>
      <c r="AO44" s="4">
        <v>0</v>
      </c>
      <c r="AP44" s="4">
        <v>3.3307325647745079</v>
      </c>
      <c r="AQ44" s="4" t="s">
        <v>73</v>
      </c>
      <c r="AR44" s="4" t="s">
        <v>73</v>
      </c>
      <c r="AS44" s="4">
        <v>11.043746159412422</v>
      </c>
      <c r="AT44" s="4">
        <v>0</v>
      </c>
      <c r="AU44" s="4">
        <v>9953.638671875</v>
      </c>
      <c r="AV44" s="4">
        <v>2850.3472879774681</v>
      </c>
      <c r="AW44" s="4">
        <v>2850.7566995846132</v>
      </c>
      <c r="AX44" s="1" t="s">
        <v>73</v>
      </c>
      <c r="AY44" s="1" t="s">
        <v>73</v>
      </c>
      <c r="AZ44" s="4" t="s">
        <v>73</v>
      </c>
      <c r="BA44" s="4" t="s">
        <v>73</v>
      </c>
      <c r="BB44" s="4">
        <v>0.16878648102283478</v>
      </c>
      <c r="BC44" s="4">
        <v>1.8376139923930168E-2</v>
      </c>
      <c r="BD44" s="4" t="s">
        <v>73</v>
      </c>
      <c r="BE44" s="4" t="s">
        <v>73</v>
      </c>
      <c r="BF44" s="4" t="s">
        <v>73</v>
      </c>
      <c r="BG44" s="4" t="s">
        <v>73</v>
      </c>
      <c r="BH44" s="4" t="s">
        <v>73</v>
      </c>
      <c r="BI44" s="4" t="s">
        <v>73</v>
      </c>
      <c r="BJ44" s="4">
        <v>7.3198614981916876E-2</v>
      </c>
      <c r="BK44" s="4">
        <v>0</v>
      </c>
      <c r="BL44" s="4" t="s">
        <v>73</v>
      </c>
      <c r="BM44" s="4" t="s">
        <v>73</v>
      </c>
      <c r="BN44" s="4">
        <v>6.9513097640220209</v>
      </c>
      <c r="BO44" s="4">
        <v>0</v>
      </c>
    </row>
    <row r="45" spans="1:67" x14ac:dyDescent="0.35">
      <c r="A45" s="1" t="s">
        <v>131</v>
      </c>
      <c r="B45" s="1" t="s">
        <v>85</v>
      </c>
      <c r="C45" s="1" t="s">
        <v>126</v>
      </c>
      <c r="D45" s="6">
        <f t="shared" si="17"/>
        <v>7.8723205566406254</v>
      </c>
      <c r="E45" s="41"/>
      <c r="F45" s="4">
        <v>1.9680801630020142</v>
      </c>
      <c r="G45" s="1" t="s">
        <v>68</v>
      </c>
      <c r="H45" s="1" t="s">
        <v>69</v>
      </c>
      <c r="I45" s="1" t="s">
        <v>70</v>
      </c>
      <c r="J45" s="1" t="s">
        <v>70</v>
      </c>
      <c r="K45" s="1" t="s">
        <v>71</v>
      </c>
      <c r="L45" s="1" t="s">
        <v>75</v>
      </c>
      <c r="M45" s="4">
        <v>39.361602783203125</v>
      </c>
      <c r="N45" s="4">
        <f t="shared" si="19"/>
        <v>11.109763145446777</v>
      </c>
      <c r="O45" s="4">
        <f t="shared" si="20"/>
        <v>5.335723876953125</v>
      </c>
      <c r="P45" s="4">
        <v>2.7774407863616943</v>
      </c>
      <c r="Q45" s="4">
        <v>1.3339309692382813</v>
      </c>
      <c r="R45" s="3">
        <v>17350</v>
      </c>
      <c r="S45" s="3">
        <v>29</v>
      </c>
      <c r="T45" s="3">
        <v>17321</v>
      </c>
      <c r="U45" s="4">
        <v>0</v>
      </c>
      <c r="V45" s="4">
        <v>1</v>
      </c>
      <c r="W45" s="4">
        <v>29</v>
      </c>
      <c r="X45" s="4">
        <v>17320</v>
      </c>
      <c r="Y45" s="4">
        <v>0</v>
      </c>
      <c r="Z45" s="4" t="s">
        <v>73</v>
      </c>
      <c r="AA45" s="4" t="s">
        <v>73</v>
      </c>
      <c r="AB45" s="4" t="s">
        <v>73</v>
      </c>
      <c r="AC45" s="4" t="s">
        <v>73</v>
      </c>
      <c r="AD45" s="4" t="s">
        <v>73</v>
      </c>
      <c r="AE45" s="4" t="s">
        <v>73</v>
      </c>
      <c r="AF45" s="4" t="s">
        <v>73</v>
      </c>
      <c r="AG45" s="4">
        <v>4013.516845703125</v>
      </c>
      <c r="AH45" s="4" t="s">
        <v>73</v>
      </c>
      <c r="AI45" s="4" t="s">
        <v>73</v>
      </c>
      <c r="AJ45" s="1" t="s">
        <v>73</v>
      </c>
      <c r="AK45" s="4" t="s">
        <v>73</v>
      </c>
      <c r="AL45" s="4" t="s">
        <v>73</v>
      </c>
      <c r="AM45" s="4" t="s">
        <v>73</v>
      </c>
      <c r="AN45" s="4" t="s">
        <v>73</v>
      </c>
      <c r="AO45" s="4" t="s">
        <v>73</v>
      </c>
      <c r="AP45" s="4" t="s">
        <v>73</v>
      </c>
      <c r="AQ45" s="4" t="s">
        <v>73</v>
      </c>
      <c r="AR45" s="4" t="s">
        <v>73</v>
      </c>
      <c r="AS45" s="4" t="s">
        <v>73</v>
      </c>
      <c r="AT45" s="4" t="s">
        <v>73</v>
      </c>
      <c r="AU45" s="4">
        <v>6182.4790712553877</v>
      </c>
      <c r="AV45" s="4">
        <v>2158.5756910218493</v>
      </c>
      <c r="AW45" s="4">
        <v>2165.3015237611476</v>
      </c>
      <c r="AX45" s="1" t="s">
        <v>73</v>
      </c>
      <c r="AY45" s="1" t="s">
        <v>73</v>
      </c>
      <c r="AZ45" s="4" t="s">
        <v>73</v>
      </c>
      <c r="BA45" s="4" t="s">
        <v>73</v>
      </c>
      <c r="BB45" s="4">
        <v>2.3559086322784424</v>
      </c>
      <c r="BC45" s="4">
        <v>1.6254655122756958</v>
      </c>
      <c r="BD45" s="4" t="s">
        <v>73</v>
      </c>
      <c r="BE45" s="4" t="s">
        <v>73</v>
      </c>
      <c r="BF45" s="4" t="s">
        <v>73</v>
      </c>
      <c r="BG45" s="4" t="s">
        <v>73</v>
      </c>
      <c r="BH45" s="4" t="s">
        <v>73</v>
      </c>
      <c r="BI45" s="4" t="s">
        <v>73</v>
      </c>
      <c r="BJ45" s="4" t="s">
        <v>73</v>
      </c>
      <c r="BK45" s="4" t="s">
        <v>73</v>
      </c>
      <c r="BL45" s="4" t="s">
        <v>73</v>
      </c>
      <c r="BM45" s="4" t="s">
        <v>73</v>
      </c>
      <c r="BN45" s="4" t="s">
        <v>73</v>
      </c>
      <c r="BO45" s="4" t="s">
        <v>73</v>
      </c>
    </row>
    <row r="46" spans="1:67" x14ac:dyDescent="0.35">
      <c r="A46" s="1" t="s">
        <v>149</v>
      </c>
      <c r="B46" s="1" t="s">
        <v>85</v>
      </c>
      <c r="C46" s="1" t="s">
        <v>143</v>
      </c>
      <c r="D46" s="6">
        <f t="shared" si="17"/>
        <v>0.76599369049072263</v>
      </c>
      <c r="E46" s="40">
        <f t="shared" ref="E46" si="26">D46/(D46+D47)</f>
        <v>4.5383873265763333E-2</v>
      </c>
      <c r="F46" s="4">
        <v>0.19149842858314514</v>
      </c>
      <c r="G46" s="1" t="s">
        <v>68</v>
      </c>
      <c r="H46" s="1" t="s">
        <v>69</v>
      </c>
      <c r="I46" s="1" t="s">
        <v>70</v>
      </c>
      <c r="J46" s="1" t="s">
        <v>70</v>
      </c>
      <c r="K46" s="1" t="s">
        <v>71</v>
      </c>
      <c r="L46" s="1" t="s">
        <v>72</v>
      </c>
      <c r="M46" s="4">
        <v>3.8299684524536133</v>
      </c>
      <c r="N46" s="4">
        <f t="shared" si="19"/>
        <v>2.0304114818572998</v>
      </c>
      <c r="O46" s="4">
        <f t="shared" si="20"/>
        <v>0.18178455531597137</v>
      </c>
      <c r="P46" s="4">
        <v>0.50760287046432495</v>
      </c>
      <c r="Q46" s="4">
        <v>4.5446138828992844E-2</v>
      </c>
      <c r="R46" s="3">
        <v>18432</v>
      </c>
      <c r="S46" s="3">
        <v>3</v>
      </c>
      <c r="T46" s="3">
        <v>18429</v>
      </c>
      <c r="U46" s="4">
        <v>0</v>
      </c>
      <c r="V46" s="4">
        <v>3</v>
      </c>
      <c r="W46" s="4">
        <v>63</v>
      </c>
      <c r="X46" s="4">
        <v>18366</v>
      </c>
      <c r="Y46" s="4">
        <v>0</v>
      </c>
      <c r="Z46" s="4" t="s">
        <v>73</v>
      </c>
      <c r="AA46" s="4" t="s">
        <v>73</v>
      </c>
      <c r="AB46" s="4" t="s">
        <v>73</v>
      </c>
      <c r="AC46" s="4" t="s">
        <v>73</v>
      </c>
      <c r="AD46" s="4" t="s">
        <v>73</v>
      </c>
      <c r="AE46" s="4" t="s">
        <v>73</v>
      </c>
      <c r="AF46" s="4" t="s">
        <v>73</v>
      </c>
      <c r="AG46" s="4">
        <v>5000</v>
      </c>
      <c r="AH46" s="4" t="s">
        <v>73</v>
      </c>
      <c r="AI46" s="4" t="s">
        <v>73</v>
      </c>
      <c r="AJ46" s="1" t="s">
        <v>144</v>
      </c>
      <c r="AK46" s="4">
        <v>4.754148946194716E-2</v>
      </c>
      <c r="AL46" s="4" t="s">
        <v>73</v>
      </c>
      <c r="AM46" s="4" t="s">
        <v>73</v>
      </c>
      <c r="AN46" s="4">
        <v>0.10610942916264848</v>
      </c>
      <c r="AO46" s="4">
        <v>0</v>
      </c>
      <c r="AP46" s="4">
        <v>4.5383872562762253</v>
      </c>
      <c r="AQ46" s="4" t="s">
        <v>73</v>
      </c>
      <c r="AR46" s="4" t="s">
        <v>73</v>
      </c>
      <c r="AS46" s="4">
        <v>9.8756364584799865</v>
      </c>
      <c r="AT46" s="4">
        <v>0</v>
      </c>
      <c r="AU46" s="4">
        <v>5969.721842447917</v>
      </c>
      <c r="AV46" s="4">
        <v>3684.4614999150031</v>
      </c>
      <c r="AW46" s="4">
        <v>3684.8334498405475</v>
      </c>
      <c r="AX46" s="1" t="s">
        <v>73</v>
      </c>
      <c r="AY46" s="1" t="s">
        <v>73</v>
      </c>
      <c r="AZ46" s="4" t="s">
        <v>73</v>
      </c>
      <c r="BA46" s="4" t="s">
        <v>73</v>
      </c>
      <c r="BB46" s="4">
        <v>0.32786428928375244</v>
      </c>
      <c r="BC46" s="4">
        <v>9.9511459469795227E-2</v>
      </c>
      <c r="BD46" s="4" t="s">
        <v>73</v>
      </c>
      <c r="BE46" s="4" t="s">
        <v>73</v>
      </c>
      <c r="BF46" s="4" t="s">
        <v>73</v>
      </c>
      <c r="BG46" s="4" t="s">
        <v>73</v>
      </c>
      <c r="BH46" s="4" t="s">
        <v>73</v>
      </c>
      <c r="BI46" s="4" t="s">
        <v>73</v>
      </c>
      <c r="BJ46" s="4">
        <v>7.6510401525968802E-2</v>
      </c>
      <c r="BK46" s="4">
        <v>1.8572577397925526E-2</v>
      </c>
      <c r="BL46" s="4" t="s">
        <v>73</v>
      </c>
      <c r="BM46" s="4" t="s">
        <v>73</v>
      </c>
      <c r="BN46" s="4">
        <v>7.1783008949074105</v>
      </c>
      <c r="BO46" s="4">
        <v>1.8984736176450392</v>
      </c>
    </row>
    <row r="47" spans="1:67" x14ac:dyDescent="0.35">
      <c r="A47" s="1" t="s">
        <v>149</v>
      </c>
      <c r="B47" s="1" t="s">
        <v>85</v>
      </c>
      <c r="C47" s="1" t="s">
        <v>144</v>
      </c>
      <c r="D47" s="6">
        <f t="shared" si="17"/>
        <v>16.112109374999999</v>
      </c>
      <c r="E47" s="41"/>
      <c r="F47" s="4">
        <v>4.0280275344848633</v>
      </c>
      <c r="G47" s="1" t="s">
        <v>68</v>
      </c>
      <c r="H47" s="1" t="s">
        <v>69</v>
      </c>
      <c r="I47" s="1" t="s">
        <v>70</v>
      </c>
      <c r="J47" s="1" t="s">
        <v>70</v>
      </c>
      <c r="K47" s="1" t="s">
        <v>71</v>
      </c>
      <c r="L47" s="1" t="s">
        <v>75</v>
      </c>
      <c r="M47" s="4">
        <v>80.560546875</v>
      </c>
      <c r="N47" s="4">
        <f t="shared" si="19"/>
        <v>20.440570831298828</v>
      </c>
      <c r="O47" s="4">
        <f t="shared" si="20"/>
        <v>12.444698333740234</v>
      </c>
      <c r="P47" s="4">
        <v>5.110142707824707</v>
      </c>
      <c r="Q47" s="4">
        <v>3.1111745834350586</v>
      </c>
      <c r="R47" s="3">
        <v>18432</v>
      </c>
      <c r="S47" s="3">
        <v>63</v>
      </c>
      <c r="T47" s="3">
        <v>18369</v>
      </c>
      <c r="U47" s="4">
        <v>0</v>
      </c>
      <c r="V47" s="4">
        <v>3</v>
      </c>
      <c r="W47" s="4">
        <v>63</v>
      </c>
      <c r="X47" s="4">
        <v>18366</v>
      </c>
      <c r="Y47" s="4">
        <v>0</v>
      </c>
      <c r="Z47" s="4" t="s">
        <v>73</v>
      </c>
      <c r="AA47" s="4" t="s">
        <v>73</v>
      </c>
      <c r="AB47" s="4" t="s">
        <v>73</v>
      </c>
      <c r="AC47" s="4" t="s">
        <v>73</v>
      </c>
      <c r="AD47" s="4" t="s">
        <v>73</v>
      </c>
      <c r="AE47" s="4" t="s">
        <v>73</v>
      </c>
      <c r="AF47" s="4" t="s">
        <v>73</v>
      </c>
      <c r="AG47" s="4">
        <v>3400</v>
      </c>
      <c r="AH47" s="4" t="s">
        <v>73</v>
      </c>
      <c r="AI47" s="4" t="s">
        <v>73</v>
      </c>
      <c r="AJ47" s="1" t="s">
        <v>73</v>
      </c>
      <c r="AK47" s="4" t="s">
        <v>73</v>
      </c>
      <c r="AL47" s="4" t="s">
        <v>73</v>
      </c>
      <c r="AM47" s="4" t="s">
        <v>73</v>
      </c>
      <c r="AN47" s="4" t="s">
        <v>73</v>
      </c>
      <c r="AO47" s="4" t="s">
        <v>73</v>
      </c>
      <c r="AP47" s="4" t="s">
        <v>73</v>
      </c>
      <c r="AQ47" s="4" t="s">
        <v>73</v>
      </c>
      <c r="AR47" s="4" t="s">
        <v>73</v>
      </c>
      <c r="AS47" s="4" t="s">
        <v>73</v>
      </c>
      <c r="AT47" s="4" t="s">
        <v>73</v>
      </c>
      <c r="AU47" s="4">
        <v>4107.9557872953865</v>
      </c>
      <c r="AV47" s="4">
        <v>2819.7503613796939</v>
      </c>
      <c r="AW47" s="4">
        <v>2824.1534072690611</v>
      </c>
      <c r="AX47" s="1" t="s">
        <v>73</v>
      </c>
      <c r="AY47" s="1" t="s">
        <v>73</v>
      </c>
      <c r="AZ47" s="4" t="s">
        <v>73</v>
      </c>
      <c r="BA47" s="4" t="s">
        <v>73</v>
      </c>
      <c r="BB47" s="4">
        <v>4.5557608604431152</v>
      </c>
      <c r="BC47" s="4">
        <v>3.5428469181060791</v>
      </c>
      <c r="BD47" s="4" t="s">
        <v>73</v>
      </c>
      <c r="BE47" s="4" t="s">
        <v>73</v>
      </c>
      <c r="BF47" s="4" t="s">
        <v>73</v>
      </c>
      <c r="BG47" s="4" t="s">
        <v>73</v>
      </c>
      <c r="BH47" s="4" t="s">
        <v>73</v>
      </c>
      <c r="BI47" s="4" t="s">
        <v>73</v>
      </c>
      <c r="BJ47" s="4" t="s">
        <v>73</v>
      </c>
      <c r="BK47" s="4" t="s">
        <v>73</v>
      </c>
      <c r="BL47" s="4" t="s">
        <v>73</v>
      </c>
      <c r="BM47" s="4" t="s">
        <v>73</v>
      </c>
      <c r="BN47" s="4" t="s">
        <v>73</v>
      </c>
      <c r="BO47" s="4" t="s">
        <v>73</v>
      </c>
    </row>
    <row r="48" spans="1:67" x14ac:dyDescent="0.35">
      <c r="A48" s="1" t="s">
        <v>113</v>
      </c>
      <c r="B48" s="1" t="s">
        <v>85</v>
      </c>
      <c r="C48" s="1" t="s">
        <v>107</v>
      </c>
      <c r="D48" s="6">
        <f t="shared" si="17"/>
        <v>12.470529174804687</v>
      </c>
      <c r="E48" s="40">
        <f t="shared" ref="E48" si="27">D48/(D48+D49)</f>
        <v>0.6516550865136661</v>
      </c>
      <c r="F48" s="4">
        <v>3.1176323890686035</v>
      </c>
      <c r="G48" s="1" t="s">
        <v>68</v>
      </c>
      <c r="H48" s="1" t="s">
        <v>69</v>
      </c>
      <c r="I48" s="1" t="s">
        <v>70</v>
      </c>
      <c r="J48" s="1" t="s">
        <v>70</v>
      </c>
      <c r="K48" s="1" t="s">
        <v>71</v>
      </c>
      <c r="L48" s="1" t="s">
        <v>72</v>
      </c>
      <c r="M48" s="4">
        <v>62.352645874023438</v>
      </c>
      <c r="N48" s="4">
        <f t="shared" si="19"/>
        <v>16.594230651855469</v>
      </c>
      <c r="O48" s="4">
        <f t="shared" si="20"/>
        <v>9.0958766937255859</v>
      </c>
      <c r="P48" s="4">
        <v>4.1485576629638672</v>
      </c>
      <c r="Q48" s="4">
        <v>2.2739691734313965</v>
      </c>
      <c r="R48" s="3">
        <v>16248</v>
      </c>
      <c r="S48" s="3">
        <v>43</v>
      </c>
      <c r="T48" s="3">
        <v>16205</v>
      </c>
      <c r="U48" s="4">
        <v>0</v>
      </c>
      <c r="V48" s="4">
        <v>43</v>
      </c>
      <c r="W48" s="4">
        <v>23</v>
      </c>
      <c r="X48" s="4">
        <v>16182</v>
      </c>
      <c r="Y48" s="4">
        <v>0</v>
      </c>
      <c r="Z48" s="4" t="s">
        <v>73</v>
      </c>
      <c r="AA48" s="4" t="s">
        <v>73</v>
      </c>
      <c r="AB48" s="4" t="s">
        <v>73</v>
      </c>
      <c r="AC48" s="4" t="s">
        <v>73</v>
      </c>
      <c r="AD48" s="4" t="s">
        <v>73</v>
      </c>
      <c r="AE48" s="4" t="s">
        <v>73</v>
      </c>
      <c r="AF48" s="4" t="s">
        <v>73</v>
      </c>
      <c r="AG48" s="4">
        <v>5166.33251953125</v>
      </c>
      <c r="AH48" s="4" t="s">
        <v>73</v>
      </c>
      <c r="AI48" s="4" t="s">
        <v>73</v>
      </c>
      <c r="AJ48" s="1" t="s">
        <v>108</v>
      </c>
      <c r="AK48" s="4">
        <v>1.8707180991785608</v>
      </c>
      <c r="AL48" s="4" t="s">
        <v>73</v>
      </c>
      <c r="AM48" s="4" t="s">
        <v>73</v>
      </c>
      <c r="AN48" s="4">
        <v>2.8255277449487481</v>
      </c>
      <c r="AO48" s="4">
        <v>0.91590845340837346</v>
      </c>
      <c r="AP48" s="4">
        <v>65.165510320008636</v>
      </c>
      <c r="AQ48" s="4" t="s">
        <v>73</v>
      </c>
      <c r="AR48" s="4" t="s">
        <v>73</v>
      </c>
      <c r="AS48" s="4">
        <v>76.751568443045883</v>
      </c>
      <c r="AT48" s="4">
        <v>53.579452196971388</v>
      </c>
      <c r="AU48" s="4">
        <v>10267.861225926599</v>
      </c>
      <c r="AV48" s="4">
        <v>3178.1229979866121</v>
      </c>
      <c r="AW48" s="4">
        <v>3196.8858453402227</v>
      </c>
      <c r="AX48" s="1" t="s">
        <v>73</v>
      </c>
      <c r="AY48" s="1" t="s">
        <v>73</v>
      </c>
      <c r="AZ48" s="4" t="s">
        <v>73</v>
      </c>
      <c r="BA48" s="4" t="s">
        <v>73</v>
      </c>
      <c r="BB48" s="4">
        <v>3.6164224147796631</v>
      </c>
      <c r="BC48" s="4">
        <v>2.6670951843261719</v>
      </c>
      <c r="BD48" s="4" t="s">
        <v>73</v>
      </c>
      <c r="BE48" s="4" t="s">
        <v>73</v>
      </c>
      <c r="BF48" s="4" t="s">
        <v>73</v>
      </c>
      <c r="BG48" s="4" t="s">
        <v>73</v>
      </c>
      <c r="BH48" s="4" t="s">
        <v>73</v>
      </c>
      <c r="BI48" s="4" t="s">
        <v>73</v>
      </c>
      <c r="BJ48" s="4">
        <v>2.3537501856022409</v>
      </c>
      <c r="BK48" s="4">
        <v>1.3876860127548805</v>
      </c>
      <c r="BL48" s="4" t="s">
        <v>73</v>
      </c>
      <c r="BM48" s="4" t="s">
        <v>73</v>
      </c>
      <c r="BN48" s="4">
        <v>71.026822942256402</v>
      </c>
      <c r="BO48" s="4">
        <v>59.304197697760877</v>
      </c>
    </row>
    <row r="49" spans="1:67" x14ac:dyDescent="0.35">
      <c r="A49" s="1" t="s">
        <v>113</v>
      </c>
      <c r="B49" s="1" t="s">
        <v>85</v>
      </c>
      <c r="C49" s="1" t="s">
        <v>108</v>
      </c>
      <c r="D49" s="6">
        <f t="shared" si="17"/>
        <v>6.6661727905273436</v>
      </c>
      <c r="E49" s="41"/>
      <c r="F49" s="4">
        <v>1.6665431261062622</v>
      </c>
      <c r="G49" s="1" t="s">
        <v>68</v>
      </c>
      <c r="H49" s="1" t="s">
        <v>69</v>
      </c>
      <c r="I49" s="1" t="s">
        <v>70</v>
      </c>
      <c r="J49" s="1" t="s">
        <v>70</v>
      </c>
      <c r="K49" s="1" t="s">
        <v>71</v>
      </c>
      <c r="L49" s="1" t="s">
        <v>75</v>
      </c>
      <c r="M49" s="4">
        <v>33.330863952636719</v>
      </c>
      <c r="N49" s="4">
        <f t="shared" si="19"/>
        <v>9.7900581359863281</v>
      </c>
      <c r="O49" s="4">
        <f t="shared" si="20"/>
        <v>4.2910628318786621</v>
      </c>
      <c r="P49" s="4">
        <v>2.447514533996582</v>
      </c>
      <c r="Q49" s="4">
        <v>1.0727657079696655</v>
      </c>
      <c r="R49" s="3">
        <v>16248</v>
      </c>
      <c r="S49" s="3">
        <v>23</v>
      </c>
      <c r="T49" s="3">
        <v>16225</v>
      </c>
      <c r="U49" s="4">
        <v>0</v>
      </c>
      <c r="V49" s="4">
        <v>43</v>
      </c>
      <c r="W49" s="4">
        <v>23</v>
      </c>
      <c r="X49" s="4">
        <v>16182</v>
      </c>
      <c r="Y49" s="4">
        <v>0</v>
      </c>
      <c r="Z49" s="4" t="s">
        <v>73</v>
      </c>
      <c r="AA49" s="4" t="s">
        <v>73</v>
      </c>
      <c r="AB49" s="4" t="s">
        <v>73</v>
      </c>
      <c r="AC49" s="4" t="s">
        <v>73</v>
      </c>
      <c r="AD49" s="4" t="s">
        <v>73</v>
      </c>
      <c r="AE49" s="4" t="s">
        <v>73</v>
      </c>
      <c r="AF49" s="4" t="s">
        <v>73</v>
      </c>
      <c r="AG49" s="4">
        <v>3459.26171875</v>
      </c>
      <c r="AH49" s="4" t="s">
        <v>73</v>
      </c>
      <c r="AI49" s="4" t="s">
        <v>73</v>
      </c>
      <c r="AJ49" s="1" t="s">
        <v>73</v>
      </c>
      <c r="AK49" s="4" t="s">
        <v>73</v>
      </c>
      <c r="AL49" s="4" t="s">
        <v>73</v>
      </c>
      <c r="AM49" s="4" t="s">
        <v>73</v>
      </c>
      <c r="AN49" s="4" t="s">
        <v>73</v>
      </c>
      <c r="AO49" s="4" t="s">
        <v>73</v>
      </c>
      <c r="AP49" s="4" t="s">
        <v>73</v>
      </c>
      <c r="AQ49" s="4" t="s">
        <v>73</v>
      </c>
      <c r="AR49" s="4" t="s">
        <v>73</v>
      </c>
      <c r="AS49" s="4" t="s">
        <v>73</v>
      </c>
      <c r="AT49" s="4" t="s">
        <v>73</v>
      </c>
      <c r="AU49" s="4">
        <v>5860.602815047554</v>
      </c>
      <c r="AV49" s="4">
        <v>2283.4221285676881</v>
      </c>
      <c r="AW49" s="4">
        <v>2288.4858383035985</v>
      </c>
      <c r="AX49" s="1" t="s">
        <v>73</v>
      </c>
      <c r="AY49" s="1" t="s">
        <v>73</v>
      </c>
      <c r="AZ49" s="4" t="s">
        <v>73</v>
      </c>
      <c r="BA49" s="4" t="s">
        <v>73</v>
      </c>
      <c r="BB49" s="4">
        <v>2.0382142066955566</v>
      </c>
      <c r="BC49" s="4">
        <v>1.3431216478347778</v>
      </c>
      <c r="BD49" s="4" t="s">
        <v>73</v>
      </c>
      <c r="BE49" s="4" t="s">
        <v>73</v>
      </c>
      <c r="BF49" s="4" t="s">
        <v>73</v>
      </c>
      <c r="BG49" s="4" t="s">
        <v>73</v>
      </c>
      <c r="BH49" s="4" t="s">
        <v>73</v>
      </c>
      <c r="BI49" s="4" t="s">
        <v>73</v>
      </c>
      <c r="BJ49" s="4" t="s">
        <v>73</v>
      </c>
      <c r="BK49" s="4" t="s">
        <v>73</v>
      </c>
      <c r="BL49" s="4" t="s">
        <v>73</v>
      </c>
      <c r="BM49" s="4" t="s">
        <v>73</v>
      </c>
      <c r="BN49" s="4" t="s">
        <v>73</v>
      </c>
      <c r="BO49" s="4" t="s">
        <v>73</v>
      </c>
    </row>
    <row r="50" spans="1:67" x14ac:dyDescent="0.35">
      <c r="A50" s="1" t="s">
        <v>102</v>
      </c>
      <c r="B50" s="1" t="s">
        <v>103</v>
      </c>
      <c r="C50" s="1" t="s">
        <v>67</v>
      </c>
      <c r="D50" s="6">
        <f t="shared" si="17"/>
        <v>0.96739282608032229</v>
      </c>
      <c r="E50" s="40">
        <f t="shared" ref="E50" si="28">D50/(D50+D51)</f>
        <v>7.8351465265658171E-2</v>
      </c>
      <c r="F50" s="4">
        <v>0.24184820055961609</v>
      </c>
      <c r="G50" s="1" t="s">
        <v>68</v>
      </c>
      <c r="H50" s="1" t="s">
        <v>69</v>
      </c>
      <c r="I50" s="1" t="s">
        <v>70</v>
      </c>
      <c r="J50" s="1" t="s">
        <v>70</v>
      </c>
      <c r="K50" s="1" t="s">
        <v>71</v>
      </c>
      <c r="L50" s="1" t="s">
        <v>72</v>
      </c>
      <c r="M50" s="4">
        <v>4.8369641304016113</v>
      </c>
      <c r="N50" s="4">
        <f t="shared" si="19"/>
        <v>2.2811887264251709</v>
      </c>
      <c r="O50" s="4">
        <f t="shared" si="20"/>
        <v>0.29188984632492065</v>
      </c>
      <c r="P50" s="4">
        <v>0.57029718160629272</v>
      </c>
      <c r="Q50" s="4">
        <v>7.2972461581230164E-2</v>
      </c>
      <c r="R50" s="3">
        <v>19460</v>
      </c>
      <c r="S50" s="3">
        <v>4</v>
      </c>
      <c r="T50" s="3">
        <v>19456</v>
      </c>
      <c r="U50" s="4">
        <v>0</v>
      </c>
      <c r="V50" s="4">
        <v>4</v>
      </c>
      <c r="W50" s="4">
        <v>47</v>
      </c>
      <c r="X50" s="4">
        <v>19409</v>
      </c>
      <c r="Y50" s="4">
        <v>0</v>
      </c>
      <c r="Z50" s="4" t="s">
        <v>73</v>
      </c>
      <c r="AA50" s="4" t="s">
        <v>73</v>
      </c>
      <c r="AB50" s="4" t="s">
        <v>73</v>
      </c>
      <c r="AC50" s="4" t="s">
        <v>73</v>
      </c>
      <c r="AD50" s="4" t="s">
        <v>73</v>
      </c>
      <c r="AE50" s="4" t="s">
        <v>73</v>
      </c>
      <c r="AF50" s="4" t="s">
        <v>73</v>
      </c>
      <c r="AG50" s="4">
        <v>3534.730712890625</v>
      </c>
      <c r="AH50" s="4" t="s">
        <v>73</v>
      </c>
      <c r="AI50" s="4" t="s">
        <v>73</v>
      </c>
      <c r="AJ50" s="1" t="s">
        <v>74</v>
      </c>
      <c r="AK50" s="4">
        <v>8.5012300316797892E-2</v>
      </c>
      <c r="AL50" s="4" t="s">
        <v>73</v>
      </c>
      <c r="AM50" s="4" t="s">
        <v>73</v>
      </c>
      <c r="AN50" s="4">
        <v>0.17577107203213094</v>
      </c>
      <c r="AO50" s="4">
        <v>0</v>
      </c>
      <c r="AP50" s="4">
        <v>7.8351462275567121</v>
      </c>
      <c r="AQ50" s="4" t="s">
        <v>73</v>
      </c>
      <c r="AR50" s="4" t="s">
        <v>73</v>
      </c>
      <c r="AS50" s="4">
        <v>15.544523274497029</v>
      </c>
      <c r="AT50" s="4">
        <v>0.12576918061639603</v>
      </c>
      <c r="AU50" s="4">
        <v>3750.7416381835938</v>
      </c>
      <c r="AV50" s="4">
        <v>3152.806935724459</v>
      </c>
      <c r="AW50" s="4">
        <v>3152.9298411103759</v>
      </c>
      <c r="AX50" s="1" t="s">
        <v>73</v>
      </c>
      <c r="AY50" s="1" t="s">
        <v>73</v>
      </c>
      <c r="AZ50" s="4" t="s">
        <v>73</v>
      </c>
      <c r="BA50" s="4" t="s">
        <v>73</v>
      </c>
      <c r="BB50" s="4">
        <v>0.38631576299667358</v>
      </c>
      <c r="BC50" s="4">
        <v>0.13887524604797363</v>
      </c>
      <c r="BD50" s="4" t="s">
        <v>73</v>
      </c>
      <c r="BE50" s="4" t="s">
        <v>73</v>
      </c>
      <c r="BF50" s="4" t="s">
        <v>73</v>
      </c>
      <c r="BG50" s="4" t="s">
        <v>73</v>
      </c>
      <c r="BH50" s="4" t="s">
        <v>73</v>
      </c>
      <c r="BI50" s="4" t="s">
        <v>73</v>
      </c>
      <c r="BJ50" s="4">
        <v>0.1302281043754753</v>
      </c>
      <c r="BK50" s="4">
        <v>3.9796496258120484E-2</v>
      </c>
      <c r="BL50" s="4" t="s">
        <v>73</v>
      </c>
      <c r="BM50" s="4" t="s">
        <v>73</v>
      </c>
      <c r="BN50" s="4">
        <v>11.675939523683121</v>
      </c>
      <c r="BO50" s="4">
        <v>3.9943529314303028</v>
      </c>
    </row>
    <row r="51" spans="1:67" x14ac:dyDescent="0.35">
      <c r="A51" s="1" t="s">
        <v>102</v>
      </c>
      <c r="B51" s="1" t="s">
        <v>103</v>
      </c>
      <c r="C51" s="1" t="s">
        <v>74</v>
      </c>
      <c r="D51" s="6">
        <f t="shared" si="17"/>
        <v>11.379444885253907</v>
      </c>
      <c r="E51" s="41"/>
      <c r="F51" s="4">
        <v>2.8448612689971924</v>
      </c>
      <c r="G51" s="1" t="s">
        <v>68</v>
      </c>
      <c r="H51" s="1" t="s">
        <v>69</v>
      </c>
      <c r="I51" s="1" t="s">
        <v>70</v>
      </c>
      <c r="J51" s="1" t="s">
        <v>70</v>
      </c>
      <c r="K51" s="1" t="s">
        <v>71</v>
      </c>
      <c r="L51" s="1" t="s">
        <v>75</v>
      </c>
      <c r="M51" s="4">
        <v>56.897224426269531</v>
      </c>
      <c r="N51" s="4">
        <f t="shared" si="19"/>
        <v>14.962641716003418</v>
      </c>
      <c r="O51" s="4">
        <f t="shared" si="20"/>
        <v>8.4210481643676758</v>
      </c>
      <c r="P51" s="4">
        <v>3.7406604290008545</v>
      </c>
      <c r="Q51" s="4">
        <v>2.1052620410919189</v>
      </c>
      <c r="R51" s="3">
        <v>19460</v>
      </c>
      <c r="S51" s="3">
        <v>47</v>
      </c>
      <c r="T51" s="3">
        <v>19413</v>
      </c>
      <c r="U51" s="4">
        <v>0</v>
      </c>
      <c r="V51" s="4">
        <v>4</v>
      </c>
      <c r="W51" s="4">
        <v>47</v>
      </c>
      <c r="X51" s="4">
        <v>19409</v>
      </c>
      <c r="Y51" s="4">
        <v>0</v>
      </c>
      <c r="Z51" s="4" t="s">
        <v>73</v>
      </c>
      <c r="AA51" s="4" t="s">
        <v>73</v>
      </c>
      <c r="AB51" s="4" t="s">
        <v>73</v>
      </c>
      <c r="AC51" s="4" t="s">
        <v>73</v>
      </c>
      <c r="AD51" s="4" t="s">
        <v>73</v>
      </c>
      <c r="AE51" s="4" t="s">
        <v>73</v>
      </c>
      <c r="AF51" s="4" t="s">
        <v>73</v>
      </c>
      <c r="AG51" s="4">
        <v>4000</v>
      </c>
      <c r="AH51" s="4" t="s">
        <v>73</v>
      </c>
      <c r="AI51" s="4" t="s">
        <v>73</v>
      </c>
      <c r="AJ51" s="1" t="s">
        <v>73</v>
      </c>
      <c r="AK51" s="4" t="s">
        <v>73</v>
      </c>
      <c r="AL51" s="4" t="s">
        <v>73</v>
      </c>
      <c r="AM51" s="4" t="s">
        <v>73</v>
      </c>
      <c r="AN51" s="4" t="s">
        <v>73</v>
      </c>
      <c r="AO51" s="4" t="s">
        <v>73</v>
      </c>
      <c r="AP51" s="4" t="s">
        <v>73</v>
      </c>
      <c r="AQ51" s="4" t="s">
        <v>73</v>
      </c>
      <c r="AR51" s="4" t="s">
        <v>73</v>
      </c>
      <c r="AS51" s="4" t="s">
        <v>73</v>
      </c>
      <c r="AT51" s="4" t="s">
        <v>73</v>
      </c>
      <c r="AU51" s="4">
        <v>5804.0760472074471</v>
      </c>
      <c r="AV51" s="4">
        <v>2744.6109267700367</v>
      </c>
      <c r="AW51" s="4">
        <v>2752.0001796302831</v>
      </c>
      <c r="AX51" s="1" t="s">
        <v>73</v>
      </c>
      <c r="AY51" s="1" t="s">
        <v>73</v>
      </c>
      <c r="AZ51" s="4" t="s">
        <v>73</v>
      </c>
      <c r="BA51" s="4" t="s">
        <v>73</v>
      </c>
      <c r="BB51" s="4">
        <v>3.279155969619751</v>
      </c>
      <c r="BC51" s="4">
        <v>2.4508311748504639</v>
      </c>
      <c r="BD51" s="4" t="s">
        <v>73</v>
      </c>
      <c r="BE51" s="4" t="s">
        <v>73</v>
      </c>
      <c r="BF51" s="4" t="s">
        <v>73</v>
      </c>
      <c r="BG51" s="4" t="s">
        <v>73</v>
      </c>
      <c r="BH51" s="4" t="s">
        <v>73</v>
      </c>
      <c r="BI51" s="4" t="s">
        <v>73</v>
      </c>
      <c r="BJ51" s="4" t="s">
        <v>73</v>
      </c>
      <c r="BK51" s="4" t="s">
        <v>73</v>
      </c>
      <c r="BL51" s="4" t="s">
        <v>73</v>
      </c>
      <c r="BM51" s="4" t="s">
        <v>73</v>
      </c>
      <c r="BN51" s="4" t="s">
        <v>73</v>
      </c>
      <c r="BO51" s="4" t="s">
        <v>73</v>
      </c>
    </row>
    <row r="52" spans="1:67" x14ac:dyDescent="0.35">
      <c r="A52" s="1" t="s">
        <v>140</v>
      </c>
      <c r="B52" s="1" t="s">
        <v>103</v>
      </c>
      <c r="C52" s="1" t="s">
        <v>125</v>
      </c>
      <c r="D52" s="6">
        <f t="shared" si="17"/>
        <v>0</v>
      </c>
      <c r="E52" s="40">
        <f t="shared" ref="E52" si="29">D52/(D52+D53)</f>
        <v>0</v>
      </c>
      <c r="F52" s="4">
        <v>0</v>
      </c>
      <c r="G52" s="1" t="s">
        <v>68</v>
      </c>
      <c r="H52" s="1" t="s">
        <v>69</v>
      </c>
      <c r="I52" s="1" t="s">
        <v>70</v>
      </c>
      <c r="J52" s="1" t="s">
        <v>70</v>
      </c>
      <c r="K52" s="1" t="s">
        <v>71</v>
      </c>
      <c r="L52" s="1" t="s">
        <v>72</v>
      </c>
      <c r="M52" s="4">
        <v>0</v>
      </c>
      <c r="N52" s="4">
        <f t="shared" si="19"/>
        <v>0.79209095239639282</v>
      </c>
      <c r="O52" s="4">
        <f t="shared" si="20"/>
        <v>0</v>
      </c>
      <c r="P52" s="4">
        <v>0.19802273809909821</v>
      </c>
      <c r="Q52" s="4">
        <v>0</v>
      </c>
      <c r="R52" s="3">
        <v>17801</v>
      </c>
      <c r="S52" s="3">
        <v>0</v>
      </c>
      <c r="T52" s="3">
        <v>17801</v>
      </c>
      <c r="U52" s="4">
        <v>0</v>
      </c>
      <c r="V52" s="4">
        <v>0</v>
      </c>
      <c r="W52" s="4">
        <v>53</v>
      </c>
      <c r="X52" s="4">
        <v>17748</v>
      </c>
      <c r="Y52" s="4">
        <v>0</v>
      </c>
      <c r="Z52" s="4" t="s">
        <v>73</v>
      </c>
      <c r="AA52" s="4" t="s">
        <v>73</v>
      </c>
      <c r="AB52" s="4" t="s">
        <v>73</v>
      </c>
      <c r="AC52" s="4" t="s">
        <v>73</v>
      </c>
      <c r="AD52" s="4" t="s">
        <v>73</v>
      </c>
      <c r="AE52" s="4" t="s">
        <v>73</v>
      </c>
      <c r="AF52" s="4" t="s">
        <v>73</v>
      </c>
      <c r="AG52" s="4">
        <v>6041.73974609375</v>
      </c>
      <c r="AH52" s="4" t="s">
        <v>73</v>
      </c>
      <c r="AI52" s="4" t="s">
        <v>73</v>
      </c>
      <c r="AJ52" s="1" t="s">
        <v>126</v>
      </c>
      <c r="AK52" s="4" t="s">
        <v>73</v>
      </c>
      <c r="AL52" s="4" t="s">
        <v>73</v>
      </c>
      <c r="AM52" s="4" t="s">
        <v>73</v>
      </c>
      <c r="AN52" s="4" t="s">
        <v>73</v>
      </c>
      <c r="AO52" s="4" t="s">
        <v>73</v>
      </c>
      <c r="AP52" s="4" t="s">
        <v>73</v>
      </c>
      <c r="AQ52" s="4" t="s">
        <v>73</v>
      </c>
      <c r="AR52" s="4" t="s">
        <v>73</v>
      </c>
      <c r="AS52" s="4" t="s">
        <v>73</v>
      </c>
      <c r="AT52" s="4" t="s">
        <v>73</v>
      </c>
      <c r="AU52" s="4">
        <v>0</v>
      </c>
      <c r="AV52" s="4">
        <v>2747.5923024097137</v>
      </c>
      <c r="AW52" s="4">
        <v>2747.5923024097146</v>
      </c>
      <c r="AX52" s="1" t="s">
        <v>73</v>
      </c>
      <c r="AY52" s="1" t="s">
        <v>73</v>
      </c>
      <c r="AZ52" s="4" t="s">
        <v>73</v>
      </c>
      <c r="BA52" s="4" t="s">
        <v>73</v>
      </c>
      <c r="BB52" s="4">
        <v>9.0480878949165344E-2</v>
      </c>
      <c r="BC52" s="4">
        <v>0</v>
      </c>
      <c r="BD52" s="4" t="s">
        <v>73</v>
      </c>
      <c r="BE52" s="4" t="s">
        <v>73</v>
      </c>
      <c r="BF52" s="4" t="s">
        <v>73</v>
      </c>
      <c r="BG52" s="4" t="s">
        <v>73</v>
      </c>
      <c r="BH52" s="4" t="s">
        <v>73</v>
      </c>
      <c r="BI52" s="4" t="s">
        <v>73</v>
      </c>
      <c r="BJ52" s="4" t="s">
        <v>73</v>
      </c>
      <c r="BK52" s="4" t="s">
        <v>73</v>
      </c>
      <c r="BL52" s="4" t="s">
        <v>73</v>
      </c>
      <c r="BM52" s="4" t="s">
        <v>73</v>
      </c>
      <c r="BN52" s="4" t="s">
        <v>73</v>
      </c>
      <c r="BO52" s="4" t="s">
        <v>73</v>
      </c>
    </row>
    <row r="53" spans="1:67" x14ac:dyDescent="0.35">
      <c r="A53" s="1" t="s">
        <v>140</v>
      </c>
      <c r="B53" s="1" t="s">
        <v>103</v>
      </c>
      <c r="C53" s="1" t="s">
        <v>126</v>
      </c>
      <c r="D53" s="6">
        <f t="shared" si="17"/>
        <v>14.032009887695313</v>
      </c>
      <c r="E53" s="41"/>
      <c r="F53" s="4">
        <v>3.5080022811889648</v>
      </c>
      <c r="G53" s="1" t="s">
        <v>68</v>
      </c>
      <c r="H53" s="1" t="s">
        <v>69</v>
      </c>
      <c r="I53" s="1" t="s">
        <v>70</v>
      </c>
      <c r="J53" s="1" t="s">
        <v>70</v>
      </c>
      <c r="K53" s="1" t="s">
        <v>71</v>
      </c>
      <c r="L53" s="1" t="s">
        <v>75</v>
      </c>
      <c r="M53" s="4">
        <v>70.160049438476563</v>
      </c>
      <c r="N53" s="4">
        <f t="shared" si="19"/>
        <v>18.17149543762207</v>
      </c>
      <c r="O53" s="4">
        <f t="shared" si="20"/>
        <v>10.576518058776855</v>
      </c>
      <c r="P53" s="4">
        <v>4.5428738594055176</v>
      </c>
      <c r="Q53" s="4">
        <v>2.6441295146942139</v>
      </c>
      <c r="R53" s="3">
        <v>17801</v>
      </c>
      <c r="S53" s="3">
        <v>53</v>
      </c>
      <c r="T53" s="3">
        <v>17748</v>
      </c>
      <c r="U53" s="4">
        <v>0</v>
      </c>
      <c r="V53" s="4">
        <v>0</v>
      </c>
      <c r="W53" s="4">
        <v>53</v>
      </c>
      <c r="X53" s="4">
        <v>17748</v>
      </c>
      <c r="Y53" s="4">
        <v>0</v>
      </c>
      <c r="Z53" s="4" t="s">
        <v>73</v>
      </c>
      <c r="AA53" s="4" t="s">
        <v>73</v>
      </c>
      <c r="AB53" s="4" t="s">
        <v>73</v>
      </c>
      <c r="AC53" s="4" t="s">
        <v>73</v>
      </c>
      <c r="AD53" s="4" t="s">
        <v>73</v>
      </c>
      <c r="AE53" s="4" t="s">
        <v>73</v>
      </c>
      <c r="AF53" s="4" t="s">
        <v>73</v>
      </c>
      <c r="AG53" s="4">
        <v>4013.516845703125</v>
      </c>
      <c r="AH53" s="4" t="s">
        <v>73</v>
      </c>
      <c r="AI53" s="4" t="s">
        <v>73</v>
      </c>
      <c r="AJ53" s="1" t="s">
        <v>73</v>
      </c>
      <c r="AK53" s="4" t="s">
        <v>73</v>
      </c>
      <c r="AL53" s="4" t="s">
        <v>73</v>
      </c>
      <c r="AM53" s="4" t="s">
        <v>73</v>
      </c>
      <c r="AN53" s="4" t="s">
        <v>73</v>
      </c>
      <c r="AO53" s="4" t="s">
        <v>73</v>
      </c>
      <c r="AP53" s="4" t="s">
        <v>73</v>
      </c>
      <c r="AQ53" s="4" t="s">
        <v>73</v>
      </c>
      <c r="AR53" s="4" t="s">
        <v>73</v>
      </c>
      <c r="AS53" s="4" t="s">
        <v>73</v>
      </c>
      <c r="AT53" s="4" t="s">
        <v>73</v>
      </c>
      <c r="AU53" s="4">
        <v>6241.6049528301883</v>
      </c>
      <c r="AV53" s="4">
        <v>2103.0603269998733</v>
      </c>
      <c r="AW53" s="4">
        <v>2115.3822676306886</v>
      </c>
      <c r="AX53" s="1" t="s">
        <v>73</v>
      </c>
      <c r="AY53" s="1" t="s">
        <v>73</v>
      </c>
      <c r="AZ53" s="4" t="s">
        <v>73</v>
      </c>
      <c r="BA53" s="4" t="s">
        <v>73</v>
      </c>
      <c r="BB53" s="4">
        <v>4.0109667778015137</v>
      </c>
      <c r="BC53" s="4">
        <v>3.0491173267364502</v>
      </c>
      <c r="BD53" s="4" t="s">
        <v>73</v>
      </c>
      <c r="BE53" s="4" t="s">
        <v>73</v>
      </c>
      <c r="BF53" s="4" t="s">
        <v>73</v>
      </c>
      <c r="BG53" s="4" t="s">
        <v>73</v>
      </c>
      <c r="BH53" s="4" t="s">
        <v>73</v>
      </c>
      <c r="BI53" s="4" t="s">
        <v>73</v>
      </c>
      <c r="BJ53" s="4" t="s">
        <v>73</v>
      </c>
      <c r="BK53" s="4" t="s">
        <v>73</v>
      </c>
      <c r="BL53" s="4" t="s">
        <v>73</v>
      </c>
      <c r="BM53" s="4" t="s">
        <v>73</v>
      </c>
      <c r="BN53" s="4" t="s">
        <v>73</v>
      </c>
      <c r="BO53" s="4" t="s">
        <v>73</v>
      </c>
    </row>
    <row r="54" spans="1:67" x14ac:dyDescent="0.35">
      <c r="A54" s="1" t="s">
        <v>158</v>
      </c>
      <c r="B54" s="1" t="s">
        <v>103</v>
      </c>
      <c r="C54" s="1" t="s">
        <v>143</v>
      </c>
      <c r="D54" s="6">
        <f t="shared" si="17"/>
        <v>0</v>
      </c>
      <c r="E54" s="40">
        <f t="shared" ref="E54" si="30">D54/(D54+D55)</f>
        <v>0</v>
      </c>
      <c r="F54" s="4">
        <v>0</v>
      </c>
      <c r="G54" s="1" t="s">
        <v>68</v>
      </c>
      <c r="H54" s="1" t="s">
        <v>69</v>
      </c>
      <c r="I54" s="1" t="s">
        <v>70</v>
      </c>
      <c r="J54" s="1" t="s">
        <v>70</v>
      </c>
      <c r="K54" s="1" t="s">
        <v>71</v>
      </c>
      <c r="L54" s="1" t="s">
        <v>72</v>
      </c>
      <c r="M54" s="4">
        <v>0</v>
      </c>
      <c r="N54" s="4">
        <f t="shared" si="19"/>
        <v>0.76626116037368774</v>
      </c>
      <c r="O54" s="4">
        <f t="shared" si="20"/>
        <v>0</v>
      </c>
      <c r="P54" s="4">
        <v>0.19156529009342194</v>
      </c>
      <c r="Q54" s="4">
        <v>0</v>
      </c>
      <c r="R54" s="3">
        <v>18401</v>
      </c>
      <c r="S54" s="3">
        <v>0</v>
      </c>
      <c r="T54" s="3">
        <v>18401</v>
      </c>
      <c r="U54" s="4">
        <v>0</v>
      </c>
      <c r="V54" s="4">
        <v>0</v>
      </c>
      <c r="W54" s="4">
        <v>48</v>
      </c>
      <c r="X54" s="4">
        <v>18353</v>
      </c>
      <c r="Y54" s="4">
        <v>0</v>
      </c>
      <c r="Z54" s="4" t="s">
        <v>73</v>
      </c>
      <c r="AA54" s="4" t="s">
        <v>73</v>
      </c>
      <c r="AB54" s="4" t="s">
        <v>73</v>
      </c>
      <c r="AC54" s="4" t="s">
        <v>73</v>
      </c>
      <c r="AD54" s="4" t="s">
        <v>73</v>
      </c>
      <c r="AE54" s="4" t="s">
        <v>73</v>
      </c>
      <c r="AF54" s="4" t="s">
        <v>73</v>
      </c>
      <c r="AG54" s="4">
        <v>5000</v>
      </c>
      <c r="AH54" s="4" t="s">
        <v>73</v>
      </c>
      <c r="AI54" s="4" t="s">
        <v>73</v>
      </c>
      <c r="AJ54" s="1" t="s">
        <v>144</v>
      </c>
      <c r="AK54" s="4" t="s">
        <v>73</v>
      </c>
      <c r="AL54" s="4" t="s">
        <v>73</v>
      </c>
      <c r="AM54" s="4" t="s">
        <v>73</v>
      </c>
      <c r="AN54" s="4" t="s">
        <v>73</v>
      </c>
      <c r="AO54" s="4" t="s">
        <v>73</v>
      </c>
      <c r="AP54" s="4" t="s">
        <v>73</v>
      </c>
      <c r="AQ54" s="4" t="s">
        <v>73</v>
      </c>
      <c r="AR54" s="4" t="s">
        <v>73</v>
      </c>
      <c r="AS54" s="4" t="s">
        <v>73</v>
      </c>
      <c r="AT54" s="4" t="s">
        <v>73</v>
      </c>
      <c r="AU54" s="4">
        <v>0</v>
      </c>
      <c r="AV54" s="4">
        <v>3712.6697680482293</v>
      </c>
      <c r="AW54" s="4">
        <v>3712.6697680482262</v>
      </c>
      <c r="AX54" s="1" t="s">
        <v>73</v>
      </c>
      <c r="AY54" s="1" t="s">
        <v>73</v>
      </c>
      <c r="AZ54" s="4" t="s">
        <v>73</v>
      </c>
      <c r="BA54" s="4" t="s">
        <v>73</v>
      </c>
      <c r="BB54" s="4">
        <v>8.7530463933944702E-2</v>
      </c>
      <c r="BC54" s="4">
        <v>0</v>
      </c>
      <c r="BD54" s="4" t="s">
        <v>73</v>
      </c>
      <c r="BE54" s="4" t="s">
        <v>73</v>
      </c>
      <c r="BF54" s="4" t="s">
        <v>73</v>
      </c>
      <c r="BG54" s="4" t="s">
        <v>73</v>
      </c>
      <c r="BH54" s="4" t="s">
        <v>73</v>
      </c>
      <c r="BI54" s="4" t="s">
        <v>73</v>
      </c>
      <c r="BJ54" s="4" t="s">
        <v>73</v>
      </c>
      <c r="BK54" s="4" t="s">
        <v>73</v>
      </c>
      <c r="BL54" s="4" t="s">
        <v>73</v>
      </c>
      <c r="BM54" s="4" t="s">
        <v>73</v>
      </c>
      <c r="BN54" s="4" t="s">
        <v>73</v>
      </c>
      <c r="BO54" s="4" t="s">
        <v>73</v>
      </c>
    </row>
    <row r="55" spans="1:67" x14ac:dyDescent="0.35">
      <c r="A55" s="1" t="s">
        <v>158</v>
      </c>
      <c r="B55" s="1" t="s">
        <v>103</v>
      </c>
      <c r="C55" s="1" t="s">
        <v>144</v>
      </c>
      <c r="D55" s="6">
        <f t="shared" si="17"/>
        <v>12.29158706665039</v>
      </c>
      <c r="E55" s="41"/>
      <c r="F55" s="4">
        <v>3.0728967189788818</v>
      </c>
      <c r="G55" s="1" t="s">
        <v>68</v>
      </c>
      <c r="H55" s="1" t="s">
        <v>69</v>
      </c>
      <c r="I55" s="1" t="s">
        <v>70</v>
      </c>
      <c r="J55" s="1" t="s">
        <v>70</v>
      </c>
      <c r="K55" s="1" t="s">
        <v>71</v>
      </c>
      <c r="L55" s="1" t="s">
        <v>75</v>
      </c>
      <c r="M55" s="4">
        <v>61.457935333251953</v>
      </c>
      <c r="N55" s="4">
        <f t="shared" si="19"/>
        <v>16.118000030517578</v>
      </c>
      <c r="O55" s="4">
        <f t="shared" si="20"/>
        <v>9.126251220703125</v>
      </c>
      <c r="P55" s="4">
        <v>4.0295000076293945</v>
      </c>
      <c r="Q55" s="4">
        <v>2.2815628051757813</v>
      </c>
      <c r="R55" s="3">
        <v>18401</v>
      </c>
      <c r="S55" s="3">
        <v>48</v>
      </c>
      <c r="T55" s="3">
        <v>18353</v>
      </c>
      <c r="U55" s="4">
        <v>0</v>
      </c>
      <c r="V55" s="4">
        <v>0</v>
      </c>
      <c r="W55" s="4">
        <v>48</v>
      </c>
      <c r="X55" s="4">
        <v>18353</v>
      </c>
      <c r="Y55" s="4">
        <v>0</v>
      </c>
      <c r="Z55" s="4" t="s">
        <v>73</v>
      </c>
      <c r="AA55" s="4" t="s">
        <v>73</v>
      </c>
      <c r="AB55" s="4" t="s">
        <v>73</v>
      </c>
      <c r="AC55" s="4" t="s">
        <v>73</v>
      </c>
      <c r="AD55" s="4" t="s">
        <v>73</v>
      </c>
      <c r="AE55" s="4" t="s">
        <v>73</v>
      </c>
      <c r="AF55" s="4" t="s">
        <v>73</v>
      </c>
      <c r="AG55" s="4">
        <v>3400</v>
      </c>
      <c r="AH55" s="4" t="s">
        <v>73</v>
      </c>
      <c r="AI55" s="4" t="s">
        <v>73</v>
      </c>
      <c r="AJ55" s="1" t="s">
        <v>73</v>
      </c>
      <c r="AK55" s="4" t="s">
        <v>73</v>
      </c>
      <c r="AL55" s="4" t="s">
        <v>73</v>
      </c>
      <c r="AM55" s="4" t="s">
        <v>73</v>
      </c>
      <c r="AN55" s="4" t="s">
        <v>73</v>
      </c>
      <c r="AO55" s="4" t="s">
        <v>73</v>
      </c>
      <c r="AP55" s="4" t="s">
        <v>73</v>
      </c>
      <c r="AQ55" s="4" t="s">
        <v>73</v>
      </c>
      <c r="AR55" s="4" t="s">
        <v>73</v>
      </c>
      <c r="AS55" s="4" t="s">
        <v>73</v>
      </c>
      <c r="AT55" s="4" t="s">
        <v>73</v>
      </c>
      <c r="AU55" s="4">
        <v>4150.4364471435547</v>
      </c>
      <c r="AV55" s="4">
        <v>2839.0885297165951</v>
      </c>
      <c r="AW55" s="4">
        <v>2842.5092514184798</v>
      </c>
      <c r="AX55" s="1" t="s">
        <v>73</v>
      </c>
      <c r="AY55" s="1" t="s">
        <v>73</v>
      </c>
      <c r="AZ55" s="4" t="s">
        <v>73</v>
      </c>
      <c r="BA55" s="4" t="s">
        <v>73</v>
      </c>
      <c r="BB55" s="4">
        <v>3.5368969440460205</v>
      </c>
      <c r="BC55" s="4">
        <v>2.6514987945556641</v>
      </c>
      <c r="BD55" s="4" t="s">
        <v>73</v>
      </c>
      <c r="BE55" s="4" t="s">
        <v>73</v>
      </c>
      <c r="BF55" s="4" t="s">
        <v>73</v>
      </c>
      <c r="BG55" s="4" t="s">
        <v>73</v>
      </c>
      <c r="BH55" s="4" t="s">
        <v>73</v>
      </c>
      <c r="BI55" s="4" t="s">
        <v>73</v>
      </c>
      <c r="BJ55" s="4" t="s">
        <v>73</v>
      </c>
      <c r="BK55" s="4" t="s">
        <v>73</v>
      </c>
      <c r="BL55" s="4" t="s">
        <v>73</v>
      </c>
      <c r="BM55" s="4" t="s">
        <v>73</v>
      </c>
      <c r="BN55" s="4" t="s">
        <v>73</v>
      </c>
      <c r="BO55" s="4" t="s">
        <v>73</v>
      </c>
    </row>
    <row r="56" spans="1:67" x14ac:dyDescent="0.35">
      <c r="A56" s="1" t="s">
        <v>122</v>
      </c>
      <c r="B56" s="1" t="s">
        <v>103</v>
      </c>
      <c r="C56" s="1" t="s">
        <v>107</v>
      </c>
      <c r="D56" s="6">
        <f t="shared" si="17"/>
        <v>0.79817080497741699</v>
      </c>
      <c r="E56" s="40">
        <f t="shared" ref="E56" si="31">D56/(D56+D57)</f>
        <v>4.6080370781528018E-2</v>
      </c>
      <c r="F56" s="4">
        <v>0.19954270124435425</v>
      </c>
      <c r="G56" s="1" t="s">
        <v>68</v>
      </c>
      <c r="H56" s="1" t="s">
        <v>69</v>
      </c>
      <c r="I56" s="1" t="s">
        <v>70</v>
      </c>
      <c r="J56" s="1" t="s">
        <v>70</v>
      </c>
      <c r="K56" s="1" t="s">
        <v>71</v>
      </c>
      <c r="L56" s="1" t="s">
        <v>72</v>
      </c>
      <c r="M56" s="4">
        <v>3.990854024887085</v>
      </c>
      <c r="N56" s="4">
        <f t="shared" si="19"/>
        <v>2.1157150268554688</v>
      </c>
      <c r="O56" s="4">
        <f t="shared" si="20"/>
        <v>0.18942029774188995</v>
      </c>
      <c r="P56" s="4">
        <v>0.52892875671386719</v>
      </c>
      <c r="Q56" s="4">
        <v>4.7355074435472488E-2</v>
      </c>
      <c r="R56" s="3">
        <v>17689</v>
      </c>
      <c r="S56" s="3">
        <v>3</v>
      </c>
      <c r="T56" s="3">
        <v>17686</v>
      </c>
      <c r="U56" s="4">
        <v>0</v>
      </c>
      <c r="V56" s="4">
        <v>3</v>
      </c>
      <c r="W56" s="4">
        <v>62</v>
      </c>
      <c r="X56" s="4">
        <v>17624</v>
      </c>
      <c r="Y56" s="4">
        <v>0</v>
      </c>
      <c r="Z56" s="4" t="s">
        <v>73</v>
      </c>
      <c r="AA56" s="4" t="s">
        <v>73</v>
      </c>
      <c r="AB56" s="4" t="s">
        <v>73</v>
      </c>
      <c r="AC56" s="4" t="s">
        <v>73</v>
      </c>
      <c r="AD56" s="4" t="s">
        <v>73</v>
      </c>
      <c r="AE56" s="4" t="s">
        <v>73</v>
      </c>
      <c r="AF56" s="4" t="s">
        <v>73</v>
      </c>
      <c r="AG56" s="4">
        <v>5166.33251953125</v>
      </c>
      <c r="AH56" s="4" t="s">
        <v>73</v>
      </c>
      <c r="AI56" s="4" t="s">
        <v>73</v>
      </c>
      <c r="AJ56" s="1" t="s">
        <v>108</v>
      </c>
      <c r="AK56" s="4">
        <v>4.8306342843119125E-2</v>
      </c>
      <c r="AL56" s="4" t="s">
        <v>73</v>
      </c>
      <c r="AM56" s="4" t="s">
        <v>73</v>
      </c>
      <c r="AN56" s="4">
        <v>0.1078365377182218</v>
      </c>
      <c r="AO56" s="4">
        <v>0</v>
      </c>
      <c r="AP56" s="4">
        <v>4.6080368751854683</v>
      </c>
      <c r="AQ56" s="4" t="s">
        <v>73</v>
      </c>
      <c r="AR56" s="4" t="s">
        <v>73</v>
      </c>
      <c r="AS56" s="4">
        <v>10.0250623402204</v>
      </c>
      <c r="AT56" s="4">
        <v>0</v>
      </c>
      <c r="AU56" s="4">
        <v>9670.5732421875</v>
      </c>
      <c r="AV56" s="4">
        <v>3012.8216613472741</v>
      </c>
      <c r="AW56" s="4">
        <v>3013.9507955404083</v>
      </c>
      <c r="AX56" s="1" t="s">
        <v>73</v>
      </c>
      <c r="AY56" s="1" t="s">
        <v>73</v>
      </c>
      <c r="AZ56" s="4" t="s">
        <v>73</v>
      </c>
      <c r="BA56" s="4" t="s">
        <v>73</v>
      </c>
      <c r="BB56" s="4">
        <v>0.34163779020309448</v>
      </c>
      <c r="BC56" s="4">
        <v>0.10369148105382919</v>
      </c>
      <c r="BD56" s="4" t="s">
        <v>73</v>
      </c>
      <c r="BE56" s="4" t="s">
        <v>73</v>
      </c>
      <c r="BF56" s="4" t="s">
        <v>73</v>
      </c>
      <c r="BG56" s="4" t="s">
        <v>73</v>
      </c>
      <c r="BH56" s="4" t="s">
        <v>73</v>
      </c>
      <c r="BI56" s="4" t="s">
        <v>73</v>
      </c>
      <c r="BJ56" s="4">
        <v>7.7751599832872248E-2</v>
      </c>
      <c r="BK56" s="4">
        <v>1.8861085853366009E-2</v>
      </c>
      <c r="BL56" s="4" t="s">
        <v>73</v>
      </c>
      <c r="BM56" s="4" t="s">
        <v>73</v>
      </c>
      <c r="BN56" s="4">
        <v>7.2874453211453956</v>
      </c>
      <c r="BO56" s="4">
        <v>1.9286284292255405</v>
      </c>
    </row>
    <row r="57" spans="1:67" x14ac:dyDescent="0.35">
      <c r="A57" s="1" t="s">
        <v>122</v>
      </c>
      <c r="B57" s="1" t="s">
        <v>103</v>
      </c>
      <c r="C57" s="1" t="s">
        <v>108</v>
      </c>
      <c r="D57" s="6">
        <f t="shared" si="17"/>
        <v>16.523104858398437</v>
      </c>
      <c r="E57" s="41"/>
      <c r="F57" s="4">
        <v>4.1307764053344727</v>
      </c>
      <c r="G57" s="1" t="s">
        <v>68</v>
      </c>
      <c r="H57" s="1" t="s">
        <v>69</v>
      </c>
      <c r="I57" s="1" t="s">
        <v>70</v>
      </c>
      <c r="J57" s="1" t="s">
        <v>70</v>
      </c>
      <c r="K57" s="1" t="s">
        <v>71</v>
      </c>
      <c r="L57" s="1" t="s">
        <v>75</v>
      </c>
      <c r="M57" s="4">
        <v>82.615524291992188</v>
      </c>
      <c r="N57" s="4">
        <f t="shared" si="19"/>
        <v>21.000722885131836</v>
      </c>
      <c r="O57" s="4">
        <f t="shared" si="20"/>
        <v>12.734457015991211</v>
      </c>
      <c r="P57" s="4">
        <v>5.250180721282959</v>
      </c>
      <c r="Q57" s="4">
        <v>3.1836142539978027</v>
      </c>
      <c r="R57" s="3">
        <v>17689</v>
      </c>
      <c r="S57" s="3">
        <v>62</v>
      </c>
      <c r="T57" s="3">
        <v>17627</v>
      </c>
      <c r="U57" s="4">
        <v>0</v>
      </c>
      <c r="V57" s="4">
        <v>3</v>
      </c>
      <c r="W57" s="4">
        <v>62</v>
      </c>
      <c r="X57" s="4">
        <v>17624</v>
      </c>
      <c r="Y57" s="4">
        <v>0</v>
      </c>
      <c r="Z57" s="4" t="s">
        <v>73</v>
      </c>
      <c r="AA57" s="4" t="s">
        <v>73</v>
      </c>
      <c r="AB57" s="4" t="s">
        <v>73</v>
      </c>
      <c r="AC57" s="4" t="s">
        <v>73</v>
      </c>
      <c r="AD57" s="4" t="s">
        <v>73</v>
      </c>
      <c r="AE57" s="4" t="s">
        <v>73</v>
      </c>
      <c r="AF57" s="4" t="s">
        <v>73</v>
      </c>
      <c r="AG57" s="4">
        <v>3459.26171875</v>
      </c>
      <c r="AH57" s="4" t="s">
        <v>73</v>
      </c>
      <c r="AI57" s="4" t="s">
        <v>73</v>
      </c>
      <c r="AJ57" s="1" t="s">
        <v>73</v>
      </c>
      <c r="AK57" s="4" t="s">
        <v>73</v>
      </c>
      <c r="AL57" s="4" t="s">
        <v>73</v>
      </c>
      <c r="AM57" s="4" t="s">
        <v>73</v>
      </c>
      <c r="AN57" s="4" t="s">
        <v>73</v>
      </c>
      <c r="AO57" s="4" t="s">
        <v>73</v>
      </c>
      <c r="AP57" s="4" t="s">
        <v>73</v>
      </c>
      <c r="AQ57" s="4" t="s">
        <v>73</v>
      </c>
      <c r="AR57" s="4" t="s">
        <v>73</v>
      </c>
      <c r="AS57" s="4" t="s">
        <v>73</v>
      </c>
      <c r="AT57" s="4" t="s">
        <v>73</v>
      </c>
      <c r="AU57" s="4">
        <v>5626.2375882056449</v>
      </c>
      <c r="AV57" s="4">
        <v>2184.7491743720016</v>
      </c>
      <c r="AW57" s="4">
        <v>2196.8116019630343</v>
      </c>
      <c r="AX57" s="1" t="s">
        <v>73</v>
      </c>
      <c r="AY57" s="1" t="s">
        <v>73</v>
      </c>
      <c r="AZ57" s="4" t="s">
        <v>73</v>
      </c>
      <c r="BA57" s="4" t="s">
        <v>73</v>
      </c>
      <c r="BB57" s="4">
        <v>4.6765232086181641</v>
      </c>
      <c r="BC57" s="4">
        <v>3.6293799877166748</v>
      </c>
      <c r="BD57" s="4" t="s">
        <v>73</v>
      </c>
      <c r="BE57" s="4" t="s">
        <v>73</v>
      </c>
      <c r="BF57" s="4" t="s">
        <v>73</v>
      </c>
      <c r="BG57" s="4" t="s">
        <v>73</v>
      </c>
      <c r="BH57" s="4" t="s">
        <v>73</v>
      </c>
      <c r="BI57" s="4" t="s">
        <v>73</v>
      </c>
      <c r="BJ57" s="4" t="s">
        <v>73</v>
      </c>
      <c r="BK57" s="4" t="s">
        <v>73</v>
      </c>
      <c r="BL57" s="4" t="s">
        <v>73</v>
      </c>
      <c r="BM57" s="4" t="s">
        <v>73</v>
      </c>
      <c r="BN57" s="4" t="s">
        <v>73</v>
      </c>
      <c r="BO57" s="4" t="s">
        <v>73</v>
      </c>
    </row>
    <row r="58" spans="1:67" x14ac:dyDescent="0.35">
      <c r="A58" s="1" t="s">
        <v>92</v>
      </c>
      <c r="B58" s="1" t="s">
        <v>93</v>
      </c>
      <c r="C58" s="1" t="s">
        <v>67</v>
      </c>
      <c r="D58" s="6">
        <f t="shared" si="17"/>
        <v>4.8425502777099609</v>
      </c>
      <c r="E58" s="40">
        <f t="shared" ref="E58" si="32">D58/(D58+D59)</f>
        <v>0.37491956013180844</v>
      </c>
      <c r="F58" s="4">
        <v>1.2106375694274902</v>
      </c>
      <c r="G58" s="1" t="s">
        <v>68</v>
      </c>
      <c r="H58" s="1" t="s">
        <v>69</v>
      </c>
      <c r="I58" s="1" t="s">
        <v>70</v>
      </c>
      <c r="J58" s="1" t="s">
        <v>70</v>
      </c>
      <c r="K58" s="1" t="s">
        <v>71</v>
      </c>
      <c r="L58" s="1" t="s">
        <v>72</v>
      </c>
      <c r="M58" s="4">
        <v>24.212751388549805</v>
      </c>
      <c r="N58" s="4">
        <f t="shared" si="19"/>
        <v>7.4525985717773438</v>
      </c>
      <c r="O58" s="4">
        <f t="shared" si="20"/>
        <v>2.9278023242950439</v>
      </c>
      <c r="P58" s="4">
        <v>1.8631496429443359</v>
      </c>
      <c r="Q58" s="4">
        <v>0.73195058107376099</v>
      </c>
      <c r="R58" s="3">
        <v>17501</v>
      </c>
      <c r="S58" s="3">
        <v>18</v>
      </c>
      <c r="T58" s="3">
        <v>17483</v>
      </c>
      <c r="U58" s="4">
        <v>0</v>
      </c>
      <c r="V58" s="4">
        <v>18</v>
      </c>
      <c r="W58" s="4">
        <v>30</v>
      </c>
      <c r="X58" s="4">
        <v>17453</v>
      </c>
      <c r="Y58" s="4">
        <v>0</v>
      </c>
      <c r="Z58" s="4" t="s">
        <v>73</v>
      </c>
      <c r="AA58" s="4" t="s">
        <v>73</v>
      </c>
      <c r="AB58" s="4" t="s">
        <v>73</v>
      </c>
      <c r="AC58" s="4" t="s">
        <v>73</v>
      </c>
      <c r="AD58" s="4" t="s">
        <v>73</v>
      </c>
      <c r="AE58" s="4" t="s">
        <v>73</v>
      </c>
      <c r="AF58" s="4" t="s">
        <v>73</v>
      </c>
      <c r="AG58" s="4">
        <v>3634.85595703125</v>
      </c>
      <c r="AH58" s="4" t="s">
        <v>73</v>
      </c>
      <c r="AI58" s="4" t="s">
        <v>73</v>
      </c>
      <c r="AJ58" s="1" t="s">
        <v>74</v>
      </c>
      <c r="AK58" s="4">
        <v>0.59979411460717291</v>
      </c>
      <c r="AL58" s="4" t="s">
        <v>73</v>
      </c>
      <c r="AM58" s="4" t="s">
        <v>73</v>
      </c>
      <c r="AN58" s="4">
        <v>0.95372642770987304</v>
      </c>
      <c r="AO58" s="4">
        <v>0.24586180150447279</v>
      </c>
      <c r="AP58" s="4">
        <v>37.491956566826815</v>
      </c>
      <c r="AQ58" s="4" t="s">
        <v>73</v>
      </c>
      <c r="AR58" s="4" t="s">
        <v>73</v>
      </c>
      <c r="AS58" s="4">
        <v>51.320996315019315</v>
      </c>
      <c r="AT58" s="4">
        <v>23.662916818634312</v>
      </c>
      <c r="AU58" s="4">
        <v>3875.8312445746528</v>
      </c>
      <c r="AV58" s="4">
        <v>3272.3786750125346</v>
      </c>
      <c r="AW58" s="4">
        <v>3272.9993336178804</v>
      </c>
      <c r="AX58" s="1" t="s">
        <v>73</v>
      </c>
      <c r="AY58" s="1" t="s">
        <v>73</v>
      </c>
      <c r="AZ58" s="4" t="s">
        <v>73</v>
      </c>
      <c r="BA58" s="4" t="s">
        <v>73</v>
      </c>
      <c r="BB58" s="4">
        <v>1.5188091993331909</v>
      </c>
      <c r="BC58" s="4">
        <v>0.94735240936279297</v>
      </c>
      <c r="BD58" s="4" t="s">
        <v>73</v>
      </c>
      <c r="BE58" s="4" t="s">
        <v>73</v>
      </c>
      <c r="BF58" s="4" t="s">
        <v>73</v>
      </c>
      <c r="BG58" s="4" t="s">
        <v>73</v>
      </c>
      <c r="BH58" s="4" t="s">
        <v>73</v>
      </c>
      <c r="BI58" s="4" t="s">
        <v>73</v>
      </c>
      <c r="BJ58" s="4">
        <v>0.7787061286872573</v>
      </c>
      <c r="BK58" s="4">
        <v>0.42088210052708852</v>
      </c>
      <c r="BL58" s="4" t="s">
        <v>73</v>
      </c>
      <c r="BM58" s="4" t="s">
        <v>73</v>
      </c>
      <c r="BN58" s="4">
        <v>44.482506066116905</v>
      </c>
      <c r="BO58" s="4">
        <v>30.501407067536729</v>
      </c>
    </row>
    <row r="59" spans="1:67" x14ac:dyDescent="0.35">
      <c r="A59" s="1" t="s">
        <v>92</v>
      </c>
      <c r="B59" s="1" t="s">
        <v>93</v>
      </c>
      <c r="C59" s="1" t="s">
        <v>74</v>
      </c>
      <c r="D59" s="6">
        <f t="shared" si="17"/>
        <v>8.0736877441406243</v>
      </c>
      <c r="E59" s="41"/>
      <c r="F59" s="4">
        <v>2.0184218883514404</v>
      </c>
      <c r="G59" s="1" t="s">
        <v>68</v>
      </c>
      <c r="H59" s="1" t="s">
        <v>69</v>
      </c>
      <c r="I59" s="1" t="s">
        <v>70</v>
      </c>
      <c r="J59" s="1" t="s">
        <v>70</v>
      </c>
      <c r="K59" s="1" t="s">
        <v>71</v>
      </c>
      <c r="L59" s="1" t="s">
        <v>75</v>
      </c>
      <c r="M59" s="4">
        <v>40.368438720703125</v>
      </c>
      <c r="N59" s="4">
        <f t="shared" si="19"/>
        <v>11.331304550170898</v>
      </c>
      <c r="O59" s="4">
        <f t="shared" si="20"/>
        <v>5.5106749534606934</v>
      </c>
      <c r="P59" s="4">
        <v>2.8328261375427246</v>
      </c>
      <c r="Q59" s="4">
        <v>1.3776687383651733</v>
      </c>
      <c r="R59" s="3">
        <v>17501</v>
      </c>
      <c r="S59" s="3">
        <v>30</v>
      </c>
      <c r="T59" s="3">
        <v>17471</v>
      </c>
      <c r="U59" s="4">
        <v>0</v>
      </c>
      <c r="V59" s="4">
        <v>18</v>
      </c>
      <c r="W59" s="4">
        <v>30</v>
      </c>
      <c r="X59" s="4">
        <v>17453</v>
      </c>
      <c r="Y59" s="4">
        <v>0</v>
      </c>
      <c r="Z59" s="4" t="s">
        <v>73</v>
      </c>
      <c r="AA59" s="4" t="s">
        <v>73</v>
      </c>
      <c r="AB59" s="4" t="s">
        <v>73</v>
      </c>
      <c r="AC59" s="4" t="s">
        <v>73</v>
      </c>
      <c r="AD59" s="4" t="s">
        <v>73</v>
      </c>
      <c r="AE59" s="4" t="s">
        <v>73</v>
      </c>
      <c r="AF59" s="4" t="s">
        <v>73</v>
      </c>
      <c r="AG59" s="4">
        <v>4000</v>
      </c>
      <c r="AH59" s="4" t="s">
        <v>73</v>
      </c>
      <c r="AI59" s="4" t="s">
        <v>73</v>
      </c>
      <c r="AJ59" s="1" t="s">
        <v>73</v>
      </c>
      <c r="AK59" s="4" t="s">
        <v>73</v>
      </c>
      <c r="AL59" s="4" t="s">
        <v>73</v>
      </c>
      <c r="AM59" s="4" t="s">
        <v>73</v>
      </c>
      <c r="AN59" s="4" t="s">
        <v>73</v>
      </c>
      <c r="AO59" s="4" t="s">
        <v>73</v>
      </c>
      <c r="AP59" s="4" t="s">
        <v>73</v>
      </c>
      <c r="AQ59" s="4" t="s">
        <v>73</v>
      </c>
      <c r="AR59" s="4" t="s">
        <v>73</v>
      </c>
      <c r="AS59" s="4" t="s">
        <v>73</v>
      </c>
      <c r="AT59" s="4" t="s">
        <v>73</v>
      </c>
      <c r="AU59" s="4">
        <v>5848.5385904947916</v>
      </c>
      <c r="AV59" s="4">
        <v>2839.7984984212676</v>
      </c>
      <c r="AW59" s="4">
        <v>2844.9560438622243</v>
      </c>
      <c r="AX59" s="1" t="s">
        <v>73</v>
      </c>
      <c r="AY59" s="1" t="s">
        <v>73</v>
      </c>
      <c r="AZ59" s="4" t="s">
        <v>73</v>
      </c>
      <c r="BA59" s="4" t="s">
        <v>73</v>
      </c>
      <c r="BB59" s="4">
        <v>2.408982515335083</v>
      </c>
      <c r="BC59" s="4">
        <v>1.6726223230361938</v>
      </c>
      <c r="BD59" s="4" t="s">
        <v>73</v>
      </c>
      <c r="BE59" s="4" t="s">
        <v>73</v>
      </c>
      <c r="BF59" s="4" t="s">
        <v>73</v>
      </c>
      <c r="BG59" s="4" t="s">
        <v>73</v>
      </c>
      <c r="BH59" s="4" t="s">
        <v>73</v>
      </c>
      <c r="BI59" s="4" t="s">
        <v>73</v>
      </c>
      <c r="BJ59" s="4" t="s">
        <v>73</v>
      </c>
      <c r="BK59" s="4" t="s">
        <v>73</v>
      </c>
      <c r="BL59" s="4" t="s">
        <v>73</v>
      </c>
      <c r="BM59" s="4" t="s">
        <v>73</v>
      </c>
      <c r="BN59" s="4" t="s">
        <v>73</v>
      </c>
      <c r="BO59" s="4" t="s">
        <v>73</v>
      </c>
    </row>
    <row r="60" spans="1:67" x14ac:dyDescent="0.35">
      <c r="A60" s="1" t="s">
        <v>135</v>
      </c>
      <c r="B60" s="1" t="s">
        <v>93</v>
      </c>
      <c r="C60" s="1" t="s">
        <v>125</v>
      </c>
      <c r="D60" s="6">
        <f t="shared" si="17"/>
        <v>0.23956434726715087</v>
      </c>
      <c r="E60" s="40">
        <f t="shared" ref="E60" si="33">D60/(D60+D61)</f>
        <v>3.2235014119821721E-2</v>
      </c>
      <c r="F60" s="4">
        <v>5.989108607172966E-2</v>
      </c>
      <c r="G60" s="1" t="s">
        <v>68</v>
      </c>
      <c r="H60" s="1" t="s">
        <v>69</v>
      </c>
      <c r="I60" s="1" t="s">
        <v>70</v>
      </c>
      <c r="J60" s="1" t="s">
        <v>70</v>
      </c>
      <c r="K60" s="1" t="s">
        <v>71</v>
      </c>
      <c r="L60" s="1" t="s">
        <v>72</v>
      </c>
      <c r="M60" s="4">
        <v>1.1978217363357544</v>
      </c>
      <c r="N60" s="4">
        <f t="shared" si="19"/>
        <v>1.1442693471908569</v>
      </c>
      <c r="O60" s="4">
        <f t="shared" si="20"/>
        <v>1.0061457753181458E-2</v>
      </c>
      <c r="P60" s="4">
        <v>0.28606733679771423</v>
      </c>
      <c r="Q60" s="4">
        <v>2.5153644382953644E-3</v>
      </c>
      <c r="R60" s="3">
        <v>19644</v>
      </c>
      <c r="S60" s="3">
        <v>1</v>
      </c>
      <c r="T60" s="3">
        <v>19643</v>
      </c>
      <c r="U60" s="4">
        <v>0</v>
      </c>
      <c r="V60" s="4">
        <v>1</v>
      </c>
      <c r="W60" s="4">
        <v>30</v>
      </c>
      <c r="X60" s="4">
        <v>19613</v>
      </c>
      <c r="Y60" s="4">
        <v>0</v>
      </c>
      <c r="Z60" s="4" t="s">
        <v>73</v>
      </c>
      <c r="AA60" s="4" t="s">
        <v>73</v>
      </c>
      <c r="AB60" s="4" t="s">
        <v>73</v>
      </c>
      <c r="AC60" s="4" t="s">
        <v>73</v>
      </c>
      <c r="AD60" s="4" t="s">
        <v>73</v>
      </c>
      <c r="AE60" s="4" t="s">
        <v>73</v>
      </c>
      <c r="AF60" s="4" t="s">
        <v>73</v>
      </c>
      <c r="AG60" s="4">
        <v>6041.73974609375</v>
      </c>
      <c r="AH60" s="4" t="s">
        <v>73</v>
      </c>
      <c r="AI60" s="4" t="s">
        <v>73</v>
      </c>
      <c r="AJ60" s="1" t="s">
        <v>126</v>
      </c>
      <c r="AK60" s="4">
        <v>3.3308719479251882E-2</v>
      </c>
      <c r="AL60" s="4" t="s">
        <v>73</v>
      </c>
      <c r="AM60" s="4" t="s">
        <v>73</v>
      </c>
      <c r="AN60" s="4">
        <v>0.1130668649416243</v>
      </c>
      <c r="AO60" s="4">
        <v>0</v>
      </c>
      <c r="AP60" s="4">
        <v>3.2235012490786108</v>
      </c>
      <c r="AQ60" s="4" t="s">
        <v>73</v>
      </c>
      <c r="AR60" s="4" t="s">
        <v>73</v>
      </c>
      <c r="AS60" s="4">
        <v>10.693402469504804</v>
      </c>
      <c r="AT60" s="4">
        <v>0</v>
      </c>
      <c r="AU60" s="4">
        <v>10321.3857421875</v>
      </c>
      <c r="AV60" s="4">
        <v>2813.5138047025139</v>
      </c>
      <c r="AW60" s="4">
        <v>2813.8960014006166</v>
      </c>
      <c r="AX60" s="1" t="s">
        <v>73</v>
      </c>
      <c r="AY60" s="1" t="s">
        <v>73</v>
      </c>
      <c r="AZ60" s="4" t="s">
        <v>73</v>
      </c>
      <c r="BA60" s="4" t="s">
        <v>73</v>
      </c>
      <c r="BB60" s="4">
        <v>0.14907458424568176</v>
      </c>
      <c r="BC60" s="4">
        <v>1.6230182722210884E-2</v>
      </c>
      <c r="BD60" s="4" t="s">
        <v>73</v>
      </c>
      <c r="BE60" s="4" t="s">
        <v>73</v>
      </c>
      <c r="BF60" s="4" t="s">
        <v>73</v>
      </c>
      <c r="BG60" s="4" t="s">
        <v>73</v>
      </c>
      <c r="BH60" s="4" t="s">
        <v>73</v>
      </c>
      <c r="BI60" s="4" t="s">
        <v>73</v>
      </c>
      <c r="BJ60" s="4">
        <v>7.074598047748476E-2</v>
      </c>
      <c r="BK60" s="4">
        <v>0</v>
      </c>
      <c r="BL60" s="4" t="s">
        <v>73</v>
      </c>
      <c r="BM60" s="4" t="s">
        <v>73</v>
      </c>
      <c r="BN60" s="4">
        <v>6.7297593246509138</v>
      </c>
      <c r="BO60" s="4">
        <v>0</v>
      </c>
    </row>
    <row r="61" spans="1:67" x14ac:dyDescent="0.35">
      <c r="A61" s="1" t="s">
        <v>135</v>
      </c>
      <c r="B61" s="1" t="s">
        <v>93</v>
      </c>
      <c r="C61" s="1" t="s">
        <v>126</v>
      </c>
      <c r="D61" s="6">
        <f t="shared" si="17"/>
        <v>7.1922409057617189</v>
      </c>
      <c r="E61" s="41"/>
      <c r="F61" s="4">
        <v>1.7980602979660034</v>
      </c>
      <c r="G61" s="1" t="s">
        <v>68</v>
      </c>
      <c r="H61" s="1" t="s">
        <v>69</v>
      </c>
      <c r="I61" s="1" t="s">
        <v>70</v>
      </c>
      <c r="J61" s="1" t="s">
        <v>70</v>
      </c>
      <c r="K61" s="1" t="s">
        <v>71</v>
      </c>
      <c r="L61" s="1" t="s">
        <v>75</v>
      </c>
      <c r="M61" s="4">
        <v>35.961204528808594</v>
      </c>
      <c r="N61" s="4">
        <f t="shared" si="19"/>
        <v>10.09382438659668</v>
      </c>
      <c r="O61" s="4">
        <f t="shared" si="20"/>
        <v>4.9091920852661133</v>
      </c>
      <c r="P61" s="4">
        <v>2.5234560966491699</v>
      </c>
      <c r="Q61" s="4">
        <v>1.2272980213165283</v>
      </c>
      <c r="R61" s="3">
        <v>19644</v>
      </c>
      <c r="S61" s="3">
        <v>30</v>
      </c>
      <c r="T61" s="3">
        <v>19614</v>
      </c>
      <c r="U61" s="4">
        <v>0</v>
      </c>
      <c r="V61" s="4">
        <v>1</v>
      </c>
      <c r="W61" s="4">
        <v>30</v>
      </c>
      <c r="X61" s="4">
        <v>19613</v>
      </c>
      <c r="Y61" s="4">
        <v>0</v>
      </c>
      <c r="Z61" s="4" t="s">
        <v>73</v>
      </c>
      <c r="AA61" s="4" t="s">
        <v>73</v>
      </c>
      <c r="AB61" s="4" t="s">
        <v>73</v>
      </c>
      <c r="AC61" s="4" t="s">
        <v>73</v>
      </c>
      <c r="AD61" s="4" t="s">
        <v>73</v>
      </c>
      <c r="AE61" s="4" t="s">
        <v>73</v>
      </c>
      <c r="AF61" s="4" t="s">
        <v>73</v>
      </c>
      <c r="AG61" s="4">
        <v>4013.516845703125</v>
      </c>
      <c r="AH61" s="4" t="s">
        <v>73</v>
      </c>
      <c r="AI61" s="4" t="s">
        <v>73</v>
      </c>
      <c r="AJ61" s="1" t="s">
        <v>73</v>
      </c>
      <c r="AK61" s="4" t="s">
        <v>73</v>
      </c>
      <c r="AL61" s="4" t="s">
        <v>73</v>
      </c>
      <c r="AM61" s="4" t="s">
        <v>73</v>
      </c>
      <c r="AN61" s="4" t="s">
        <v>73</v>
      </c>
      <c r="AO61" s="4" t="s">
        <v>73</v>
      </c>
      <c r="AP61" s="4" t="s">
        <v>73</v>
      </c>
      <c r="AQ61" s="4" t="s">
        <v>73</v>
      </c>
      <c r="AR61" s="4" t="s">
        <v>73</v>
      </c>
      <c r="AS61" s="4" t="s">
        <v>73</v>
      </c>
      <c r="AT61" s="4" t="s">
        <v>73</v>
      </c>
      <c r="AU61" s="4">
        <v>6088.3073893229166</v>
      </c>
      <c r="AV61" s="4">
        <v>2135.3618662824347</v>
      </c>
      <c r="AW61" s="4">
        <v>2141.3987409358301</v>
      </c>
      <c r="AX61" s="1" t="s">
        <v>73</v>
      </c>
      <c r="AY61" s="1" t="s">
        <v>73</v>
      </c>
      <c r="AZ61" s="4" t="s">
        <v>73</v>
      </c>
      <c r="BA61" s="4" t="s">
        <v>73</v>
      </c>
      <c r="BB61" s="4">
        <v>2.1459424495697021</v>
      </c>
      <c r="BC61" s="4">
        <v>1.4900373220443726</v>
      </c>
      <c r="BD61" s="4" t="s">
        <v>73</v>
      </c>
      <c r="BE61" s="4" t="s">
        <v>73</v>
      </c>
      <c r="BF61" s="4" t="s">
        <v>73</v>
      </c>
      <c r="BG61" s="4" t="s">
        <v>73</v>
      </c>
      <c r="BH61" s="4" t="s">
        <v>73</v>
      </c>
      <c r="BI61" s="4" t="s">
        <v>73</v>
      </c>
      <c r="BJ61" s="4" t="s">
        <v>73</v>
      </c>
      <c r="BK61" s="4" t="s">
        <v>73</v>
      </c>
      <c r="BL61" s="4" t="s">
        <v>73</v>
      </c>
      <c r="BM61" s="4" t="s">
        <v>73</v>
      </c>
      <c r="BN61" s="4" t="s">
        <v>73</v>
      </c>
      <c r="BO61" s="4" t="s">
        <v>73</v>
      </c>
    </row>
    <row r="62" spans="1:67" x14ac:dyDescent="0.35">
      <c r="A62" s="1" t="s">
        <v>153</v>
      </c>
      <c r="B62" s="1" t="s">
        <v>93</v>
      </c>
      <c r="C62" s="1" t="s">
        <v>143</v>
      </c>
      <c r="D62" s="6">
        <f t="shared" si="17"/>
        <v>0.70463161468505864</v>
      </c>
      <c r="E62" s="40">
        <f t="shared" ref="E62" si="34">D62/(D62+D63)</f>
        <v>5.1660451949299156E-2</v>
      </c>
      <c r="F62" s="4">
        <v>0.17615790665149689</v>
      </c>
      <c r="G62" s="1" t="s">
        <v>68</v>
      </c>
      <c r="H62" s="1" t="s">
        <v>69</v>
      </c>
      <c r="I62" s="1" t="s">
        <v>70</v>
      </c>
      <c r="J62" s="1" t="s">
        <v>70</v>
      </c>
      <c r="K62" s="1" t="s">
        <v>71</v>
      </c>
      <c r="L62" s="1" t="s">
        <v>72</v>
      </c>
      <c r="M62" s="4">
        <v>3.523158073425293</v>
      </c>
      <c r="N62" s="4">
        <f t="shared" si="19"/>
        <v>1.8677394390106201</v>
      </c>
      <c r="O62" s="4">
        <f t="shared" si="20"/>
        <v>0.16722302138805389</v>
      </c>
      <c r="P62" s="4">
        <v>0.46693485975265503</v>
      </c>
      <c r="Q62" s="4">
        <v>4.1805755347013474E-2</v>
      </c>
      <c r="R62" s="3">
        <v>20037</v>
      </c>
      <c r="S62" s="3">
        <v>3</v>
      </c>
      <c r="T62" s="3">
        <v>20034</v>
      </c>
      <c r="U62" s="4">
        <v>0</v>
      </c>
      <c r="V62" s="4">
        <v>3</v>
      </c>
      <c r="W62" s="4">
        <v>55</v>
      </c>
      <c r="X62" s="4">
        <v>19979</v>
      </c>
      <c r="Y62" s="4">
        <v>0</v>
      </c>
      <c r="Z62" s="4" t="s">
        <v>73</v>
      </c>
      <c r="AA62" s="4" t="s">
        <v>73</v>
      </c>
      <c r="AB62" s="4" t="s">
        <v>73</v>
      </c>
      <c r="AC62" s="4" t="s">
        <v>73</v>
      </c>
      <c r="AD62" s="4" t="s">
        <v>73</v>
      </c>
      <c r="AE62" s="4" t="s">
        <v>73</v>
      </c>
      <c r="AF62" s="4" t="s">
        <v>73</v>
      </c>
      <c r="AG62" s="4">
        <v>5000</v>
      </c>
      <c r="AH62" s="4" t="s">
        <v>73</v>
      </c>
      <c r="AI62" s="4" t="s">
        <v>73</v>
      </c>
      <c r="AJ62" s="1" t="s">
        <v>144</v>
      </c>
      <c r="AK62" s="4">
        <v>5.4474636397598149E-2</v>
      </c>
      <c r="AL62" s="4" t="s">
        <v>73</v>
      </c>
      <c r="AM62" s="4" t="s">
        <v>73</v>
      </c>
      <c r="AN62" s="4">
        <v>0.12178096165168209</v>
      </c>
      <c r="AO62" s="4">
        <v>0</v>
      </c>
      <c r="AP62" s="4">
        <v>5.1660452055726873</v>
      </c>
      <c r="AQ62" s="4" t="s">
        <v>73</v>
      </c>
      <c r="AR62" s="4" t="s">
        <v>73</v>
      </c>
      <c r="AS62" s="4">
        <v>11.21922542082263</v>
      </c>
      <c r="AT62" s="4">
        <v>0</v>
      </c>
      <c r="AU62" s="4">
        <v>5405.73779296875</v>
      </c>
      <c r="AV62" s="4">
        <v>3480.6042338376324</v>
      </c>
      <c r="AW62" s="4">
        <v>3480.892470633441</v>
      </c>
      <c r="AX62" s="1" t="s">
        <v>73</v>
      </c>
      <c r="AY62" s="1" t="s">
        <v>73</v>
      </c>
      <c r="AZ62" s="4" t="s">
        <v>73</v>
      </c>
      <c r="BA62" s="4" t="s">
        <v>73</v>
      </c>
      <c r="BB62" s="4">
        <v>0.30159842967987061</v>
      </c>
      <c r="BC62" s="4">
        <v>9.1540098190307617E-2</v>
      </c>
      <c r="BD62" s="4" t="s">
        <v>73</v>
      </c>
      <c r="BE62" s="4" t="s">
        <v>73</v>
      </c>
      <c r="BF62" s="4" t="s">
        <v>73</v>
      </c>
      <c r="BG62" s="4" t="s">
        <v>73</v>
      </c>
      <c r="BH62" s="4" t="s">
        <v>73</v>
      </c>
      <c r="BI62" s="4" t="s">
        <v>73</v>
      </c>
      <c r="BJ62" s="4">
        <v>8.7770369911320201E-2</v>
      </c>
      <c r="BK62" s="4">
        <v>2.117890288387609E-2</v>
      </c>
      <c r="BL62" s="4" t="s">
        <v>73</v>
      </c>
      <c r="BM62" s="4" t="s">
        <v>73</v>
      </c>
      <c r="BN62" s="4">
        <v>8.160490001015857</v>
      </c>
      <c r="BO62" s="4">
        <v>2.1716004101295172</v>
      </c>
    </row>
    <row r="63" spans="1:67" x14ac:dyDescent="0.35">
      <c r="A63" s="1" t="s">
        <v>153</v>
      </c>
      <c r="B63" s="1" t="s">
        <v>93</v>
      </c>
      <c r="C63" s="1" t="s">
        <v>144</v>
      </c>
      <c r="D63" s="6">
        <f t="shared" si="17"/>
        <v>12.935040283203126</v>
      </c>
      <c r="E63" s="41"/>
      <c r="F63" s="4">
        <v>3.2337601184844971</v>
      </c>
      <c r="G63" s="1" t="s">
        <v>68</v>
      </c>
      <c r="H63" s="1" t="s">
        <v>69</v>
      </c>
      <c r="I63" s="1" t="s">
        <v>70</v>
      </c>
      <c r="J63" s="1" t="s">
        <v>70</v>
      </c>
      <c r="K63" s="1" t="s">
        <v>71</v>
      </c>
      <c r="L63" s="1" t="s">
        <v>75</v>
      </c>
      <c r="M63" s="4">
        <v>64.675201416015625</v>
      </c>
      <c r="N63" s="4">
        <f t="shared" si="19"/>
        <v>16.674007415771484</v>
      </c>
      <c r="O63" s="4">
        <f t="shared" si="20"/>
        <v>9.8031454086303711</v>
      </c>
      <c r="P63" s="4">
        <v>4.1685018539428711</v>
      </c>
      <c r="Q63" s="4">
        <v>2.4507863521575928</v>
      </c>
      <c r="R63" s="3">
        <v>20037</v>
      </c>
      <c r="S63" s="3">
        <v>55</v>
      </c>
      <c r="T63" s="3">
        <v>19982</v>
      </c>
      <c r="U63" s="4">
        <v>0</v>
      </c>
      <c r="V63" s="4">
        <v>3</v>
      </c>
      <c r="W63" s="4">
        <v>55</v>
      </c>
      <c r="X63" s="4">
        <v>19979</v>
      </c>
      <c r="Y63" s="4">
        <v>0</v>
      </c>
      <c r="Z63" s="4" t="s">
        <v>73</v>
      </c>
      <c r="AA63" s="4" t="s">
        <v>73</v>
      </c>
      <c r="AB63" s="4" t="s">
        <v>73</v>
      </c>
      <c r="AC63" s="4" t="s">
        <v>73</v>
      </c>
      <c r="AD63" s="4" t="s">
        <v>73</v>
      </c>
      <c r="AE63" s="4" t="s">
        <v>73</v>
      </c>
      <c r="AF63" s="4" t="s">
        <v>73</v>
      </c>
      <c r="AG63" s="4">
        <v>3400</v>
      </c>
      <c r="AH63" s="4" t="s">
        <v>73</v>
      </c>
      <c r="AI63" s="4" t="s">
        <v>73</v>
      </c>
      <c r="AJ63" s="1" t="s">
        <v>73</v>
      </c>
      <c r="AK63" s="4" t="s">
        <v>73</v>
      </c>
      <c r="AL63" s="4" t="s">
        <v>73</v>
      </c>
      <c r="AM63" s="4" t="s">
        <v>73</v>
      </c>
      <c r="AN63" s="4" t="s">
        <v>73</v>
      </c>
      <c r="AO63" s="4" t="s">
        <v>73</v>
      </c>
      <c r="AP63" s="4" t="s">
        <v>73</v>
      </c>
      <c r="AQ63" s="4" t="s">
        <v>73</v>
      </c>
      <c r="AR63" s="4" t="s">
        <v>73</v>
      </c>
      <c r="AS63" s="4" t="s">
        <v>73</v>
      </c>
      <c r="AT63" s="4" t="s">
        <v>73</v>
      </c>
      <c r="AU63" s="4">
        <v>3922.2412286931817</v>
      </c>
      <c r="AV63" s="4">
        <v>2675.8350474166987</v>
      </c>
      <c r="AW63" s="4">
        <v>2679.2563350331225</v>
      </c>
      <c r="AX63" s="1" t="s">
        <v>73</v>
      </c>
      <c r="AY63" s="1" t="s">
        <v>73</v>
      </c>
      <c r="AZ63" s="4" t="s">
        <v>73</v>
      </c>
      <c r="BA63" s="4" t="s">
        <v>73</v>
      </c>
      <c r="BB63" s="4">
        <v>3.6884334087371826</v>
      </c>
      <c r="BC63" s="4">
        <v>2.8182241916656494</v>
      </c>
      <c r="BD63" s="4" t="s">
        <v>73</v>
      </c>
      <c r="BE63" s="4" t="s">
        <v>73</v>
      </c>
      <c r="BF63" s="4" t="s">
        <v>73</v>
      </c>
      <c r="BG63" s="4" t="s">
        <v>73</v>
      </c>
      <c r="BH63" s="4" t="s">
        <v>73</v>
      </c>
      <c r="BI63" s="4" t="s">
        <v>73</v>
      </c>
      <c r="BJ63" s="4" t="s">
        <v>73</v>
      </c>
      <c r="BK63" s="4" t="s">
        <v>73</v>
      </c>
      <c r="BL63" s="4" t="s">
        <v>73</v>
      </c>
      <c r="BM63" s="4" t="s">
        <v>73</v>
      </c>
      <c r="BN63" s="4" t="s">
        <v>73</v>
      </c>
      <c r="BO63" s="4" t="s">
        <v>73</v>
      </c>
    </row>
    <row r="64" spans="1:67" x14ac:dyDescent="0.35">
      <c r="A64" s="1" t="s">
        <v>117</v>
      </c>
      <c r="B64" s="1" t="s">
        <v>93</v>
      </c>
      <c r="C64" s="1" t="s">
        <v>107</v>
      </c>
      <c r="D64" s="6">
        <f t="shared" si="17"/>
        <v>5.1935581207275394</v>
      </c>
      <c r="E64" s="40">
        <f t="shared" ref="E64" si="35">D64/(D64+D65)</f>
        <v>0.35077028345774774</v>
      </c>
      <c r="F64" s="4">
        <v>1.2983895540237427</v>
      </c>
      <c r="G64" s="1" t="s">
        <v>68</v>
      </c>
      <c r="H64" s="1" t="s">
        <v>69</v>
      </c>
      <c r="I64" s="1" t="s">
        <v>70</v>
      </c>
      <c r="J64" s="1" t="s">
        <v>70</v>
      </c>
      <c r="K64" s="1" t="s">
        <v>71</v>
      </c>
      <c r="L64" s="1" t="s">
        <v>72</v>
      </c>
      <c r="M64" s="4">
        <v>25.967790603637695</v>
      </c>
      <c r="N64" s="4">
        <f t="shared" si="19"/>
        <v>7.8286228179931641</v>
      </c>
      <c r="O64" s="4">
        <f t="shared" si="20"/>
        <v>3.229459285736084</v>
      </c>
      <c r="P64" s="4">
        <v>1.957155704498291</v>
      </c>
      <c r="Q64" s="4">
        <v>0.807364821434021</v>
      </c>
      <c r="R64" s="3">
        <v>18132</v>
      </c>
      <c r="S64" s="3">
        <v>20</v>
      </c>
      <c r="T64" s="3">
        <v>18112</v>
      </c>
      <c r="U64" s="4">
        <v>1</v>
      </c>
      <c r="V64" s="4">
        <v>19</v>
      </c>
      <c r="W64" s="4">
        <v>36</v>
      </c>
      <c r="X64" s="4">
        <v>18076</v>
      </c>
      <c r="Y64" s="4">
        <v>6.2430107084638989E-2</v>
      </c>
      <c r="Z64" s="4" t="s">
        <v>73</v>
      </c>
      <c r="AA64" s="4" t="s">
        <v>73</v>
      </c>
      <c r="AB64" s="4" t="s">
        <v>73</v>
      </c>
      <c r="AC64" s="4" t="s">
        <v>73</v>
      </c>
      <c r="AD64" s="4" t="s">
        <v>73</v>
      </c>
      <c r="AE64" s="4" t="s">
        <v>73</v>
      </c>
      <c r="AF64" s="4" t="s">
        <v>73</v>
      </c>
      <c r="AG64" s="4">
        <v>5166.33251953125</v>
      </c>
      <c r="AH64" s="4" t="s">
        <v>73</v>
      </c>
      <c r="AI64" s="4" t="s">
        <v>73</v>
      </c>
      <c r="AJ64" s="1" t="s">
        <v>108</v>
      </c>
      <c r="AK64" s="4">
        <v>0.54028687831333488</v>
      </c>
      <c r="AL64" s="4" t="s">
        <v>73</v>
      </c>
      <c r="AM64" s="4" t="s">
        <v>73</v>
      </c>
      <c r="AN64" s="4">
        <v>0.83679849375469451</v>
      </c>
      <c r="AO64" s="4">
        <v>0.24377526287197526</v>
      </c>
      <c r="AP64" s="4">
        <v>35.077029215815102</v>
      </c>
      <c r="AQ64" s="4" t="s">
        <v>73</v>
      </c>
      <c r="AR64" s="4" t="s">
        <v>73</v>
      </c>
      <c r="AS64" s="4">
        <v>47.574970487346739</v>
      </c>
      <c r="AT64" s="4">
        <v>22.579087944283465</v>
      </c>
      <c r="AU64" s="4">
        <v>9951.1785156250007</v>
      </c>
      <c r="AV64" s="4">
        <v>3166.144416296861</v>
      </c>
      <c r="AW64" s="4">
        <v>3173.6284600861122</v>
      </c>
      <c r="AX64" s="1" t="s">
        <v>73</v>
      </c>
      <c r="AY64" s="1" t="s">
        <v>73</v>
      </c>
      <c r="AZ64" s="4" t="s">
        <v>73</v>
      </c>
      <c r="BA64" s="4" t="s">
        <v>73</v>
      </c>
      <c r="BB64" s="4">
        <v>1.6105412244796753</v>
      </c>
      <c r="BC64" s="4">
        <v>1.0295052528381348</v>
      </c>
      <c r="BD64" s="4" t="s">
        <v>73</v>
      </c>
      <c r="BE64" s="4" t="s">
        <v>73</v>
      </c>
      <c r="BF64" s="4" t="s">
        <v>73</v>
      </c>
      <c r="BG64" s="4" t="s">
        <v>73</v>
      </c>
      <c r="BH64" s="4" t="s">
        <v>73</v>
      </c>
      <c r="BI64" s="4" t="s">
        <v>73</v>
      </c>
      <c r="BJ64" s="4">
        <v>0.69022281816749687</v>
      </c>
      <c r="BK64" s="4">
        <v>0.3903509384591729</v>
      </c>
      <c r="BL64" s="4" t="s">
        <v>73</v>
      </c>
      <c r="BM64" s="4" t="s">
        <v>73</v>
      </c>
      <c r="BN64" s="4">
        <v>41.396817288872271</v>
      </c>
      <c r="BO64" s="4">
        <v>28.757241142757938</v>
      </c>
    </row>
    <row r="65" spans="1:67" x14ac:dyDescent="0.35">
      <c r="A65" s="1" t="s">
        <v>117</v>
      </c>
      <c r="B65" s="1" t="s">
        <v>93</v>
      </c>
      <c r="C65" s="1" t="s">
        <v>108</v>
      </c>
      <c r="D65" s="6">
        <f t="shared" si="17"/>
        <v>9.6125938415527337</v>
      </c>
      <c r="E65" s="41"/>
      <c r="F65" s="4">
        <v>2.4031484127044678</v>
      </c>
      <c r="G65" s="1" t="s">
        <v>68</v>
      </c>
      <c r="H65" s="1" t="s">
        <v>69</v>
      </c>
      <c r="I65" s="1" t="s">
        <v>70</v>
      </c>
      <c r="J65" s="1" t="s">
        <v>70</v>
      </c>
      <c r="K65" s="1" t="s">
        <v>71</v>
      </c>
      <c r="L65" s="1" t="s">
        <v>75</v>
      </c>
      <c r="M65" s="4">
        <v>48.062969207763672</v>
      </c>
      <c r="N65" s="4">
        <f t="shared" si="19"/>
        <v>13.064666748046875</v>
      </c>
      <c r="O65" s="4">
        <f t="shared" si="20"/>
        <v>6.8309764862060547</v>
      </c>
      <c r="P65" s="4">
        <v>3.2661666870117188</v>
      </c>
      <c r="Q65" s="4">
        <v>1.7077441215515137</v>
      </c>
      <c r="R65" s="3">
        <v>18132</v>
      </c>
      <c r="S65" s="3">
        <v>37</v>
      </c>
      <c r="T65" s="3">
        <v>18095</v>
      </c>
      <c r="U65" s="4">
        <v>1</v>
      </c>
      <c r="V65" s="4">
        <v>19</v>
      </c>
      <c r="W65" s="4">
        <v>36</v>
      </c>
      <c r="X65" s="4">
        <v>18076</v>
      </c>
      <c r="Y65" s="4">
        <v>6.2430107084638989E-2</v>
      </c>
      <c r="Z65" s="4" t="s">
        <v>73</v>
      </c>
      <c r="AA65" s="4" t="s">
        <v>73</v>
      </c>
      <c r="AB65" s="4" t="s">
        <v>73</v>
      </c>
      <c r="AC65" s="4" t="s">
        <v>73</v>
      </c>
      <c r="AD65" s="4" t="s">
        <v>73</v>
      </c>
      <c r="AE65" s="4" t="s">
        <v>73</v>
      </c>
      <c r="AF65" s="4" t="s">
        <v>73</v>
      </c>
      <c r="AG65" s="4">
        <v>3459.26171875</v>
      </c>
      <c r="AH65" s="4" t="s">
        <v>73</v>
      </c>
      <c r="AI65" s="4" t="s">
        <v>73</v>
      </c>
      <c r="AJ65" s="1" t="s">
        <v>73</v>
      </c>
      <c r="AK65" s="4" t="s">
        <v>73</v>
      </c>
      <c r="AL65" s="4" t="s">
        <v>73</v>
      </c>
      <c r="AM65" s="4" t="s">
        <v>73</v>
      </c>
      <c r="AN65" s="4" t="s">
        <v>73</v>
      </c>
      <c r="AO65" s="4" t="s">
        <v>73</v>
      </c>
      <c r="AP65" s="4" t="s">
        <v>73</v>
      </c>
      <c r="AQ65" s="4" t="s">
        <v>73</v>
      </c>
      <c r="AR65" s="4" t="s">
        <v>73</v>
      </c>
      <c r="AS65" s="4" t="s">
        <v>73</v>
      </c>
      <c r="AT65" s="4" t="s">
        <v>73</v>
      </c>
      <c r="AU65" s="4">
        <v>5796.6908387880067</v>
      </c>
      <c r="AV65" s="4">
        <v>2266.4368451175651</v>
      </c>
      <c r="AW65" s="4">
        <v>2273.6406504212259</v>
      </c>
      <c r="AX65" s="1" t="s">
        <v>73</v>
      </c>
      <c r="AY65" s="1" t="s">
        <v>73</v>
      </c>
      <c r="AZ65" s="4" t="s">
        <v>73</v>
      </c>
      <c r="BA65" s="4" t="s">
        <v>73</v>
      </c>
      <c r="BB65" s="4">
        <v>2.8192613124847412</v>
      </c>
      <c r="BC65" s="4">
        <v>2.0302736759185791</v>
      </c>
      <c r="BD65" s="4" t="s">
        <v>73</v>
      </c>
      <c r="BE65" s="4" t="s">
        <v>73</v>
      </c>
      <c r="BF65" s="4" t="s">
        <v>73</v>
      </c>
      <c r="BG65" s="4" t="s">
        <v>73</v>
      </c>
      <c r="BH65" s="4" t="s">
        <v>73</v>
      </c>
      <c r="BI65" s="4" t="s">
        <v>73</v>
      </c>
      <c r="BJ65" s="4" t="s">
        <v>73</v>
      </c>
      <c r="BK65" s="4" t="s">
        <v>73</v>
      </c>
      <c r="BL65" s="4" t="s">
        <v>73</v>
      </c>
      <c r="BM65" s="4" t="s">
        <v>73</v>
      </c>
      <c r="BN65" s="4" t="s">
        <v>73</v>
      </c>
      <c r="BO65" s="4" t="s">
        <v>73</v>
      </c>
    </row>
    <row r="66" spans="1:67" x14ac:dyDescent="0.35">
      <c r="A66" s="1" t="s">
        <v>82</v>
      </c>
      <c r="B66" s="1" t="s">
        <v>83</v>
      </c>
      <c r="C66" s="1" t="s">
        <v>67</v>
      </c>
      <c r="D66" s="6">
        <f t="shared" ref="D66:D97" si="36">M66/5</f>
        <v>34.393402099609375</v>
      </c>
      <c r="E66" s="40">
        <f t="shared" ref="E66" si="37">D66/(D66+D67)</f>
        <v>0.83059807563761912</v>
      </c>
      <c r="F66" s="4">
        <v>8.5983505249023438</v>
      </c>
      <c r="G66" s="1" t="s">
        <v>68</v>
      </c>
      <c r="H66" s="1" t="s">
        <v>69</v>
      </c>
      <c r="I66" s="1" t="s">
        <v>70</v>
      </c>
      <c r="J66" s="1" t="s">
        <v>70</v>
      </c>
      <c r="K66" s="1" t="s">
        <v>71</v>
      </c>
      <c r="L66" s="1" t="s">
        <v>72</v>
      </c>
      <c r="M66" s="4">
        <v>171.96701049804688</v>
      </c>
      <c r="N66" s="4">
        <f t="shared" ref="N66:N97" si="38">P66*4</f>
        <v>40.264457702636719</v>
      </c>
      <c r="O66" s="4">
        <f t="shared" ref="O66:O97" si="39">Q66*4</f>
        <v>28.5296630859375</v>
      </c>
      <c r="P66" s="4">
        <v>10.06611442565918</v>
      </c>
      <c r="Q66" s="4">
        <v>7.132415771484375</v>
      </c>
      <c r="R66" s="3">
        <v>18127</v>
      </c>
      <c r="S66" s="3">
        <v>132</v>
      </c>
      <c r="T66" s="3">
        <v>17995</v>
      </c>
      <c r="U66" s="4">
        <v>0</v>
      </c>
      <c r="V66" s="4">
        <v>132</v>
      </c>
      <c r="W66" s="4">
        <v>27</v>
      </c>
      <c r="X66" s="4">
        <v>17968</v>
      </c>
      <c r="Y66" s="4">
        <v>0</v>
      </c>
      <c r="Z66" s="4" t="s">
        <v>73</v>
      </c>
      <c r="AA66" s="4" t="s">
        <v>73</v>
      </c>
      <c r="AB66" s="4" t="s">
        <v>73</v>
      </c>
      <c r="AC66" s="4" t="s">
        <v>73</v>
      </c>
      <c r="AD66" s="4" t="s">
        <v>73</v>
      </c>
      <c r="AE66" s="4" t="s">
        <v>73</v>
      </c>
      <c r="AF66" s="4" t="s">
        <v>73</v>
      </c>
      <c r="AG66" s="4">
        <v>3497.183837890625</v>
      </c>
      <c r="AH66" s="4" t="s">
        <v>73</v>
      </c>
      <c r="AI66" s="4" t="s">
        <v>73</v>
      </c>
      <c r="AJ66" s="1" t="s">
        <v>74</v>
      </c>
      <c r="AK66" s="4">
        <v>4.9031207959936562</v>
      </c>
      <c r="AL66" s="4" t="s">
        <v>73</v>
      </c>
      <c r="AM66" s="4" t="s">
        <v>73</v>
      </c>
      <c r="AN66" s="4">
        <v>6.9462608260423213</v>
      </c>
      <c r="AO66" s="4">
        <v>2.8599807659449907</v>
      </c>
      <c r="AP66" s="4">
        <v>83.059807946354709</v>
      </c>
      <c r="AQ66" s="4" t="s">
        <v>73</v>
      </c>
      <c r="AR66" s="4" t="s">
        <v>73</v>
      </c>
      <c r="AS66" s="4">
        <v>88.92300907295288</v>
      </c>
      <c r="AT66" s="4">
        <v>77.196606819756553</v>
      </c>
      <c r="AU66" s="4">
        <v>3704.7324070785985</v>
      </c>
      <c r="AV66" s="4">
        <v>3123.8233154500381</v>
      </c>
      <c r="AW66" s="4">
        <v>3128.0534693693307</v>
      </c>
      <c r="AX66" s="1" t="s">
        <v>73</v>
      </c>
      <c r="AY66" s="1" t="s">
        <v>73</v>
      </c>
      <c r="AZ66" s="4" t="s">
        <v>73</v>
      </c>
      <c r="BA66" s="4" t="s">
        <v>73</v>
      </c>
      <c r="BB66" s="4">
        <v>9.346980094909668</v>
      </c>
      <c r="BC66" s="4">
        <v>7.850196361541748</v>
      </c>
      <c r="BD66" s="4" t="s">
        <v>73</v>
      </c>
      <c r="BE66" s="4" t="s">
        <v>73</v>
      </c>
      <c r="BF66" s="4" t="s">
        <v>73</v>
      </c>
      <c r="BG66" s="4" t="s">
        <v>73</v>
      </c>
      <c r="BH66" s="4" t="s">
        <v>73</v>
      </c>
      <c r="BI66" s="4" t="s">
        <v>73</v>
      </c>
      <c r="BJ66" s="4">
        <v>5.9382183758619744</v>
      </c>
      <c r="BK66" s="4">
        <v>3.8680232161253381</v>
      </c>
      <c r="BL66" s="4" t="s">
        <v>73</v>
      </c>
      <c r="BM66" s="4" t="s">
        <v>73</v>
      </c>
      <c r="BN66" s="4">
        <v>86.030228576935968</v>
      </c>
      <c r="BO66" s="4">
        <v>80.089387315773465</v>
      </c>
    </row>
    <row r="67" spans="1:67" x14ac:dyDescent="0.35">
      <c r="A67" s="1" t="s">
        <v>82</v>
      </c>
      <c r="B67" s="1" t="s">
        <v>83</v>
      </c>
      <c r="C67" s="1" t="s">
        <v>74</v>
      </c>
      <c r="D67" s="6">
        <f t="shared" si="36"/>
        <v>7.0145942687988283</v>
      </c>
      <c r="E67" s="41"/>
      <c r="F67" s="4">
        <v>1.7536485195159912</v>
      </c>
      <c r="G67" s="1" t="s">
        <v>68</v>
      </c>
      <c r="H67" s="1" t="s">
        <v>69</v>
      </c>
      <c r="I67" s="1" t="s">
        <v>70</v>
      </c>
      <c r="J67" s="1" t="s">
        <v>70</v>
      </c>
      <c r="K67" s="1" t="s">
        <v>71</v>
      </c>
      <c r="L67" s="1" t="s">
        <v>75</v>
      </c>
      <c r="M67" s="4">
        <v>35.072971343994141</v>
      </c>
      <c r="N67" s="4">
        <f t="shared" si="38"/>
        <v>10.016655921936035</v>
      </c>
      <c r="O67" s="4">
        <f t="shared" si="39"/>
        <v>4.6830301284790039</v>
      </c>
      <c r="P67" s="4">
        <v>2.5041639804840088</v>
      </c>
      <c r="Q67" s="4">
        <v>1.170757532119751</v>
      </c>
      <c r="R67" s="3">
        <v>18127</v>
      </c>
      <c r="S67" s="3">
        <v>27</v>
      </c>
      <c r="T67" s="3">
        <v>18100</v>
      </c>
      <c r="U67" s="4">
        <v>0</v>
      </c>
      <c r="V67" s="4">
        <v>132</v>
      </c>
      <c r="W67" s="4">
        <v>27</v>
      </c>
      <c r="X67" s="4">
        <v>17968</v>
      </c>
      <c r="Y67" s="4">
        <v>0</v>
      </c>
      <c r="Z67" s="4" t="s">
        <v>73</v>
      </c>
      <c r="AA67" s="4" t="s">
        <v>73</v>
      </c>
      <c r="AB67" s="4" t="s">
        <v>73</v>
      </c>
      <c r="AC67" s="4" t="s">
        <v>73</v>
      </c>
      <c r="AD67" s="4" t="s">
        <v>73</v>
      </c>
      <c r="AE67" s="4" t="s">
        <v>73</v>
      </c>
      <c r="AF67" s="4" t="s">
        <v>73</v>
      </c>
      <c r="AG67" s="4">
        <v>4000</v>
      </c>
      <c r="AH67" s="4" t="s">
        <v>73</v>
      </c>
      <c r="AI67" s="4" t="s">
        <v>73</v>
      </c>
      <c r="AJ67" s="1" t="s">
        <v>73</v>
      </c>
      <c r="AK67" s="4" t="s">
        <v>73</v>
      </c>
      <c r="AL67" s="4" t="s">
        <v>73</v>
      </c>
      <c r="AM67" s="4" t="s">
        <v>73</v>
      </c>
      <c r="AN67" s="4" t="s">
        <v>73</v>
      </c>
      <c r="AO67" s="4" t="s">
        <v>73</v>
      </c>
      <c r="AP67" s="4" t="s">
        <v>73</v>
      </c>
      <c r="AQ67" s="4" t="s">
        <v>73</v>
      </c>
      <c r="AR67" s="4" t="s">
        <v>73</v>
      </c>
      <c r="AS67" s="4" t="s">
        <v>73</v>
      </c>
      <c r="AT67" s="4" t="s">
        <v>73</v>
      </c>
      <c r="AU67" s="4">
        <v>5568.96142578125</v>
      </c>
      <c r="AV67" s="4">
        <v>2710.2213677000605</v>
      </c>
      <c r="AW67" s="4">
        <v>2714.4794347584871</v>
      </c>
      <c r="AX67" s="1" t="s">
        <v>73</v>
      </c>
      <c r="AY67" s="1" t="s">
        <v>73</v>
      </c>
      <c r="AZ67" s="4" t="s">
        <v>73</v>
      </c>
      <c r="BA67" s="4" t="s">
        <v>73</v>
      </c>
      <c r="BB67" s="4">
        <v>2.1125593185424805</v>
      </c>
      <c r="BC67" s="4">
        <v>1.4379936456680298</v>
      </c>
      <c r="BD67" s="4" t="s">
        <v>73</v>
      </c>
      <c r="BE67" s="4" t="s">
        <v>73</v>
      </c>
      <c r="BF67" s="4" t="s">
        <v>73</v>
      </c>
      <c r="BG67" s="4" t="s">
        <v>73</v>
      </c>
      <c r="BH67" s="4" t="s">
        <v>73</v>
      </c>
      <c r="BI67" s="4" t="s">
        <v>73</v>
      </c>
      <c r="BJ67" s="4" t="s">
        <v>73</v>
      </c>
      <c r="BK67" s="4" t="s">
        <v>73</v>
      </c>
      <c r="BL67" s="4" t="s">
        <v>73</v>
      </c>
      <c r="BM67" s="4" t="s">
        <v>73</v>
      </c>
      <c r="BN67" s="4" t="s">
        <v>73</v>
      </c>
      <c r="BO67" s="4" t="s">
        <v>73</v>
      </c>
    </row>
    <row r="68" spans="1:67" x14ac:dyDescent="0.35">
      <c r="A68" s="1" t="s">
        <v>130</v>
      </c>
      <c r="B68" s="1" t="s">
        <v>83</v>
      </c>
      <c r="C68" s="1" t="s">
        <v>125</v>
      </c>
      <c r="D68" s="6">
        <f t="shared" si="36"/>
        <v>0</v>
      </c>
      <c r="E68" s="40">
        <f t="shared" ref="E68" si="40">D68/(D68+D69)</f>
        <v>0</v>
      </c>
      <c r="F68" s="4">
        <v>0</v>
      </c>
      <c r="G68" s="1" t="s">
        <v>68</v>
      </c>
      <c r="H68" s="1" t="s">
        <v>69</v>
      </c>
      <c r="I68" s="1" t="s">
        <v>70</v>
      </c>
      <c r="J68" s="1" t="s">
        <v>70</v>
      </c>
      <c r="K68" s="1" t="s">
        <v>71</v>
      </c>
      <c r="L68" s="1" t="s">
        <v>72</v>
      </c>
      <c r="M68" s="4">
        <v>0</v>
      </c>
      <c r="N68" s="4">
        <f t="shared" si="38"/>
        <v>0.83994048833847046</v>
      </c>
      <c r="O68" s="4">
        <f t="shared" si="39"/>
        <v>0</v>
      </c>
      <c r="P68" s="4">
        <v>0.20998512208461761</v>
      </c>
      <c r="Q68" s="4">
        <v>0</v>
      </c>
      <c r="R68" s="3">
        <v>16787</v>
      </c>
      <c r="S68" s="3">
        <v>0</v>
      </c>
      <c r="T68" s="3">
        <v>16787</v>
      </c>
      <c r="U68" s="4">
        <v>0</v>
      </c>
      <c r="V68" s="4">
        <v>0</v>
      </c>
      <c r="W68" s="4">
        <v>25</v>
      </c>
      <c r="X68" s="4">
        <v>16762</v>
      </c>
      <c r="Y68" s="4">
        <v>0</v>
      </c>
      <c r="Z68" s="4" t="s">
        <v>73</v>
      </c>
      <c r="AA68" s="4" t="s">
        <v>73</v>
      </c>
      <c r="AB68" s="4" t="s">
        <v>73</v>
      </c>
      <c r="AC68" s="4" t="s">
        <v>73</v>
      </c>
      <c r="AD68" s="4" t="s">
        <v>73</v>
      </c>
      <c r="AE68" s="4" t="s">
        <v>73</v>
      </c>
      <c r="AF68" s="4" t="s">
        <v>73</v>
      </c>
      <c r="AG68" s="4">
        <v>6041.73974609375</v>
      </c>
      <c r="AH68" s="4" t="s">
        <v>73</v>
      </c>
      <c r="AI68" s="4" t="s">
        <v>73</v>
      </c>
      <c r="AJ68" s="1" t="s">
        <v>126</v>
      </c>
      <c r="AK68" s="4" t="s">
        <v>73</v>
      </c>
      <c r="AL68" s="4" t="s">
        <v>73</v>
      </c>
      <c r="AM68" s="4" t="s">
        <v>73</v>
      </c>
      <c r="AN68" s="4" t="s">
        <v>73</v>
      </c>
      <c r="AO68" s="4" t="s">
        <v>73</v>
      </c>
      <c r="AP68" s="4" t="s">
        <v>73</v>
      </c>
      <c r="AQ68" s="4" t="s">
        <v>73</v>
      </c>
      <c r="AR68" s="4" t="s">
        <v>73</v>
      </c>
      <c r="AS68" s="4" t="s">
        <v>73</v>
      </c>
      <c r="AT68" s="4" t="s">
        <v>73</v>
      </c>
      <c r="AU68" s="4">
        <v>0</v>
      </c>
      <c r="AV68" s="4">
        <v>2822.181788575353</v>
      </c>
      <c r="AW68" s="4">
        <v>2822.1817885753439</v>
      </c>
      <c r="AX68" s="1" t="s">
        <v>73</v>
      </c>
      <c r="AY68" s="1" t="s">
        <v>73</v>
      </c>
      <c r="AZ68" s="4" t="s">
        <v>73</v>
      </c>
      <c r="BA68" s="4" t="s">
        <v>73</v>
      </c>
      <c r="BB68" s="4">
        <v>9.5946498215198517E-2</v>
      </c>
      <c r="BC68" s="4">
        <v>0</v>
      </c>
      <c r="BD68" s="4" t="s">
        <v>73</v>
      </c>
      <c r="BE68" s="4" t="s">
        <v>73</v>
      </c>
      <c r="BF68" s="4" t="s">
        <v>73</v>
      </c>
      <c r="BG68" s="4" t="s">
        <v>73</v>
      </c>
      <c r="BH68" s="4" t="s">
        <v>73</v>
      </c>
      <c r="BI68" s="4" t="s">
        <v>73</v>
      </c>
      <c r="BJ68" s="4" t="s">
        <v>73</v>
      </c>
      <c r="BK68" s="4" t="s">
        <v>73</v>
      </c>
      <c r="BL68" s="4" t="s">
        <v>73</v>
      </c>
      <c r="BM68" s="4" t="s">
        <v>73</v>
      </c>
      <c r="BN68" s="4" t="s">
        <v>73</v>
      </c>
      <c r="BO68" s="4" t="s">
        <v>73</v>
      </c>
    </row>
    <row r="69" spans="1:67" x14ac:dyDescent="0.35">
      <c r="A69" s="1" t="s">
        <v>130</v>
      </c>
      <c r="B69" s="1" t="s">
        <v>83</v>
      </c>
      <c r="C69" s="1" t="s">
        <v>126</v>
      </c>
      <c r="D69" s="6">
        <f t="shared" si="36"/>
        <v>7.0134475708007811</v>
      </c>
      <c r="E69" s="41"/>
      <c r="F69" s="4">
        <v>1.7533619403839111</v>
      </c>
      <c r="G69" s="1" t="s">
        <v>68</v>
      </c>
      <c r="H69" s="1" t="s">
        <v>69</v>
      </c>
      <c r="I69" s="1" t="s">
        <v>70</v>
      </c>
      <c r="J69" s="1" t="s">
        <v>70</v>
      </c>
      <c r="K69" s="1" t="s">
        <v>71</v>
      </c>
      <c r="L69" s="1" t="s">
        <v>75</v>
      </c>
      <c r="M69" s="4">
        <v>35.067237854003906</v>
      </c>
      <c r="N69" s="4">
        <f t="shared" si="38"/>
        <v>10.148190498352051</v>
      </c>
      <c r="O69" s="4">
        <f t="shared" si="39"/>
        <v>4.6030097007751465</v>
      </c>
      <c r="P69" s="4">
        <v>2.5370476245880127</v>
      </c>
      <c r="Q69" s="4">
        <v>1.1507524251937866</v>
      </c>
      <c r="R69" s="3">
        <v>16787</v>
      </c>
      <c r="S69" s="3">
        <v>25</v>
      </c>
      <c r="T69" s="3">
        <v>16762</v>
      </c>
      <c r="U69" s="4">
        <v>0</v>
      </c>
      <c r="V69" s="4">
        <v>0</v>
      </c>
      <c r="W69" s="4">
        <v>25</v>
      </c>
      <c r="X69" s="4">
        <v>16762</v>
      </c>
      <c r="Y69" s="4">
        <v>0</v>
      </c>
      <c r="Z69" s="4" t="s">
        <v>73</v>
      </c>
      <c r="AA69" s="4" t="s">
        <v>73</v>
      </c>
      <c r="AB69" s="4" t="s">
        <v>73</v>
      </c>
      <c r="AC69" s="4" t="s">
        <v>73</v>
      </c>
      <c r="AD69" s="4" t="s">
        <v>73</v>
      </c>
      <c r="AE69" s="4" t="s">
        <v>73</v>
      </c>
      <c r="AF69" s="4" t="s">
        <v>73</v>
      </c>
      <c r="AG69" s="4">
        <v>4013.516845703125</v>
      </c>
      <c r="AH69" s="4" t="s">
        <v>73</v>
      </c>
      <c r="AI69" s="4" t="s">
        <v>73</v>
      </c>
      <c r="AJ69" s="1" t="s">
        <v>73</v>
      </c>
      <c r="AK69" s="4" t="s">
        <v>73</v>
      </c>
      <c r="AL69" s="4" t="s">
        <v>73</v>
      </c>
      <c r="AM69" s="4" t="s">
        <v>73</v>
      </c>
      <c r="AN69" s="4" t="s">
        <v>73</v>
      </c>
      <c r="AO69" s="4" t="s">
        <v>73</v>
      </c>
      <c r="AP69" s="4" t="s">
        <v>73</v>
      </c>
      <c r="AQ69" s="4" t="s">
        <v>73</v>
      </c>
      <c r="AR69" s="4" t="s">
        <v>73</v>
      </c>
      <c r="AS69" s="4" t="s">
        <v>73</v>
      </c>
      <c r="AT69" s="4" t="s">
        <v>73</v>
      </c>
      <c r="AU69" s="4">
        <v>6094.9641796875003</v>
      </c>
      <c r="AV69" s="4">
        <v>2166.9490754291701</v>
      </c>
      <c r="AW69" s="4">
        <v>2172.7988626220445</v>
      </c>
      <c r="AX69" s="1" t="s">
        <v>73</v>
      </c>
      <c r="AY69" s="1" t="s">
        <v>73</v>
      </c>
      <c r="AZ69" s="4" t="s">
        <v>73</v>
      </c>
      <c r="BA69" s="4" t="s">
        <v>73</v>
      </c>
      <c r="BB69" s="4">
        <v>2.1273062229156494</v>
      </c>
      <c r="BC69" s="4">
        <v>1.4261265993118286</v>
      </c>
      <c r="BD69" s="4" t="s">
        <v>73</v>
      </c>
      <c r="BE69" s="4" t="s">
        <v>73</v>
      </c>
      <c r="BF69" s="4" t="s">
        <v>73</v>
      </c>
      <c r="BG69" s="4" t="s">
        <v>73</v>
      </c>
      <c r="BH69" s="4" t="s">
        <v>73</v>
      </c>
      <c r="BI69" s="4" t="s">
        <v>73</v>
      </c>
      <c r="BJ69" s="4" t="s">
        <v>73</v>
      </c>
      <c r="BK69" s="4" t="s">
        <v>73</v>
      </c>
      <c r="BL69" s="4" t="s">
        <v>73</v>
      </c>
      <c r="BM69" s="4" t="s">
        <v>73</v>
      </c>
      <c r="BN69" s="4" t="s">
        <v>73</v>
      </c>
      <c r="BO69" s="4" t="s">
        <v>73</v>
      </c>
    </row>
    <row r="70" spans="1:67" x14ac:dyDescent="0.35">
      <c r="A70" s="1" t="s">
        <v>148</v>
      </c>
      <c r="B70" s="1" t="s">
        <v>83</v>
      </c>
      <c r="C70" s="1" t="s">
        <v>143</v>
      </c>
      <c r="D70" s="6">
        <f t="shared" si="36"/>
        <v>0.84554529190063477</v>
      </c>
      <c r="E70" s="40">
        <f t="shared" ref="E70" si="41">D70/(D70+D71)</f>
        <v>2.3538358378078047E-2</v>
      </c>
      <c r="F70" s="4">
        <v>0.21138632297515869</v>
      </c>
      <c r="G70" s="1" t="s">
        <v>68</v>
      </c>
      <c r="H70" s="1" t="s">
        <v>69</v>
      </c>
      <c r="I70" s="1" t="s">
        <v>70</v>
      </c>
      <c r="J70" s="1" t="s">
        <v>70</v>
      </c>
      <c r="K70" s="1" t="s">
        <v>71</v>
      </c>
      <c r="L70" s="1" t="s">
        <v>72</v>
      </c>
      <c r="M70" s="4">
        <v>4.2277264595031738</v>
      </c>
      <c r="N70" s="4">
        <f t="shared" si="38"/>
        <v>2.2413091659545898</v>
      </c>
      <c r="O70" s="4">
        <f t="shared" si="39"/>
        <v>0.20066232979297638</v>
      </c>
      <c r="P70" s="4">
        <v>0.56032729148864746</v>
      </c>
      <c r="Q70" s="4">
        <v>5.0165582448244095E-2</v>
      </c>
      <c r="R70" s="3">
        <v>16698</v>
      </c>
      <c r="S70" s="3">
        <v>3</v>
      </c>
      <c r="T70" s="3">
        <v>16695</v>
      </c>
      <c r="U70" s="4">
        <v>0</v>
      </c>
      <c r="V70" s="4">
        <v>3</v>
      </c>
      <c r="W70" s="4">
        <v>124</v>
      </c>
      <c r="X70" s="4">
        <v>16571</v>
      </c>
      <c r="Y70" s="4">
        <v>0</v>
      </c>
      <c r="Z70" s="4" t="s">
        <v>73</v>
      </c>
      <c r="AA70" s="4" t="s">
        <v>73</v>
      </c>
      <c r="AB70" s="4" t="s">
        <v>73</v>
      </c>
      <c r="AC70" s="4" t="s">
        <v>73</v>
      </c>
      <c r="AD70" s="4" t="s">
        <v>73</v>
      </c>
      <c r="AE70" s="4" t="s">
        <v>73</v>
      </c>
      <c r="AF70" s="4" t="s">
        <v>73</v>
      </c>
      <c r="AG70" s="4">
        <v>5000</v>
      </c>
      <c r="AH70" s="4" t="s">
        <v>73</v>
      </c>
      <c r="AI70" s="4" t="s">
        <v>73</v>
      </c>
      <c r="AJ70" s="1" t="s">
        <v>144</v>
      </c>
      <c r="AK70" s="4">
        <v>2.4105769646961431E-2</v>
      </c>
      <c r="AL70" s="4" t="s">
        <v>73</v>
      </c>
      <c r="AM70" s="4" t="s">
        <v>73</v>
      </c>
      <c r="AN70" s="4">
        <v>5.3502129419272647E-2</v>
      </c>
      <c r="AO70" s="4">
        <v>0</v>
      </c>
      <c r="AP70" s="4">
        <v>2.3538359377929665</v>
      </c>
      <c r="AQ70" s="4" t="s">
        <v>73</v>
      </c>
      <c r="AR70" s="4" t="s">
        <v>73</v>
      </c>
      <c r="AS70" s="4">
        <v>5.1567122170158513</v>
      </c>
      <c r="AT70" s="4">
        <v>0</v>
      </c>
      <c r="AU70" s="4">
        <v>5515.003092447917</v>
      </c>
      <c r="AV70" s="4">
        <v>3494.7893653104175</v>
      </c>
      <c r="AW70" s="4">
        <v>3495.1523214238073</v>
      </c>
      <c r="AX70" s="1" t="s">
        <v>73</v>
      </c>
      <c r="AY70" s="1" t="s">
        <v>73</v>
      </c>
      <c r="AZ70" s="4" t="s">
        <v>73</v>
      </c>
      <c r="BA70" s="4" t="s">
        <v>73</v>
      </c>
      <c r="BB70" s="4">
        <v>0.36191654205322266</v>
      </c>
      <c r="BC70" s="4">
        <v>0.10984569042921066</v>
      </c>
      <c r="BD70" s="4" t="s">
        <v>73</v>
      </c>
      <c r="BE70" s="4" t="s">
        <v>73</v>
      </c>
      <c r="BF70" s="4" t="s">
        <v>73</v>
      </c>
      <c r="BG70" s="4" t="s">
        <v>73</v>
      </c>
      <c r="BH70" s="4" t="s">
        <v>73</v>
      </c>
      <c r="BI70" s="4" t="s">
        <v>73</v>
      </c>
      <c r="BJ70" s="4">
        <v>3.8640527446612394E-2</v>
      </c>
      <c r="BK70" s="4">
        <v>9.5710118473104656E-3</v>
      </c>
      <c r="BL70" s="4" t="s">
        <v>73</v>
      </c>
      <c r="BM70" s="4" t="s">
        <v>73</v>
      </c>
      <c r="BN70" s="4">
        <v>3.7396921518424415</v>
      </c>
      <c r="BO70" s="4">
        <v>0.96797972374349173</v>
      </c>
    </row>
    <row r="71" spans="1:67" x14ac:dyDescent="0.35">
      <c r="A71" s="1" t="s">
        <v>148</v>
      </c>
      <c r="B71" s="1" t="s">
        <v>83</v>
      </c>
      <c r="C71" s="1" t="s">
        <v>144</v>
      </c>
      <c r="D71" s="6">
        <f t="shared" si="36"/>
        <v>35.076470947265626</v>
      </c>
      <c r="E71" s="41"/>
      <c r="F71" s="4">
        <v>8.7691173553466797</v>
      </c>
      <c r="G71" s="1" t="s">
        <v>68</v>
      </c>
      <c r="H71" s="1" t="s">
        <v>69</v>
      </c>
      <c r="I71" s="1" t="s">
        <v>70</v>
      </c>
      <c r="J71" s="1" t="s">
        <v>70</v>
      </c>
      <c r="K71" s="1" t="s">
        <v>71</v>
      </c>
      <c r="L71" s="1" t="s">
        <v>75</v>
      </c>
      <c r="M71" s="4">
        <v>175.38235473632813</v>
      </c>
      <c r="N71" s="4">
        <f t="shared" si="38"/>
        <v>41.25445556640625</v>
      </c>
      <c r="O71" s="4">
        <f t="shared" si="39"/>
        <v>28.906578063964844</v>
      </c>
      <c r="P71" s="4">
        <v>10.313613891601563</v>
      </c>
      <c r="Q71" s="4">
        <v>7.2266445159912109</v>
      </c>
      <c r="R71" s="3">
        <v>16698</v>
      </c>
      <c r="S71" s="3">
        <v>124</v>
      </c>
      <c r="T71" s="3">
        <v>16574</v>
      </c>
      <c r="U71" s="4">
        <v>0</v>
      </c>
      <c r="V71" s="4">
        <v>3</v>
      </c>
      <c r="W71" s="4">
        <v>124</v>
      </c>
      <c r="X71" s="4">
        <v>16571</v>
      </c>
      <c r="Y71" s="4">
        <v>0</v>
      </c>
      <c r="Z71" s="4" t="s">
        <v>73</v>
      </c>
      <c r="AA71" s="4" t="s">
        <v>73</v>
      </c>
      <c r="AB71" s="4" t="s">
        <v>73</v>
      </c>
      <c r="AC71" s="4" t="s">
        <v>73</v>
      </c>
      <c r="AD71" s="4" t="s">
        <v>73</v>
      </c>
      <c r="AE71" s="4" t="s">
        <v>73</v>
      </c>
      <c r="AF71" s="4" t="s">
        <v>73</v>
      </c>
      <c r="AG71" s="4">
        <v>3400</v>
      </c>
      <c r="AH71" s="4" t="s">
        <v>73</v>
      </c>
      <c r="AI71" s="4" t="s">
        <v>73</v>
      </c>
      <c r="AJ71" s="1" t="s">
        <v>73</v>
      </c>
      <c r="AK71" s="4" t="s">
        <v>73</v>
      </c>
      <c r="AL71" s="4" t="s">
        <v>73</v>
      </c>
      <c r="AM71" s="4" t="s">
        <v>73</v>
      </c>
      <c r="AN71" s="4" t="s">
        <v>73</v>
      </c>
      <c r="AO71" s="4" t="s">
        <v>73</v>
      </c>
      <c r="AP71" s="4" t="s">
        <v>73</v>
      </c>
      <c r="AQ71" s="4" t="s">
        <v>73</v>
      </c>
      <c r="AR71" s="4" t="s">
        <v>73</v>
      </c>
      <c r="AS71" s="4" t="s">
        <v>73</v>
      </c>
      <c r="AT71" s="4" t="s">
        <v>73</v>
      </c>
      <c r="AU71" s="4">
        <v>3918.9746231571321</v>
      </c>
      <c r="AV71" s="4">
        <v>2679.8149138899785</v>
      </c>
      <c r="AW71" s="4">
        <v>2689.0169622759486</v>
      </c>
      <c r="AX71" s="1" t="s">
        <v>73</v>
      </c>
      <c r="AY71" s="1" t="s">
        <v>73</v>
      </c>
      <c r="AZ71" s="4" t="s">
        <v>73</v>
      </c>
      <c r="BA71" s="4" t="s">
        <v>73</v>
      </c>
      <c r="BB71" s="4">
        <v>9.5568714141845703</v>
      </c>
      <c r="BC71" s="4">
        <v>7.9818887710571289</v>
      </c>
      <c r="BD71" s="4" t="s">
        <v>73</v>
      </c>
      <c r="BE71" s="4" t="s">
        <v>73</v>
      </c>
      <c r="BF71" s="4" t="s">
        <v>73</v>
      </c>
      <c r="BG71" s="4" t="s">
        <v>73</v>
      </c>
      <c r="BH71" s="4" t="s">
        <v>73</v>
      </c>
      <c r="BI71" s="4" t="s">
        <v>73</v>
      </c>
      <c r="BJ71" s="4" t="s">
        <v>73</v>
      </c>
      <c r="BK71" s="4" t="s">
        <v>73</v>
      </c>
      <c r="BL71" s="4" t="s">
        <v>73</v>
      </c>
      <c r="BM71" s="4" t="s">
        <v>73</v>
      </c>
      <c r="BN71" s="4" t="s">
        <v>73</v>
      </c>
      <c r="BO71" s="4" t="s">
        <v>73</v>
      </c>
    </row>
    <row r="72" spans="1:67" x14ac:dyDescent="0.35">
      <c r="A72" s="1" t="s">
        <v>112</v>
      </c>
      <c r="B72" s="1" t="s">
        <v>83</v>
      </c>
      <c r="C72" s="1" t="s">
        <v>107</v>
      </c>
      <c r="D72" s="6">
        <f t="shared" si="36"/>
        <v>31.801376342773438</v>
      </c>
      <c r="E72" s="40">
        <f t="shared" ref="E72" si="42">D72/(D72+D73)</f>
        <v>0.91892885651434852</v>
      </c>
      <c r="F72" s="4">
        <v>7.9503440856933594</v>
      </c>
      <c r="G72" s="1" t="s">
        <v>68</v>
      </c>
      <c r="H72" s="1" t="s">
        <v>69</v>
      </c>
      <c r="I72" s="1" t="s">
        <v>70</v>
      </c>
      <c r="J72" s="1" t="s">
        <v>70</v>
      </c>
      <c r="K72" s="1" t="s">
        <v>71</v>
      </c>
      <c r="L72" s="1" t="s">
        <v>72</v>
      </c>
      <c r="M72" s="4">
        <v>159.00688171386719</v>
      </c>
      <c r="N72" s="4">
        <f t="shared" si="38"/>
        <v>37.668624877929688</v>
      </c>
      <c r="O72" s="4">
        <f t="shared" si="39"/>
        <v>25.941438674926758</v>
      </c>
      <c r="P72" s="4">
        <v>9.4171562194824219</v>
      </c>
      <c r="Q72" s="4">
        <v>6.4853596687316895</v>
      </c>
      <c r="R72" s="3">
        <v>16778</v>
      </c>
      <c r="S72" s="3">
        <v>113</v>
      </c>
      <c r="T72" s="3">
        <v>16665</v>
      </c>
      <c r="U72" s="4">
        <v>1</v>
      </c>
      <c r="V72" s="4">
        <v>112</v>
      </c>
      <c r="W72" s="4">
        <v>9</v>
      </c>
      <c r="X72" s="4">
        <v>16656</v>
      </c>
      <c r="Y72" s="4">
        <v>6.5878114821685443E-2</v>
      </c>
      <c r="Z72" s="4" t="s">
        <v>73</v>
      </c>
      <c r="AA72" s="4" t="s">
        <v>73</v>
      </c>
      <c r="AB72" s="4" t="s">
        <v>73</v>
      </c>
      <c r="AC72" s="4" t="s">
        <v>73</v>
      </c>
      <c r="AD72" s="4" t="s">
        <v>73</v>
      </c>
      <c r="AE72" s="4" t="s">
        <v>73</v>
      </c>
      <c r="AF72" s="4" t="s">
        <v>73</v>
      </c>
      <c r="AG72" s="4">
        <v>5166.33251953125</v>
      </c>
      <c r="AH72" s="4" t="s">
        <v>73</v>
      </c>
      <c r="AI72" s="4" t="s">
        <v>73</v>
      </c>
      <c r="AJ72" s="1" t="s">
        <v>108</v>
      </c>
      <c r="AK72" s="4">
        <v>11.33484532995209</v>
      </c>
      <c r="AL72" s="4" t="s">
        <v>73</v>
      </c>
      <c r="AM72" s="4" t="s">
        <v>73</v>
      </c>
      <c r="AN72" s="4">
        <v>18.796967466143595</v>
      </c>
      <c r="AO72" s="4">
        <v>3.872723193760585</v>
      </c>
      <c r="AP72" s="4">
        <v>91.892885778050655</v>
      </c>
      <c r="AQ72" s="4" t="s">
        <v>73</v>
      </c>
      <c r="AR72" s="4" t="s">
        <v>73</v>
      </c>
      <c r="AS72" s="4">
        <v>96.797388013627227</v>
      </c>
      <c r="AT72" s="4">
        <v>86.988383542474097</v>
      </c>
      <c r="AU72" s="4">
        <v>10218.406016662058</v>
      </c>
      <c r="AV72" s="4">
        <v>3168.2507065354971</v>
      </c>
      <c r="AW72" s="4">
        <v>3215.7335739836053</v>
      </c>
      <c r="AX72" s="1" t="s">
        <v>73</v>
      </c>
      <c r="AY72" s="1" t="s">
        <v>73</v>
      </c>
      <c r="AZ72" s="4" t="s">
        <v>73</v>
      </c>
      <c r="BA72" s="4" t="s">
        <v>73</v>
      </c>
      <c r="BB72" s="4">
        <v>8.6984891891479492</v>
      </c>
      <c r="BC72" s="4">
        <v>7.2026748657226563</v>
      </c>
      <c r="BD72" s="4" t="s">
        <v>73</v>
      </c>
      <c r="BE72" s="4" t="s">
        <v>73</v>
      </c>
      <c r="BF72" s="4" t="s">
        <v>73</v>
      </c>
      <c r="BG72" s="4" t="s">
        <v>73</v>
      </c>
      <c r="BH72" s="4" t="s">
        <v>73</v>
      </c>
      <c r="BI72" s="4" t="s">
        <v>73</v>
      </c>
      <c r="BJ72" s="4">
        <v>15.094836820810889</v>
      </c>
      <c r="BK72" s="4">
        <v>7.5748538390932918</v>
      </c>
      <c r="BL72" s="4" t="s">
        <v>73</v>
      </c>
      <c r="BM72" s="4" t="s">
        <v>73</v>
      </c>
      <c r="BN72" s="4">
        <v>94.36415150328277</v>
      </c>
      <c r="BO72" s="4">
        <v>89.421620052818554</v>
      </c>
    </row>
    <row r="73" spans="1:67" x14ac:dyDescent="0.35">
      <c r="A73" s="1" t="s">
        <v>112</v>
      </c>
      <c r="B73" s="1" t="s">
        <v>83</v>
      </c>
      <c r="C73" s="1" t="s">
        <v>108</v>
      </c>
      <c r="D73" s="6">
        <f t="shared" si="36"/>
        <v>2.8056295394897459</v>
      </c>
      <c r="E73" s="41"/>
      <c r="F73" s="4">
        <v>0.70140737295150757</v>
      </c>
      <c r="G73" s="1" t="s">
        <v>68</v>
      </c>
      <c r="H73" s="1" t="s">
        <v>69</v>
      </c>
      <c r="I73" s="1" t="s">
        <v>70</v>
      </c>
      <c r="J73" s="1" t="s">
        <v>70</v>
      </c>
      <c r="K73" s="1" t="s">
        <v>71</v>
      </c>
      <c r="L73" s="1" t="s">
        <v>75</v>
      </c>
      <c r="M73" s="4">
        <v>14.02814769744873</v>
      </c>
      <c r="N73" s="4">
        <f t="shared" si="38"/>
        <v>4.9429583549499512</v>
      </c>
      <c r="O73" s="4">
        <f t="shared" si="39"/>
        <v>1.3967138528823853</v>
      </c>
      <c r="P73" s="4">
        <v>1.2357395887374878</v>
      </c>
      <c r="Q73" s="4">
        <v>0.34917846322059631</v>
      </c>
      <c r="R73" s="3">
        <v>16778</v>
      </c>
      <c r="S73" s="3">
        <v>10</v>
      </c>
      <c r="T73" s="3">
        <v>16768</v>
      </c>
      <c r="U73" s="4">
        <v>1</v>
      </c>
      <c r="V73" s="4">
        <v>112</v>
      </c>
      <c r="W73" s="4">
        <v>9</v>
      </c>
      <c r="X73" s="4">
        <v>16656</v>
      </c>
      <c r="Y73" s="4">
        <v>6.5878114821685443E-2</v>
      </c>
      <c r="Z73" s="4" t="s">
        <v>73</v>
      </c>
      <c r="AA73" s="4" t="s">
        <v>73</v>
      </c>
      <c r="AB73" s="4" t="s">
        <v>73</v>
      </c>
      <c r="AC73" s="4" t="s">
        <v>73</v>
      </c>
      <c r="AD73" s="4" t="s">
        <v>73</v>
      </c>
      <c r="AE73" s="4" t="s">
        <v>73</v>
      </c>
      <c r="AF73" s="4" t="s">
        <v>73</v>
      </c>
      <c r="AG73" s="4">
        <v>3459.26171875</v>
      </c>
      <c r="AH73" s="4" t="s">
        <v>73</v>
      </c>
      <c r="AI73" s="4" t="s">
        <v>73</v>
      </c>
      <c r="AJ73" s="1" t="s">
        <v>73</v>
      </c>
      <c r="AK73" s="4" t="s">
        <v>73</v>
      </c>
      <c r="AL73" s="4" t="s">
        <v>73</v>
      </c>
      <c r="AM73" s="4" t="s">
        <v>73</v>
      </c>
      <c r="AN73" s="4" t="s">
        <v>73</v>
      </c>
      <c r="AO73" s="4" t="s">
        <v>73</v>
      </c>
      <c r="AP73" s="4" t="s">
        <v>73</v>
      </c>
      <c r="AQ73" s="4" t="s">
        <v>73</v>
      </c>
      <c r="AR73" s="4" t="s">
        <v>73</v>
      </c>
      <c r="AS73" s="4" t="s">
        <v>73</v>
      </c>
      <c r="AT73" s="4" t="s">
        <v>73</v>
      </c>
      <c r="AU73" s="4">
        <v>5753.7291015624996</v>
      </c>
      <c r="AV73" s="4">
        <v>2289.1910544315369</v>
      </c>
      <c r="AW73" s="4">
        <v>2291.2559835334132</v>
      </c>
      <c r="AX73" s="1" t="s">
        <v>73</v>
      </c>
      <c r="AY73" s="1" t="s">
        <v>73</v>
      </c>
      <c r="AZ73" s="4" t="s">
        <v>73</v>
      </c>
      <c r="BA73" s="4" t="s">
        <v>73</v>
      </c>
      <c r="BB73" s="4">
        <v>0.94805145263671875</v>
      </c>
      <c r="BC73" s="4">
        <v>0.50181442499160767</v>
      </c>
      <c r="BD73" s="4" t="s">
        <v>73</v>
      </c>
      <c r="BE73" s="4" t="s">
        <v>73</v>
      </c>
      <c r="BF73" s="4" t="s">
        <v>73</v>
      </c>
      <c r="BG73" s="4" t="s">
        <v>73</v>
      </c>
      <c r="BH73" s="4" t="s">
        <v>73</v>
      </c>
      <c r="BI73" s="4" t="s">
        <v>73</v>
      </c>
      <c r="BJ73" s="4" t="s">
        <v>73</v>
      </c>
      <c r="BK73" s="4" t="s">
        <v>73</v>
      </c>
      <c r="BL73" s="4" t="s">
        <v>73</v>
      </c>
      <c r="BM73" s="4" t="s">
        <v>73</v>
      </c>
      <c r="BN73" s="4" t="s">
        <v>73</v>
      </c>
      <c r="BO73" s="4" t="s">
        <v>73</v>
      </c>
    </row>
    <row r="74" spans="1:67" x14ac:dyDescent="0.35">
      <c r="A74" s="1" t="s">
        <v>80</v>
      </c>
      <c r="B74" s="1" t="s">
        <v>81</v>
      </c>
      <c r="C74" s="1" t="s">
        <v>67</v>
      </c>
      <c r="D74" s="6">
        <f t="shared" si="36"/>
        <v>14.314297485351563</v>
      </c>
      <c r="E74" s="40">
        <f t="shared" ref="E74" si="43">D74/(D74+D75)</f>
        <v>0.73768960713641185</v>
      </c>
      <c r="F74" s="4">
        <v>3.5785744190216064</v>
      </c>
      <c r="G74" s="1" t="s">
        <v>68</v>
      </c>
      <c r="H74" s="1" t="s">
        <v>69</v>
      </c>
      <c r="I74" s="1" t="s">
        <v>70</v>
      </c>
      <c r="J74" s="1" t="s">
        <v>70</v>
      </c>
      <c r="K74" s="1" t="s">
        <v>71</v>
      </c>
      <c r="L74" s="1" t="s">
        <v>72</v>
      </c>
      <c r="M74" s="4">
        <v>71.571487426757813</v>
      </c>
      <c r="N74" s="4">
        <f t="shared" si="38"/>
        <v>18.297771453857422</v>
      </c>
      <c r="O74" s="4">
        <f t="shared" si="39"/>
        <v>10.95744800567627</v>
      </c>
      <c r="P74" s="4">
        <v>4.5744428634643555</v>
      </c>
      <c r="Q74" s="4">
        <v>2.7393620014190674</v>
      </c>
      <c r="R74" s="3">
        <v>19426</v>
      </c>
      <c r="S74" s="3">
        <v>59</v>
      </c>
      <c r="T74" s="3">
        <v>19367</v>
      </c>
      <c r="U74" s="4">
        <v>0</v>
      </c>
      <c r="V74" s="4">
        <v>59</v>
      </c>
      <c r="W74" s="4">
        <v>21</v>
      </c>
      <c r="X74" s="4">
        <v>19346</v>
      </c>
      <c r="Y74" s="4">
        <v>0</v>
      </c>
      <c r="Z74" s="4" t="s">
        <v>73</v>
      </c>
      <c r="AA74" s="4" t="s">
        <v>73</v>
      </c>
      <c r="AB74" s="4" t="s">
        <v>73</v>
      </c>
      <c r="AC74" s="4" t="s">
        <v>73</v>
      </c>
      <c r="AD74" s="4" t="s">
        <v>73</v>
      </c>
      <c r="AE74" s="4" t="s">
        <v>73</v>
      </c>
      <c r="AF74" s="4" t="s">
        <v>73</v>
      </c>
      <c r="AG74" s="4">
        <v>3534.730712890625</v>
      </c>
      <c r="AH74" s="4" t="s">
        <v>73</v>
      </c>
      <c r="AI74" s="4" t="s">
        <v>73</v>
      </c>
      <c r="AJ74" s="1" t="s">
        <v>74</v>
      </c>
      <c r="AK74" s="4">
        <v>2.812277609576145</v>
      </c>
      <c r="AL74" s="4" t="s">
        <v>73</v>
      </c>
      <c r="AM74" s="4" t="s">
        <v>73</v>
      </c>
      <c r="AN74" s="4">
        <v>4.2248196075669231</v>
      </c>
      <c r="AO74" s="4">
        <v>1.3997356115853672</v>
      </c>
      <c r="AP74" s="4">
        <v>73.768961696596335</v>
      </c>
      <c r="AQ74" s="4" t="s">
        <v>73</v>
      </c>
      <c r="AR74" s="4" t="s">
        <v>73</v>
      </c>
      <c r="AS74" s="4">
        <v>83.48820227902128</v>
      </c>
      <c r="AT74" s="4">
        <v>64.04972111417139</v>
      </c>
      <c r="AU74" s="4">
        <v>3769.3470314155193</v>
      </c>
      <c r="AV74" s="4">
        <v>3200.4445741343907</v>
      </c>
      <c r="AW74" s="4">
        <v>3202.1724257239848</v>
      </c>
      <c r="AX74" s="1" t="s">
        <v>73</v>
      </c>
      <c r="AY74" s="1" t="s">
        <v>73</v>
      </c>
      <c r="AZ74" s="4" t="s">
        <v>73</v>
      </c>
      <c r="BA74" s="4" t="s">
        <v>73</v>
      </c>
      <c r="BB74" s="4">
        <v>4.0637321472167969</v>
      </c>
      <c r="BC74" s="4">
        <v>3.1338143348693848</v>
      </c>
      <c r="BD74" s="4" t="s">
        <v>73</v>
      </c>
      <c r="BE74" s="4" t="s">
        <v>73</v>
      </c>
      <c r="BF74" s="4" t="s">
        <v>73</v>
      </c>
      <c r="BG74" s="4" t="s">
        <v>73</v>
      </c>
      <c r="BH74" s="4" t="s">
        <v>73</v>
      </c>
      <c r="BI74" s="4" t="s">
        <v>73</v>
      </c>
      <c r="BJ74" s="4">
        <v>3.5266806363250516</v>
      </c>
      <c r="BK74" s="4">
        <v>2.0978745828272385</v>
      </c>
      <c r="BL74" s="4" t="s">
        <v>73</v>
      </c>
      <c r="BM74" s="4" t="s">
        <v>73</v>
      </c>
      <c r="BN74" s="4">
        <v>78.684535817338713</v>
      </c>
      <c r="BO74" s="4">
        <v>68.853387575853958</v>
      </c>
    </row>
    <row r="75" spans="1:67" x14ac:dyDescent="0.35">
      <c r="A75" s="1" t="s">
        <v>80</v>
      </c>
      <c r="B75" s="1" t="s">
        <v>81</v>
      </c>
      <c r="C75" s="1" t="s">
        <v>74</v>
      </c>
      <c r="D75" s="6">
        <f t="shared" si="36"/>
        <v>5.0899307250976564</v>
      </c>
      <c r="E75" s="41"/>
      <c r="F75" s="4">
        <v>1.2724826335906982</v>
      </c>
      <c r="G75" s="1" t="s">
        <v>68</v>
      </c>
      <c r="H75" s="1" t="s">
        <v>69</v>
      </c>
      <c r="I75" s="1" t="s">
        <v>70</v>
      </c>
      <c r="J75" s="1" t="s">
        <v>70</v>
      </c>
      <c r="K75" s="1" t="s">
        <v>71</v>
      </c>
      <c r="L75" s="1" t="s">
        <v>75</v>
      </c>
      <c r="M75" s="4">
        <v>25.449653625488281</v>
      </c>
      <c r="N75" s="4">
        <f t="shared" si="38"/>
        <v>7.6012930870056152</v>
      </c>
      <c r="O75" s="4">
        <f t="shared" si="39"/>
        <v>3.2045598030090332</v>
      </c>
      <c r="P75" s="4">
        <v>1.9003232717514038</v>
      </c>
      <c r="Q75" s="4">
        <v>0.8011399507522583</v>
      </c>
      <c r="R75" s="3">
        <v>19426</v>
      </c>
      <c r="S75" s="3">
        <v>21</v>
      </c>
      <c r="T75" s="3">
        <v>19405</v>
      </c>
      <c r="U75" s="4">
        <v>0</v>
      </c>
      <c r="V75" s="4">
        <v>59</v>
      </c>
      <c r="W75" s="4">
        <v>21</v>
      </c>
      <c r="X75" s="4">
        <v>19346</v>
      </c>
      <c r="Y75" s="4">
        <v>0</v>
      </c>
      <c r="Z75" s="4" t="s">
        <v>73</v>
      </c>
      <c r="AA75" s="4" t="s">
        <v>73</v>
      </c>
      <c r="AB75" s="4" t="s">
        <v>73</v>
      </c>
      <c r="AC75" s="4" t="s">
        <v>73</v>
      </c>
      <c r="AD75" s="4" t="s">
        <v>73</v>
      </c>
      <c r="AE75" s="4" t="s">
        <v>73</v>
      </c>
      <c r="AF75" s="4" t="s">
        <v>73</v>
      </c>
      <c r="AG75" s="4">
        <v>4000</v>
      </c>
      <c r="AH75" s="4" t="s">
        <v>73</v>
      </c>
      <c r="AI75" s="4" t="s">
        <v>73</v>
      </c>
      <c r="AJ75" s="1" t="s">
        <v>73</v>
      </c>
      <c r="AK75" s="4" t="s">
        <v>73</v>
      </c>
      <c r="AL75" s="4" t="s">
        <v>73</v>
      </c>
      <c r="AM75" s="4" t="s">
        <v>73</v>
      </c>
      <c r="AN75" s="4" t="s">
        <v>73</v>
      </c>
      <c r="AO75" s="4" t="s">
        <v>73</v>
      </c>
      <c r="AP75" s="4" t="s">
        <v>73</v>
      </c>
      <c r="AQ75" s="4" t="s">
        <v>73</v>
      </c>
      <c r="AR75" s="4" t="s">
        <v>73</v>
      </c>
      <c r="AS75" s="4" t="s">
        <v>73</v>
      </c>
      <c r="AT75" s="4" t="s">
        <v>73</v>
      </c>
      <c r="AU75" s="4">
        <v>5583.7486746651784</v>
      </c>
      <c r="AV75" s="4">
        <v>2757.4660560865436</v>
      </c>
      <c r="AW75" s="4">
        <v>2760.5213394691255</v>
      </c>
      <c r="AX75" s="1" t="s">
        <v>73</v>
      </c>
      <c r="AY75" s="1" t="s">
        <v>73</v>
      </c>
      <c r="AZ75" s="4" t="s">
        <v>73</v>
      </c>
      <c r="BA75" s="4" t="s">
        <v>73</v>
      </c>
      <c r="BB75" s="4">
        <v>1.5704423189163208</v>
      </c>
      <c r="BC75" s="4">
        <v>1.0149058103561401</v>
      </c>
      <c r="BD75" s="4" t="s">
        <v>73</v>
      </c>
      <c r="BE75" s="4" t="s">
        <v>73</v>
      </c>
      <c r="BF75" s="4" t="s">
        <v>73</v>
      </c>
      <c r="BG75" s="4" t="s">
        <v>73</v>
      </c>
      <c r="BH75" s="4" t="s">
        <v>73</v>
      </c>
      <c r="BI75" s="4" t="s">
        <v>73</v>
      </c>
      <c r="BJ75" s="4" t="s">
        <v>73</v>
      </c>
      <c r="BK75" s="4" t="s">
        <v>73</v>
      </c>
      <c r="BL75" s="4" t="s">
        <v>73</v>
      </c>
      <c r="BM75" s="4" t="s">
        <v>73</v>
      </c>
      <c r="BN75" s="4" t="s">
        <v>73</v>
      </c>
      <c r="BO75" s="4" t="s">
        <v>73</v>
      </c>
    </row>
    <row r="76" spans="1:67" x14ac:dyDescent="0.35">
      <c r="A76" s="1" t="s">
        <v>129</v>
      </c>
      <c r="B76" s="1" t="s">
        <v>81</v>
      </c>
      <c r="C76" s="1" t="s">
        <v>125</v>
      </c>
      <c r="D76" s="6">
        <f t="shared" si="36"/>
        <v>0</v>
      </c>
      <c r="E76" s="40">
        <f t="shared" ref="E76" si="44">D76/(D76+D77)</f>
        <v>0</v>
      </c>
      <c r="F76" s="4">
        <v>0</v>
      </c>
      <c r="G76" s="1" t="s">
        <v>68</v>
      </c>
      <c r="H76" s="1" t="s">
        <v>69</v>
      </c>
      <c r="I76" s="1" t="s">
        <v>70</v>
      </c>
      <c r="J76" s="1" t="s">
        <v>70</v>
      </c>
      <c r="K76" s="1" t="s">
        <v>71</v>
      </c>
      <c r="L76" s="1" t="s">
        <v>72</v>
      </c>
      <c r="M76" s="4">
        <v>0</v>
      </c>
      <c r="N76" s="4">
        <f t="shared" si="38"/>
        <v>0.85331046581268311</v>
      </c>
      <c r="O76" s="4">
        <f t="shared" si="39"/>
        <v>0</v>
      </c>
      <c r="P76" s="4">
        <v>0.21332761645317078</v>
      </c>
      <c r="Q76" s="4">
        <v>0</v>
      </c>
      <c r="R76" s="3">
        <v>16524</v>
      </c>
      <c r="S76" s="3">
        <v>0</v>
      </c>
      <c r="T76" s="3">
        <v>16524</v>
      </c>
      <c r="U76" s="4">
        <v>0</v>
      </c>
      <c r="V76" s="4">
        <v>0</v>
      </c>
      <c r="W76" s="4">
        <v>16</v>
      </c>
      <c r="X76" s="4">
        <v>16508</v>
      </c>
      <c r="Y76" s="4">
        <v>0</v>
      </c>
      <c r="Z76" s="4" t="s">
        <v>73</v>
      </c>
      <c r="AA76" s="4" t="s">
        <v>73</v>
      </c>
      <c r="AB76" s="4" t="s">
        <v>73</v>
      </c>
      <c r="AC76" s="4" t="s">
        <v>73</v>
      </c>
      <c r="AD76" s="4" t="s">
        <v>73</v>
      </c>
      <c r="AE76" s="4" t="s">
        <v>73</v>
      </c>
      <c r="AF76" s="4" t="s">
        <v>73</v>
      </c>
      <c r="AG76" s="4">
        <v>6041.73974609375</v>
      </c>
      <c r="AH76" s="4" t="s">
        <v>73</v>
      </c>
      <c r="AI76" s="4" t="s">
        <v>73</v>
      </c>
      <c r="AJ76" s="1" t="s">
        <v>126</v>
      </c>
      <c r="AK76" s="4" t="s">
        <v>73</v>
      </c>
      <c r="AL76" s="4" t="s">
        <v>73</v>
      </c>
      <c r="AM76" s="4" t="s">
        <v>73</v>
      </c>
      <c r="AN76" s="4" t="s">
        <v>73</v>
      </c>
      <c r="AO76" s="4" t="s">
        <v>73</v>
      </c>
      <c r="AP76" s="4" t="s">
        <v>73</v>
      </c>
      <c r="AQ76" s="4" t="s">
        <v>73</v>
      </c>
      <c r="AR76" s="4" t="s">
        <v>73</v>
      </c>
      <c r="AS76" s="4" t="s">
        <v>73</v>
      </c>
      <c r="AT76" s="4" t="s">
        <v>73</v>
      </c>
      <c r="AU76" s="4">
        <v>0</v>
      </c>
      <c r="AV76" s="4">
        <v>2966.0464751465906</v>
      </c>
      <c r="AW76" s="4">
        <v>2966.0464751465752</v>
      </c>
      <c r="AX76" s="1" t="s">
        <v>73</v>
      </c>
      <c r="AY76" s="1" t="s">
        <v>73</v>
      </c>
      <c r="AZ76" s="4" t="s">
        <v>73</v>
      </c>
      <c r="BA76" s="4" t="s">
        <v>73</v>
      </c>
      <c r="BB76" s="4">
        <v>9.7473666071891785E-2</v>
      </c>
      <c r="BC76" s="4">
        <v>0</v>
      </c>
      <c r="BD76" s="4" t="s">
        <v>73</v>
      </c>
      <c r="BE76" s="4" t="s">
        <v>73</v>
      </c>
      <c r="BF76" s="4" t="s">
        <v>73</v>
      </c>
      <c r="BG76" s="4" t="s">
        <v>73</v>
      </c>
      <c r="BH76" s="4" t="s">
        <v>73</v>
      </c>
      <c r="BI76" s="4" t="s">
        <v>73</v>
      </c>
      <c r="BJ76" s="4" t="s">
        <v>73</v>
      </c>
      <c r="BK76" s="4" t="s">
        <v>73</v>
      </c>
      <c r="BL76" s="4" t="s">
        <v>73</v>
      </c>
      <c r="BM76" s="4" t="s">
        <v>73</v>
      </c>
      <c r="BN76" s="4" t="s">
        <v>73</v>
      </c>
      <c r="BO76" s="4" t="s">
        <v>73</v>
      </c>
    </row>
    <row r="77" spans="1:67" x14ac:dyDescent="0.35">
      <c r="A77" s="1" t="s">
        <v>129</v>
      </c>
      <c r="B77" s="1" t="s">
        <v>81</v>
      </c>
      <c r="C77" s="1" t="s">
        <v>126</v>
      </c>
      <c r="D77" s="6">
        <f t="shared" si="36"/>
        <v>4.5588592529296879</v>
      </c>
      <c r="E77" s="41"/>
      <c r="F77" s="4">
        <v>1.1397148370742798</v>
      </c>
      <c r="G77" s="1" t="s">
        <v>68</v>
      </c>
      <c r="H77" s="1" t="s">
        <v>69</v>
      </c>
      <c r="I77" s="1" t="s">
        <v>70</v>
      </c>
      <c r="J77" s="1" t="s">
        <v>70</v>
      </c>
      <c r="K77" s="1" t="s">
        <v>71</v>
      </c>
      <c r="L77" s="1" t="s">
        <v>75</v>
      </c>
      <c r="M77" s="4">
        <v>22.794296264648438</v>
      </c>
      <c r="N77" s="4">
        <f t="shared" si="38"/>
        <v>7.1896204948425293</v>
      </c>
      <c r="O77" s="4">
        <f t="shared" si="39"/>
        <v>2.6652567386627197</v>
      </c>
      <c r="P77" s="4">
        <v>1.7974051237106323</v>
      </c>
      <c r="Q77" s="4">
        <v>0.66631418466567993</v>
      </c>
      <c r="R77" s="3">
        <v>16524</v>
      </c>
      <c r="S77" s="3">
        <v>16</v>
      </c>
      <c r="T77" s="3">
        <v>16508</v>
      </c>
      <c r="U77" s="4">
        <v>0</v>
      </c>
      <c r="V77" s="4">
        <v>0</v>
      </c>
      <c r="W77" s="4">
        <v>16</v>
      </c>
      <c r="X77" s="4">
        <v>16508</v>
      </c>
      <c r="Y77" s="4">
        <v>0</v>
      </c>
      <c r="Z77" s="4" t="s">
        <v>73</v>
      </c>
      <c r="AA77" s="4" t="s">
        <v>73</v>
      </c>
      <c r="AB77" s="4" t="s">
        <v>73</v>
      </c>
      <c r="AC77" s="4" t="s">
        <v>73</v>
      </c>
      <c r="AD77" s="4" t="s">
        <v>73</v>
      </c>
      <c r="AE77" s="4" t="s">
        <v>73</v>
      </c>
      <c r="AF77" s="4" t="s">
        <v>73</v>
      </c>
      <c r="AG77" s="4">
        <v>4013.516845703125</v>
      </c>
      <c r="AH77" s="4" t="s">
        <v>73</v>
      </c>
      <c r="AI77" s="4" t="s">
        <v>73</v>
      </c>
      <c r="AJ77" s="1" t="s">
        <v>73</v>
      </c>
      <c r="AK77" s="4" t="s">
        <v>73</v>
      </c>
      <c r="AL77" s="4" t="s">
        <v>73</v>
      </c>
      <c r="AM77" s="4" t="s">
        <v>73</v>
      </c>
      <c r="AN77" s="4" t="s">
        <v>73</v>
      </c>
      <c r="AO77" s="4" t="s">
        <v>73</v>
      </c>
      <c r="AP77" s="4" t="s">
        <v>73</v>
      </c>
      <c r="AQ77" s="4" t="s">
        <v>73</v>
      </c>
      <c r="AR77" s="4" t="s">
        <v>73</v>
      </c>
      <c r="AS77" s="4" t="s">
        <v>73</v>
      </c>
      <c r="AT77" s="4" t="s">
        <v>73</v>
      </c>
      <c r="AU77" s="4">
        <v>6068.8165893554688</v>
      </c>
      <c r="AV77" s="4">
        <v>2249.3348932324006</v>
      </c>
      <c r="AW77" s="4">
        <v>2253.0332536256433</v>
      </c>
      <c r="AX77" s="1" t="s">
        <v>73</v>
      </c>
      <c r="AY77" s="1" t="s">
        <v>73</v>
      </c>
      <c r="AZ77" s="4" t="s">
        <v>73</v>
      </c>
      <c r="BA77" s="4" t="s">
        <v>73</v>
      </c>
      <c r="BB77" s="4">
        <v>1.448981761932373</v>
      </c>
      <c r="BC77" s="4">
        <v>0.87798142433166504</v>
      </c>
      <c r="BD77" s="4" t="s">
        <v>73</v>
      </c>
      <c r="BE77" s="4" t="s">
        <v>73</v>
      </c>
      <c r="BF77" s="4" t="s">
        <v>73</v>
      </c>
      <c r="BG77" s="4" t="s">
        <v>73</v>
      </c>
      <c r="BH77" s="4" t="s">
        <v>73</v>
      </c>
      <c r="BI77" s="4" t="s">
        <v>73</v>
      </c>
      <c r="BJ77" s="4" t="s">
        <v>73</v>
      </c>
      <c r="BK77" s="4" t="s">
        <v>73</v>
      </c>
      <c r="BL77" s="4" t="s">
        <v>73</v>
      </c>
      <c r="BM77" s="4" t="s">
        <v>73</v>
      </c>
      <c r="BN77" s="4" t="s">
        <v>73</v>
      </c>
      <c r="BO77" s="4" t="s">
        <v>73</v>
      </c>
    </row>
    <row r="78" spans="1:67" x14ac:dyDescent="0.35">
      <c r="A78" s="1" t="s">
        <v>147</v>
      </c>
      <c r="B78" s="1" t="s">
        <v>81</v>
      </c>
      <c r="C78" s="1" t="s">
        <v>143</v>
      </c>
      <c r="D78" s="6">
        <f t="shared" si="36"/>
        <v>0.85667934417724612</v>
      </c>
      <c r="E78" s="40">
        <f t="shared" ref="E78" si="45">D78/(D78+D79)</f>
        <v>4.9102236921504255E-2</v>
      </c>
      <c r="F78" s="4">
        <v>0.21416983008384705</v>
      </c>
      <c r="G78" s="1" t="s">
        <v>68</v>
      </c>
      <c r="H78" s="1" t="s">
        <v>69</v>
      </c>
      <c r="I78" s="1" t="s">
        <v>70</v>
      </c>
      <c r="J78" s="1" t="s">
        <v>70</v>
      </c>
      <c r="K78" s="1" t="s">
        <v>71</v>
      </c>
      <c r="L78" s="1" t="s">
        <v>72</v>
      </c>
      <c r="M78" s="4">
        <v>4.2833967208862305</v>
      </c>
      <c r="N78" s="4">
        <f t="shared" si="38"/>
        <v>2.270827054977417</v>
      </c>
      <c r="O78" s="4">
        <f t="shared" si="39"/>
        <v>0.20330443978309631</v>
      </c>
      <c r="P78" s="4">
        <v>0.56770676374435425</v>
      </c>
      <c r="Q78" s="4">
        <v>5.0826109945774078E-2</v>
      </c>
      <c r="R78" s="3">
        <v>16481</v>
      </c>
      <c r="S78" s="3">
        <v>3</v>
      </c>
      <c r="T78" s="3">
        <v>16478</v>
      </c>
      <c r="U78" s="4">
        <v>0</v>
      </c>
      <c r="V78" s="4">
        <v>3</v>
      </c>
      <c r="W78" s="4">
        <v>58</v>
      </c>
      <c r="X78" s="4">
        <v>16420</v>
      </c>
      <c r="Y78" s="4">
        <v>0</v>
      </c>
      <c r="Z78" s="4" t="s">
        <v>73</v>
      </c>
      <c r="AA78" s="4" t="s">
        <v>73</v>
      </c>
      <c r="AB78" s="4" t="s">
        <v>73</v>
      </c>
      <c r="AC78" s="4" t="s">
        <v>73</v>
      </c>
      <c r="AD78" s="4" t="s">
        <v>73</v>
      </c>
      <c r="AE78" s="4" t="s">
        <v>73</v>
      </c>
      <c r="AF78" s="4" t="s">
        <v>73</v>
      </c>
      <c r="AG78" s="4">
        <v>5000</v>
      </c>
      <c r="AH78" s="4" t="s">
        <v>73</v>
      </c>
      <c r="AI78" s="4" t="s">
        <v>73</v>
      </c>
      <c r="AJ78" s="1" t="s">
        <v>144</v>
      </c>
      <c r="AK78" s="4">
        <v>5.1637766530271752E-2</v>
      </c>
      <c r="AL78" s="4" t="s">
        <v>73</v>
      </c>
      <c r="AM78" s="4" t="s">
        <v>73</v>
      </c>
      <c r="AN78" s="4">
        <v>0.1153652166331027</v>
      </c>
      <c r="AO78" s="4">
        <v>0</v>
      </c>
      <c r="AP78" s="4">
        <v>4.910223669566677</v>
      </c>
      <c r="AQ78" s="4" t="s">
        <v>73</v>
      </c>
      <c r="AR78" s="4" t="s">
        <v>73</v>
      </c>
      <c r="AS78" s="4">
        <v>10.672501489219908</v>
      </c>
      <c r="AT78" s="4">
        <v>0</v>
      </c>
      <c r="AU78" s="4">
        <v>5740.1787109375</v>
      </c>
      <c r="AV78" s="4">
        <v>3608.9717021784254</v>
      </c>
      <c r="AW78" s="4">
        <v>3609.3596410793584</v>
      </c>
      <c r="AX78" s="1" t="s">
        <v>73</v>
      </c>
      <c r="AY78" s="1" t="s">
        <v>73</v>
      </c>
      <c r="AZ78" s="4" t="s">
        <v>73</v>
      </c>
      <c r="BA78" s="4" t="s">
        <v>73</v>
      </c>
      <c r="BB78" s="4">
        <v>0.3666824996471405</v>
      </c>
      <c r="BC78" s="4">
        <v>0.11129205673933029</v>
      </c>
      <c r="BD78" s="4" t="s">
        <v>73</v>
      </c>
      <c r="BE78" s="4" t="s">
        <v>73</v>
      </c>
      <c r="BF78" s="4" t="s">
        <v>73</v>
      </c>
      <c r="BG78" s="4" t="s">
        <v>73</v>
      </c>
      <c r="BH78" s="4" t="s">
        <v>73</v>
      </c>
      <c r="BI78" s="4" t="s">
        <v>73</v>
      </c>
      <c r="BJ78" s="4">
        <v>8.3161170002985729E-2</v>
      </c>
      <c r="BK78" s="4">
        <v>2.0114363057557774E-2</v>
      </c>
      <c r="BL78" s="4" t="s">
        <v>73</v>
      </c>
      <c r="BM78" s="4" t="s">
        <v>73</v>
      </c>
      <c r="BN78" s="4">
        <v>7.7605904791235218</v>
      </c>
      <c r="BO78" s="4">
        <v>2.0598568600098308</v>
      </c>
    </row>
    <row r="79" spans="1:67" x14ac:dyDescent="0.35">
      <c r="A79" s="1" t="s">
        <v>147</v>
      </c>
      <c r="B79" s="1" t="s">
        <v>81</v>
      </c>
      <c r="C79" s="1" t="s">
        <v>144</v>
      </c>
      <c r="D79" s="6">
        <f t="shared" si="36"/>
        <v>16.590170288085936</v>
      </c>
      <c r="E79" s="41"/>
      <c r="F79" s="4">
        <v>4.1475424766540527</v>
      </c>
      <c r="G79" s="1" t="s">
        <v>68</v>
      </c>
      <c r="H79" s="1" t="s">
        <v>69</v>
      </c>
      <c r="I79" s="1" t="s">
        <v>70</v>
      </c>
      <c r="J79" s="1" t="s">
        <v>70</v>
      </c>
      <c r="K79" s="1" t="s">
        <v>71</v>
      </c>
      <c r="L79" s="1" t="s">
        <v>75</v>
      </c>
      <c r="M79" s="4">
        <v>82.950851440429688</v>
      </c>
      <c r="N79" s="4">
        <f t="shared" si="38"/>
        <v>21.251651763916016</v>
      </c>
      <c r="O79" s="4">
        <f t="shared" si="39"/>
        <v>12.668181419372559</v>
      </c>
      <c r="P79" s="4">
        <v>5.3129129409790039</v>
      </c>
      <c r="Q79" s="4">
        <v>3.1670453548431396</v>
      </c>
      <c r="R79" s="3">
        <v>16481</v>
      </c>
      <c r="S79" s="3">
        <v>58</v>
      </c>
      <c r="T79" s="3">
        <v>16423</v>
      </c>
      <c r="U79" s="4">
        <v>0</v>
      </c>
      <c r="V79" s="4">
        <v>3</v>
      </c>
      <c r="W79" s="4">
        <v>58</v>
      </c>
      <c r="X79" s="4">
        <v>16420</v>
      </c>
      <c r="Y79" s="4">
        <v>0</v>
      </c>
      <c r="Z79" s="4" t="s">
        <v>73</v>
      </c>
      <c r="AA79" s="4" t="s">
        <v>73</v>
      </c>
      <c r="AB79" s="4" t="s">
        <v>73</v>
      </c>
      <c r="AC79" s="4" t="s">
        <v>73</v>
      </c>
      <c r="AD79" s="4" t="s">
        <v>73</v>
      </c>
      <c r="AE79" s="4" t="s">
        <v>73</v>
      </c>
      <c r="AF79" s="4" t="s">
        <v>73</v>
      </c>
      <c r="AG79" s="4">
        <v>3400</v>
      </c>
      <c r="AH79" s="4" t="s">
        <v>73</v>
      </c>
      <c r="AI79" s="4" t="s">
        <v>73</v>
      </c>
      <c r="AJ79" s="1" t="s">
        <v>73</v>
      </c>
      <c r="AK79" s="4" t="s">
        <v>73</v>
      </c>
      <c r="AL79" s="4" t="s">
        <v>73</v>
      </c>
      <c r="AM79" s="4" t="s">
        <v>73</v>
      </c>
      <c r="AN79" s="4" t="s">
        <v>73</v>
      </c>
      <c r="AO79" s="4" t="s">
        <v>73</v>
      </c>
      <c r="AP79" s="4" t="s">
        <v>73</v>
      </c>
      <c r="AQ79" s="4" t="s">
        <v>73</v>
      </c>
      <c r="AR79" s="4" t="s">
        <v>73</v>
      </c>
      <c r="AS79" s="4" t="s">
        <v>73</v>
      </c>
      <c r="AT79" s="4" t="s">
        <v>73</v>
      </c>
      <c r="AU79" s="4">
        <v>3992.9509866648705</v>
      </c>
      <c r="AV79" s="4">
        <v>2765.8594534912927</v>
      </c>
      <c r="AW79" s="4">
        <v>2770.1778388395237</v>
      </c>
      <c r="AX79" s="1" t="s">
        <v>73</v>
      </c>
      <c r="AY79" s="1" t="s">
        <v>73</v>
      </c>
      <c r="AZ79" s="4" t="s">
        <v>73</v>
      </c>
      <c r="BA79" s="4" t="s">
        <v>73</v>
      </c>
      <c r="BB79" s="4">
        <v>4.7150325775146484</v>
      </c>
      <c r="BC79" s="4">
        <v>3.6277263164520264</v>
      </c>
      <c r="BD79" s="4" t="s">
        <v>73</v>
      </c>
      <c r="BE79" s="4" t="s">
        <v>73</v>
      </c>
      <c r="BF79" s="4" t="s">
        <v>73</v>
      </c>
      <c r="BG79" s="4" t="s">
        <v>73</v>
      </c>
      <c r="BH79" s="4" t="s">
        <v>73</v>
      </c>
      <c r="BI79" s="4" t="s">
        <v>73</v>
      </c>
      <c r="BJ79" s="4" t="s">
        <v>73</v>
      </c>
      <c r="BK79" s="4" t="s">
        <v>73</v>
      </c>
      <c r="BL79" s="4" t="s">
        <v>73</v>
      </c>
      <c r="BM79" s="4" t="s">
        <v>73</v>
      </c>
      <c r="BN79" s="4" t="s">
        <v>73</v>
      </c>
      <c r="BO79" s="4" t="s">
        <v>73</v>
      </c>
    </row>
    <row r="80" spans="1:67" x14ac:dyDescent="0.35">
      <c r="A80" s="1" t="s">
        <v>111</v>
      </c>
      <c r="B80" s="1" t="s">
        <v>81</v>
      </c>
      <c r="C80" s="1" t="s">
        <v>107</v>
      </c>
      <c r="D80" s="6">
        <f t="shared" si="36"/>
        <v>16.589495849609374</v>
      </c>
      <c r="E80" s="40">
        <f t="shared" ref="E80" si="46">D80/(D80+D81)</f>
        <v>0.78968843561117519</v>
      </c>
      <c r="F80" s="4">
        <v>4.147374153137207</v>
      </c>
      <c r="G80" s="1" t="s">
        <v>68</v>
      </c>
      <c r="H80" s="1" t="s">
        <v>69</v>
      </c>
      <c r="I80" s="1" t="s">
        <v>70</v>
      </c>
      <c r="J80" s="1" t="s">
        <v>70</v>
      </c>
      <c r="K80" s="1" t="s">
        <v>71</v>
      </c>
      <c r="L80" s="1" t="s">
        <v>72</v>
      </c>
      <c r="M80" s="4">
        <v>82.947479248046875</v>
      </c>
      <c r="N80" s="4">
        <f t="shared" si="38"/>
        <v>21.165760040283203</v>
      </c>
      <c r="O80" s="4">
        <f t="shared" si="39"/>
        <v>12.728048324584961</v>
      </c>
      <c r="P80" s="4">
        <v>5.2914400100708008</v>
      </c>
      <c r="Q80" s="4">
        <v>3.1820120811462402</v>
      </c>
      <c r="R80" s="3">
        <v>17050</v>
      </c>
      <c r="S80" s="3">
        <v>60</v>
      </c>
      <c r="T80" s="3">
        <v>16990</v>
      </c>
      <c r="U80" s="4">
        <v>0</v>
      </c>
      <c r="V80" s="4">
        <v>60</v>
      </c>
      <c r="W80" s="4">
        <v>16</v>
      </c>
      <c r="X80" s="4">
        <v>16974</v>
      </c>
      <c r="Y80" s="4">
        <v>0</v>
      </c>
      <c r="Z80" s="4" t="s">
        <v>73</v>
      </c>
      <c r="AA80" s="4" t="s">
        <v>73</v>
      </c>
      <c r="AB80" s="4" t="s">
        <v>73</v>
      </c>
      <c r="AC80" s="4" t="s">
        <v>73</v>
      </c>
      <c r="AD80" s="4" t="s">
        <v>73</v>
      </c>
      <c r="AE80" s="4" t="s">
        <v>73</v>
      </c>
      <c r="AF80" s="4" t="s">
        <v>73</v>
      </c>
      <c r="AG80" s="4">
        <v>5166.33251953125</v>
      </c>
      <c r="AH80" s="4" t="s">
        <v>73</v>
      </c>
      <c r="AI80" s="4" t="s">
        <v>73</v>
      </c>
      <c r="AJ80" s="1" t="s">
        <v>108</v>
      </c>
      <c r="AK80" s="4">
        <v>3.7548506108768258</v>
      </c>
      <c r="AL80" s="4" t="s">
        <v>73</v>
      </c>
      <c r="AM80" s="4" t="s">
        <v>73</v>
      </c>
      <c r="AN80" s="4">
        <v>5.8484799863614114</v>
      </c>
      <c r="AO80" s="4">
        <v>1.6612212353922398</v>
      </c>
      <c r="AP80" s="4">
        <v>78.968845041893047</v>
      </c>
      <c r="AQ80" s="4" t="s">
        <v>73</v>
      </c>
      <c r="AR80" s="4" t="s">
        <v>73</v>
      </c>
      <c r="AS80" s="4">
        <v>88.229166222108077</v>
      </c>
      <c r="AT80" s="4">
        <v>69.708523861678032</v>
      </c>
      <c r="AU80" s="4">
        <v>10330.696223958334</v>
      </c>
      <c r="AV80" s="4">
        <v>3258.0865107778241</v>
      </c>
      <c r="AW80" s="4">
        <v>3282.9754599151174</v>
      </c>
      <c r="AX80" s="1" t="s">
        <v>73</v>
      </c>
      <c r="AY80" s="1" t="s">
        <v>73</v>
      </c>
      <c r="AZ80" s="4" t="s">
        <v>73</v>
      </c>
      <c r="BA80" s="4" t="s">
        <v>73</v>
      </c>
      <c r="BB80" s="4">
        <v>4.7048587799072266</v>
      </c>
      <c r="BC80" s="4">
        <v>3.6359732151031494</v>
      </c>
      <c r="BD80" s="4" t="s">
        <v>73</v>
      </c>
      <c r="BE80" s="4" t="s">
        <v>73</v>
      </c>
      <c r="BF80" s="4" t="s">
        <v>73</v>
      </c>
      <c r="BG80" s="4" t="s">
        <v>73</v>
      </c>
      <c r="BH80" s="4" t="s">
        <v>73</v>
      </c>
      <c r="BI80" s="4" t="s">
        <v>73</v>
      </c>
      <c r="BJ80" s="4">
        <v>4.8125904951044358</v>
      </c>
      <c r="BK80" s="4">
        <v>2.6971107266492158</v>
      </c>
      <c r="BL80" s="4" t="s">
        <v>73</v>
      </c>
      <c r="BM80" s="4" t="s">
        <v>73</v>
      </c>
      <c r="BN80" s="4">
        <v>83.647328811640506</v>
      </c>
      <c r="BO80" s="4">
        <v>74.290361272145603</v>
      </c>
    </row>
    <row r="81" spans="1:67" x14ac:dyDescent="0.35">
      <c r="A81" s="1" t="s">
        <v>111</v>
      </c>
      <c r="B81" s="1" t="s">
        <v>81</v>
      </c>
      <c r="C81" s="1" t="s">
        <v>108</v>
      </c>
      <c r="D81" s="6">
        <f t="shared" si="36"/>
        <v>4.4181510925292971</v>
      </c>
      <c r="E81" s="41"/>
      <c r="F81" s="4">
        <v>1.1045377254486084</v>
      </c>
      <c r="G81" s="1" t="s">
        <v>68</v>
      </c>
      <c r="H81" s="1" t="s">
        <v>69</v>
      </c>
      <c r="I81" s="1" t="s">
        <v>70</v>
      </c>
      <c r="J81" s="1" t="s">
        <v>70</v>
      </c>
      <c r="K81" s="1" t="s">
        <v>71</v>
      </c>
      <c r="L81" s="1" t="s">
        <v>75</v>
      </c>
      <c r="M81" s="4">
        <v>22.090755462646484</v>
      </c>
      <c r="N81" s="4">
        <f t="shared" si="38"/>
        <v>6.967653751373291</v>
      </c>
      <c r="O81" s="4">
        <f t="shared" si="39"/>
        <v>2.5830099582672119</v>
      </c>
      <c r="P81" s="4">
        <v>1.7419134378433228</v>
      </c>
      <c r="Q81" s="4">
        <v>0.64575248956680298</v>
      </c>
      <c r="R81" s="3">
        <v>17050</v>
      </c>
      <c r="S81" s="3">
        <v>16</v>
      </c>
      <c r="T81" s="3">
        <v>17034</v>
      </c>
      <c r="U81" s="4">
        <v>0</v>
      </c>
      <c r="V81" s="4">
        <v>60</v>
      </c>
      <c r="W81" s="4">
        <v>16</v>
      </c>
      <c r="X81" s="4">
        <v>16974</v>
      </c>
      <c r="Y81" s="4">
        <v>0</v>
      </c>
      <c r="Z81" s="4" t="s">
        <v>73</v>
      </c>
      <c r="AA81" s="4" t="s">
        <v>73</v>
      </c>
      <c r="AB81" s="4" t="s">
        <v>73</v>
      </c>
      <c r="AC81" s="4" t="s">
        <v>73</v>
      </c>
      <c r="AD81" s="4" t="s">
        <v>73</v>
      </c>
      <c r="AE81" s="4" t="s">
        <v>73</v>
      </c>
      <c r="AF81" s="4" t="s">
        <v>73</v>
      </c>
      <c r="AG81" s="4">
        <v>3459.26171875</v>
      </c>
      <c r="AH81" s="4" t="s">
        <v>73</v>
      </c>
      <c r="AI81" s="4" t="s">
        <v>73</v>
      </c>
      <c r="AJ81" s="1" t="s">
        <v>73</v>
      </c>
      <c r="AK81" s="4" t="s">
        <v>73</v>
      </c>
      <c r="AL81" s="4" t="s">
        <v>73</v>
      </c>
      <c r="AM81" s="4" t="s">
        <v>73</v>
      </c>
      <c r="AN81" s="4" t="s">
        <v>73</v>
      </c>
      <c r="AO81" s="4" t="s">
        <v>73</v>
      </c>
      <c r="AP81" s="4" t="s">
        <v>73</v>
      </c>
      <c r="AQ81" s="4" t="s">
        <v>73</v>
      </c>
      <c r="AR81" s="4" t="s">
        <v>73</v>
      </c>
      <c r="AS81" s="4" t="s">
        <v>73</v>
      </c>
      <c r="AT81" s="4" t="s">
        <v>73</v>
      </c>
      <c r="AU81" s="4">
        <v>5856.7510681152344</v>
      </c>
      <c r="AV81" s="4">
        <v>2314.9321102811036</v>
      </c>
      <c r="AW81" s="4">
        <v>2318.2558113559035</v>
      </c>
      <c r="AX81" s="1" t="s">
        <v>73</v>
      </c>
      <c r="AY81" s="1" t="s">
        <v>73</v>
      </c>
      <c r="AZ81" s="4" t="s">
        <v>73</v>
      </c>
      <c r="BA81" s="4" t="s">
        <v>73</v>
      </c>
      <c r="BB81" s="4">
        <v>1.404253363609314</v>
      </c>
      <c r="BC81" s="4">
        <v>0.85088545083999634</v>
      </c>
      <c r="BD81" s="4" t="s">
        <v>73</v>
      </c>
      <c r="BE81" s="4" t="s">
        <v>73</v>
      </c>
      <c r="BF81" s="4" t="s">
        <v>73</v>
      </c>
      <c r="BG81" s="4" t="s">
        <v>73</v>
      </c>
      <c r="BH81" s="4" t="s">
        <v>73</v>
      </c>
      <c r="BI81" s="4" t="s">
        <v>73</v>
      </c>
      <c r="BJ81" s="4" t="s">
        <v>73</v>
      </c>
      <c r="BK81" s="4" t="s">
        <v>73</v>
      </c>
      <c r="BL81" s="4" t="s">
        <v>73</v>
      </c>
      <c r="BM81" s="4" t="s">
        <v>73</v>
      </c>
      <c r="BN81" s="4" t="s">
        <v>73</v>
      </c>
      <c r="BO81" s="4" t="s">
        <v>73</v>
      </c>
    </row>
    <row r="82" spans="1:67" x14ac:dyDescent="0.35">
      <c r="A82" s="1" t="s">
        <v>78</v>
      </c>
      <c r="B82" s="1" t="s">
        <v>79</v>
      </c>
      <c r="C82" s="1" t="s">
        <v>67</v>
      </c>
      <c r="D82" s="6">
        <f t="shared" si="36"/>
        <v>11.477159118652343</v>
      </c>
      <c r="E82" s="40">
        <f t="shared" ref="E82" si="47">D82/(D82+D83)</f>
        <v>0.65727429091151612</v>
      </c>
      <c r="F82" s="4">
        <v>2.8692898750305176</v>
      </c>
      <c r="G82" s="1" t="s">
        <v>68</v>
      </c>
      <c r="H82" s="1" t="s">
        <v>69</v>
      </c>
      <c r="I82" s="1" t="s">
        <v>70</v>
      </c>
      <c r="J82" s="1" t="s">
        <v>70</v>
      </c>
      <c r="K82" s="1" t="s">
        <v>71</v>
      </c>
      <c r="L82" s="1" t="s">
        <v>72</v>
      </c>
      <c r="M82" s="4">
        <v>57.385795593261719</v>
      </c>
      <c r="N82" s="4">
        <f t="shared" si="38"/>
        <v>15.134268760681152</v>
      </c>
      <c r="O82" s="4">
        <f t="shared" si="39"/>
        <v>8.4641904830932617</v>
      </c>
      <c r="P82" s="4">
        <v>3.7835671901702881</v>
      </c>
      <c r="Q82" s="4">
        <v>2.1160476207733154</v>
      </c>
      <c r="R82" s="3">
        <v>18884</v>
      </c>
      <c r="S82" s="3">
        <v>46</v>
      </c>
      <c r="T82" s="3">
        <v>18838</v>
      </c>
      <c r="U82" s="4">
        <v>0</v>
      </c>
      <c r="V82" s="4">
        <v>46</v>
      </c>
      <c r="W82" s="4">
        <v>24</v>
      </c>
      <c r="X82" s="4">
        <v>18814</v>
      </c>
      <c r="Y82" s="4">
        <v>0</v>
      </c>
      <c r="Z82" s="4" t="s">
        <v>73</v>
      </c>
      <c r="AA82" s="4" t="s">
        <v>73</v>
      </c>
      <c r="AB82" s="4" t="s">
        <v>73</v>
      </c>
      <c r="AC82" s="4" t="s">
        <v>73</v>
      </c>
      <c r="AD82" s="4" t="s">
        <v>73</v>
      </c>
      <c r="AE82" s="4" t="s">
        <v>73</v>
      </c>
      <c r="AF82" s="4" t="s">
        <v>73</v>
      </c>
      <c r="AG82" s="4">
        <v>3403.31640625</v>
      </c>
      <c r="AH82" s="4" t="s">
        <v>73</v>
      </c>
      <c r="AI82" s="4" t="s">
        <v>73</v>
      </c>
      <c r="AJ82" s="1" t="s">
        <v>74</v>
      </c>
      <c r="AK82" s="4">
        <v>1.9177852589630007</v>
      </c>
      <c r="AL82" s="4" t="s">
        <v>73</v>
      </c>
      <c r="AM82" s="4" t="s">
        <v>73</v>
      </c>
      <c r="AN82" s="4">
        <v>2.8715384248702396</v>
      </c>
      <c r="AO82" s="4">
        <v>0.96403209305576198</v>
      </c>
      <c r="AP82" s="4">
        <v>65.727429839870865</v>
      </c>
      <c r="AQ82" s="4" t="s">
        <v>73</v>
      </c>
      <c r="AR82" s="4" t="s">
        <v>73</v>
      </c>
      <c r="AS82" s="4">
        <v>76.930300987975329</v>
      </c>
      <c r="AT82" s="4">
        <v>54.524558691766401</v>
      </c>
      <c r="AU82" s="4">
        <v>3621.836866295856</v>
      </c>
      <c r="AV82" s="4">
        <v>3071.5716581505594</v>
      </c>
      <c r="AW82" s="4">
        <v>3072.9120627033485</v>
      </c>
      <c r="AX82" s="1" t="s">
        <v>73</v>
      </c>
      <c r="AY82" s="1" t="s">
        <v>73</v>
      </c>
      <c r="AZ82" s="4" t="s">
        <v>73</v>
      </c>
      <c r="BA82" s="4" t="s">
        <v>73</v>
      </c>
      <c r="BB82" s="4">
        <v>3.312345027923584</v>
      </c>
      <c r="BC82" s="4">
        <v>2.4677295684814453</v>
      </c>
      <c r="BD82" s="4" t="s">
        <v>73</v>
      </c>
      <c r="BE82" s="4" t="s">
        <v>73</v>
      </c>
      <c r="BF82" s="4" t="s">
        <v>73</v>
      </c>
      <c r="BG82" s="4" t="s">
        <v>73</v>
      </c>
      <c r="BH82" s="4" t="s">
        <v>73</v>
      </c>
      <c r="BI82" s="4" t="s">
        <v>73</v>
      </c>
      <c r="BJ82" s="4">
        <v>2.4003509522522717</v>
      </c>
      <c r="BK82" s="4">
        <v>1.4352195656737297</v>
      </c>
      <c r="BL82" s="4" t="s">
        <v>73</v>
      </c>
      <c r="BM82" s="4" t="s">
        <v>73</v>
      </c>
      <c r="BN82" s="4">
        <v>71.395690219665184</v>
      </c>
      <c r="BO82" s="4">
        <v>60.059169460076546</v>
      </c>
    </row>
    <row r="83" spans="1:67" x14ac:dyDescent="0.35">
      <c r="A83" s="1" t="s">
        <v>78</v>
      </c>
      <c r="B83" s="1" t="s">
        <v>79</v>
      </c>
      <c r="C83" s="1" t="s">
        <v>74</v>
      </c>
      <c r="D83" s="6">
        <f t="shared" si="36"/>
        <v>5.9845905303955078</v>
      </c>
      <c r="E83" s="41"/>
      <c r="F83" s="4">
        <v>1.496147632598877</v>
      </c>
      <c r="G83" s="1" t="s">
        <v>68</v>
      </c>
      <c r="H83" s="1" t="s">
        <v>69</v>
      </c>
      <c r="I83" s="1" t="s">
        <v>70</v>
      </c>
      <c r="J83" s="1" t="s">
        <v>70</v>
      </c>
      <c r="K83" s="1" t="s">
        <v>71</v>
      </c>
      <c r="L83" s="1" t="s">
        <v>75</v>
      </c>
      <c r="M83" s="4">
        <v>29.922952651977539</v>
      </c>
      <c r="N83" s="4">
        <f t="shared" si="38"/>
        <v>8.7218341827392578</v>
      </c>
      <c r="O83" s="4">
        <f t="shared" si="39"/>
        <v>3.8911130428314209</v>
      </c>
      <c r="P83" s="4">
        <v>2.1804585456848145</v>
      </c>
      <c r="Q83" s="4">
        <v>0.97277826070785522</v>
      </c>
      <c r="R83" s="3">
        <v>18884</v>
      </c>
      <c r="S83" s="3">
        <v>24</v>
      </c>
      <c r="T83" s="3">
        <v>18860</v>
      </c>
      <c r="U83" s="4">
        <v>0</v>
      </c>
      <c r="V83" s="4">
        <v>46</v>
      </c>
      <c r="W83" s="4">
        <v>24</v>
      </c>
      <c r="X83" s="4">
        <v>18814</v>
      </c>
      <c r="Y83" s="4">
        <v>0</v>
      </c>
      <c r="Z83" s="4" t="s">
        <v>73</v>
      </c>
      <c r="AA83" s="4" t="s">
        <v>73</v>
      </c>
      <c r="AB83" s="4" t="s">
        <v>73</v>
      </c>
      <c r="AC83" s="4" t="s">
        <v>73</v>
      </c>
      <c r="AD83" s="4" t="s">
        <v>73</v>
      </c>
      <c r="AE83" s="4" t="s">
        <v>73</v>
      </c>
      <c r="AF83" s="4" t="s">
        <v>73</v>
      </c>
      <c r="AG83" s="4">
        <v>4000</v>
      </c>
      <c r="AH83" s="4" t="s">
        <v>73</v>
      </c>
      <c r="AI83" s="4" t="s">
        <v>73</v>
      </c>
      <c r="AJ83" s="1" t="s">
        <v>73</v>
      </c>
      <c r="AK83" s="4" t="s">
        <v>73</v>
      </c>
      <c r="AL83" s="4" t="s">
        <v>73</v>
      </c>
      <c r="AM83" s="4" t="s">
        <v>73</v>
      </c>
      <c r="AN83" s="4" t="s">
        <v>73</v>
      </c>
      <c r="AO83" s="4" t="s">
        <v>73</v>
      </c>
      <c r="AP83" s="4" t="s">
        <v>73</v>
      </c>
      <c r="AQ83" s="4" t="s">
        <v>73</v>
      </c>
      <c r="AR83" s="4" t="s">
        <v>73</v>
      </c>
      <c r="AS83" s="4" t="s">
        <v>73</v>
      </c>
      <c r="AT83" s="4" t="s">
        <v>73</v>
      </c>
      <c r="AU83" s="4">
        <v>5501.8751220703125</v>
      </c>
      <c r="AV83" s="4">
        <v>2671.9348828409788</v>
      </c>
      <c r="AW83" s="4">
        <v>2675.5315025053374</v>
      </c>
      <c r="AX83" s="1" t="s">
        <v>73</v>
      </c>
      <c r="AY83" s="1" t="s">
        <v>73</v>
      </c>
      <c r="AZ83" s="4" t="s">
        <v>73</v>
      </c>
      <c r="BA83" s="4" t="s">
        <v>73</v>
      </c>
      <c r="BB83" s="4">
        <v>1.8222484588623047</v>
      </c>
      <c r="BC83" s="4">
        <v>1.2115460634231567</v>
      </c>
      <c r="BD83" s="4" t="s">
        <v>73</v>
      </c>
      <c r="BE83" s="4" t="s">
        <v>73</v>
      </c>
      <c r="BF83" s="4" t="s">
        <v>73</v>
      </c>
      <c r="BG83" s="4" t="s">
        <v>73</v>
      </c>
      <c r="BH83" s="4" t="s">
        <v>73</v>
      </c>
      <c r="BI83" s="4" t="s">
        <v>73</v>
      </c>
      <c r="BJ83" s="4" t="s">
        <v>73</v>
      </c>
      <c r="BK83" s="4" t="s">
        <v>73</v>
      </c>
      <c r="BL83" s="4" t="s">
        <v>73</v>
      </c>
      <c r="BM83" s="4" t="s">
        <v>73</v>
      </c>
      <c r="BN83" s="4" t="s">
        <v>73</v>
      </c>
      <c r="BO83" s="4" t="s">
        <v>73</v>
      </c>
    </row>
    <row r="84" spans="1:67" x14ac:dyDescent="0.35">
      <c r="A84" s="1" t="s">
        <v>128</v>
      </c>
      <c r="B84" s="1" t="s">
        <v>79</v>
      </c>
      <c r="C84" s="1" t="s">
        <v>125</v>
      </c>
      <c r="D84" s="6">
        <f t="shared" si="36"/>
        <v>0</v>
      </c>
      <c r="E84" s="40">
        <f t="shared" ref="E84" si="48">D84/(D84+D85)</f>
        <v>0</v>
      </c>
      <c r="F84" s="4">
        <v>0</v>
      </c>
      <c r="G84" s="1" t="s">
        <v>68</v>
      </c>
      <c r="H84" s="1" t="s">
        <v>69</v>
      </c>
      <c r="I84" s="1" t="s">
        <v>70</v>
      </c>
      <c r="J84" s="1" t="s">
        <v>70</v>
      </c>
      <c r="K84" s="1" t="s">
        <v>71</v>
      </c>
      <c r="L84" s="1" t="s">
        <v>72</v>
      </c>
      <c r="M84" s="4">
        <v>0</v>
      </c>
      <c r="N84" s="4">
        <f t="shared" si="38"/>
        <v>0.8176310658454895</v>
      </c>
      <c r="O84" s="4">
        <f t="shared" si="39"/>
        <v>0</v>
      </c>
      <c r="P84" s="4">
        <v>0.20440776646137238</v>
      </c>
      <c r="Q84" s="4">
        <v>0</v>
      </c>
      <c r="R84" s="3">
        <v>17245</v>
      </c>
      <c r="S84" s="3">
        <v>0</v>
      </c>
      <c r="T84" s="3">
        <v>17245</v>
      </c>
      <c r="U84" s="4">
        <v>0</v>
      </c>
      <c r="V84" s="4">
        <v>0</v>
      </c>
      <c r="W84" s="4">
        <v>21</v>
      </c>
      <c r="X84" s="4">
        <v>17224</v>
      </c>
      <c r="Y84" s="4">
        <v>0</v>
      </c>
      <c r="Z84" s="4" t="s">
        <v>73</v>
      </c>
      <c r="AA84" s="4" t="s">
        <v>73</v>
      </c>
      <c r="AB84" s="4" t="s">
        <v>73</v>
      </c>
      <c r="AC84" s="4" t="s">
        <v>73</v>
      </c>
      <c r="AD84" s="4" t="s">
        <v>73</v>
      </c>
      <c r="AE84" s="4" t="s">
        <v>73</v>
      </c>
      <c r="AF84" s="4" t="s">
        <v>73</v>
      </c>
      <c r="AG84" s="4">
        <v>6041.73974609375</v>
      </c>
      <c r="AH84" s="4" t="s">
        <v>73</v>
      </c>
      <c r="AI84" s="4" t="s">
        <v>73</v>
      </c>
      <c r="AJ84" s="1" t="s">
        <v>126</v>
      </c>
      <c r="AK84" s="4" t="s">
        <v>73</v>
      </c>
      <c r="AL84" s="4" t="s">
        <v>73</v>
      </c>
      <c r="AM84" s="4" t="s">
        <v>73</v>
      </c>
      <c r="AN84" s="4" t="s">
        <v>73</v>
      </c>
      <c r="AO84" s="4" t="s">
        <v>73</v>
      </c>
      <c r="AP84" s="4" t="s">
        <v>73</v>
      </c>
      <c r="AQ84" s="4" t="s">
        <v>73</v>
      </c>
      <c r="AR84" s="4" t="s">
        <v>73</v>
      </c>
      <c r="AS84" s="4" t="s">
        <v>73</v>
      </c>
      <c r="AT84" s="4" t="s">
        <v>73</v>
      </c>
      <c r="AU84" s="4">
        <v>0</v>
      </c>
      <c r="AV84" s="4">
        <v>2897.8639952533795</v>
      </c>
      <c r="AW84" s="4">
        <v>2897.8639952533777</v>
      </c>
      <c r="AX84" s="1" t="s">
        <v>73</v>
      </c>
      <c r="AY84" s="1" t="s">
        <v>73</v>
      </c>
      <c r="AZ84" s="4" t="s">
        <v>73</v>
      </c>
      <c r="BA84" s="4" t="s">
        <v>73</v>
      </c>
      <c r="BB84" s="4">
        <v>9.3398205935955048E-2</v>
      </c>
      <c r="BC84" s="4">
        <v>0</v>
      </c>
      <c r="BD84" s="4" t="s">
        <v>73</v>
      </c>
      <c r="BE84" s="4" t="s">
        <v>73</v>
      </c>
      <c r="BF84" s="4" t="s">
        <v>73</v>
      </c>
      <c r="BG84" s="4" t="s">
        <v>73</v>
      </c>
      <c r="BH84" s="4" t="s">
        <v>73</v>
      </c>
      <c r="BI84" s="4" t="s">
        <v>73</v>
      </c>
      <c r="BJ84" s="4" t="s">
        <v>73</v>
      </c>
      <c r="BK84" s="4" t="s">
        <v>73</v>
      </c>
      <c r="BL84" s="4" t="s">
        <v>73</v>
      </c>
      <c r="BM84" s="4" t="s">
        <v>73</v>
      </c>
      <c r="BN84" s="4" t="s">
        <v>73</v>
      </c>
      <c r="BO84" s="4" t="s">
        <v>73</v>
      </c>
    </row>
    <row r="85" spans="1:67" x14ac:dyDescent="0.35">
      <c r="A85" s="1" t="s">
        <v>128</v>
      </c>
      <c r="B85" s="1" t="s">
        <v>79</v>
      </c>
      <c r="C85" s="1" t="s">
        <v>126</v>
      </c>
      <c r="D85" s="6">
        <f t="shared" si="36"/>
        <v>5.7340530395507816</v>
      </c>
      <c r="E85" s="41"/>
      <c r="F85" s="4">
        <v>1.4335132837295532</v>
      </c>
      <c r="G85" s="1" t="s">
        <v>68</v>
      </c>
      <c r="H85" s="1" t="s">
        <v>69</v>
      </c>
      <c r="I85" s="1" t="s">
        <v>70</v>
      </c>
      <c r="J85" s="1" t="s">
        <v>70</v>
      </c>
      <c r="K85" s="1" t="s">
        <v>71</v>
      </c>
      <c r="L85" s="1" t="s">
        <v>75</v>
      </c>
      <c r="M85" s="4">
        <v>28.670265197753906</v>
      </c>
      <c r="N85" s="4">
        <f t="shared" si="38"/>
        <v>8.5635147094726563</v>
      </c>
      <c r="O85" s="4">
        <f t="shared" si="39"/>
        <v>3.6100003719329834</v>
      </c>
      <c r="P85" s="4">
        <v>2.1408786773681641</v>
      </c>
      <c r="Q85" s="4">
        <v>0.90250009298324585</v>
      </c>
      <c r="R85" s="3">
        <v>17245</v>
      </c>
      <c r="S85" s="3">
        <v>21</v>
      </c>
      <c r="T85" s="3">
        <v>17224</v>
      </c>
      <c r="U85" s="4">
        <v>0</v>
      </c>
      <c r="V85" s="4">
        <v>0</v>
      </c>
      <c r="W85" s="4">
        <v>21</v>
      </c>
      <c r="X85" s="4">
        <v>17224</v>
      </c>
      <c r="Y85" s="4">
        <v>0</v>
      </c>
      <c r="Z85" s="4" t="s">
        <v>73</v>
      </c>
      <c r="AA85" s="4" t="s">
        <v>73</v>
      </c>
      <c r="AB85" s="4" t="s">
        <v>73</v>
      </c>
      <c r="AC85" s="4" t="s">
        <v>73</v>
      </c>
      <c r="AD85" s="4" t="s">
        <v>73</v>
      </c>
      <c r="AE85" s="4" t="s">
        <v>73</v>
      </c>
      <c r="AF85" s="4" t="s">
        <v>73</v>
      </c>
      <c r="AG85" s="4">
        <v>4013.516845703125</v>
      </c>
      <c r="AH85" s="4" t="s">
        <v>73</v>
      </c>
      <c r="AI85" s="4" t="s">
        <v>73</v>
      </c>
      <c r="AJ85" s="1" t="s">
        <v>73</v>
      </c>
      <c r="AK85" s="4" t="s">
        <v>73</v>
      </c>
      <c r="AL85" s="4" t="s">
        <v>73</v>
      </c>
      <c r="AM85" s="4" t="s">
        <v>73</v>
      </c>
      <c r="AN85" s="4" t="s">
        <v>73</v>
      </c>
      <c r="AO85" s="4" t="s">
        <v>73</v>
      </c>
      <c r="AP85" s="4" t="s">
        <v>73</v>
      </c>
      <c r="AQ85" s="4" t="s">
        <v>73</v>
      </c>
      <c r="AR85" s="4" t="s">
        <v>73</v>
      </c>
      <c r="AS85" s="4" t="s">
        <v>73</v>
      </c>
      <c r="AT85" s="4" t="s">
        <v>73</v>
      </c>
      <c r="AU85" s="4">
        <v>6316.7443963913693</v>
      </c>
      <c r="AV85" s="4">
        <v>2201.9063233669226</v>
      </c>
      <c r="AW85" s="4">
        <v>2206.9171438675662</v>
      </c>
      <c r="AX85" s="1" t="s">
        <v>73</v>
      </c>
      <c r="AY85" s="1" t="s">
        <v>73</v>
      </c>
      <c r="AZ85" s="4" t="s">
        <v>73</v>
      </c>
      <c r="BA85" s="4" t="s">
        <v>73</v>
      </c>
      <c r="BB85" s="4">
        <v>1.7692077159881592</v>
      </c>
      <c r="BC85" s="4">
        <v>1.1433247327804565</v>
      </c>
      <c r="BD85" s="4" t="s">
        <v>73</v>
      </c>
      <c r="BE85" s="4" t="s">
        <v>73</v>
      </c>
      <c r="BF85" s="4" t="s">
        <v>73</v>
      </c>
      <c r="BG85" s="4" t="s">
        <v>73</v>
      </c>
      <c r="BH85" s="4" t="s">
        <v>73</v>
      </c>
      <c r="BI85" s="4" t="s">
        <v>73</v>
      </c>
      <c r="BJ85" s="4" t="s">
        <v>73</v>
      </c>
      <c r="BK85" s="4" t="s">
        <v>73</v>
      </c>
      <c r="BL85" s="4" t="s">
        <v>73</v>
      </c>
      <c r="BM85" s="4" t="s">
        <v>73</v>
      </c>
      <c r="BN85" s="4" t="s">
        <v>73</v>
      </c>
      <c r="BO85" s="4" t="s">
        <v>73</v>
      </c>
    </row>
    <row r="86" spans="1:67" x14ac:dyDescent="0.35">
      <c r="A86" s="1" t="s">
        <v>146</v>
      </c>
      <c r="B86" s="1" t="s">
        <v>79</v>
      </c>
      <c r="C86" s="1" t="s">
        <v>143</v>
      </c>
      <c r="D86" s="6">
        <f t="shared" si="36"/>
        <v>1.8612586975097656</v>
      </c>
      <c r="E86" s="40">
        <f t="shared" ref="E86" si="49">D86/(D86+D87)</f>
        <v>8.6807224360645155E-2</v>
      </c>
      <c r="F86" s="4">
        <v>0.46531468629837036</v>
      </c>
      <c r="G86" s="1" t="s">
        <v>68</v>
      </c>
      <c r="H86" s="1" t="s">
        <v>69</v>
      </c>
      <c r="I86" s="1" t="s">
        <v>70</v>
      </c>
      <c r="J86" s="1" t="s">
        <v>70</v>
      </c>
      <c r="K86" s="1" t="s">
        <v>71</v>
      </c>
      <c r="L86" s="1" t="s">
        <v>72</v>
      </c>
      <c r="M86" s="4">
        <v>9.3062934875488281</v>
      </c>
      <c r="N86" s="4">
        <f t="shared" si="38"/>
        <v>3.8051986694335938</v>
      </c>
      <c r="O86" s="4">
        <f t="shared" si="39"/>
        <v>0.7289053201675415</v>
      </c>
      <c r="P86" s="4">
        <v>0.95129966735839844</v>
      </c>
      <c r="Q86" s="4">
        <v>0.18222633004188538</v>
      </c>
      <c r="R86" s="3">
        <v>15173</v>
      </c>
      <c r="S86" s="3">
        <v>6</v>
      </c>
      <c r="T86" s="3">
        <v>15167</v>
      </c>
      <c r="U86" s="4">
        <v>0</v>
      </c>
      <c r="V86" s="4">
        <v>6</v>
      </c>
      <c r="W86" s="4">
        <v>63</v>
      </c>
      <c r="X86" s="4">
        <v>15104</v>
      </c>
      <c r="Y86" s="4">
        <v>0</v>
      </c>
      <c r="Z86" s="4" t="s">
        <v>73</v>
      </c>
      <c r="AA86" s="4" t="s">
        <v>73</v>
      </c>
      <c r="AB86" s="4" t="s">
        <v>73</v>
      </c>
      <c r="AC86" s="4" t="s">
        <v>73</v>
      </c>
      <c r="AD86" s="4" t="s">
        <v>73</v>
      </c>
      <c r="AE86" s="4" t="s">
        <v>73</v>
      </c>
      <c r="AF86" s="4" t="s">
        <v>73</v>
      </c>
      <c r="AG86" s="4">
        <v>5000</v>
      </c>
      <c r="AH86" s="4" t="s">
        <v>73</v>
      </c>
      <c r="AI86" s="4" t="s">
        <v>73</v>
      </c>
      <c r="AJ86" s="1" t="s">
        <v>144</v>
      </c>
      <c r="AK86" s="4">
        <v>9.5059041510976397E-2</v>
      </c>
      <c r="AL86" s="4" t="s">
        <v>73</v>
      </c>
      <c r="AM86" s="4" t="s">
        <v>73</v>
      </c>
      <c r="AN86" s="4">
        <v>0.17708326856971707</v>
      </c>
      <c r="AO86" s="4">
        <v>1.3034814452235741E-2</v>
      </c>
      <c r="AP86" s="4">
        <v>8.6807229480350863</v>
      </c>
      <c r="AQ86" s="4" t="s">
        <v>73</v>
      </c>
      <c r="AR86" s="4" t="s">
        <v>73</v>
      </c>
      <c r="AS86" s="4">
        <v>15.520895789688517</v>
      </c>
      <c r="AT86" s="4">
        <v>1.8405501063816596</v>
      </c>
      <c r="AU86" s="4">
        <v>5582.417724609375</v>
      </c>
      <c r="AV86" s="4">
        <v>3512.7528822018508</v>
      </c>
      <c r="AW86" s="4">
        <v>3513.5713089503106</v>
      </c>
      <c r="AX86" s="1" t="s">
        <v>73</v>
      </c>
      <c r="AY86" s="1" t="s">
        <v>73</v>
      </c>
      <c r="AZ86" s="4" t="s">
        <v>73</v>
      </c>
      <c r="BA86" s="4" t="s">
        <v>73</v>
      </c>
      <c r="BB86" s="4">
        <v>0.68407613039016724</v>
      </c>
      <c r="BC86" s="4">
        <v>0.2990986704826355</v>
      </c>
      <c r="BD86" s="4" t="s">
        <v>73</v>
      </c>
      <c r="BE86" s="4" t="s">
        <v>73</v>
      </c>
      <c r="BF86" s="4" t="s">
        <v>73</v>
      </c>
      <c r="BG86" s="4" t="s">
        <v>73</v>
      </c>
      <c r="BH86" s="4" t="s">
        <v>73</v>
      </c>
      <c r="BI86" s="4" t="s">
        <v>73</v>
      </c>
      <c r="BJ86" s="4">
        <v>0.13616007520686157</v>
      </c>
      <c r="BK86" s="4">
        <v>5.3958007815091205E-2</v>
      </c>
      <c r="BL86" s="4" t="s">
        <v>73</v>
      </c>
      <c r="BM86" s="4" t="s">
        <v>73</v>
      </c>
      <c r="BN86" s="4">
        <v>12.108224608601088</v>
      </c>
      <c r="BO86" s="4">
        <v>5.2532212874690858</v>
      </c>
    </row>
    <row r="87" spans="1:67" x14ac:dyDescent="0.35">
      <c r="A87" s="1" t="s">
        <v>146</v>
      </c>
      <c r="B87" s="1" t="s">
        <v>79</v>
      </c>
      <c r="C87" s="1" t="s">
        <v>144</v>
      </c>
      <c r="D87" s="6">
        <f t="shared" si="36"/>
        <v>19.580029296875001</v>
      </c>
      <c r="E87" s="41"/>
      <c r="F87" s="4">
        <v>4.8950071334838867</v>
      </c>
      <c r="G87" s="1" t="s">
        <v>68</v>
      </c>
      <c r="H87" s="1" t="s">
        <v>69</v>
      </c>
      <c r="I87" s="1" t="s">
        <v>70</v>
      </c>
      <c r="J87" s="1" t="s">
        <v>70</v>
      </c>
      <c r="K87" s="1" t="s">
        <v>71</v>
      </c>
      <c r="L87" s="1" t="s">
        <v>75</v>
      </c>
      <c r="M87" s="4">
        <v>97.900146484375</v>
      </c>
      <c r="N87" s="4">
        <f t="shared" si="38"/>
        <v>24.842596054077148</v>
      </c>
      <c r="O87" s="4">
        <f t="shared" si="39"/>
        <v>15.121986389160156</v>
      </c>
      <c r="P87" s="4">
        <v>6.2106490135192871</v>
      </c>
      <c r="Q87" s="4">
        <v>3.7804965972900391</v>
      </c>
      <c r="R87" s="3">
        <v>15173</v>
      </c>
      <c r="S87" s="3">
        <v>63</v>
      </c>
      <c r="T87" s="3">
        <v>15110</v>
      </c>
      <c r="U87" s="4">
        <v>0</v>
      </c>
      <c r="V87" s="4">
        <v>6</v>
      </c>
      <c r="W87" s="4">
        <v>63</v>
      </c>
      <c r="X87" s="4">
        <v>15104</v>
      </c>
      <c r="Y87" s="4">
        <v>0</v>
      </c>
      <c r="Z87" s="4" t="s">
        <v>73</v>
      </c>
      <c r="AA87" s="4" t="s">
        <v>73</v>
      </c>
      <c r="AB87" s="4" t="s">
        <v>73</v>
      </c>
      <c r="AC87" s="4" t="s">
        <v>73</v>
      </c>
      <c r="AD87" s="4" t="s">
        <v>73</v>
      </c>
      <c r="AE87" s="4" t="s">
        <v>73</v>
      </c>
      <c r="AF87" s="4" t="s">
        <v>73</v>
      </c>
      <c r="AG87" s="4">
        <v>3400</v>
      </c>
      <c r="AH87" s="4" t="s">
        <v>73</v>
      </c>
      <c r="AI87" s="4" t="s">
        <v>73</v>
      </c>
      <c r="AJ87" s="1" t="s">
        <v>73</v>
      </c>
      <c r="AK87" s="4" t="s">
        <v>73</v>
      </c>
      <c r="AL87" s="4" t="s">
        <v>73</v>
      </c>
      <c r="AM87" s="4" t="s">
        <v>73</v>
      </c>
      <c r="AN87" s="4" t="s">
        <v>73</v>
      </c>
      <c r="AO87" s="4" t="s">
        <v>73</v>
      </c>
      <c r="AP87" s="4" t="s">
        <v>73</v>
      </c>
      <c r="AQ87" s="4" t="s">
        <v>73</v>
      </c>
      <c r="AR87" s="4" t="s">
        <v>73</v>
      </c>
      <c r="AS87" s="4" t="s">
        <v>73</v>
      </c>
      <c r="AT87" s="4" t="s">
        <v>73</v>
      </c>
      <c r="AU87" s="4">
        <v>3910.1157846602182</v>
      </c>
      <c r="AV87" s="4">
        <v>2711.7698177234138</v>
      </c>
      <c r="AW87" s="4">
        <v>2716.7454847580861</v>
      </c>
      <c r="AX87" s="1" t="s">
        <v>73</v>
      </c>
      <c r="AY87" s="1" t="s">
        <v>73</v>
      </c>
      <c r="AZ87" s="4" t="s">
        <v>73</v>
      </c>
      <c r="BA87" s="4" t="s">
        <v>73</v>
      </c>
      <c r="BB87" s="4">
        <v>5.5365958213806152</v>
      </c>
      <c r="BC87" s="4">
        <v>4.3052072525024414</v>
      </c>
      <c r="BD87" s="4" t="s">
        <v>73</v>
      </c>
      <c r="BE87" s="4" t="s">
        <v>73</v>
      </c>
      <c r="BF87" s="4" t="s">
        <v>73</v>
      </c>
      <c r="BG87" s="4" t="s">
        <v>73</v>
      </c>
      <c r="BH87" s="4" t="s">
        <v>73</v>
      </c>
      <c r="BI87" s="4" t="s">
        <v>73</v>
      </c>
      <c r="BJ87" s="4" t="s">
        <v>73</v>
      </c>
      <c r="BK87" s="4" t="s">
        <v>73</v>
      </c>
      <c r="BL87" s="4" t="s">
        <v>73</v>
      </c>
      <c r="BM87" s="4" t="s">
        <v>73</v>
      </c>
      <c r="BN87" s="4" t="s">
        <v>73</v>
      </c>
      <c r="BO87" s="4" t="s">
        <v>73</v>
      </c>
    </row>
    <row r="88" spans="1:67" x14ac:dyDescent="0.35">
      <c r="A88" s="1" t="s">
        <v>110</v>
      </c>
      <c r="B88" s="1" t="s">
        <v>79</v>
      </c>
      <c r="C88" s="1" t="s">
        <v>107</v>
      </c>
      <c r="D88" s="6">
        <f t="shared" si="36"/>
        <v>14.406466674804687</v>
      </c>
      <c r="E88" s="40">
        <f t="shared" ref="E88" si="50">D88/(D88+D89)</f>
        <v>0.69755130796753095</v>
      </c>
      <c r="F88" s="4">
        <v>3.6016166210174561</v>
      </c>
      <c r="G88" s="1" t="s">
        <v>68</v>
      </c>
      <c r="H88" s="1" t="s">
        <v>69</v>
      </c>
      <c r="I88" s="1" t="s">
        <v>70</v>
      </c>
      <c r="J88" s="1" t="s">
        <v>70</v>
      </c>
      <c r="K88" s="1" t="s">
        <v>71</v>
      </c>
      <c r="L88" s="1" t="s">
        <v>72</v>
      </c>
      <c r="M88" s="4">
        <v>72.032333374023438</v>
      </c>
      <c r="N88" s="4">
        <f t="shared" si="38"/>
        <v>18.656639099121094</v>
      </c>
      <c r="O88" s="4">
        <f t="shared" si="39"/>
        <v>10.85865592956543</v>
      </c>
      <c r="P88" s="4">
        <v>4.6641597747802734</v>
      </c>
      <c r="Q88" s="4">
        <v>2.7146639823913574</v>
      </c>
      <c r="R88" s="3">
        <v>17339</v>
      </c>
      <c r="S88" s="3">
        <v>53</v>
      </c>
      <c r="T88" s="3">
        <v>17286</v>
      </c>
      <c r="U88" s="4">
        <v>0</v>
      </c>
      <c r="V88" s="4">
        <v>53</v>
      </c>
      <c r="W88" s="4">
        <v>23</v>
      </c>
      <c r="X88" s="4">
        <v>17263</v>
      </c>
      <c r="Y88" s="4">
        <v>0</v>
      </c>
      <c r="Z88" s="4" t="s">
        <v>73</v>
      </c>
      <c r="AA88" s="4" t="s">
        <v>73</v>
      </c>
      <c r="AB88" s="4" t="s">
        <v>73</v>
      </c>
      <c r="AC88" s="4" t="s">
        <v>73</v>
      </c>
      <c r="AD88" s="4" t="s">
        <v>73</v>
      </c>
      <c r="AE88" s="4" t="s">
        <v>73</v>
      </c>
      <c r="AF88" s="4" t="s">
        <v>73</v>
      </c>
      <c r="AG88" s="4">
        <v>5166.33251953125</v>
      </c>
      <c r="AH88" s="4" t="s">
        <v>73</v>
      </c>
      <c r="AI88" s="4" t="s">
        <v>73</v>
      </c>
      <c r="AJ88" s="1" t="s">
        <v>108</v>
      </c>
      <c r="AK88" s="4">
        <v>2.3063458930660348</v>
      </c>
      <c r="AL88" s="4" t="s">
        <v>73</v>
      </c>
      <c r="AM88" s="4" t="s">
        <v>73</v>
      </c>
      <c r="AN88" s="4">
        <v>3.4440769471199957</v>
      </c>
      <c r="AO88" s="4">
        <v>1.1686148390120736</v>
      </c>
      <c r="AP88" s="4">
        <v>69.755130517434111</v>
      </c>
      <c r="AQ88" s="4" t="s">
        <v>73</v>
      </c>
      <c r="AR88" s="4" t="s">
        <v>73</v>
      </c>
      <c r="AS88" s="4">
        <v>80.162549568262648</v>
      </c>
      <c r="AT88" s="4">
        <v>59.34771146660556</v>
      </c>
      <c r="AU88" s="4">
        <v>9932.8609319722873</v>
      </c>
      <c r="AV88" s="4">
        <v>3135.8997451480336</v>
      </c>
      <c r="AW88" s="4">
        <v>3156.6759688576881</v>
      </c>
      <c r="AX88" s="1" t="s">
        <v>73</v>
      </c>
      <c r="AY88" s="1" t="s">
        <v>73</v>
      </c>
      <c r="AZ88" s="4" t="s">
        <v>73</v>
      </c>
      <c r="BA88" s="4" t="s">
        <v>73</v>
      </c>
      <c r="BB88" s="4">
        <v>4.1180267333984375</v>
      </c>
      <c r="BC88" s="4">
        <v>3.1304695606231689</v>
      </c>
      <c r="BD88" s="4" t="s">
        <v>73</v>
      </c>
      <c r="BE88" s="4" t="s">
        <v>73</v>
      </c>
      <c r="BF88" s="4" t="s">
        <v>73</v>
      </c>
      <c r="BG88" s="4" t="s">
        <v>73</v>
      </c>
      <c r="BH88" s="4" t="s">
        <v>73</v>
      </c>
      <c r="BI88" s="4" t="s">
        <v>73</v>
      </c>
      <c r="BJ88" s="4">
        <v>2.8819280850188189</v>
      </c>
      <c r="BK88" s="4">
        <v>1.7307637011132506</v>
      </c>
      <c r="BL88" s="4" t="s">
        <v>73</v>
      </c>
      <c r="BM88" s="4" t="s">
        <v>73</v>
      </c>
      <c r="BN88" s="4">
        <v>75.020280878323305</v>
      </c>
      <c r="BO88" s="4">
        <v>64.489980156544902</v>
      </c>
    </row>
    <row r="89" spans="1:67" x14ac:dyDescent="0.35">
      <c r="A89" s="1" t="s">
        <v>110</v>
      </c>
      <c r="B89" s="1" t="s">
        <v>79</v>
      </c>
      <c r="C89" s="1" t="s">
        <v>108</v>
      </c>
      <c r="D89" s="6">
        <f t="shared" si="36"/>
        <v>6.2464466094970703</v>
      </c>
      <c r="E89" s="41"/>
      <c r="F89" s="4">
        <v>1.5616116523742676</v>
      </c>
      <c r="G89" s="1" t="s">
        <v>68</v>
      </c>
      <c r="H89" s="1" t="s">
        <v>69</v>
      </c>
      <c r="I89" s="1" t="s">
        <v>70</v>
      </c>
      <c r="J89" s="1" t="s">
        <v>70</v>
      </c>
      <c r="K89" s="1" t="s">
        <v>71</v>
      </c>
      <c r="L89" s="1" t="s">
        <v>75</v>
      </c>
      <c r="M89" s="4">
        <v>31.232233047485352</v>
      </c>
      <c r="N89" s="4">
        <f t="shared" si="38"/>
        <v>9.1734504699707031</v>
      </c>
      <c r="O89" s="4">
        <f t="shared" si="39"/>
        <v>4.0209465026855469</v>
      </c>
      <c r="P89" s="4">
        <v>2.2933626174926758</v>
      </c>
      <c r="Q89" s="4">
        <v>1.0052366256713867</v>
      </c>
      <c r="R89" s="3">
        <v>17339</v>
      </c>
      <c r="S89" s="3">
        <v>23</v>
      </c>
      <c r="T89" s="3">
        <v>17316</v>
      </c>
      <c r="U89" s="4">
        <v>0</v>
      </c>
      <c r="V89" s="4">
        <v>53</v>
      </c>
      <c r="W89" s="4">
        <v>23</v>
      </c>
      <c r="X89" s="4">
        <v>17263</v>
      </c>
      <c r="Y89" s="4">
        <v>0</v>
      </c>
      <c r="Z89" s="4" t="s">
        <v>73</v>
      </c>
      <c r="AA89" s="4" t="s">
        <v>73</v>
      </c>
      <c r="AB89" s="4" t="s">
        <v>73</v>
      </c>
      <c r="AC89" s="4" t="s">
        <v>73</v>
      </c>
      <c r="AD89" s="4" t="s">
        <v>73</v>
      </c>
      <c r="AE89" s="4" t="s">
        <v>73</v>
      </c>
      <c r="AF89" s="4" t="s">
        <v>73</v>
      </c>
      <c r="AG89" s="4">
        <v>3459.26171875</v>
      </c>
      <c r="AH89" s="4" t="s">
        <v>73</v>
      </c>
      <c r="AI89" s="4" t="s">
        <v>73</v>
      </c>
      <c r="AJ89" s="1" t="s">
        <v>73</v>
      </c>
      <c r="AK89" s="4" t="s">
        <v>73</v>
      </c>
      <c r="AL89" s="4" t="s">
        <v>73</v>
      </c>
      <c r="AM89" s="4" t="s">
        <v>73</v>
      </c>
      <c r="AN89" s="4" t="s">
        <v>73</v>
      </c>
      <c r="AO89" s="4" t="s">
        <v>73</v>
      </c>
      <c r="AP89" s="4" t="s">
        <v>73</v>
      </c>
      <c r="AQ89" s="4" t="s">
        <v>73</v>
      </c>
      <c r="AR89" s="4" t="s">
        <v>73</v>
      </c>
      <c r="AS89" s="4" t="s">
        <v>73</v>
      </c>
      <c r="AT89" s="4" t="s">
        <v>73</v>
      </c>
      <c r="AU89" s="4">
        <v>5754.858716881793</v>
      </c>
      <c r="AV89" s="4">
        <v>2250.7050752064788</v>
      </c>
      <c r="AW89" s="4">
        <v>2255.3532979274087</v>
      </c>
      <c r="AX89" s="1" t="s">
        <v>73</v>
      </c>
      <c r="AY89" s="1" t="s">
        <v>73</v>
      </c>
      <c r="AZ89" s="4" t="s">
        <v>73</v>
      </c>
      <c r="BA89" s="4" t="s">
        <v>73</v>
      </c>
      <c r="BB89" s="4">
        <v>1.9098620414733887</v>
      </c>
      <c r="BC89" s="4">
        <v>1.258564829826355</v>
      </c>
      <c r="BD89" s="4" t="s">
        <v>73</v>
      </c>
      <c r="BE89" s="4" t="s">
        <v>73</v>
      </c>
      <c r="BF89" s="4" t="s">
        <v>73</v>
      </c>
      <c r="BG89" s="4" t="s">
        <v>73</v>
      </c>
      <c r="BH89" s="4" t="s">
        <v>73</v>
      </c>
      <c r="BI89" s="4" t="s">
        <v>73</v>
      </c>
      <c r="BJ89" s="4" t="s">
        <v>73</v>
      </c>
      <c r="BK89" s="4" t="s">
        <v>73</v>
      </c>
      <c r="BL89" s="4" t="s">
        <v>73</v>
      </c>
      <c r="BM89" s="4" t="s">
        <v>73</v>
      </c>
      <c r="BN89" s="4" t="s">
        <v>73</v>
      </c>
      <c r="BO89" s="4" t="s">
        <v>73</v>
      </c>
    </row>
    <row r="90" spans="1:67" x14ac:dyDescent="0.35">
      <c r="A90" s="1" t="s">
        <v>96</v>
      </c>
      <c r="B90" s="1" t="s">
        <v>97</v>
      </c>
      <c r="C90" s="1" t="s">
        <v>67</v>
      </c>
      <c r="D90" s="6">
        <f t="shared" si="36"/>
        <v>3.4663978576660157</v>
      </c>
      <c r="E90" s="40">
        <f t="shared" ref="E90" si="51">D90/(D90+D91)</f>
        <v>0.28560147056429319</v>
      </c>
      <c r="F90" s="4">
        <v>0.866599440574646</v>
      </c>
      <c r="G90" s="1" t="s">
        <v>68</v>
      </c>
      <c r="H90" s="1" t="s">
        <v>69</v>
      </c>
      <c r="I90" s="1" t="s">
        <v>70</v>
      </c>
      <c r="J90" s="1" t="s">
        <v>70</v>
      </c>
      <c r="K90" s="1" t="s">
        <v>71</v>
      </c>
      <c r="L90" s="1" t="s">
        <v>72</v>
      </c>
      <c r="M90" s="4">
        <v>17.331989288330078</v>
      </c>
      <c r="N90" s="4">
        <f t="shared" si="38"/>
        <v>5.6282463073730469</v>
      </c>
      <c r="O90" s="4">
        <f t="shared" si="39"/>
        <v>1.9453251361846924</v>
      </c>
      <c r="P90" s="4">
        <v>1.4070615768432617</v>
      </c>
      <c r="Q90" s="4">
        <v>0.4863312840461731</v>
      </c>
      <c r="R90" s="3">
        <v>19013</v>
      </c>
      <c r="S90" s="3">
        <v>14</v>
      </c>
      <c r="T90" s="3">
        <v>18999</v>
      </c>
      <c r="U90" s="4">
        <v>0</v>
      </c>
      <c r="V90" s="4">
        <v>14</v>
      </c>
      <c r="W90" s="4">
        <v>35</v>
      </c>
      <c r="X90" s="4">
        <v>18964</v>
      </c>
      <c r="Y90" s="4">
        <v>0</v>
      </c>
      <c r="Z90" s="4" t="s">
        <v>73</v>
      </c>
      <c r="AA90" s="4" t="s">
        <v>73</v>
      </c>
      <c r="AB90" s="4" t="s">
        <v>73</v>
      </c>
      <c r="AC90" s="4" t="s">
        <v>73</v>
      </c>
      <c r="AD90" s="4" t="s">
        <v>73</v>
      </c>
      <c r="AE90" s="4" t="s">
        <v>73</v>
      </c>
      <c r="AF90" s="4" t="s">
        <v>73</v>
      </c>
      <c r="AG90" s="4">
        <v>3578.535400390625</v>
      </c>
      <c r="AH90" s="4" t="s">
        <v>73</v>
      </c>
      <c r="AI90" s="4" t="s">
        <v>73</v>
      </c>
      <c r="AJ90" s="1" t="s">
        <v>74</v>
      </c>
      <c r="AK90" s="4">
        <v>0.39977891501949137</v>
      </c>
      <c r="AL90" s="4" t="s">
        <v>73</v>
      </c>
      <c r="AM90" s="4" t="s">
        <v>73</v>
      </c>
      <c r="AN90" s="4">
        <v>0.65052718365702333</v>
      </c>
      <c r="AO90" s="4">
        <v>0.1490306463819594</v>
      </c>
      <c r="AP90" s="4">
        <v>28.560146943913967</v>
      </c>
      <c r="AQ90" s="4" t="s">
        <v>73</v>
      </c>
      <c r="AR90" s="4" t="s">
        <v>73</v>
      </c>
      <c r="AS90" s="4">
        <v>41.357467487411249</v>
      </c>
      <c r="AT90" s="4">
        <v>15.762826400416689</v>
      </c>
      <c r="AU90" s="4">
        <v>3875.8541608537948</v>
      </c>
      <c r="AV90" s="4">
        <v>3231.9115987344317</v>
      </c>
      <c r="AW90" s="4">
        <v>3232.3857583025951</v>
      </c>
      <c r="AX90" s="1" t="s">
        <v>73</v>
      </c>
      <c r="AY90" s="1" t="s">
        <v>73</v>
      </c>
      <c r="AZ90" s="4" t="s">
        <v>73</v>
      </c>
      <c r="BA90" s="4" t="s">
        <v>73</v>
      </c>
      <c r="BB90" s="4">
        <v>1.1195811033248901</v>
      </c>
      <c r="BC90" s="4">
        <v>0.65496641397476196</v>
      </c>
      <c r="BD90" s="4" t="s">
        <v>73</v>
      </c>
      <c r="BE90" s="4" t="s">
        <v>73</v>
      </c>
      <c r="BF90" s="4" t="s">
        <v>73</v>
      </c>
      <c r="BG90" s="4" t="s">
        <v>73</v>
      </c>
      <c r="BH90" s="4" t="s">
        <v>73</v>
      </c>
      <c r="BI90" s="4" t="s">
        <v>73</v>
      </c>
      <c r="BJ90" s="4">
        <v>0.52642378503194409</v>
      </c>
      <c r="BK90" s="4">
        <v>0.27313404500703864</v>
      </c>
      <c r="BL90" s="4" t="s">
        <v>73</v>
      </c>
      <c r="BM90" s="4" t="s">
        <v>73</v>
      </c>
      <c r="BN90" s="4">
        <v>35.023661150991984</v>
      </c>
      <c r="BO90" s="4">
        <v>22.096632736835947</v>
      </c>
    </row>
    <row r="91" spans="1:67" x14ac:dyDescent="0.35">
      <c r="A91" s="1" t="s">
        <v>96</v>
      </c>
      <c r="B91" s="1" t="s">
        <v>97</v>
      </c>
      <c r="C91" s="1" t="s">
        <v>74</v>
      </c>
      <c r="D91" s="6">
        <f t="shared" si="36"/>
        <v>8.670787048339843</v>
      </c>
      <c r="E91" s="41"/>
      <c r="F91" s="4">
        <v>2.1676967144012451</v>
      </c>
      <c r="G91" s="1" t="s">
        <v>68</v>
      </c>
      <c r="H91" s="1" t="s">
        <v>69</v>
      </c>
      <c r="I91" s="1" t="s">
        <v>70</v>
      </c>
      <c r="J91" s="1" t="s">
        <v>70</v>
      </c>
      <c r="K91" s="1" t="s">
        <v>71</v>
      </c>
      <c r="L91" s="1" t="s">
        <v>75</v>
      </c>
      <c r="M91" s="4">
        <v>43.353935241699219</v>
      </c>
      <c r="N91" s="4">
        <f t="shared" si="38"/>
        <v>11.881790161132813</v>
      </c>
      <c r="O91" s="4">
        <f t="shared" si="39"/>
        <v>6.0990991592407227</v>
      </c>
      <c r="P91" s="4">
        <v>2.9704475402832031</v>
      </c>
      <c r="Q91" s="4">
        <v>1.5247747898101807</v>
      </c>
      <c r="R91" s="3">
        <v>19013</v>
      </c>
      <c r="S91" s="3">
        <v>35</v>
      </c>
      <c r="T91" s="3">
        <v>18978</v>
      </c>
      <c r="U91" s="4">
        <v>0</v>
      </c>
      <c r="V91" s="4">
        <v>14</v>
      </c>
      <c r="W91" s="4">
        <v>35</v>
      </c>
      <c r="X91" s="4">
        <v>18964</v>
      </c>
      <c r="Y91" s="4">
        <v>0</v>
      </c>
      <c r="Z91" s="4" t="s">
        <v>73</v>
      </c>
      <c r="AA91" s="4" t="s">
        <v>73</v>
      </c>
      <c r="AB91" s="4" t="s">
        <v>73</v>
      </c>
      <c r="AC91" s="4" t="s">
        <v>73</v>
      </c>
      <c r="AD91" s="4" t="s">
        <v>73</v>
      </c>
      <c r="AE91" s="4" t="s">
        <v>73</v>
      </c>
      <c r="AF91" s="4" t="s">
        <v>73</v>
      </c>
      <c r="AG91" s="4">
        <v>4000</v>
      </c>
      <c r="AH91" s="4" t="s">
        <v>73</v>
      </c>
      <c r="AI91" s="4" t="s">
        <v>73</v>
      </c>
      <c r="AJ91" s="1" t="s">
        <v>73</v>
      </c>
      <c r="AK91" s="4" t="s">
        <v>73</v>
      </c>
      <c r="AL91" s="4" t="s">
        <v>73</v>
      </c>
      <c r="AM91" s="4" t="s">
        <v>73</v>
      </c>
      <c r="AN91" s="4" t="s">
        <v>73</v>
      </c>
      <c r="AO91" s="4" t="s">
        <v>73</v>
      </c>
      <c r="AP91" s="4" t="s">
        <v>73</v>
      </c>
      <c r="AQ91" s="4" t="s">
        <v>73</v>
      </c>
      <c r="AR91" s="4" t="s">
        <v>73</v>
      </c>
      <c r="AS91" s="4" t="s">
        <v>73</v>
      </c>
      <c r="AT91" s="4" t="s">
        <v>73</v>
      </c>
      <c r="AU91" s="4">
        <v>5789.4641741071428</v>
      </c>
      <c r="AV91" s="4">
        <v>2796.6077524386792</v>
      </c>
      <c r="AW91" s="4">
        <v>2802.1171394243443</v>
      </c>
      <c r="AX91" s="1" t="s">
        <v>73</v>
      </c>
      <c r="AY91" s="1" t="s">
        <v>73</v>
      </c>
      <c r="AZ91" s="4" t="s">
        <v>73</v>
      </c>
      <c r="BA91" s="4" t="s">
        <v>73</v>
      </c>
      <c r="BB91" s="4">
        <v>2.5542137622833252</v>
      </c>
      <c r="BC91" s="4">
        <v>1.8223938941955566</v>
      </c>
      <c r="BD91" s="4" t="s">
        <v>73</v>
      </c>
      <c r="BE91" s="4" t="s">
        <v>73</v>
      </c>
      <c r="BF91" s="4" t="s">
        <v>73</v>
      </c>
      <c r="BG91" s="4" t="s">
        <v>73</v>
      </c>
      <c r="BH91" s="4" t="s">
        <v>73</v>
      </c>
      <c r="BI91" s="4" t="s">
        <v>73</v>
      </c>
      <c r="BJ91" s="4" t="s">
        <v>73</v>
      </c>
      <c r="BK91" s="4" t="s">
        <v>73</v>
      </c>
      <c r="BL91" s="4" t="s">
        <v>73</v>
      </c>
      <c r="BM91" s="4" t="s">
        <v>73</v>
      </c>
      <c r="BN91" s="4" t="s">
        <v>73</v>
      </c>
      <c r="BO91" s="4" t="s">
        <v>73</v>
      </c>
    </row>
    <row r="92" spans="1:67" x14ac:dyDescent="0.35">
      <c r="A92" s="1" t="s">
        <v>137</v>
      </c>
      <c r="B92" s="1" t="s">
        <v>97</v>
      </c>
      <c r="C92" s="1" t="s">
        <v>125</v>
      </c>
      <c r="D92" s="6">
        <f t="shared" si="36"/>
        <v>0</v>
      </c>
      <c r="E92" s="40">
        <f t="shared" ref="E92" si="52">D92/(D92+D93)</f>
        <v>0</v>
      </c>
      <c r="F92" s="4">
        <v>0</v>
      </c>
      <c r="G92" s="1" t="s">
        <v>68</v>
      </c>
      <c r="H92" s="1" t="s">
        <v>69</v>
      </c>
      <c r="I92" s="1" t="s">
        <v>70</v>
      </c>
      <c r="J92" s="1" t="s">
        <v>70</v>
      </c>
      <c r="K92" s="1" t="s">
        <v>71</v>
      </c>
      <c r="L92" s="1" t="s">
        <v>72</v>
      </c>
      <c r="M92" s="4">
        <v>0</v>
      </c>
      <c r="N92" s="4">
        <f t="shared" si="38"/>
        <v>0.75526034832000732</v>
      </c>
      <c r="O92" s="4">
        <f t="shared" si="39"/>
        <v>0</v>
      </c>
      <c r="P92" s="4">
        <v>0.18881508708000183</v>
      </c>
      <c r="Q92" s="4">
        <v>0</v>
      </c>
      <c r="R92" s="3">
        <v>18669</v>
      </c>
      <c r="S92" s="3">
        <v>0</v>
      </c>
      <c r="T92" s="3">
        <v>18669</v>
      </c>
      <c r="U92" s="4">
        <v>0</v>
      </c>
      <c r="V92" s="4">
        <v>0</v>
      </c>
      <c r="W92" s="4">
        <v>28</v>
      </c>
      <c r="X92" s="4">
        <v>18641</v>
      </c>
      <c r="Y92" s="4">
        <v>0</v>
      </c>
      <c r="Z92" s="4" t="s">
        <v>73</v>
      </c>
      <c r="AA92" s="4" t="s">
        <v>73</v>
      </c>
      <c r="AB92" s="4" t="s">
        <v>73</v>
      </c>
      <c r="AC92" s="4" t="s">
        <v>73</v>
      </c>
      <c r="AD92" s="4" t="s">
        <v>73</v>
      </c>
      <c r="AE92" s="4" t="s">
        <v>73</v>
      </c>
      <c r="AF92" s="4" t="s">
        <v>73</v>
      </c>
      <c r="AG92" s="4">
        <v>6041.73974609375</v>
      </c>
      <c r="AH92" s="4" t="s">
        <v>73</v>
      </c>
      <c r="AI92" s="4" t="s">
        <v>73</v>
      </c>
      <c r="AJ92" s="1" t="s">
        <v>126</v>
      </c>
      <c r="AK92" s="4" t="s">
        <v>73</v>
      </c>
      <c r="AL92" s="4" t="s">
        <v>73</v>
      </c>
      <c r="AM92" s="4" t="s">
        <v>73</v>
      </c>
      <c r="AN92" s="4" t="s">
        <v>73</v>
      </c>
      <c r="AO92" s="4" t="s">
        <v>73</v>
      </c>
      <c r="AP92" s="4" t="s">
        <v>73</v>
      </c>
      <c r="AQ92" s="4" t="s">
        <v>73</v>
      </c>
      <c r="AR92" s="4" t="s">
        <v>73</v>
      </c>
      <c r="AS92" s="4" t="s">
        <v>73</v>
      </c>
      <c r="AT92" s="4" t="s">
        <v>73</v>
      </c>
      <c r="AU92" s="4">
        <v>0</v>
      </c>
      <c r="AV92" s="4">
        <v>2800.320965110946</v>
      </c>
      <c r="AW92" s="4">
        <v>2800.3209651109496</v>
      </c>
      <c r="AX92" s="1" t="s">
        <v>73</v>
      </c>
      <c r="AY92" s="1" t="s">
        <v>73</v>
      </c>
      <c r="AZ92" s="4" t="s">
        <v>73</v>
      </c>
      <c r="BA92" s="4" t="s">
        <v>73</v>
      </c>
      <c r="BB92" s="4">
        <v>8.6273886263370514E-2</v>
      </c>
      <c r="BC92" s="4">
        <v>0</v>
      </c>
      <c r="BD92" s="4" t="s">
        <v>73</v>
      </c>
      <c r="BE92" s="4" t="s">
        <v>73</v>
      </c>
      <c r="BF92" s="4" t="s">
        <v>73</v>
      </c>
      <c r="BG92" s="4" t="s">
        <v>73</v>
      </c>
      <c r="BH92" s="4" t="s">
        <v>73</v>
      </c>
      <c r="BI92" s="4" t="s">
        <v>73</v>
      </c>
      <c r="BJ92" s="4" t="s">
        <v>73</v>
      </c>
      <c r="BK92" s="4" t="s">
        <v>73</v>
      </c>
      <c r="BL92" s="4" t="s">
        <v>73</v>
      </c>
      <c r="BM92" s="4" t="s">
        <v>73</v>
      </c>
      <c r="BN92" s="4" t="s">
        <v>73</v>
      </c>
      <c r="BO92" s="4" t="s">
        <v>73</v>
      </c>
    </row>
    <row r="93" spans="1:67" x14ac:dyDescent="0.35">
      <c r="A93" s="1" t="s">
        <v>137</v>
      </c>
      <c r="B93" s="1" t="s">
        <v>97</v>
      </c>
      <c r="C93" s="1" t="s">
        <v>126</v>
      </c>
      <c r="D93" s="6">
        <f t="shared" si="36"/>
        <v>7.0632392883300783</v>
      </c>
      <c r="E93" s="41"/>
      <c r="F93" s="4">
        <v>1.7658097743988037</v>
      </c>
      <c r="G93" s="1" t="s">
        <v>68</v>
      </c>
      <c r="H93" s="1" t="s">
        <v>69</v>
      </c>
      <c r="I93" s="1" t="s">
        <v>70</v>
      </c>
      <c r="J93" s="1" t="s">
        <v>70</v>
      </c>
      <c r="K93" s="1" t="s">
        <v>71</v>
      </c>
      <c r="L93" s="1" t="s">
        <v>75</v>
      </c>
      <c r="M93" s="4">
        <v>35.316196441650391</v>
      </c>
      <c r="N93" s="4">
        <f t="shared" si="38"/>
        <v>10.02513313293457</v>
      </c>
      <c r="O93" s="4">
        <f t="shared" si="39"/>
        <v>4.7523932456970215</v>
      </c>
      <c r="P93" s="4">
        <v>2.5062832832336426</v>
      </c>
      <c r="Q93" s="4">
        <v>1.1880983114242554</v>
      </c>
      <c r="R93" s="3">
        <v>18669</v>
      </c>
      <c r="S93" s="3">
        <v>28</v>
      </c>
      <c r="T93" s="3">
        <v>18641</v>
      </c>
      <c r="U93" s="4">
        <v>0</v>
      </c>
      <c r="V93" s="4">
        <v>0</v>
      </c>
      <c r="W93" s="4">
        <v>28</v>
      </c>
      <c r="X93" s="4">
        <v>18641</v>
      </c>
      <c r="Y93" s="4">
        <v>0</v>
      </c>
      <c r="Z93" s="4" t="s">
        <v>73</v>
      </c>
      <c r="AA93" s="4" t="s">
        <v>73</v>
      </c>
      <c r="AB93" s="4" t="s">
        <v>73</v>
      </c>
      <c r="AC93" s="4" t="s">
        <v>73</v>
      </c>
      <c r="AD93" s="4" t="s">
        <v>73</v>
      </c>
      <c r="AE93" s="4" t="s">
        <v>73</v>
      </c>
      <c r="AF93" s="4" t="s">
        <v>73</v>
      </c>
      <c r="AG93" s="4">
        <v>4013.516845703125</v>
      </c>
      <c r="AH93" s="4" t="s">
        <v>73</v>
      </c>
      <c r="AI93" s="4" t="s">
        <v>73</v>
      </c>
      <c r="AJ93" s="1" t="s">
        <v>73</v>
      </c>
      <c r="AK93" s="4" t="s">
        <v>73</v>
      </c>
      <c r="AL93" s="4" t="s">
        <v>73</v>
      </c>
      <c r="AM93" s="4" t="s">
        <v>73</v>
      </c>
      <c r="AN93" s="4" t="s">
        <v>73</v>
      </c>
      <c r="AO93" s="4" t="s">
        <v>73</v>
      </c>
      <c r="AP93" s="4" t="s">
        <v>73</v>
      </c>
      <c r="AQ93" s="4" t="s">
        <v>73</v>
      </c>
      <c r="AR93" s="4" t="s">
        <v>73</v>
      </c>
      <c r="AS93" s="4" t="s">
        <v>73</v>
      </c>
      <c r="AT93" s="4" t="s">
        <v>73</v>
      </c>
      <c r="AU93" s="4">
        <v>6277.9199567522319</v>
      </c>
      <c r="AV93" s="4">
        <v>2141.0062380084141</v>
      </c>
      <c r="AW93" s="4">
        <v>2147.2108330121496</v>
      </c>
      <c r="AX93" s="1" t="s">
        <v>73</v>
      </c>
      <c r="AY93" s="1" t="s">
        <v>73</v>
      </c>
      <c r="AZ93" s="4" t="s">
        <v>73</v>
      </c>
      <c r="BA93" s="4" t="s">
        <v>73</v>
      </c>
      <c r="BB93" s="4">
        <v>2.12030029296875</v>
      </c>
      <c r="BC93" s="4">
        <v>1.4533207416534424</v>
      </c>
      <c r="BD93" s="4" t="s">
        <v>73</v>
      </c>
      <c r="BE93" s="4" t="s">
        <v>73</v>
      </c>
      <c r="BF93" s="4" t="s">
        <v>73</v>
      </c>
      <c r="BG93" s="4" t="s">
        <v>73</v>
      </c>
      <c r="BH93" s="4" t="s">
        <v>73</v>
      </c>
      <c r="BI93" s="4" t="s">
        <v>73</v>
      </c>
      <c r="BJ93" s="4" t="s">
        <v>73</v>
      </c>
      <c r="BK93" s="4" t="s">
        <v>73</v>
      </c>
      <c r="BL93" s="4" t="s">
        <v>73</v>
      </c>
      <c r="BM93" s="4" t="s">
        <v>73</v>
      </c>
      <c r="BN93" s="4" t="s">
        <v>73</v>
      </c>
      <c r="BO93" s="4" t="s">
        <v>73</v>
      </c>
    </row>
    <row r="94" spans="1:67" x14ac:dyDescent="0.35">
      <c r="A94" s="1" t="s">
        <v>155</v>
      </c>
      <c r="B94" s="1" t="s">
        <v>97</v>
      </c>
      <c r="C94" s="1" t="s">
        <v>143</v>
      </c>
      <c r="D94" s="6">
        <f t="shared" si="36"/>
        <v>0.49335660934448244</v>
      </c>
      <c r="E94" s="40">
        <f t="shared" ref="E94" si="53">D94/(D94+D95)</f>
        <v>4.757385321129181E-2</v>
      </c>
      <c r="F94" s="4">
        <v>0.12333915382623672</v>
      </c>
      <c r="G94" s="1" t="s">
        <v>68</v>
      </c>
      <c r="H94" s="1" t="s">
        <v>69</v>
      </c>
      <c r="I94" s="1" t="s">
        <v>70</v>
      </c>
      <c r="J94" s="1" t="s">
        <v>70</v>
      </c>
      <c r="K94" s="1" t="s">
        <v>71</v>
      </c>
      <c r="L94" s="1" t="s">
        <v>72</v>
      </c>
      <c r="M94" s="4">
        <v>2.4667830467224121</v>
      </c>
      <c r="N94" s="4">
        <f t="shared" si="38"/>
        <v>1.5804038047790527</v>
      </c>
      <c r="O94" s="4">
        <f t="shared" si="39"/>
        <v>7.4740208685398102E-2</v>
      </c>
      <c r="P94" s="4">
        <v>0.39510095119476318</v>
      </c>
      <c r="Q94" s="4">
        <v>1.8685052171349525E-2</v>
      </c>
      <c r="R94" s="3">
        <v>19078</v>
      </c>
      <c r="S94" s="3">
        <v>2</v>
      </c>
      <c r="T94" s="3">
        <v>19076</v>
      </c>
      <c r="U94" s="4">
        <v>0</v>
      </c>
      <c r="V94" s="4">
        <v>2</v>
      </c>
      <c r="W94" s="4">
        <v>40</v>
      </c>
      <c r="X94" s="4">
        <v>19036</v>
      </c>
      <c r="Y94" s="4">
        <v>0</v>
      </c>
      <c r="Z94" s="4" t="s">
        <v>73</v>
      </c>
      <c r="AA94" s="4" t="s">
        <v>73</v>
      </c>
      <c r="AB94" s="4" t="s">
        <v>73</v>
      </c>
      <c r="AC94" s="4" t="s">
        <v>73</v>
      </c>
      <c r="AD94" s="4" t="s">
        <v>73</v>
      </c>
      <c r="AE94" s="4" t="s">
        <v>73</v>
      </c>
      <c r="AF94" s="4" t="s">
        <v>73</v>
      </c>
      <c r="AG94" s="4">
        <v>5000</v>
      </c>
      <c r="AH94" s="4" t="s">
        <v>73</v>
      </c>
      <c r="AI94" s="4" t="s">
        <v>73</v>
      </c>
      <c r="AJ94" s="1" t="s">
        <v>144</v>
      </c>
      <c r="AK94" s="4">
        <v>4.9950178062478624E-2</v>
      </c>
      <c r="AL94" s="4" t="s">
        <v>73</v>
      </c>
      <c r="AM94" s="4" t="s">
        <v>73</v>
      </c>
      <c r="AN94" s="4">
        <v>0.12774547328277644</v>
      </c>
      <c r="AO94" s="4">
        <v>0</v>
      </c>
      <c r="AP94" s="4">
        <v>4.7573855508700413</v>
      </c>
      <c r="AQ94" s="4" t="s">
        <v>73</v>
      </c>
      <c r="AR94" s="4" t="s">
        <v>73</v>
      </c>
      <c r="AS94" s="4">
        <v>11.814317835310455</v>
      </c>
      <c r="AT94" s="4">
        <v>0</v>
      </c>
      <c r="AU94" s="4">
        <v>5526.501708984375</v>
      </c>
      <c r="AV94" s="4">
        <v>3475.0416090571921</v>
      </c>
      <c r="AW94" s="4">
        <v>3475.2566693465305</v>
      </c>
      <c r="AX94" s="1" t="s">
        <v>73</v>
      </c>
      <c r="AY94" s="1" t="s">
        <v>73</v>
      </c>
      <c r="AZ94" s="4" t="s">
        <v>73</v>
      </c>
      <c r="BA94" s="4" t="s">
        <v>73</v>
      </c>
      <c r="BB94" s="4">
        <v>0.23713101446628571</v>
      </c>
      <c r="BC94" s="4">
        <v>5.3527604788541794E-2</v>
      </c>
      <c r="BD94" s="4" t="s">
        <v>73</v>
      </c>
      <c r="BE94" s="4" t="s">
        <v>73</v>
      </c>
      <c r="BF94" s="4" t="s">
        <v>73</v>
      </c>
      <c r="BG94" s="4" t="s">
        <v>73</v>
      </c>
      <c r="BH94" s="4" t="s">
        <v>73</v>
      </c>
      <c r="BI94" s="4" t="s">
        <v>73</v>
      </c>
      <c r="BJ94" s="4">
        <v>8.7955059636364311E-2</v>
      </c>
      <c r="BK94" s="4">
        <v>1.1945296488592938E-2</v>
      </c>
      <c r="BL94" s="4" t="s">
        <v>73</v>
      </c>
      <c r="BM94" s="4" t="s">
        <v>73</v>
      </c>
      <c r="BN94" s="4">
        <v>8.2048674967334225</v>
      </c>
      <c r="BO94" s="4">
        <v>1.3099036050066597</v>
      </c>
    </row>
    <row r="95" spans="1:67" x14ac:dyDescent="0.35">
      <c r="A95" s="1" t="s">
        <v>155</v>
      </c>
      <c r="B95" s="1" t="s">
        <v>97</v>
      </c>
      <c r="C95" s="1" t="s">
        <v>144</v>
      </c>
      <c r="D95" s="6">
        <f t="shared" si="36"/>
        <v>9.8769744873046879</v>
      </c>
      <c r="E95" s="41"/>
      <c r="F95" s="4">
        <v>2.4692435264587402</v>
      </c>
      <c r="G95" s="1" t="s">
        <v>68</v>
      </c>
      <c r="H95" s="1" t="s">
        <v>69</v>
      </c>
      <c r="I95" s="1" t="s">
        <v>70</v>
      </c>
      <c r="J95" s="1" t="s">
        <v>70</v>
      </c>
      <c r="K95" s="1" t="s">
        <v>71</v>
      </c>
      <c r="L95" s="1" t="s">
        <v>75</v>
      </c>
      <c r="M95" s="4">
        <v>49.384872436523438</v>
      </c>
      <c r="N95" s="4">
        <f t="shared" si="38"/>
        <v>13.274750709533691</v>
      </c>
      <c r="O95" s="4">
        <f t="shared" si="39"/>
        <v>7.1164946556091309</v>
      </c>
      <c r="P95" s="4">
        <v>3.3186876773834229</v>
      </c>
      <c r="Q95" s="4">
        <v>1.7791236639022827</v>
      </c>
      <c r="R95" s="3">
        <v>19078</v>
      </c>
      <c r="S95" s="3">
        <v>40</v>
      </c>
      <c r="T95" s="3">
        <v>19038</v>
      </c>
      <c r="U95" s="4">
        <v>0</v>
      </c>
      <c r="V95" s="4">
        <v>2</v>
      </c>
      <c r="W95" s="4">
        <v>40</v>
      </c>
      <c r="X95" s="4">
        <v>19036</v>
      </c>
      <c r="Y95" s="4">
        <v>0</v>
      </c>
      <c r="Z95" s="4" t="s">
        <v>73</v>
      </c>
      <c r="AA95" s="4" t="s">
        <v>73</v>
      </c>
      <c r="AB95" s="4" t="s">
        <v>73</v>
      </c>
      <c r="AC95" s="4" t="s">
        <v>73</v>
      </c>
      <c r="AD95" s="4" t="s">
        <v>73</v>
      </c>
      <c r="AE95" s="4" t="s">
        <v>73</v>
      </c>
      <c r="AF95" s="4" t="s">
        <v>73</v>
      </c>
      <c r="AG95" s="4">
        <v>3400</v>
      </c>
      <c r="AH95" s="4" t="s">
        <v>73</v>
      </c>
      <c r="AI95" s="4" t="s">
        <v>73</v>
      </c>
      <c r="AJ95" s="1" t="s">
        <v>73</v>
      </c>
      <c r="AK95" s="4" t="s">
        <v>73</v>
      </c>
      <c r="AL95" s="4" t="s">
        <v>73</v>
      </c>
      <c r="AM95" s="4" t="s">
        <v>73</v>
      </c>
      <c r="AN95" s="4" t="s">
        <v>73</v>
      </c>
      <c r="AO95" s="4" t="s">
        <v>73</v>
      </c>
      <c r="AP95" s="4" t="s">
        <v>73</v>
      </c>
      <c r="AQ95" s="4" t="s">
        <v>73</v>
      </c>
      <c r="AR95" s="4" t="s">
        <v>73</v>
      </c>
      <c r="AS95" s="4" t="s">
        <v>73</v>
      </c>
      <c r="AT95" s="4" t="s">
        <v>73</v>
      </c>
      <c r="AU95" s="4">
        <v>3912.3143249511718</v>
      </c>
      <c r="AV95" s="4">
        <v>2671.8088772342239</v>
      </c>
      <c r="AW95" s="4">
        <v>2674.4097902182057</v>
      </c>
      <c r="AX95" s="1" t="s">
        <v>73</v>
      </c>
      <c r="AY95" s="1" t="s">
        <v>73</v>
      </c>
      <c r="AZ95" s="4" t="s">
        <v>73</v>
      </c>
      <c r="BA95" s="4" t="s">
        <v>73</v>
      </c>
      <c r="BB95" s="4">
        <v>2.8795163631439209</v>
      </c>
      <c r="BC95" s="4">
        <v>2.1000089645385742</v>
      </c>
      <c r="BD95" s="4" t="s">
        <v>73</v>
      </c>
      <c r="BE95" s="4" t="s">
        <v>73</v>
      </c>
      <c r="BF95" s="4" t="s">
        <v>73</v>
      </c>
      <c r="BG95" s="4" t="s">
        <v>73</v>
      </c>
      <c r="BH95" s="4" t="s">
        <v>73</v>
      </c>
      <c r="BI95" s="4" t="s">
        <v>73</v>
      </c>
      <c r="BJ95" s="4" t="s">
        <v>73</v>
      </c>
      <c r="BK95" s="4" t="s">
        <v>73</v>
      </c>
      <c r="BL95" s="4" t="s">
        <v>73</v>
      </c>
      <c r="BM95" s="4" t="s">
        <v>73</v>
      </c>
      <c r="BN95" s="4" t="s">
        <v>73</v>
      </c>
      <c r="BO95" s="4" t="s">
        <v>73</v>
      </c>
    </row>
    <row r="96" spans="1:67" x14ac:dyDescent="0.35">
      <c r="A96" s="1" t="s">
        <v>119</v>
      </c>
      <c r="B96" s="1" t="s">
        <v>97</v>
      </c>
      <c r="C96" s="1" t="s">
        <v>107</v>
      </c>
      <c r="D96" s="6">
        <f t="shared" si="36"/>
        <v>0.7753328323364258</v>
      </c>
      <c r="E96" s="40">
        <f t="shared" ref="E96" si="54">D96/(D96+D97)</f>
        <v>6.8115495645753046E-2</v>
      </c>
      <c r="F96" s="4">
        <v>0.19383320212364197</v>
      </c>
      <c r="G96" s="1" t="s">
        <v>68</v>
      </c>
      <c r="H96" s="1" t="s">
        <v>69</v>
      </c>
      <c r="I96" s="1" t="s">
        <v>70</v>
      </c>
      <c r="J96" s="1" t="s">
        <v>70</v>
      </c>
      <c r="K96" s="1" t="s">
        <v>71</v>
      </c>
      <c r="L96" s="1" t="s">
        <v>72</v>
      </c>
      <c r="M96" s="4">
        <v>3.8766641616821289</v>
      </c>
      <c r="N96" s="4">
        <f t="shared" si="38"/>
        <v>2.0551698207855225</v>
      </c>
      <c r="O96" s="4">
        <f t="shared" si="39"/>
        <v>0.18400074541568756</v>
      </c>
      <c r="P96" s="4">
        <v>0.51379245519638062</v>
      </c>
      <c r="Q96" s="4">
        <v>4.600018635392189E-2</v>
      </c>
      <c r="R96" s="3">
        <v>18210</v>
      </c>
      <c r="S96" s="3">
        <v>3</v>
      </c>
      <c r="T96" s="3">
        <v>18207</v>
      </c>
      <c r="U96" s="4">
        <v>0</v>
      </c>
      <c r="V96" s="4">
        <v>3</v>
      </c>
      <c r="W96" s="4">
        <v>41</v>
      </c>
      <c r="X96" s="4">
        <v>18166</v>
      </c>
      <c r="Y96" s="4">
        <v>0</v>
      </c>
      <c r="Z96" s="4" t="s">
        <v>73</v>
      </c>
      <c r="AA96" s="4" t="s">
        <v>73</v>
      </c>
      <c r="AB96" s="4" t="s">
        <v>73</v>
      </c>
      <c r="AC96" s="4" t="s">
        <v>73</v>
      </c>
      <c r="AD96" s="4" t="s">
        <v>73</v>
      </c>
      <c r="AE96" s="4" t="s">
        <v>73</v>
      </c>
      <c r="AF96" s="4" t="s">
        <v>73</v>
      </c>
      <c r="AG96" s="4">
        <v>5166.33251953125</v>
      </c>
      <c r="AH96" s="4" t="s">
        <v>73</v>
      </c>
      <c r="AI96" s="4" t="s">
        <v>73</v>
      </c>
      <c r="AJ96" s="1" t="s">
        <v>108</v>
      </c>
      <c r="AK96" s="4">
        <v>7.3094352849217004E-2</v>
      </c>
      <c r="AL96" s="4" t="s">
        <v>73</v>
      </c>
      <c r="AM96" s="4" t="s">
        <v>73</v>
      </c>
      <c r="AN96" s="4">
        <v>0.16412230689494098</v>
      </c>
      <c r="AO96" s="4">
        <v>0</v>
      </c>
      <c r="AP96" s="4">
        <v>6.811549483523156</v>
      </c>
      <c r="AQ96" s="4" t="s">
        <v>73</v>
      </c>
      <c r="AR96" s="4" t="s">
        <v>73</v>
      </c>
      <c r="AS96" s="4">
        <v>14.716496489052696</v>
      </c>
      <c r="AT96" s="4">
        <v>0</v>
      </c>
      <c r="AU96" s="4">
        <v>10492.184895833334</v>
      </c>
      <c r="AV96" s="4">
        <v>3082.9326250050417</v>
      </c>
      <c r="AW96" s="4">
        <v>3084.1532596460379</v>
      </c>
      <c r="AX96" s="1" t="s">
        <v>73</v>
      </c>
      <c r="AY96" s="1" t="s">
        <v>73</v>
      </c>
      <c r="AZ96" s="4" t="s">
        <v>73</v>
      </c>
      <c r="BA96" s="4" t="s">
        <v>73</v>
      </c>
      <c r="BB96" s="4">
        <v>0.33186191320419312</v>
      </c>
      <c r="BC96" s="4">
        <v>0.10072466731071472</v>
      </c>
      <c r="BD96" s="4" t="s">
        <v>73</v>
      </c>
      <c r="BE96" s="4" t="s">
        <v>73</v>
      </c>
      <c r="BF96" s="4" t="s">
        <v>73</v>
      </c>
      <c r="BG96" s="4" t="s">
        <v>73</v>
      </c>
      <c r="BH96" s="4" t="s">
        <v>73</v>
      </c>
      <c r="BI96" s="4" t="s">
        <v>73</v>
      </c>
      <c r="BJ96" s="4">
        <v>0.11814057366313302</v>
      </c>
      <c r="BK96" s="4">
        <v>2.8048132035300981E-2</v>
      </c>
      <c r="BL96" s="4" t="s">
        <v>73</v>
      </c>
      <c r="BM96" s="4" t="s">
        <v>73</v>
      </c>
      <c r="BN96" s="4">
        <v>10.723402628706694</v>
      </c>
      <c r="BO96" s="4">
        <v>2.8996963383396182</v>
      </c>
    </row>
    <row r="97" spans="1:67" x14ac:dyDescent="0.35">
      <c r="A97" s="1" t="s">
        <v>119</v>
      </c>
      <c r="B97" s="1" t="s">
        <v>97</v>
      </c>
      <c r="C97" s="1" t="s">
        <v>108</v>
      </c>
      <c r="D97" s="6">
        <f t="shared" si="36"/>
        <v>10.607287597656249</v>
      </c>
      <c r="E97" s="41"/>
      <c r="F97" s="4">
        <v>2.6518218517303467</v>
      </c>
      <c r="G97" s="1" t="s">
        <v>68</v>
      </c>
      <c r="H97" s="1" t="s">
        <v>69</v>
      </c>
      <c r="I97" s="1" t="s">
        <v>70</v>
      </c>
      <c r="J97" s="1" t="s">
        <v>70</v>
      </c>
      <c r="K97" s="1" t="s">
        <v>71</v>
      </c>
      <c r="L97" s="1" t="s">
        <v>75</v>
      </c>
      <c r="M97" s="4">
        <v>53.03643798828125</v>
      </c>
      <c r="N97" s="4">
        <f t="shared" si="38"/>
        <v>14.207036972045898</v>
      </c>
      <c r="O97" s="4">
        <f t="shared" si="39"/>
        <v>7.6752161979675293</v>
      </c>
      <c r="P97" s="4">
        <v>3.5517592430114746</v>
      </c>
      <c r="Q97" s="4">
        <v>1.9188040494918823</v>
      </c>
      <c r="R97" s="3">
        <v>18210</v>
      </c>
      <c r="S97" s="3">
        <v>41</v>
      </c>
      <c r="T97" s="3">
        <v>18169</v>
      </c>
      <c r="U97" s="4">
        <v>0</v>
      </c>
      <c r="V97" s="4">
        <v>3</v>
      </c>
      <c r="W97" s="4">
        <v>41</v>
      </c>
      <c r="X97" s="4">
        <v>18166</v>
      </c>
      <c r="Y97" s="4">
        <v>0</v>
      </c>
      <c r="Z97" s="4" t="s">
        <v>73</v>
      </c>
      <c r="AA97" s="4" t="s">
        <v>73</v>
      </c>
      <c r="AB97" s="4" t="s">
        <v>73</v>
      </c>
      <c r="AC97" s="4" t="s">
        <v>73</v>
      </c>
      <c r="AD97" s="4" t="s">
        <v>73</v>
      </c>
      <c r="AE97" s="4" t="s">
        <v>73</v>
      </c>
      <c r="AF97" s="4" t="s">
        <v>73</v>
      </c>
      <c r="AG97" s="4">
        <v>3459.26171875</v>
      </c>
      <c r="AH97" s="4" t="s">
        <v>73</v>
      </c>
      <c r="AI97" s="4" t="s">
        <v>73</v>
      </c>
      <c r="AJ97" s="1" t="s">
        <v>73</v>
      </c>
      <c r="AK97" s="4" t="s">
        <v>73</v>
      </c>
      <c r="AL97" s="4" t="s">
        <v>73</v>
      </c>
      <c r="AM97" s="4" t="s">
        <v>73</v>
      </c>
      <c r="AN97" s="4" t="s">
        <v>73</v>
      </c>
      <c r="AO97" s="4" t="s">
        <v>73</v>
      </c>
      <c r="AP97" s="4" t="s">
        <v>73</v>
      </c>
      <c r="AQ97" s="4" t="s">
        <v>73</v>
      </c>
      <c r="AR97" s="4" t="s">
        <v>73</v>
      </c>
      <c r="AS97" s="4" t="s">
        <v>73</v>
      </c>
      <c r="AT97" s="4" t="s">
        <v>73</v>
      </c>
      <c r="AU97" s="4">
        <v>5692.9782178925307</v>
      </c>
      <c r="AV97" s="4">
        <v>2223.4770472472642</v>
      </c>
      <c r="AW97" s="4">
        <v>2231.2886643805045</v>
      </c>
      <c r="AX97" s="1" t="s">
        <v>73</v>
      </c>
      <c r="AY97" s="1" t="s">
        <v>73</v>
      </c>
      <c r="AZ97" s="4" t="s">
        <v>73</v>
      </c>
      <c r="BA97" s="4" t="s">
        <v>73</v>
      </c>
      <c r="BB97" s="4">
        <v>3.0867736339569092</v>
      </c>
      <c r="BC97" s="4">
        <v>2.2598812580108643</v>
      </c>
      <c r="BD97" s="4" t="s">
        <v>73</v>
      </c>
      <c r="BE97" s="4" t="s">
        <v>73</v>
      </c>
      <c r="BF97" s="4" t="s">
        <v>73</v>
      </c>
      <c r="BG97" s="4" t="s">
        <v>73</v>
      </c>
      <c r="BH97" s="4" t="s">
        <v>73</v>
      </c>
      <c r="BI97" s="4" t="s">
        <v>73</v>
      </c>
      <c r="BJ97" s="4" t="s">
        <v>73</v>
      </c>
      <c r="BK97" s="4" t="s">
        <v>73</v>
      </c>
      <c r="BL97" s="4" t="s">
        <v>73</v>
      </c>
      <c r="BM97" s="4" t="s">
        <v>73</v>
      </c>
      <c r="BN97" s="4" t="s">
        <v>73</v>
      </c>
      <c r="BO97" s="4" t="s">
        <v>73</v>
      </c>
    </row>
    <row r="98" spans="1:67" x14ac:dyDescent="0.35">
      <c r="A98" s="1" t="s">
        <v>65</v>
      </c>
      <c r="B98" s="1" t="s">
        <v>66</v>
      </c>
      <c r="C98" s="1" t="s">
        <v>67</v>
      </c>
      <c r="D98" s="6">
        <f t="shared" ref="D98:D129" si="55">M98/5</f>
        <v>9.7981994628906257</v>
      </c>
      <c r="E98" s="40">
        <f t="shared" ref="E98" si="56">D98/(D98+D99)</f>
        <v>0.74558460851222563</v>
      </c>
      <c r="F98" s="4">
        <v>2.4495499134063721</v>
      </c>
      <c r="G98" s="1" t="s">
        <v>68</v>
      </c>
      <c r="H98" s="1" t="s">
        <v>69</v>
      </c>
      <c r="I98" s="1" t="s">
        <v>70</v>
      </c>
      <c r="J98" s="1" t="s">
        <v>70</v>
      </c>
      <c r="K98" s="1" t="s">
        <v>71</v>
      </c>
      <c r="L98" s="1" t="s">
        <v>72</v>
      </c>
      <c r="M98" s="4">
        <v>48.990997314453125</v>
      </c>
      <c r="N98" s="4">
        <f t="shared" ref="N98:N129" si="57">P98*4</f>
        <v>13.122988700866699</v>
      </c>
      <c r="O98" s="4">
        <f t="shared" ref="O98:O129" si="58">Q98*4</f>
        <v>7.0899448394775391</v>
      </c>
      <c r="P98" s="4">
        <v>3.2807471752166748</v>
      </c>
      <c r="Q98" s="4">
        <v>1.7724862098693848</v>
      </c>
      <c r="R98" s="3">
        <v>19712</v>
      </c>
      <c r="S98" s="3">
        <v>41</v>
      </c>
      <c r="T98" s="3">
        <v>19671</v>
      </c>
      <c r="U98" s="4">
        <v>0</v>
      </c>
      <c r="V98" s="4">
        <v>41</v>
      </c>
      <c r="W98" s="4">
        <v>14</v>
      </c>
      <c r="X98" s="4">
        <v>19657</v>
      </c>
      <c r="Y98" s="4">
        <v>0</v>
      </c>
      <c r="Z98" s="4" t="s">
        <v>73</v>
      </c>
      <c r="AA98" s="4" t="s">
        <v>73</v>
      </c>
      <c r="AB98" s="4" t="s">
        <v>73</v>
      </c>
      <c r="AC98" s="4" t="s">
        <v>73</v>
      </c>
      <c r="AD98" s="4" t="s">
        <v>73</v>
      </c>
      <c r="AE98" s="4" t="s">
        <v>73</v>
      </c>
      <c r="AF98" s="4" t="s">
        <v>73</v>
      </c>
      <c r="AG98" s="4">
        <v>3478.410400390625</v>
      </c>
      <c r="AH98" s="4" t="s">
        <v>73</v>
      </c>
      <c r="AI98" s="4" t="s">
        <v>73</v>
      </c>
      <c r="AJ98" s="1" t="s">
        <v>74</v>
      </c>
      <c r="AK98" s="4">
        <v>2.9305799879729397</v>
      </c>
      <c r="AL98" s="4" t="s">
        <v>73</v>
      </c>
      <c r="AM98" s="4" t="s">
        <v>73</v>
      </c>
      <c r="AN98" s="4">
        <v>4.729916012988217</v>
      </c>
      <c r="AO98" s="4">
        <v>1.1312439629576623</v>
      </c>
      <c r="AP98" s="4">
        <v>74.558462032069855</v>
      </c>
      <c r="AQ98" s="4" t="s">
        <v>73</v>
      </c>
      <c r="AR98" s="4" t="s">
        <v>73</v>
      </c>
      <c r="AS98" s="4">
        <v>86.205057684000352</v>
      </c>
      <c r="AT98" s="4">
        <v>62.911866380139344</v>
      </c>
      <c r="AU98" s="4">
        <v>3709.2875619283536</v>
      </c>
      <c r="AV98" s="4">
        <v>3159.6003915781798</v>
      </c>
      <c r="AW98" s="4">
        <v>3160.7437141220244</v>
      </c>
      <c r="AX98" s="1" t="s">
        <v>73</v>
      </c>
      <c r="AY98" s="1" t="s">
        <v>73</v>
      </c>
      <c r="AZ98" s="4" t="s">
        <v>73</v>
      </c>
      <c r="BA98" s="4" t="s">
        <v>73</v>
      </c>
      <c r="BB98" s="4">
        <v>2.8512845039367676</v>
      </c>
      <c r="BC98" s="4">
        <v>2.0875318050384521</v>
      </c>
      <c r="BD98" s="4" t="s">
        <v>73</v>
      </c>
      <c r="BE98" s="4" t="s">
        <v>73</v>
      </c>
      <c r="BF98" s="4" t="s">
        <v>73</v>
      </c>
      <c r="BG98" s="4" t="s">
        <v>73</v>
      </c>
      <c r="BH98" s="4" t="s">
        <v>73</v>
      </c>
      <c r="BI98" s="4" t="s">
        <v>73</v>
      </c>
      <c r="BJ98" s="4">
        <v>3.8393528804942076</v>
      </c>
      <c r="BK98" s="4">
        <v>2.0218070954516718</v>
      </c>
      <c r="BL98" s="4" t="s">
        <v>73</v>
      </c>
      <c r="BM98" s="4" t="s">
        <v>73</v>
      </c>
      <c r="BN98" s="4">
        <v>80.440693183719603</v>
      </c>
      <c r="BO98" s="4">
        <v>68.676230880420093</v>
      </c>
    </row>
    <row r="99" spans="1:67" x14ac:dyDescent="0.35">
      <c r="A99" s="1" t="s">
        <v>65</v>
      </c>
      <c r="B99" s="1" t="s">
        <v>66</v>
      </c>
      <c r="C99" s="1" t="s">
        <v>74</v>
      </c>
      <c r="D99" s="6">
        <f t="shared" si="55"/>
        <v>3.3434337615966796</v>
      </c>
      <c r="E99" s="41"/>
      <c r="F99" s="4">
        <v>0.83585840463638306</v>
      </c>
      <c r="G99" s="1" t="s">
        <v>68</v>
      </c>
      <c r="H99" s="1" t="s">
        <v>69</v>
      </c>
      <c r="I99" s="1" t="s">
        <v>70</v>
      </c>
      <c r="J99" s="1" t="s">
        <v>70</v>
      </c>
      <c r="K99" s="1" t="s">
        <v>71</v>
      </c>
      <c r="L99" s="1" t="s">
        <v>75</v>
      </c>
      <c r="M99" s="4">
        <v>16.717168807983398</v>
      </c>
      <c r="N99" s="4">
        <f t="shared" si="57"/>
        <v>5.4285497665405273</v>
      </c>
      <c r="O99" s="4">
        <f t="shared" si="58"/>
        <v>1.8763288259506226</v>
      </c>
      <c r="P99" s="4">
        <v>1.3571374416351318</v>
      </c>
      <c r="Q99" s="4">
        <v>0.46908220648765564</v>
      </c>
      <c r="R99" s="3">
        <v>19712</v>
      </c>
      <c r="S99" s="3">
        <v>14</v>
      </c>
      <c r="T99" s="3">
        <v>19698</v>
      </c>
      <c r="U99" s="4">
        <v>0</v>
      </c>
      <c r="V99" s="4">
        <v>41</v>
      </c>
      <c r="W99" s="4">
        <v>14</v>
      </c>
      <c r="X99" s="4">
        <v>19657</v>
      </c>
      <c r="Y99" s="4">
        <v>0</v>
      </c>
      <c r="Z99" s="4" t="s">
        <v>73</v>
      </c>
      <c r="AA99" s="4" t="s">
        <v>73</v>
      </c>
      <c r="AB99" s="4" t="s">
        <v>73</v>
      </c>
      <c r="AC99" s="4" t="s">
        <v>73</v>
      </c>
      <c r="AD99" s="4" t="s">
        <v>73</v>
      </c>
      <c r="AE99" s="4" t="s">
        <v>73</v>
      </c>
      <c r="AF99" s="4" t="s">
        <v>73</v>
      </c>
      <c r="AG99" s="4">
        <v>4000</v>
      </c>
      <c r="AH99" s="4" t="s">
        <v>73</v>
      </c>
      <c r="AI99" s="4" t="s">
        <v>73</v>
      </c>
      <c r="AJ99" s="1" t="s">
        <v>73</v>
      </c>
      <c r="AK99" s="4" t="s">
        <v>73</v>
      </c>
      <c r="AL99" s="4" t="s">
        <v>73</v>
      </c>
      <c r="AM99" s="4" t="s">
        <v>73</v>
      </c>
      <c r="AN99" s="4" t="s">
        <v>73</v>
      </c>
      <c r="AO99" s="4" t="s">
        <v>73</v>
      </c>
      <c r="AP99" s="4" t="s">
        <v>73</v>
      </c>
      <c r="AQ99" s="4" t="s">
        <v>73</v>
      </c>
      <c r="AR99" s="4" t="s">
        <v>73</v>
      </c>
      <c r="AS99" s="4" t="s">
        <v>73</v>
      </c>
      <c r="AT99" s="4" t="s">
        <v>73</v>
      </c>
      <c r="AU99" s="4">
        <v>5713.0972028459819</v>
      </c>
      <c r="AV99" s="4">
        <v>2755.6763436236783</v>
      </c>
      <c r="AW99" s="4">
        <v>2757.7767845748485</v>
      </c>
      <c r="AX99" s="1" t="s">
        <v>73</v>
      </c>
      <c r="AY99" s="1" t="s">
        <v>73</v>
      </c>
      <c r="AZ99" s="4" t="s">
        <v>73</v>
      </c>
      <c r="BA99" s="4" t="s">
        <v>73</v>
      </c>
      <c r="BB99" s="4">
        <v>1.0798617601394653</v>
      </c>
      <c r="BC99" s="4">
        <v>0.63173472881317139</v>
      </c>
      <c r="BD99" s="4" t="s">
        <v>73</v>
      </c>
      <c r="BE99" s="4" t="s">
        <v>73</v>
      </c>
      <c r="BF99" s="4" t="s">
        <v>73</v>
      </c>
      <c r="BG99" s="4" t="s">
        <v>73</v>
      </c>
      <c r="BH99" s="4" t="s">
        <v>73</v>
      </c>
      <c r="BI99" s="4" t="s">
        <v>73</v>
      </c>
      <c r="BJ99" s="4" t="s">
        <v>73</v>
      </c>
      <c r="BK99" s="4" t="s">
        <v>73</v>
      </c>
      <c r="BL99" s="4" t="s">
        <v>73</v>
      </c>
      <c r="BM99" s="4" t="s">
        <v>73</v>
      </c>
      <c r="BN99" s="4" t="s">
        <v>73</v>
      </c>
      <c r="BO99" s="4" t="s">
        <v>73</v>
      </c>
    </row>
    <row r="100" spans="1:67" x14ac:dyDescent="0.35">
      <c r="A100" s="1" t="s">
        <v>124</v>
      </c>
      <c r="B100" s="1" t="s">
        <v>66</v>
      </c>
      <c r="C100" s="1" t="s">
        <v>125</v>
      </c>
      <c r="D100" s="6">
        <f t="shared" si="55"/>
        <v>0</v>
      </c>
      <c r="E100" s="40">
        <f t="shared" ref="E100" si="59">D100/(D100+D101)</f>
        <v>0</v>
      </c>
      <c r="F100" s="4">
        <v>0</v>
      </c>
      <c r="G100" s="1" t="s">
        <v>68</v>
      </c>
      <c r="H100" s="1" t="s">
        <v>69</v>
      </c>
      <c r="I100" s="1" t="s">
        <v>70</v>
      </c>
      <c r="J100" s="1" t="s">
        <v>70</v>
      </c>
      <c r="K100" s="1" t="s">
        <v>71</v>
      </c>
      <c r="L100" s="1" t="s">
        <v>72</v>
      </c>
      <c r="M100" s="4">
        <v>0</v>
      </c>
      <c r="N100" s="4">
        <f t="shared" si="57"/>
        <v>0.7368658185005188</v>
      </c>
      <c r="O100" s="4">
        <f t="shared" si="58"/>
        <v>0</v>
      </c>
      <c r="P100" s="4">
        <v>0.1842164546251297</v>
      </c>
      <c r="Q100" s="4">
        <v>0</v>
      </c>
      <c r="R100" s="3">
        <v>19135</v>
      </c>
      <c r="S100" s="3">
        <v>0</v>
      </c>
      <c r="T100" s="3">
        <v>19135</v>
      </c>
      <c r="U100" s="4">
        <v>0</v>
      </c>
      <c r="V100" s="4">
        <v>0</v>
      </c>
      <c r="W100" s="4">
        <v>18</v>
      </c>
      <c r="X100" s="4">
        <v>19117</v>
      </c>
      <c r="Y100" s="4">
        <v>0</v>
      </c>
      <c r="Z100" s="4" t="s">
        <v>73</v>
      </c>
      <c r="AA100" s="4" t="s">
        <v>73</v>
      </c>
      <c r="AB100" s="4" t="s">
        <v>73</v>
      </c>
      <c r="AC100" s="4" t="s">
        <v>73</v>
      </c>
      <c r="AD100" s="4" t="s">
        <v>73</v>
      </c>
      <c r="AE100" s="4" t="s">
        <v>73</v>
      </c>
      <c r="AF100" s="4" t="s">
        <v>73</v>
      </c>
      <c r="AG100" s="4">
        <v>6041.73974609375</v>
      </c>
      <c r="AH100" s="4" t="s">
        <v>73</v>
      </c>
      <c r="AI100" s="4" t="s">
        <v>73</v>
      </c>
      <c r="AJ100" s="1" t="s">
        <v>126</v>
      </c>
      <c r="AK100" s="4" t="s">
        <v>73</v>
      </c>
      <c r="AL100" s="4" t="s">
        <v>73</v>
      </c>
      <c r="AM100" s="4" t="s">
        <v>73</v>
      </c>
      <c r="AN100" s="4" t="s">
        <v>73</v>
      </c>
      <c r="AO100" s="4" t="s">
        <v>73</v>
      </c>
      <c r="AP100" s="4" t="s">
        <v>73</v>
      </c>
      <c r="AQ100" s="4" t="s">
        <v>73</v>
      </c>
      <c r="AR100" s="4" t="s">
        <v>73</v>
      </c>
      <c r="AS100" s="4" t="s">
        <v>73</v>
      </c>
      <c r="AT100" s="4" t="s">
        <v>73</v>
      </c>
      <c r="AU100" s="4">
        <v>0</v>
      </c>
      <c r="AV100" s="4">
        <v>2853.8861968364172</v>
      </c>
      <c r="AW100" s="4">
        <v>2853.8861968364122</v>
      </c>
      <c r="AX100" s="1" t="s">
        <v>73</v>
      </c>
      <c r="AY100" s="1" t="s">
        <v>73</v>
      </c>
      <c r="AZ100" s="4" t="s">
        <v>73</v>
      </c>
      <c r="BA100" s="4" t="s">
        <v>73</v>
      </c>
      <c r="BB100" s="4">
        <v>8.4172762930393219E-2</v>
      </c>
      <c r="BC100" s="4">
        <v>0</v>
      </c>
      <c r="BD100" s="4" t="s">
        <v>73</v>
      </c>
      <c r="BE100" s="4" t="s">
        <v>73</v>
      </c>
      <c r="BF100" s="4" t="s">
        <v>73</v>
      </c>
      <c r="BG100" s="4" t="s">
        <v>73</v>
      </c>
      <c r="BH100" s="4" t="s">
        <v>73</v>
      </c>
      <c r="BI100" s="4" t="s">
        <v>73</v>
      </c>
      <c r="BJ100" s="4" t="s">
        <v>73</v>
      </c>
      <c r="BK100" s="4" t="s">
        <v>73</v>
      </c>
      <c r="BL100" s="4" t="s">
        <v>73</v>
      </c>
      <c r="BM100" s="4" t="s">
        <v>73</v>
      </c>
      <c r="BN100" s="4" t="s">
        <v>73</v>
      </c>
      <c r="BO100" s="4" t="s">
        <v>73</v>
      </c>
    </row>
    <row r="101" spans="1:67" x14ac:dyDescent="0.35">
      <c r="A101" s="1" t="s">
        <v>124</v>
      </c>
      <c r="B101" s="1" t="s">
        <v>66</v>
      </c>
      <c r="C101" s="1" t="s">
        <v>126</v>
      </c>
      <c r="D101" s="6">
        <f t="shared" si="55"/>
        <v>4.4288345336914059</v>
      </c>
      <c r="E101" s="41"/>
      <c r="F101" s="4">
        <v>1.1072086095809937</v>
      </c>
      <c r="G101" s="1" t="s">
        <v>68</v>
      </c>
      <c r="H101" s="1" t="s">
        <v>69</v>
      </c>
      <c r="I101" s="1" t="s">
        <v>70</v>
      </c>
      <c r="J101" s="1" t="s">
        <v>70</v>
      </c>
      <c r="K101" s="1" t="s">
        <v>71</v>
      </c>
      <c r="L101" s="1" t="s">
        <v>75</v>
      </c>
      <c r="M101" s="4">
        <v>22.144172668457031</v>
      </c>
      <c r="N101" s="4">
        <f t="shared" si="57"/>
        <v>6.8157358169555664</v>
      </c>
      <c r="O101" s="4">
        <f t="shared" si="58"/>
        <v>2.6777164936065674</v>
      </c>
      <c r="P101" s="4">
        <v>1.7039339542388916</v>
      </c>
      <c r="Q101" s="4">
        <v>0.66942912340164185</v>
      </c>
      <c r="R101" s="3">
        <v>19135</v>
      </c>
      <c r="S101" s="3">
        <v>18</v>
      </c>
      <c r="T101" s="3">
        <v>19117</v>
      </c>
      <c r="U101" s="4">
        <v>0</v>
      </c>
      <c r="V101" s="4">
        <v>0</v>
      </c>
      <c r="W101" s="4">
        <v>18</v>
      </c>
      <c r="X101" s="4">
        <v>19117</v>
      </c>
      <c r="Y101" s="4">
        <v>0</v>
      </c>
      <c r="Z101" s="4" t="s">
        <v>73</v>
      </c>
      <c r="AA101" s="4" t="s">
        <v>73</v>
      </c>
      <c r="AB101" s="4" t="s">
        <v>73</v>
      </c>
      <c r="AC101" s="4" t="s">
        <v>73</v>
      </c>
      <c r="AD101" s="4" t="s">
        <v>73</v>
      </c>
      <c r="AE101" s="4" t="s">
        <v>73</v>
      </c>
      <c r="AF101" s="4" t="s">
        <v>73</v>
      </c>
      <c r="AG101" s="4">
        <v>4013.516845703125</v>
      </c>
      <c r="AH101" s="4" t="s">
        <v>73</v>
      </c>
      <c r="AI101" s="4" t="s">
        <v>73</v>
      </c>
      <c r="AJ101" s="1" t="s">
        <v>73</v>
      </c>
      <c r="AK101" s="4" t="s">
        <v>73</v>
      </c>
      <c r="AL101" s="4" t="s">
        <v>73</v>
      </c>
      <c r="AM101" s="4" t="s">
        <v>73</v>
      </c>
      <c r="AN101" s="4" t="s">
        <v>73</v>
      </c>
      <c r="AO101" s="4" t="s">
        <v>73</v>
      </c>
      <c r="AP101" s="4" t="s">
        <v>73</v>
      </c>
      <c r="AQ101" s="4" t="s">
        <v>73</v>
      </c>
      <c r="AR101" s="4" t="s">
        <v>73</v>
      </c>
      <c r="AS101" s="4" t="s">
        <v>73</v>
      </c>
      <c r="AT101" s="4" t="s">
        <v>73</v>
      </c>
      <c r="AU101" s="4">
        <v>6286.6046278211807</v>
      </c>
      <c r="AV101" s="4">
        <v>2164.7690490923796</v>
      </c>
      <c r="AW101" s="4">
        <v>2168.6463963835845</v>
      </c>
      <c r="AX101" s="1" t="s">
        <v>73</v>
      </c>
      <c r="AY101" s="1" t="s">
        <v>73</v>
      </c>
      <c r="AZ101" s="4" t="s">
        <v>73</v>
      </c>
      <c r="BA101" s="4" t="s">
        <v>73</v>
      </c>
      <c r="BB101" s="4">
        <v>1.3890365362167358</v>
      </c>
      <c r="BC101" s="4">
        <v>0.86642515659332275</v>
      </c>
      <c r="BD101" s="4" t="s">
        <v>73</v>
      </c>
      <c r="BE101" s="4" t="s">
        <v>73</v>
      </c>
      <c r="BF101" s="4" t="s">
        <v>73</v>
      </c>
      <c r="BG101" s="4" t="s">
        <v>73</v>
      </c>
      <c r="BH101" s="4" t="s">
        <v>73</v>
      </c>
      <c r="BI101" s="4" t="s">
        <v>73</v>
      </c>
      <c r="BJ101" s="4" t="s">
        <v>73</v>
      </c>
      <c r="BK101" s="4" t="s">
        <v>73</v>
      </c>
      <c r="BL101" s="4" t="s">
        <v>73</v>
      </c>
      <c r="BM101" s="4" t="s">
        <v>73</v>
      </c>
      <c r="BN101" s="4" t="s">
        <v>73</v>
      </c>
      <c r="BO101" s="4" t="s">
        <v>73</v>
      </c>
    </row>
    <row r="102" spans="1:67" x14ac:dyDescent="0.35">
      <c r="A102" s="1" t="s">
        <v>142</v>
      </c>
      <c r="B102" s="1" t="s">
        <v>66</v>
      </c>
      <c r="C102" s="1" t="s">
        <v>143</v>
      </c>
      <c r="D102" s="6">
        <f t="shared" si="55"/>
        <v>0.5391089916229248</v>
      </c>
      <c r="E102" s="40">
        <f t="shared" ref="E102" si="60">D102/(D102+D103)</f>
        <v>4.6462069565706893E-2</v>
      </c>
      <c r="F102" s="4">
        <v>0.1347772479057312</v>
      </c>
      <c r="G102" s="1" t="s">
        <v>68</v>
      </c>
      <c r="H102" s="1" t="s">
        <v>69</v>
      </c>
      <c r="I102" s="1" t="s">
        <v>70</v>
      </c>
      <c r="J102" s="1" t="s">
        <v>70</v>
      </c>
      <c r="K102" s="1" t="s">
        <v>71</v>
      </c>
      <c r="L102" s="1" t="s">
        <v>72</v>
      </c>
      <c r="M102" s="4">
        <v>2.695544958114624</v>
      </c>
      <c r="N102" s="4">
        <f t="shared" si="57"/>
        <v>1.7269840240478516</v>
      </c>
      <c r="O102" s="4">
        <f t="shared" si="58"/>
        <v>8.1671036779880524E-2</v>
      </c>
      <c r="P102" s="4">
        <v>0.43174600601196289</v>
      </c>
      <c r="Q102" s="4">
        <v>2.0417759194970131E-2</v>
      </c>
      <c r="R102" s="3">
        <v>17459</v>
      </c>
      <c r="S102" s="3">
        <v>2</v>
      </c>
      <c r="T102" s="3">
        <v>17457</v>
      </c>
      <c r="U102" s="4">
        <v>0</v>
      </c>
      <c r="V102" s="4">
        <v>2</v>
      </c>
      <c r="W102" s="4">
        <v>41</v>
      </c>
      <c r="X102" s="4">
        <v>17416</v>
      </c>
      <c r="Y102" s="4">
        <v>0</v>
      </c>
      <c r="Z102" s="4" t="s">
        <v>73</v>
      </c>
      <c r="AA102" s="4" t="s">
        <v>73</v>
      </c>
      <c r="AB102" s="4" t="s">
        <v>73</v>
      </c>
      <c r="AC102" s="4" t="s">
        <v>73</v>
      </c>
      <c r="AD102" s="4" t="s">
        <v>73</v>
      </c>
      <c r="AE102" s="4" t="s">
        <v>73</v>
      </c>
      <c r="AF102" s="4" t="s">
        <v>73</v>
      </c>
      <c r="AG102" s="4">
        <v>5000</v>
      </c>
      <c r="AH102" s="4" t="s">
        <v>73</v>
      </c>
      <c r="AI102" s="4" t="s">
        <v>73</v>
      </c>
      <c r="AJ102" s="1" t="s">
        <v>144</v>
      </c>
      <c r="AK102" s="4">
        <v>4.8725980250737252E-2</v>
      </c>
      <c r="AL102" s="4" t="s">
        <v>73</v>
      </c>
      <c r="AM102" s="4" t="s">
        <v>73</v>
      </c>
      <c r="AN102" s="4">
        <v>0.12457824789533906</v>
      </c>
      <c r="AO102" s="4">
        <v>0</v>
      </c>
      <c r="AP102" s="4">
        <v>4.6462070329455818</v>
      </c>
      <c r="AQ102" s="4" t="s">
        <v>73</v>
      </c>
      <c r="AR102" s="4" t="s">
        <v>73</v>
      </c>
      <c r="AS102" s="4">
        <v>11.542957529520185</v>
      </c>
      <c r="AT102" s="4">
        <v>0</v>
      </c>
      <c r="AU102" s="4">
        <v>5756.9716796875</v>
      </c>
      <c r="AV102" s="4">
        <v>3452.0552600564065</v>
      </c>
      <c r="AW102" s="4">
        <v>3452.3192976782193</v>
      </c>
      <c r="AX102" s="1" t="s">
        <v>73</v>
      </c>
      <c r="AY102" s="1" t="s">
        <v>73</v>
      </c>
      <c r="AZ102" s="4" t="s">
        <v>73</v>
      </c>
      <c r="BA102" s="4" t="s">
        <v>73</v>
      </c>
      <c r="BB102" s="4">
        <v>0.25912296772003174</v>
      </c>
      <c r="BC102" s="4">
        <v>5.8491427451372147E-2</v>
      </c>
      <c r="BD102" s="4" t="s">
        <v>73</v>
      </c>
      <c r="BE102" s="4" t="s">
        <v>73</v>
      </c>
      <c r="BF102" s="4" t="s">
        <v>73</v>
      </c>
      <c r="BG102" s="4" t="s">
        <v>73</v>
      </c>
      <c r="BH102" s="4" t="s">
        <v>73</v>
      </c>
      <c r="BI102" s="4" t="s">
        <v>73</v>
      </c>
      <c r="BJ102" s="4">
        <v>8.5780306368736958E-2</v>
      </c>
      <c r="BK102" s="4">
        <v>1.1671654132737547E-2</v>
      </c>
      <c r="BL102" s="4" t="s">
        <v>73</v>
      </c>
      <c r="BM102" s="4" t="s">
        <v>73</v>
      </c>
      <c r="BN102" s="4">
        <v>8.0153145097573049</v>
      </c>
      <c r="BO102" s="4">
        <v>1.2770995561338601</v>
      </c>
    </row>
    <row r="103" spans="1:67" x14ac:dyDescent="0.35">
      <c r="A103" s="1" t="s">
        <v>142</v>
      </c>
      <c r="B103" s="1" t="s">
        <v>66</v>
      </c>
      <c r="C103" s="1" t="s">
        <v>144</v>
      </c>
      <c r="D103" s="6">
        <f t="shared" si="55"/>
        <v>11.064097595214843</v>
      </c>
      <c r="E103" s="41"/>
      <c r="F103" s="4">
        <v>2.7660243511199951</v>
      </c>
      <c r="G103" s="1" t="s">
        <v>68</v>
      </c>
      <c r="H103" s="1" t="s">
        <v>69</v>
      </c>
      <c r="I103" s="1" t="s">
        <v>70</v>
      </c>
      <c r="J103" s="1" t="s">
        <v>70</v>
      </c>
      <c r="K103" s="1" t="s">
        <v>71</v>
      </c>
      <c r="L103" s="1" t="s">
        <v>75</v>
      </c>
      <c r="M103" s="4">
        <v>55.320487976074219</v>
      </c>
      <c r="N103" s="4">
        <f t="shared" si="57"/>
        <v>14.81911563873291</v>
      </c>
      <c r="O103" s="4">
        <f t="shared" si="58"/>
        <v>8.0056467056274414</v>
      </c>
      <c r="P103" s="4">
        <v>3.7047789096832275</v>
      </c>
      <c r="Q103" s="4">
        <v>2.0014116764068604</v>
      </c>
      <c r="R103" s="3">
        <v>17459</v>
      </c>
      <c r="S103" s="3">
        <v>41</v>
      </c>
      <c r="T103" s="3">
        <v>17418</v>
      </c>
      <c r="U103" s="4">
        <v>0</v>
      </c>
      <c r="V103" s="4">
        <v>2</v>
      </c>
      <c r="W103" s="4">
        <v>41</v>
      </c>
      <c r="X103" s="4">
        <v>17416</v>
      </c>
      <c r="Y103" s="4">
        <v>0</v>
      </c>
      <c r="Z103" s="4" t="s">
        <v>73</v>
      </c>
      <c r="AA103" s="4" t="s">
        <v>73</v>
      </c>
      <c r="AB103" s="4" t="s">
        <v>73</v>
      </c>
      <c r="AC103" s="4" t="s">
        <v>73</v>
      </c>
      <c r="AD103" s="4" t="s">
        <v>73</v>
      </c>
      <c r="AE103" s="4" t="s">
        <v>73</v>
      </c>
      <c r="AF103" s="4" t="s">
        <v>73</v>
      </c>
      <c r="AG103" s="4">
        <v>3400</v>
      </c>
      <c r="AH103" s="4" t="s">
        <v>73</v>
      </c>
      <c r="AI103" s="4" t="s">
        <v>73</v>
      </c>
      <c r="AJ103" s="1" t="s">
        <v>73</v>
      </c>
      <c r="AK103" s="4" t="s">
        <v>73</v>
      </c>
      <c r="AL103" s="4" t="s">
        <v>73</v>
      </c>
      <c r="AM103" s="4" t="s">
        <v>73</v>
      </c>
      <c r="AN103" s="4" t="s">
        <v>73</v>
      </c>
      <c r="AO103" s="4" t="s">
        <v>73</v>
      </c>
      <c r="AP103" s="4" t="s">
        <v>73</v>
      </c>
      <c r="AQ103" s="4" t="s">
        <v>73</v>
      </c>
      <c r="AR103" s="4" t="s">
        <v>73</v>
      </c>
      <c r="AS103" s="4" t="s">
        <v>73</v>
      </c>
      <c r="AT103" s="4" t="s">
        <v>73</v>
      </c>
      <c r="AU103" s="4">
        <v>3863.1383205506859</v>
      </c>
      <c r="AV103" s="4">
        <v>2648.0921214006567</v>
      </c>
      <c r="AW103" s="4">
        <v>2650.9454860930996</v>
      </c>
      <c r="AX103" s="1" t="s">
        <v>73</v>
      </c>
      <c r="AY103" s="1" t="s">
        <v>73</v>
      </c>
      <c r="AZ103" s="4" t="s">
        <v>73</v>
      </c>
      <c r="BA103" s="4" t="s">
        <v>73</v>
      </c>
      <c r="BB103" s="4">
        <v>3.2197329998016357</v>
      </c>
      <c r="BC103" s="4">
        <v>2.3571877479553223</v>
      </c>
      <c r="BD103" s="4" t="s">
        <v>73</v>
      </c>
      <c r="BE103" s="4" t="s">
        <v>73</v>
      </c>
      <c r="BF103" s="4" t="s">
        <v>73</v>
      </c>
      <c r="BG103" s="4" t="s">
        <v>73</v>
      </c>
      <c r="BH103" s="4" t="s">
        <v>73</v>
      </c>
      <c r="BI103" s="4" t="s">
        <v>73</v>
      </c>
      <c r="BJ103" s="4" t="s">
        <v>73</v>
      </c>
      <c r="BK103" s="4" t="s">
        <v>73</v>
      </c>
      <c r="BL103" s="4" t="s">
        <v>73</v>
      </c>
      <c r="BM103" s="4" t="s">
        <v>73</v>
      </c>
      <c r="BN103" s="4" t="s">
        <v>73</v>
      </c>
      <c r="BO103" s="4" t="s">
        <v>73</v>
      </c>
    </row>
    <row r="104" spans="1:67" x14ac:dyDescent="0.35">
      <c r="A104" s="1" t="s">
        <v>106</v>
      </c>
      <c r="B104" s="1" t="s">
        <v>66</v>
      </c>
      <c r="C104" s="1" t="s">
        <v>107</v>
      </c>
      <c r="D104" s="6">
        <f t="shared" si="55"/>
        <v>8.1414405822753899</v>
      </c>
      <c r="E104" s="40">
        <f t="shared" ref="E104" si="61">D104/(D104+D105)</f>
        <v>0.68899059283678021</v>
      </c>
      <c r="F104" s="4">
        <v>2.0353600978851318</v>
      </c>
      <c r="G104" s="1" t="s">
        <v>68</v>
      </c>
      <c r="H104" s="1" t="s">
        <v>69</v>
      </c>
      <c r="I104" s="1" t="s">
        <v>70</v>
      </c>
      <c r="J104" s="1" t="s">
        <v>70</v>
      </c>
      <c r="K104" s="1" t="s">
        <v>71</v>
      </c>
      <c r="L104" s="1" t="s">
        <v>72</v>
      </c>
      <c r="M104" s="4">
        <v>40.707202911376953</v>
      </c>
      <c r="N104" s="4">
        <f t="shared" si="57"/>
        <v>11.366716384887695</v>
      </c>
      <c r="O104" s="4">
        <f t="shared" si="58"/>
        <v>5.5940184593200684</v>
      </c>
      <c r="P104" s="4">
        <v>2.8416790962219238</v>
      </c>
      <c r="Q104" s="4">
        <v>1.3985046148300171</v>
      </c>
      <c r="R104" s="3">
        <v>17934</v>
      </c>
      <c r="S104" s="3">
        <v>31</v>
      </c>
      <c r="T104" s="3">
        <v>17903</v>
      </c>
      <c r="U104" s="4">
        <v>0</v>
      </c>
      <c r="V104" s="4">
        <v>31</v>
      </c>
      <c r="W104" s="4">
        <v>14</v>
      </c>
      <c r="X104" s="4">
        <v>17889</v>
      </c>
      <c r="Y104" s="4">
        <v>0</v>
      </c>
      <c r="Z104" s="4" t="s">
        <v>73</v>
      </c>
      <c r="AA104" s="4" t="s">
        <v>73</v>
      </c>
      <c r="AB104" s="4" t="s">
        <v>73</v>
      </c>
      <c r="AC104" s="4" t="s">
        <v>73</v>
      </c>
      <c r="AD104" s="4" t="s">
        <v>73</v>
      </c>
      <c r="AE104" s="4" t="s">
        <v>73</v>
      </c>
      <c r="AF104" s="4" t="s">
        <v>73</v>
      </c>
      <c r="AG104" s="4">
        <v>5166.33251953125</v>
      </c>
      <c r="AH104" s="4" t="s">
        <v>73</v>
      </c>
      <c r="AI104" s="4" t="s">
        <v>73</v>
      </c>
      <c r="AJ104" s="1" t="s">
        <v>108</v>
      </c>
      <c r="AK104" s="4">
        <v>2.2153366875964817</v>
      </c>
      <c r="AL104" s="4" t="s">
        <v>73</v>
      </c>
      <c r="AM104" s="4" t="s">
        <v>73</v>
      </c>
      <c r="AN104" s="4">
        <v>3.6302249480057363</v>
      </c>
      <c r="AO104" s="4">
        <v>0.80044842718722697</v>
      </c>
      <c r="AP104" s="4">
        <v>68.899057947567016</v>
      </c>
      <c r="AQ104" s="4" t="s">
        <v>73</v>
      </c>
      <c r="AR104" s="4" t="s">
        <v>73</v>
      </c>
      <c r="AS104" s="4">
        <v>82.584827766761265</v>
      </c>
      <c r="AT104" s="4">
        <v>55.21328812837276</v>
      </c>
      <c r="AU104" s="4">
        <v>9997.8526965725814</v>
      </c>
      <c r="AV104" s="4">
        <v>3119.7261799589278</v>
      </c>
      <c r="AW104" s="4">
        <v>3131.6154362327607</v>
      </c>
      <c r="AX104" s="1" t="s">
        <v>73</v>
      </c>
      <c r="AY104" s="1" t="s">
        <v>73</v>
      </c>
      <c r="AZ104" s="4" t="s">
        <v>73</v>
      </c>
      <c r="BA104" s="4" t="s">
        <v>73</v>
      </c>
      <c r="BB104" s="4">
        <v>2.4224112033843994</v>
      </c>
      <c r="BC104" s="4">
        <v>1.691990852355957</v>
      </c>
      <c r="BD104" s="4" t="s">
        <v>73</v>
      </c>
      <c r="BE104" s="4" t="s">
        <v>73</v>
      </c>
      <c r="BF104" s="4" t="s">
        <v>73</v>
      </c>
      <c r="BG104" s="4" t="s">
        <v>73</v>
      </c>
      <c r="BH104" s="4" t="s">
        <v>73</v>
      </c>
      <c r="BI104" s="4" t="s">
        <v>73</v>
      </c>
      <c r="BJ104" s="4">
        <v>2.9299664626520436</v>
      </c>
      <c r="BK104" s="4">
        <v>1.5007069125409198</v>
      </c>
      <c r="BL104" s="4" t="s">
        <v>73</v>
      </c>
      <c r="BM104" s="4" t="s">
        <v>73</v>
      </c>
      <c r="BN104" s="4">
        <v>75.811447343266749</v>
      </c>
      <c r="BO104" s="4">
        <v>61.986668551867275</v>
      </c>
    </row>
    <row r="105" spans="1:67" x14ac:dyDescent="0.35">
      <c r="A105" s="1" t="s">
        <v>106</v>
      </c>
      <c r="B105" s="1" t="s">
        <v>66</v>
      </c>
      <c r="C105" s="1" t="s">
        <v>108</v>
      </c>
      <c r="D105" s="6">
        <f t="shared" si="55"/>
        <v>3.6750350952148438</v>
      </c>
      <c r="E105" s="41"/>
      <c r="F105" s="4">
        <v>0.9187588095664978</v>
      </c>
      <c r="G105" s="1" t="s">
        <v>68</v>
      </c>
      <c r="H105" s="1" t="s">
        <v>69</v>
      </c>
      <c r="I105" s="1" t="s">
        <v>70</v>
      </c>
      <c r="J105" s="1" t="s">
        <v>70</v>
      </c>
      <c r="K105" s="1" t="s">
        <v>71</v>
      </c>
      <c r="L105" s="1" t="s">
        <v>75</v>
      </c>
      <c r="M105" s="4">
        <v>18.375175476074219</v>
      </c>
      <c r="N105" s="4">
        <f t="shared" si="57"/>
        <v>5.9670848846435547</v>
      </c>
      <c r="O105" s="4">
        <f t="shared" si="58"/>
        <v>2.0623912811279297</v>
      </c>
      <c r="P105" s="4">
        <v>1.4917712211608887</v>
      </c>
      <c r="Q105" s="4">
        <v>0.51559782028198242</v>
      </c>
      <c r="R105" s="3">
        <v>17934</v>
      </c>
      <c r="S105" s="3">
        <v>14</v>
      </c>
      <c r="T105" s="3">
        <v>17920</v>
      </c>
      <c r="U105" s="4">
        <v>0</v>
      </c>
      <c r="V105" s="4">
        <v>31</v>
      </c>
      <c r="W105" s="4">
        <v>14</v>
      </c>
      <c r="X105" s="4">
        <v>17889</v>
      </c>
      <c r="Y105" s="4">
        <v>0</v>
      </c>
      <c r="Z105" s="4" t="s">
        <v>73</v>
      </c>
      <c r="AA105" s="4" t="s">
        <v>73</v>
      </c>
      <c r="AB105" s="4" t="s">
        <v>73</v>
      </c>
      <c r="AC105" s="4" t="s">
        <v>73</v>
      </c>
      <c r="AD105" s="4" t="s">
        <v>73</v>
      </c>
      <c r="AE105" s="4" t="s">
        <v>73</v>
      </c>
      <c r="AF105" s="4" t="s">
        <v>73</v>
      </c>
      <c r="AG105" s="4">
        <v>3459.26171875</v>
      </c>
      <c r="AH105" s="4" t="s">
        <v>73</v>
      </c>
      <c r="AI105" s="4" t="s">
        <v>73</v>
      </c>
      <c r="AJ105" s="1" t="s">
        <v>73</v>
      </c>
      <c r="AK105" s="4" t="s">
        <v>73</v>
      </c>
      <c r="AL105" s="4" t="s">
        <v>73</v>
      </c>
      <c r="AM105" s="4" t="s">
        <v>73</v>
      </c>
      <c r="AN105" s="4" t="s">
        <v>73</v>
      </c>
      <c r="AO105" s="4" t="s">
        <v>73</v>
      </c>
      <c r="AP105" s="4" t="s">
        <v>73</v>
      </c>
      <c r="AQ105" s="4" t="s">
        <v>73</v>
      </c>
      <c r="AR105" s="4" t="s">
        <v>73</v>
      </c>
      <c r="AS105" s="4" t="s">
        <v>73</v>
      </c>
      <c r="AT105" s="4" t="s">
        <v>73</v>
      </c>
      <c r="AU105" s="4">
        <v>5721.825439453125</v>
      </c>
      <c r="AV105" s="4">
        <v>2233.3440725190299</v>
      </c>
      <c r="AW105" s="4">
        <v>2236.0673210490513</v>
      </c>
      <c r="AX105" s="1" t="s">
        <v>73</v>
      </c>
      <c r="AY105" s="1" t="s">
        <v>73</v>
      </c>
      <c r="AZ105" s="4" t="s">
        <v>73</v>
      </c>
      <c r="BA105" s="4" t="s">
        <v>73</v>
      </c>
      <c r="BB105" s="4">
        <v>1.1869747638702393</v>
      </c>
      <c r="BC105" s="4">
        <v>0.69438415765762329</v>
      </c>
      <c r="BD105" s="4" t="s">
        <v>73</v>
      </c>
      <c r="BE105" s="4" t="s">
        <v>73</v>
      </c>
      <c r="BF105" s="4" t="s">
        <v>73</v>
      </c>
      <c r="BG105" s="4" t="s">
        <v>73</v>
      </c>
      <c r="BH105" s="4" t="s">
        <v>73</v>
      </c>
      <c r="BI105" s="4" t="s">
        <v>73</v>
      </c>
      <c r="BJ105" s="4" t="s">
        <v>73</v>
      </c>
      <c r="BK105" s="4" t="s">
        <v>73</v>
      </c>
      <c r="BL105" s="4" t="s">
        <v>73</v>
      </c>
      <c r="BM105" s="4" t="s">
        <v>73</v>
      </c>
      <c r="BN105" s="4" t="s">
        <v>73</v>
      </c>
      <c r="BO105" s="4" t="s">
        <v>73</v>
      </c>
    </row>
    <row r="106" spans="1:67" x14ac:dyDescent="0.35">
      <c r="A106" s="1" t="s">
        <v>76</v>
      </c>
      <c r="B106" s="1" t="s">
        <v>77</v>
      </c>
      <c r="C106" s="1" t="s">
        <v>67</v>
      </c>
      <c r="D106" s="6">
        <f t="shared" si="55"/>
        <v>13.365768432617188</v>
      </c>
      <c r="E106" s="40">
        <f t="shared" ref="E106" si="62">D106/(D106+D107)</f>
        <v>0.64648849821666354</v>
      </c>
      <c r="F106" s="4">
        <v>3.3414421081542969</v>
      </c>
      <c r="G106" s="1" t="s">
        <v>68</v>
      </c>
      <c r="H106" s="1" t="s">
        <v>69</v>
      </c>
      <c r="I106" s="1" t="s">
        <v>70</v>
      </c>
      <c r="J106" s="1" t="s">
        <v>70</v>
      </c>
      <c r="K106" s="1" t="s">
        <v>71</v>
      </c>
      <c r="L106" s="1" t="s">
        <v>72</v>
      </c>
      <c r="M106" s="4">
        <v>66.828842163085938</v>
      </c>
      <c r="N106" s="4">
        <f t="shared" si="57"/>
        <v>17.308349609375</v>
      </c>
      <c r="O106" s="4">
        <f t="shared" si="58"/>
        <v>10.074520111083984</v>
      </c>
      <c r="P106" s="4">
        <v>4.32708740234375</v>
      </c>
      <c r="Q106" s="4">
        <v>2.5186300277709961</v>
      </c>
      <c r="R106" s="3">
        <v>18687</v>
      </c>
      <c r="S106" s="3">
        <v>53</v>
      </c>
      <c r="T106" s="3">
        <v>18634</v>
      </c>
      <c r="U106" s="4">
        <v>0</v>
      </c>
      <c r="V106" s="4">
        <v>53</v>
      </c>
      <c r="W106" s="4">
        <v>29</v>
      </c>
      <c r="X106" s="4">
        <v>18605</v>
      </c>
      <c r="Y106" s="4">
        <v>0</v>
      </c>
      <c r="Z106" s="4" t="s">
        <v>73</v>
      </c>
      <c r="AA106" s="4" t="s">
        <v>73</v>
      </c>
      <c r="AB106" s="4" t="s">
        <v>73</v>
      </c>
      <c r="AC106" s="4" t="s">
        <v>73</v>
      </c>
      <c r="AD106" s="4" t="s">
        <v>73</v>
      </c>
      <c r="AE106" s="4" t="s">
        <v>73</v>
      </c>
      <c r="AF106" s="4" t="s">
        <v>73</v>
      </c>
      <c r="AG106" s="4">
        <v>3397.05859375</v>
      </c>
      <c r="AH106" s="4" t="s">
        <v>73</v>
      </c>
      <c r="AI106" s="4" t="s">
        <v>73</v>
      </c>
      <c r="AJ106" s="1" t="s">
        <v>74</v>
      </c>
      <c r="AK106" s="4">
        <v>1.8287622510713377</v>
      </c>
      <c r="AL106" s="4" t="s">
        <v>73</v>
      </c>
      <c r="AM106" s="4" t="s">
        <v>73</v>
      </c>
      <c r="AN106" s="4">
        <v>2.662211819273173</v>
      </c>
      <c r="AO106" s="4">
        <v>0.99531268286950236</v>
      </c>
      <c r="AP106" s="4">
        <v>64.64884952345254</v>
      </c>
      <c r="AQ106" s="4" t="s">
        <v>73</v>
      </c>
      <c r="AR106" s="4" t="s">
        <v>73</v>
      </c>
      <c r="AS106" s="4">
        <v>75.064500781863487</v>
      </c>
      <c r="AT106" s="4">
        <v>54.23319826504158</v>
      </c>
      <c r="AU106" s="4">
        <v>3597.1698988428657</v>
      </c>
      <c r="AV106" s="4">
        <v>3040.8923114753275</v>
      </c>
      <c r="AW106" s="4">
        <v>3042.470023902717</v>
      </c>
      <c r="AX106" s="1" t="s">
        <v>73</v>
      </c>
      <c r="AY106" s="1" t="s">
        <v>73</v>
      </c>
      <c r="AZ106" s="4" t="s">
        <v>73</v>
      </c>
      <c r="BA106" s="4" t="s">
        <v>73</v>
      </c>
      <c r="BB106" s="4">
        <v>3.8204870223999023</v>
      </c>
      <c r="BC106" s="4">
        <v>2.904371976852417</v>
      </c>
      <c r="BD106" s="4" t="s">
        <v>73</v>
      </c>
      <c r="BE106" s="4" t="s">
        <v>73</v>
      </c>
      <c r="BF106" s="4" t="s">
        <v>73</v>
      </c>
      <c r="BG106" s="4" t="s">
        <v>73</v>
      </c>
      <c r="BH106" s="4" t="s">
        <v>73</v>
      </c>
      <c r="BI106" s="4" t="s">
        <v>73</v>
      </c>
      <c r="BJ106" s="4">
        <v>2.2506672656797386</v>
      </c>
      <c r="BK106" s="4">
        <v>1.406857236462937</v>
      </c>
      <c r="BL106" s="4" t="s">
        <v>73</v>
      </c>
      <c r="BM106" s="4" t="s">
        <v>73</v>
      </c>
      <c r="BN106" s="4">
        <v>69.921412692231684</v>
      </c>
      <c r="BO106" s="4">
        <v>59.376286354673383</v>
      </c>
    </row>
    <row r="107" spans="1:67" x14ac:dyDescent="0.35">
      <c r="A107" s="1" t="s">
        <v>76</v>
      </c>
      <c r="B107" s="1" t="s">
        <v>77</v>
      </c>
      <c r="C107" s="1" t="s">
        <v>74</v>
      </c>
      <c r="D107" s="6">
        <f t="shared" si="55"/>
        <v>7.3086418151855472</v>
      </c>
      <c r="E107" s="41"/>
      <c r="F107" s="4">
        <v>1.8271604776382446</v>
      </c>
      <c r="G107" s="1" t="s">
        <v>68</v>
      </c>
      <c r="H107" s="1" t="s">
        <v>69</v>
      </c>
      <c r="I107" s="1" t="s">
        <v>70</v>
      </c>
      <c r="J107" s="1" t="s">
        <v>70</v>
      </c>
      <c r="K107" s="1" t="s">
        <v>71</v>
      </c>
      <c r="L107" s="1" t="s">
        <v>75</v>
      </c>
      <c r="M107" s="4">
        <v>36.543209075927734</v>
      </c>
      <c r="N107" s="4">
        <f t="shared" si="57"/>
        <v>10.314022064208984</v>
      </c>
      <c r="O107" s="4">
        <f t="shared" si="58"/>
        <v>4.9537677764892578</v>
      </c>
      <c r="P107" s="4">
        <v>2.5785055160522461</v>
      </c>
      <c r="Q107" s="4">
        <v>1.2384419441223145</v>
      </c>
      <c r="R107" s="3">
        <v>18687</v>
      </c>
      <c r="S107" s="3">
        <v>29</v>
      </c>
      <c r="T107" s="3">
        <v>18658</v>
      </c>
      <c r="U107" s="4">
        <v>0</v>
      </c>
      <c r="V107" s="4">
        <v>53</v>
      </c>
      <c r="W107" s="4">
        <v>29</v>
      </c>
      <c r="X107" s="4">
        <v>18605</v>
      </c>
      <c r="Y107" s="4">
        <v>0</v>
      </c>
      <c r="Z107" s="4" t="s">
        <v>73</v>
      </c>
      <c r="AA107" s="4" t="s">
        <v>73</v>
      </c>
      <c r="AB107" s="4" t="s">
        <v>73</v>
      </c>
      <c r="AC107" s="4" t="s">
        <v>73</v>
      </c>
      <c r="AD107" s="4" t="s">
        <v>73</v>
      </c>
      <c r="AE107" s="4" t="s">
        <v>73</v>
      </c>
      <c r="AF107" s="4" t="s">
        <v>73</v>
      </c>
      <c r="AG107" s="4">
        <v>4000</v>
      </c>
      <c r="AH107" s="4" t="s">
        <v>73</v>
      </c>
      <c r="AI107" s="4" t="s">
        <v>73</v>
      </c>
      <c r="AJ107" s="1" t="s">
        <v>73</v>
      </c>
      <c r="AK107" s="4" t="s">
        <v>73</v>
      </c>
      <c r="AL107" s="4" t="s">
        <v>73</v>
      </c>
      <c r="AM107" s="4" t="s">
        <v>73</v>
      </c>
      <c r="AN107" s="4" t="s">
        <v>73</v>
      </c>
      <c r="AO107" s="4" t="s">
        <v>73</v>
      </c>
      <c r="AP107" s="4" t="s">
        <v>73</v>
      </c>
      <c r="AQ107" s="4" t="s">
        <v>73</v>
      </c>
      <c r="AR107" s="4" t="s">
        <v>73</v>
      </c>
      <c r="AS107" s="4" t="s">
        <v>73</v>
      </c>
      <c r="AT107" s="4" t="s">
        <v>73</v>
      </c>
      <c r="AU107" s="4">
        <v>5550.0121733566812</v>
      </c>
      <c r="AV107" s="4">
        <v>2658.6393829813492</v>
      </c>
      <c r="AW107" s="4">
        <v>2663.1264494404504</v>
      </c>
      <c r="AX107" s="1" t="s">
        <v>73</v>
      </c>
      <c r="AY107" s="1" t="s">
        <v>73</v>
      </c>
      <c r="AZ107" s="4" t="s">
        <v>73</v>
      </c>
      <c r="BA107" s="4" t="s">
        <v>73</v>
      </c>
      <c r="BB107" s="4">
        <v>2.1871936321258545</v>
      </c>
      <c r="BC107" s="4">
        <v>1.5090936422348022</v>
      </c>
      <c r="BD107" s="4" t="s">
        <v>73</v>
      </c>
      <c r="BE107" s="4" t="s">
        <v>73</v>
      </c>
      <c r="BF107" s="4" t="s">
        <v>73</v>
      </c>
      <c r="BG107" s="4" t="s">
        <v>73</v>
      </c>
      <c r="BH107" s="4" t="s">
        <v>73</v>
      </c>
      <c r="BI107" s="4" t="s">
        <v>73</v>
      </c>
      <c r="BJ107" s="4" t="s">
        <v>73</v>
      </c>
      <c r="BK107" s="4" t="s">
        <v>73</v>
      </c>
      <c r="BL107" s="4" t="s">
        <v>73</v>
      </c>
      <c r="BM107" s="4" t="s">
        <v>73</v>
      </c>
      <c r="BN107" s="4" t="s">
        <v>73</v>
      </c>
      <c r="BO107" s="4" t="s">
        <v>73</v>
      </c>
    </row>
    <row r="108" spans="1:67" x14ac:dyDescent="0.35">
      <c r="A108" s="1" t="s">
        <v>127</v>
      </c>
      <c r="B108" s="1" t="s">
        <v>77</v>
      </c>
      <c r="C108" s="1" t="s">
        <v>125</v>
      </c>
      <c r="D108" s="6">
        <f t="shared" si="55"/>
        <v>0.26482918262481692</v>
      </c>
      <c r="E108" s="40">
        <f t="shared" ref="E108" si="63">D108/(D108+D109)</f>
        <v>4.5430121937364051E-2</v>
      </c>
      <c r="F108" s="4">
        <v>6.6207297146320343E-2</v>
      </c>
      <c r="G108" s="1" t="s">
        <v>68</v>
      </c>
      <c r="H108" s="1" t="s">
        <v>69</v>
      </c>
      <c r="I108" s="1" t="s">
        <v>70</v>
      </c>
      <c r="J108" s="1" t="s">
        <v>70</v>
      </c>
      <c r="K108" s="1" t="s">
        <v>71</v>
      </c>
      <c r="L108" s="1" t="s">
        <v>72</v>
      </c>
      <c r="M108" s="4">
        <v>1.3241459131240845</v>
      </c>
      <c r="N108" s="4">
        <f t="shared" si="57"/>
        <v>1.2649586200714111</v>
      </c>
      <c r="O108" s="4">
        <f t="shared" si="58"/>
        <v>1.1122526600956917E-2</v>
      </c>
      <c r="P108" s="4">
        <v>0.31623965501785278</v>
      </c>
      <c r="Q108" s="4">
        <v>2.7806316502392292E-3</v>
      </c>
      <c r="R108" s="3">
        <v>17770</v>
      </c>
      <c r="S108" s="3">
        <v>1</v>
      </c>
      <c r="T108" s="3">
        <v>17769</v>
      </c>
      <c r="U108" s="4">
        <v>0</v>
      </c>
      <c r="V108" s="4">
        <v>1</v>
      </c>
      <c r="W108" s="4">
        <v>21</v>
      </c>
      <c r="X108" s="4">
        <v>17748</v>
      </c>
      <c r="Y108" s="4">
        <v>0</v>
      </c>
      <c r="Z108" s="4" t="s">
        <v>73</v>
      </c>
      <c r="AA108" s="4" t="s">
        <v>73</v>
      </c>
      <c r="AB108" s="4" t="s">
        <v>73</v>
      </c>
      <c r="AC108" s="4" t="s">
        <v>73</v>
      </c>
      <c r="AD108" s="4" t="s">
        <v>73</v>
      </c>
      <c r="AE108" s="4" t="s">
        <v>73</v>
      </c>
      <c r="AF108" s="4" t="s">
        <v>73</v>
      </c>
      <c r="AG108" s="4">
        <v>6041.73974609375</v>
      </c>
      <c r="AH108" s="4" t="s">
        <v>73</v>
      </c>
      <c r="AI108" s="4" t="s">
        <v>73</v>
      </c>
      <c r="AJ108" s="1" t="s">
        <v>126</v>
      </c>
      <c r="AK108" s="4">
        <v>4.759224361180929E-2</v>
      </c>
      <c r="AL108" s="4" t="s">
        <v>73</v>
      </c>
      <c r="AM108" s="4" t="s">
        <v>73</v>
      </c>
      <c r="AN108" s="4">
        <v>0.16211520570974017</v>
      </c>
      <c r="AO108" s="4">
        <v>0</v>
      </c>
      <c r="AP108" s="4">
        <v>4.5430122170172194</v>
      </c>
      <c r="AQ108" s="4" t="s">
        <v>73</v>
      </c>
      <c r="AR108" s="4" t="s">
        <v>73</v>
      </c>
      <c r="AS108" s="4">
        <v>14.978386343273259</v>
      </c>
      <c r="AT108" s="4">
        <v>0</v>
      </c>
      <c r="AU108" s="4">
        <v>10218.0615234375</v>
      </c>
      <c r="AV108" s="4">
        <v>2796.7693421780691</v>
      </c>
      <c r="AW108" s="4">
        <v>2797.1869725765619</v>
      </c>
      <c r="AX108" s="1" t="s">
        <v>73</v>
      </c>
      <c r="AY108" s="1" t="s">
        <v>73</v>
      </c>
      <c r="AZ108" s="4" t="s">
        <v>73</v>
      </c>
      <c r="BA108" s="4" t="s">
        <v>73</v>
      </c>
      <c r="BB108" s="4">
        <v>0.16479687392711639</v>
      </c>
      <c r="BC108" s="4">
        <v>1.7941810190677643E-2</v>
      </c>
      <c r="BD108" s="4" t="s">
        <v>73</v>
      </c>
      <c r="BE108" s="4" t="s">
        <v>73</v>
      </c>
      <c r="BF108" s="4" t="s">
        <v>73</v>
      </c>
      <c r="BG108" s="4" t="s">
        <v>73</v>
      </c>
      <c r="BH108" s="4" t="s">
        <v>73</v>
      </c>
      <c r="BI108" s="4" t="s">
        <v>73</v>
      </c>
      <c r="BJ108" s="4">
        <v>0.10138743310283203</v>
      </c>
      <c r="BK108" s="4">
        <v>0</v>
      </c>
      <c r="BL108" s="4" t="s">
        <v>73</v>
      </c>
      <c r="BM108" s="4" t="s">
        <v>73</v>
      </c>
      <c r="BN108" s="4">
        <v>9.4448495276136573</v>
      </c>
      <c r="BO108" s="4">
        <v>0</v>
      </c>
    </row>
    <row r="109" spans="1:67" x14ac:dyDescent="0.35">
      <c r="A109" s="1" t="s">
        <v>127</v>
      </c>
      <c r="B109" s="1" t="s">
        <v>77</v>
      </c>
      <c r="C109" s="1" t="s">
        <v>126</v>
      </c>
      <c r="D109" s="6">
        <f t="shared" si="55"/>
        <v>5.5645450592041019</v>
      </c>
      <c r="E109" s="41"/>
      <c r="F109" s="4">
        <v>1.3911362886428833</v>
      </c>
      <c r="G109" s="1" t="s">
        <v>68</v>
      </c>
      <c r="H109" s="1" t="s">
        <v>69</v>
      </c>
      <c r="I109" s="1" t="s">
        <v>70</v>
      </c>
      <c r="J109" s="1" t="s">
        <v>70</v>
      </c>
      <c r="K109" s="1" t="s">
        <v>71</v>
      </c>
      <c r="L109" s="1" t="s">
        <v>75</v>
      </c>
      <c r="M109" s="4">
        <v>27.822725296020508</v>
      </c>
      <c r="N109" s="4">
        <f t="shared" si="57"/>
        <v>8.3102893829345703</v>
      </c>
      <c r="O109" s="4">
        <f t="shared" si="58"/>
        <v>3.5033061504364014</v>
      </c>
      <c r="P109" s="4">
        <v>2.0775723457336426</v>
      </c>
      <c r="Q109" s="4">
        <v>0.87582653760910034</v>
      </c>
      <c r="R109" s="3">
        <v>17770</v>
      </c>
      <c r="S109" s="3">
        <v>21</v>
      </c>
      <c r="T109" s="3">
        <v>17749</v>
      </c>
      <c r="U109" s="4">
        <v>0</v>
      </c>
      <c r="V109" s="4">
        <v>1</v>
      </c>
      <c r="W109" s="4">
        <v>21</v>
      </c>
      <c r="X109" s="4">
        <v>17748</v>
      </c>
      <c r="Y109" s="4">
        <v>0</v>
      </c>
      <c r="Z109" s="4" t="s">
        <v>73</v>
      </c>
      <c r="AA109" s="4" t="s">
        <v>73</v>
      </c>
      <c r="AB109" s="4" t="s">
        <v>73</v>
      </c>
      <c r="AC109" s="4" t="s">
        <v>73</v>
      </c>
      <c r="AD109" s="4" t="s">
        <v>73</v>
      </c>
      <c r="AE109" s="4" t="s">
        <v>73</v>
      </c>
      <c r="AF109" s="4" t="s">
        <v>73</v>
      </c>
      <c r="AG109" s="4">
        <v>4013.516845703125</v>
      </c>
      <c r="AH109" s="4" t="s">
        <v>73</v>
      </c>
      <c r="AI109" s="4" t="s">
        <v>73</v>
      </c>
      <c r="AJ109" s="1" t="s">
        <v>73</v>
      </c>
      <c r="AK109" s="4" t="s">
        <v>73</v>
      </c>
      <c r="AL109" s="4" t="s">
        <v>73</v>
      </c>
      <c r="AM109" s="4" t="s">
        <v>73</v>
      </c>
      <c r="AN109" s="4" t="s">
        <v>73</v>
      </c>
      <c r="AO109" s="4" t="s">
        <v>73</v>
      </c>
      <c r="AP109" s="4" t="s">
        <v>73</v>
      </c>
      <c r="AQ109" s="4" t="s">
        <v>73</v>
      </c>
      <c r="AR109" s="4" t="s">
        <v>73</v>
      </c>
      <c r="AS109" s="4" t="s">
        <v>73</v>
      </c>
      <c r="AT109" s="4" t="s">
        <v>73</v>
      </c>
      <c r="AU109" s="4">
        <v>5885.5430733816966</v>
      </c>
      <c r="AV109" s="4">
        <v>2153.8547482194749</v>
      </c>
      <c r="AW109" s="4">
        <v>2158.2647344225265</v>
      </c>
      <c r="AX109" s="1" t="s">
        <v>73</v>
      </c>
      <c r="AY109" s="1" t="s">
        <v>73</v>
      </c>
      <c r="AZ109" s="4" t="s">
        <v>73</v>
      </c>
      <c r="BA109" s="4" t="s">
        <v>73</v>
      </c>
      <c r="BB109" s="4">
        <v>1.7168997526168823</v>
      </c>
      <c r="BC109" s="4">
        <v>1.1095302104949951</v>
      </c>
      <c r="BD109" s="4" t="s">
        <v>73</v>
      </c>
      <c r="BE109" s="4" t="s">
        <v>73</v>
      </c>
      <c r="BF109" s="4" t="s">
        <v>73</v>
      </c>
      <c r="BG109" s="4" t="s">
        <v>73</v>
      </c>
      <c r="BH109" s="4" t="s">
        <v>73</v>
      </c>
      <c r="BI109" s="4" t="s">
        <v>73</v>
      </c>
      <c r="BJ109" s="4" t="s">
        <v>73</v>
      </c>
      <c r="BK109" s="4" t="s">
        <v>73</v>
      </c>
      <c r="BL109" s="4" t="s">
        <v>73</v>
      </c>
      <c r="BM109" s="4" t="s">
        <v>73</v>
      </c>
      <c r="BN109" s="4" t="s">
        <v>73</v>
      </c>
      <c r="BO109" s="4" t="s">
        <v>73</v>
      </c>
    </row>
    <row r="110" spans="1:67" x14ac:dyDescent="0.35">
      <c r="A110" s="1" t="s">
        <v>145</v>
      </c>
      <c r="B110" s="1" t="s">
        <v>77</v>
      </c>
      <c r="C110" s="1" t="s">
        <v>143</v>
      </c>
      <c r="D110" s="6">
        <f t="shared" si="55"/>
        <v>3.2992568969726563</v>
      </c>
      <c r="E110" s="40">
        <f t="shared" ref="E110" si="64">D110/(D110+D111)</f>
        <v>0.19385681642820549</v>
      </c>
      <c r="F110" s="4">
        <v>0.82481426000595093</v>
      </c>
      <c r="G110" s="1" t="s">
        <v>68</v>
      </c>
      <c r="H110" s="1" t="s">
        <v>69</v>
      </c>
      <c r="I110" s="1" t="s">
        <v>70</v>
      </c>
      <c r="J110" s="1" t="s">
        <v>70</v>
      </c>
      <c r="K110" s="1" t="s">
        <v>71</v>
      </c>
      <c r="L110" s="1" t="s">
        <v>72</v>
      </c>
      <c r="M110" s="4">
        <v>16.496284484863281</v>
      </c>
      <c r="N110" s="4">
        <f t="shared" si="57"/>
        <v>5.4488248825073242</v>
      </c>
      <c r="O110" s="4">
        <f t="shared" si="58"/>
        <v>1.8069449663162231</v>
      </c>
      <c r="P110" s="4">
        <v>1.3622062206268311</v>
      </c>
      <c r="Q110" s="4">
        <v>0.45173624157905579</v>
      </c>
      <c r="R110" s="3">
        <v>18549</v>
      </c>
      <c r="S110" s="3">
        <v>13</v>
      </c>
      <c r="T110" s="3">
        <v>18536</v>
      </c>
      <c r="U110" s="4">
        <v>0</v>
      </c>
      <c r="V110" s="4">
        <v>13</v>
      </c>
      <c r="W110" s="4">
        <v>54</v>
      </c>
      <c r="X110" s="4">
        <v>18482</v>
      </c>
      <c r="Y110" s="4">
        <v>0</v>
      </c>
      <c r="Z110" s="4" t="s">
        <v>73</v>
      </c>
      <c r="AA110" s="4" t="s">
        <v>73</v>
      </c>
      <c r="AB110" s="4" t="s">
        <v>73</v>
      </c>
      <c r="AC110" s="4" t="s">
        <v>73</v>
      </c>
      <c r="AD110" s="4" t="s">
        <v>73</v>
      </c>
      <c r="AE110" s="4" t="s">
        <v>73</v>
      </c>
      <c r="AF110" s="4" t="s">
        <v>73</v>
      </c>
      <c r="AG110" s="4">
        <v>5000</v>
      </c>
      <c r="AH110" s="4" t="s">
        <v>73</v>
      </c>
      <c r="AI110" s="4" t="s">
        <v>73</v>
      </c>
      <c r="AJ110" s="1" t="s">
        <v>144</v>
      </c>
      <c r="AK110" s="4">
        <v>0.2404744361537261</v>
      </c>
      <c r="AL110" s="4" t="s">
        <v>73</v>
      </c>
      <c r="AM110" s="4" t="s">
        <v>73</v>
      </c>
      <c r="AN110" s="4">
        <v>0.38802760193465247</v>
      </c>
      <c r="AO110" s="4">
        <v>9.2921270372799736E-2</v>
      </c>
      <c r="AP110" s="4">
        <v>19.385682537671034</v>
      </c>
      <c r="AQ110" s="4" t="s">
        <v>73</v>
      </c>
      <c r="AR110" s="4" t="s">
        <v>73</v>
      </c>
      <c r="AS110" s="4">
        <v>28.974673170736509</v>
      </c>
      <c r="AT110" s="4">
        <v>9.7966919046055612</v>
      </c>
      <c r="AU110" s="4">
        <v>5542.3243314302881</v>
      </c>
      <c r="AV110" s="4">
        <v>3441.0591480187627</v>
      </c>
      <c r="AW110" s="4">
        <v>3442.5318121723203</v>
      </c>
      <c r="AX110" s="1" t="s">
        <v>73</v>
      </c>
      <c r="AY110" s="1" t="s">
        <v>73</v>
      </c>
      <c r="AZ110" s="4" t="s">
        <v>73</v>
      </c>
      <c r="BA110" s="4" t="s">
        <v>73</v>
      </c>
      <c r="BB110" s="4">
        <v>1.0756089687347412</v>
      </c>
      <c r="BC110" s="4">
        <v>0.6164623498916626</v>
      </c>
      <c r="BD110" s="4" t="s">
        <v>73</v>
      </c>
      <c r="BE110" s="4" t="s">
        <v>73</v>
      </c>
      <c r="BF110" s="4" t="s">
        <v>73</v>
      </c>
      <c r="BG110" s="4" t="s">
        <v>73</v>
      </c>
      <c r="BH110" s="4" t="s">
        <v>73</v>
      </c>
      <c r="BI110" s="4" t="s">
        <v>73</v>
      </c>
      <c r="BJ110" s="4">
        <v>0.31494940821739714</v>
      </c>
      <c r="BK110" s="4">
        <v>0.16599946409005509</v>
      </c>
      <c r="BL110" s="4" t="s">
        <v>73</v>
      </c>
      <c r="BM110" s="4" t="s">
        <v>73</v>
      </c>
      <c r="BN110" s="4">
        <v>24.225563849175014</v>
      </c>
      <c r="BO110" s="4">
        <v>14.545801226167054</v>
      </c>
    </row>
    <row r="111" spans="1:67" x14ac:dyDescent="0.35">
      <c r="A111" s="1" t="s">
        <v>145</v>
      </c>
      <c r="B111" s="1" t="s">
        <v>77</v>
      </c>
      <c r="C111" s="1" t="s">
        <v>144</v>
      </c>
      <c r="D111" s="6">
        <f t="shared" si="55"/>
        <v>13.719783020019531</v>
      </c>
      <c r="E111" s="41"/>
      <c r="F111" s="4">
        <v>3.429945707321167</v>
      </c>
      <c r="G111" s="1" t="s">
        <v>68</v>
      </c>
      <c r="H111" s="1" t="s">
        <v>69</v>
      </c>
      <c r="I111" s="1" t="s">
        <v>70</v>
      </c>
      <c r="J111" s="1" t="s">
        <v>70</v>
      </c>
      <c r="K111" s="1" t="s">
        <v>71</v>
      </c>
      <c r="L111" s="1" t="s">
        <v>75</v>
      </c>
      <c r="M111" s="4">
        <v>68.598915100097656</v>
      </c>
      <c r="N111" s="4">
        <f t="shared" si="57"/>
        <v>17.726131439208984</v>
      </c>
      <c r="O111" s="4">
        <f t="shared" si="58"/>
        <v>10.369735717773438</v>
      </c>
      <c r="P111" s="4">
        <v>4.4315328598022461</v>
      </c>
      <c r="Q111" s="4">
        <v>2.5924339294433594</v>
      </c>
      <c r="R111" s="3">
        <v>18549</v>
      </c>
      <c r="S111" s="3">
        <v>54</v>
      </c>
      <c r="T111" s="3">
        <v>18495</v>
      </c>
      <c r="U111" s="4">
        <v>0</v>
      </c>
      <c r="V111" s="4">
        <v>13</v>
      </c>
      <c r="W111" s="4">
        <v>54</v>
      </c>
      <c r="X111" s="4">
        <v>18482</v>
      </c>
      <c r="Y111" s="4">
        <v>0</v>
      </c>
      <c r="Z111" s="4" t="s">
        <v>73</v>
      </c>
      <c r="AA111" s="4" t="s">
        <v>73</v>
      </c>
      <c r="AB111" s="4" t="s">
        <v>73</v>
      </c>
      <c r="AC111" s="4" t="s">
        <v>73</v>
      </c>
      <c r="AD111" s="4" t="s">
        <v>73</v>
      </c>
      <c r="AE111" s="4" t="s">
        <v>73</v>
      </c>
      <c r="AF111" s="4" t="s">
        <v>73</v>
      </c>
      <c r="AG111" s="4">
        <v>3400</v>
      </c>
      <c r="AH111" s="4" t="s">
        <v>73</v>
      </c>
      <c r="AI111" s="4" t="s">
        <v>73</v>
      </c>
      <c r="AJ111" s="1" t="s">
        <v>73</v>
      </c>
      <c r="AK111" s="4" t="s">
        <v>73</v>
      </c>
      <c r="AL111" s="4" t="s">
        <v>73</v>
      </c>
      <c r="AM111" s="4" t="s">
        <v>73</v>
      </c>
      <c r="AN111" s="4" t="s">
        <v>73</v>
      </c>
      <c r="AO111" s="4" t="s">
        <v>73</v>
      </c>
      <c r="AP111" s="4" t="s">
        <v>73</v>
      </c>
      <c r="AQ111" s="4" t="s">
        <v>73</v>
      </c>
      <c r="AR111" s="4" t="s">
        <v>73</v>
      </c>
      <c r="AS111" s="4" t="s">
        <v>73</v>
      </c>
      <c r="AT111" s="4" t="s">
        <v>73</v>
      </c>
      <c r="AU111" s="4">
        <v>3909.6140227141204</v>
      </c>
      <c r="AV111" s="4">
        <v>2667.5005801161419</v>
      </c>
      <c r="AW111" s="4">
        <v>2671.1166308951647</v>
      </c>
      <c r="AX111" s="1" t="s">
        <v>73</v>
      </c>
      <c r="AY111" s="1" t="s">
        <v>73</v>
      </c>
      <c r="AZ111" s="4" t="s">
        <v>73</v>
      </c>
      <c r="BA111" s="4" t="s">
        <v>73</v>
      </c>
      <c r="BB111" s="4">
        <v>3.9169189929962158</v>
      </c>
      <c r="BC111" s="4">
        <v>2.9852674007415771</v>
      </c>
      <c r="BD111" s="4" t="s">
        <v>73</v>
      </c>
      <c r="BE111" s="4" t="s">
        <v>73</v>
      </c>
      <c r="BF111" s="4" t="s">
        <v>73</v>
      </c>
      <c r="BG111" s="4" t="s">
        <v>73</v>
      </c>
      <c r="BH111" s="4" t="s">
        <v>73</v>
      </c>
      <c r="BI111" s="4" t="s">
        <v>73</v>
      </c>
      <c r="BJ111" s="4" t="s">
        <v>73</v>
      </c>
      <c r="BK111" s="4" t="s">
        <v>73</v>
      </c>
      <c r="BL111" s="4" t="s">
        <v>73</v>
      </c>
      <c r="BM111" s="4" t="s">
        <v>73</v>
      </c>
      <c r="BN111" s="4" t="s">
        <v>73</v>
      </c>
      <c r="BO111" s="4" t="s">
        <v>73</v>
      </c>
    </row>
    <row r="112" spans="1:67" x14ac:dyDescent="0.35">
      <c r="A112" s="1" t="s">
        <v>109</v>
      </c>
      <c r="B112" s="1" t="s">
        <v>77</v>
      </c>
      <c r="C112" s="1" t="s">
        <v>107</v>
      </c>
      <c r="D112" s="6">
        <f t="shared" si="55"/>
        <v>10.363841247558593</v>
      </c>
      <c r="E112" s="40">
        <f t="shared" ref="E112" si="65">D112/(D112+D113)</f>
        <v>0.66083437984583893</v>
      </c>
      <c r="F112" s="4">
        <v>2.5909602642059326</v>
      </c>
      <c r="G112" s="1" t="s">
        <v>68</v>
      </c>
      <c r="H112" s="1" t="s">
        <v>69</v>
      </c>
      <c r="I112" s="1" t="s">
        <v>70</v>
      </c>
      <c r="J112" s="1" t="s">
        <v>70</v>
      </c>
      <c r="K112" s="1" t="s">
        <v>71</v>
      </c>
      <c r="L112" s="1" t="s">
        <v>72</v>
      </c>
      <c r="M112" s="4">
        <v>51.819206237792969</v>
      </c>
      <c r="N112" s="4">
        <f t="shared" si="57"/>
        <v>14.08610725402832</v>
      </c>
      <c r="O112" s="4">
        <f t="shared" si="58"/>
        <v>7.3646645545959473</v>
      </c>
      <c r="P112" s="4">
        <v>3.5215268135070801</v>
      </c>
      <c r="Q112" s="4">
        <v>1.8411661386489868</v>
      </c>
      <c r="R112" s="3">
        <v>16819</v>
      </c>
      <c r="S112" s="3">
        <v>37</v>
      </c>
      <c r="T112" s="3">
        <v>16782</v>
      </c>
      <c r="U112" s="4">
        <v>0</v>
      </c>
      <c r="V112" s="4">
        <v>37</v>
      </c>
      <c r="W112" s="4">
        <v>19</v>
      </c>
      <c r="X112" s="4">
        <v>16763</v>
      </c>
      <c r="Y112" s="4">
        <v>0</v>
      </c>
      <c r="Z112" s="4" t="s">
        <v>73</v>
      </c>
      <c r="AA112" s="4" t="s">
        <v>73</v>
      </c>
      <c r="AB112" s="4" t="s">
        <v>73</v>
      </c>
      <c r="AC112" s="4" t="s">
        <v>73</v>
      </c>
      <c r="AD112" s="4" t="s">
        <v>73</v>
      </c>
      <c r="AE112" s="4" t="s">
        <v>73</v>
      </c>
      <c r="AF112" s="4" t="s">
        <v>73</v>
      </c>
      <c r="AG112" s="4">
        <v>5166.33251953125</v>
      </c>
      <c r="AH112" s="4" t="s">
        <v>73</v>
      </c>
      <c r="AI112" s="4" t="s">
        <v>73</v>
      </c>
      <c r="AJ112" s="1" t="s">
        <v>108</v>
      </c>
      <c r="AK112" s="4">
        <v>1.948412044922966</v>
      </c>
      <c r="AL112" s="4" t="s">
        <v>73</v>
      </c>
      <c r="AM112" s="4" t="s">
        <v>73</v>
      </c>
      <c r="AN112" s="4">
        <v>3.0362572726077612</v>
      </c>
      <c r="AO112" s="4">
        <v>0.86056681723817063</v>
      </c>
      <c r="AP112" s="4">
        <v>66.083437973944129</v>
      </c>
      <c r="AQ112" s="4" t="s">
        <v>73</v>
      </c>
      <c r="AR112" s="4" t="s">
        <v>73</v>
      </c>
      <c r="AS112" s="4">
        <v>78.59728257142956</v>
      </c>
      <c r="AT112" s="4">
        <v>53.569593376458691</v>
      </c>
      <c r="AU112" s="4">
        <v>10107.269716005068</v>
      </c>
      <c r="AV112" s="4">
        <v>3029.7895772872812</v>
      </c>
      <c r="AW112" s="4">
        <v>3045.3592761476507</v>
      </c>
      <c r="AX112" s="1" t="s">
        <v>73</v>
      </c>
      <c r="AY112" s="1" t="s">
        <v>73</v>
      </c>
      <c r="AZ112" s="4" t="s">
        <v>73</v>
      </c>
      <c r="BA112" s="4" t="s">
        <v>73</v>
      </c>
      <c r="BB112" s="4">
        <v>3.0396354198455811</v>
      </c>
      <c r="BC112" s="4">
        <v>2.1889176368713379</v>
      </c>
      <c r="BD112" s="4" t="s">
        <v>73</v>
      </c>
      <c r="BE112" s="4" t="s">
        <v>73</v>
      </c>
      <c r="BF112" s="4" t="s">
        <v>73</v>
      </c>
      <c r="BG112" s="4" t="s">
        <v>73</v>
      </c>
      <c r="BH112" s="4" t="s">
        <v>73</v>
      </c>
      <c r="BI112" s="4" t="s">
        <v>73</v>
      </c>
      <c r="BJ112" s="4">
        <v>2.4984161241817819</v>
      </c>
      <c r="BK112" s="4">
        <v>1.3984079656641504</v>
      </c>
      <c r="BL112" s="4" t="s">
        <v>73</v>
      </c>
      <c r="BM112" s="4" t="s">
        <v>73</v>
      </c>
      <c r="BN112" s="4">
        <v>72.410317387181891</v>
      </c>
      <c r="BO112" s="4">
        <v>59.756558560706367</v>
      </c>
    </row>
    <row r="113" spans="1:67" x14ac:dyDescent="0.35">
      <c r="A113" s="1" t="s">
        <v>109</v>
      </c>
      <c r="B113" s="1" t="s">
        <v>77</v>
      </c>
      <c r="C113" s="1" t="s">
        <v>108</v>
      </c>
      <c r="D113" s="6">
        <f t="shared" si="55"/>
        <v>5.3191219329833981</v>
      </c>
      <c r="E113" s="41"/>
      <c r="F113" s="4">
        <v>1.3297804594039917</v>
      </c>
      <c r="G113" s="1" t="s">
        <v>68</v>
      </c>
      <c r="H113" s="1" t="s">
        <v>69</v>
      </c>
      <c r="I113" s="1" t="s">
        <v>70</v>
      </c>
      <c r="J113" s="1" t="s">
        <v>70</v>
      </c>
      <c r="K113" s="1" t="s">
        <v>71</v>
      </c>
      <c r="L113" s="1" t="s">
        <v>75</v>
      </c>
      <c r="M113" s="4">
        <v>26.595609664916992</v>
      </c>
      <c r="N113" s="4">
        <f t="shared" si="57"/>
        <v>8.0983734130859375</v>
      </c>
      <c r="O113" s="4">
        <f t="shared" si="58"/>
        <v>3.2632682323455811</v>
      </c>
      <c r="P113" s="4">
        <v>2.0245933532714844</v>
      </c>
      <c r="Q113" s="4">
        <v>0.81581705808639526</v>
      </c>
      <c r="R113" s="3">
        <v>16819</v>
      </c>
      <c r="S113" s="3">
        <v>19</v>
      </c>
      <c r="T113" s="3">
        <v>16800</v>
      </c>
      <c r="U113" s="4">
        <v>0</v>
      </c>
      <c r="V113" s="4">
        <v>37</v>
      </c>
      <c r="W113" s="4">
        <v>19</v>
      </c>
      <c r="X113" s="4">
        <v>16763</v>
      </c>
      <c r="Y113" s="4">
        <v>0</v>
      </c>
      <c r="Z113" s="4" t="s">
        <v>73</v>
      </c>
      <c r="AA113" s="4" t="s">
        <v>73</v>
      </c>
      <c r="AB113" s="4" t="s">
        <v>73</v>
      </c>
      <c r="AC113" s="4" t="s">
        <v>73</v>
      </c>
      <c r="AD113" s="4" t="s">
        <v>73</v>
      </c>
      <c r="AE113" s="4" t="s">
        <v>73</v>
      </c>
      <c r="AF113" s="4" t="s">
        <v>73</v>
      </c>
      <c r="AG113" s="4">
        <v>3459.26171875</v>
      </c>
      <c r="AH113" s="4" t="s">
        <v>73</v>
      </c>
      <c r="AI113" s="4" t="s">
        <v>73</v>
      </c>
      <c r="AJ113" s="1" t="s">
        <v>73</v>
      </c>
      <c r="AK113" s="4" t="s">
        <v>73</v>
      </c>
      <c r="AL113" s="4" t="s">
        <v>73</v>
      </c>
      <c r="AM113" s="4" t="s">
        <v>73</v>
      </c>
      <c r="AN113" s="4" t="s">
        <v>73</v>
      </c>
      <c r="AO113" s="4" t="s">
        <v>73</v>
      </c>
      <c r="AP113" s="4" t="s">
        <v>73</v>
      </c>
      <c r="AQ113" s="4" t="s">
        <v>73</v>
      </c>
      <c r="AR113" s="4" t="s">
        <v>73</v>
      </c>
      <c r="AS113" s="4" t="s">
        <v>73</v>
      </c>
      <c r="AT113" s="4" t="s">
        <v>73</v>
      </c>
      <c r="AU113" s="4">
        <v>5596.336708470395</v>
      </c>
      <c r="AV113" s="4">
        <v>2195.346190919422</v>
      </c>
      <c r="AW113" s="4">
        <v>2199.1882041088675</v>
      </c>
      <c r="AX113" s="1" t="s">
        <v>73</v>
      </c>
      <c r="AY113" s="1" t="s">
        <v>73</v>
      </c>
      <c r="AZ113" s="4" t="s">
        <v>73</v>
      </c>
      <c r="BA113" s="4" t="s">
        <v>73</v>
      </c>
      <c r="BB113" s="4">
        <v>1.6584678888320923</v>
      </c>
      <c r="BC113" s="4">
        <v>1.0477414131164551</v>
      </c>
      <c r="BD113" s="4" t="s">
        <v>73</v>
      </c>
      <c r="BE113" s="4" t="s">
        <v>73</v>
      </c>
      <c r="BF113" s="4" t="s">
        <v>73</v>
      </c>
      <c r="BG113" s="4" t="s">
        <v>73</v>
      </c>
      <c r="BH113" s="4" t="s">
        <v>73</v>
      </c>
      <c r="BI113" s="4" t="s">
        <v>73</v>
      </c>
      <c r="BJ113" s="4" t="s">
        <v>73</v>
      </c>
      <c r="BK113" s="4" t="s">
        <v>73</v>
      </c>
      <c r="BL113" s="4" t="s">
        <v>73</v>
      </c>
      <c r="BM113" s="4" t="s">
        <v>73</v>
      </c>
      <c r="BN113" s="4" t="s">
        <v>73</v>
      </c>
      <c r="BO113" s="4" t="s">
        <v>73</v>
      </c>
    </row>
    <row r="114" spans="1:67" x14ac:dyDescent="0.35">
      <c r="A114" s="1" t="s">
        <v>90</v>
      </c>
      <c r="B114" s="1" t="s">
        <v>91</v>
      </c>
      <c r="C114" s="1" t="s">
        <v>67</v>
      </c>
      <c r="D114" s="6">
        <f t="shared" si="55"/>
        <v>0</v>
      </c>
      <c r="E114" s="40" t="e">
        <f t="shared" ref="E114" si="66">D114/(D114+D115)</f>
        <v>#DIV/0!</v>
      </c>
      <c r="F114" s="4">
        <v>0</v>
      </c>
      <c r="G114" s="1" t="s">
        <v>68</v>
      </c>
      <c r="H114" s="1" t="s">
        <v>69</v>
      </c>
      <c r="I114" s="1" t="s">
        <v>70</v>
      </c>
      <c r="J114" s="1" t="s">
        <v>70</v>
      </c>
      <c r="K114" s="1" t="s">
        <v>71</v>
      </c>
      <c r="L114" s="1" t="s">
        <v>72</v>
      </c>
      <c r="M114" s="4">
        <v>0</v>
      </c>
      <c r="N114" s="4">
        <f t="shared" si="57"/>
        <v>0.73701989650726318</v>
      </c>
      <c r="O114" s="4">
        <f t="shared" si="58"/>
        <v>0</v>
      </c>
      <c r="P114" s="4">
        <v>0.1842549741268158</v>
      </c>
      <c r="Q114" s="4">
        <v>0</v>
      </c>
      <c r="R114" s="3">
        <v>19131</v>
      </c>
      <c r="S114" s="3">
        <v>0</v>
      </c>
      <c r="T114" s="3">
        <v>19131</v>
      </c>
      <c r="U114" s="4">
        <v>0</v>
      </c>
      <c r="V114" s="4">
        <v>0</v>
      </c>
      <c r="W114" s="4">
        <v>0</v>
      </c>
      <c r="X114" s="4">
        <v>19131</v>
      </c>
      <c r="Y114" s="4">
        <v>0</v>
      </c>
      <c r="Z114" s="4" t="s">
        <v>73</v>
      </c>
      <c r="AA114" s="4" t="s">
        <v>73</v>
      </c>
      <c r="AB114" s="4" t="s">
        <v>73</v>
      </c>
      <c r="AC114" s="4" t="s">
        <v>73</v>
      </c>
      <c r="AD114" s="4" t="s">
        <v>73</v>
      </c>
      <c r="AE114" s="4" t="s">
        <v>73</v>
      </c>
      <c r="AF114" s="4" t="s">
        <v>73</v>
      </c>
      <c r="AG114" s="4">
        <v>3515.957275390625</v>
      </c>
      <c r="AH114" s="4" t="s">
        <v>73</v>
      </c>
      <c r="AI114" s="4" t="s">
        <v>73</v>
      </c>
      <c r="AJ114" s="1" t="s">
        <v>74</v>
      </c>
      <c r="AK114" s="4" t="s">
        <v>73</v>
      </c>
      <c r="AL114" s="4" t="s">
        <v>73</v>
      </c>
      <c r="AM114" s="4" t="s">
        <v>73</v>
      </c>
      <c r="AN114" s="4" t="s">
        <v>73</v>
      </c>
      <c r="AO114" s="4" t="s">
        <v>73</v>
      </c>
      <c r="AP114" s="4" t="s">
        <v>73</v>
      </c>
      <c r="AQ114" s="4" t="s">
        <v>73</v>
      </c>
      <c r="AR114" s="4" t="s">
        <v>73</v>
      </c>
      <c r="AS114" s="4" t="s">
        <v>73</v>
      </c>
      <c r="AT114" s="4" t="s">
        <v>73</v>
      </c>
      <c r="AU114" s="4">
        <v>0</v>
      </c>
      <c r="AV114" s="4">
        <v>2914.8329286910807</v>
      </c>
      <c r="AW114" s="4">
        <v>2914.8329286910975</v>
      </c>
      <c r="AX114" s="1" t="s">
        <v>73</v>
      </c>
      <c r="AY114" s="1" t="s">
        <v>73</v>
      </c>
      <c r="AZ114" s="4" t="s">
        <v>73</v>
      </c>
      <c r="BA114" s="4" t="s">
        <v>73</v>
      </c>
      <c r="BB114" s="4">
        <v>8.4190361201763153E-2</v>
      </c>
      <c r="BC114" s="4">
        <v>0</v>
      </c>
      <c r="BD114" s="4" t="s">
        <v>73</v>
      </c>
      <c r="BE114" s="4" t="s">
        <v>73</v>
      </c>
      <c r="BF114" s="4" t="s">
        <v>73</v>
      </c>
      <c r="BG114" s="4" t="s">
        <v>73</v>
      </c>
      <c r="BH114" s="4" t="s">
        <v>73</v>
      </c>
      <c r="BI114" s="4" t="s">
        <v>73</v>
      </c>
      <c r="BJ114" s="4" t="s">
        <v>73</v>
      </c>
      <c r="BK114" s="4" t="s">
        <v>73</v>
      </c>
      <c r="BL114" s="4" t="s">
        <v>73</v>
      </c>
      <c r="BM114" s="4" t="s">
        <v>73</v>
      </c>
      <c r="BN114" s="4" t="s">
        <v>73</v>
      </c>
      <c r="BO114" s="4" t="s">
        <v>73</v>
      </c>
    </row>
    <row r="115" spans="1:67" x14ac:dyDescent="0.35">
      <c r="A115" s="1" t="s">
        <v>90</v>
      </c>
      <c r="B115" s="1" t="s">
        <v>91</v>
      </c>
      <c r="C115" s="1" t="s">
        <v>74</v>
      </c>
      <c r="D115" s="6">
        <f t="shared" si="55"/>
        <v>0</v>
      </c>
      <c r="E115" s="41"/>
      <c r="F115" s="4">
        <v>0</v>
      </c>
      <c r="G115" s="1" t="s">
        <v>68</v>
      </c>
      <c r="H115" s="1" t="s">
        <v>69</v>
      </c>
      <c r="I115" s="1" t="s">
        <v>70</v>
      </c>
      <c r="J115" s="1" t="s">
        <v>70</v>
      </c>
      <c r="K115" s="1" t="s">
        <v>71</v>
      </c>
      <c r="L115" s="1" t="s">
        <v>75</v>
      </c>
      <c r="M115" s="4">
        <v>0</v>
      </c>
      <c r="N115" s="4">
        <f t="shared" si="57"/>
        <v>0.73701989650726318</v>
      </c>
      <c r="O115" s="4">
        <f t="shared" si="58"/>
        <v>0</v>
      </c>
      <c r="P115" s="4">
        <v>0.1842549741268158</v>
      </c>
      <c r="Q115" s="4">
        <v>0</v>
      </c>
      <c r="R115" s="3">
        <v>19131</v>
      </c>
      <c r="S115" s="3">
        <v>0</v>
      </c>
      <c r="T115" s="3">
        <v>19131</v>
      </c>
      <c r="U115" s="4">
        <v>0</v>
      </c>
      <c r="V115" s="4">
        <v>0</v>
      </c>
      <c r="W115" s="4">
        <v>0</v>
      </c>
      <c r="X115" s="4">
        <v>19131</v>
      </c>
      <c r="Y115" s="4">
        <v>0</v>
      </c>
      <c r="Z115" s="4" t="s">
        <v>73</v>
      </c>
      <c r="AA115" s="4" t="s">
        <v>73</v>
      </c>
      <c r="AB115" s="4" t="s">
        <v>73</v>
      </c>
      <c r="AC115" s="4" t="s">
        <v>73</v>
      </c>
      <c r="AD115" s="4" t="s">
        <v>73</v>
      </c>
      <c r="AE115" s="4" t="s">
        <v>73</v>
      </c>
      <c r="AF115" s="4" t="s">
        <v>73</v>
      </c>
      <c r="AG115" s="4">
        <v>4000</v>
      </c>
      <c r="AH115" s="4" t="s">
        <v>73</v>
      </c>
      <c r="AI115" s="4" t="s">
        <v>73</v>
      </c>
      <c r="AJ115" s="1" t="s">
        <v>73</v>
      </c>
      <c r="AK115" s="4" t="s">
        <v>73</v>
      </c>
      <c r="AL115" s="4" t="s">
        <v>73</v>
      </c>
      <c r="AM115" s="4" t="s">
        <v>73</v>
      </c>
      <c r="AN115" s="4" t="s">
        <v>73</v>
      </c>
      <c r="AO115" s="4" t="s">
        <v>73</v>
      </c>
      <c r="AP115" s="4" t="s">
        <v>73</v>
      </c>
      <c r="AQ115" s="4" t="s">
        <v>73</v>
      </c>
      <c r="AR115" s="4" t="s">
        <v>73</v>
      </c>
      <c r="AS115" s="4" t="s">
        <v>73</v>
      </c>
      <c r="AT115" s="4" t="s">
        <v>73</v>
      </c>
      <c r="AU115" s="4">
        <v>0</v>
      </c>
      <c r="AV115" s="4">
        <v>2616.2043530154756</v>
      </c>
      <c r="AW115" s="4">
        <v>2616.2043530154733</v>
      </c>
      <c r="AX115" s="1" t="s">
        <v>73</v>
      </c>
      <c r="AY115" s="1" t="s">
        <v>73</v>
      </c>
      <c r="AZ115" s="4" t="s">
        <v>73</v>
      </c>
      <c r="BA115" s="4" t="s">
        <v>73</v>
      </c>
      <c r="BB115" s="4">
        <v>8.4190361201763153E-2</v>
      </c>
      <c r="BC115" s="4">
        <v>0</v>
      </c>
      <c r="BD115" s="4" t="s">
        <v>73</v>
      </c>
      <c r="BE115" s="4" t="s">
        <v>73</v>
      </c>
      <c r="BF115" s="4" t="s">
        <v>73</v>
      </c>
      <c r="BG115" s="4" t="s">
        <v>73</v>
      </c>
      <c r="BH115" s="4" t="s">
        <v>73</v>
      </c>
      <c r="BI115" s="4" t="s">
        <v>73</v>
      </c>
      <c r="BJ115" s="4" t="s">
        <v>73</v>
      </c>
      <c r="BK115" s="4" t="s">
        <v>73</v>
      </c>
      <c r="BL115" s="4" t="s">
        <v>73</v>
      </c>
      <c r="BM115" s="4" t="s">
        <v>73</v>
      </c>
      <c r="BN115" s="4" t="s">
        <v>73</v>
      </c>
      <c r="BO115" s="4" t="s">
        <v>73</v>
      </c>
    </row>
    <row r="116" spans="1:67" x14ac:dyDescent="0.35">
      <c r="A116" s="1" t="s">
        <v>134</v>
      </c>
      <c r="B116" s="1" t="s">
        <v>91</v>
      </c>
      <c r="C116" s="1" t="s">
        <v>125</v>
      </c>
      <c r="D116" s="6">
        <f t="shared" si="55"/>
        <v>0</v>
      </c>
      <c r="E116" s="40" t="e">
        <f t="shared" ref="E116" si="67">D116/(D116+D117)</f>
        <v>#DIV/0!</v>
      </c>
      <c r="F116" s="4">
        <v>0</v>
      </c>
      <c r="G116" s="1" t="s">
        <v>68</v>
      </c>
      <c r="H116" s="1" t="s">
        <v>69</v>
      </c>
      <c r="I116" s="1" t="s">
        <v>70</v>
      </c>
      <c r="J116" s="1" t="s">
        <v>70</v>
      </c>
      <c r="K116" s="1" t="s">
        <v>71</v>
      </c>
      <c r="L116" s="1" t="s">
        <v>72</v>
      </c>
      <c r="M116" s="4">
        <v>0</v>
      </c>
      <c r="N116" s="4">
        <f t="shared" si="57"/>
        <v>0.78055763244628906</v>
      </c>
      <c r="O116" s="4">
        <f t="shared" si="58"/>
        <v>0</v>
      </c>
      <c r="P116" s="4">
        <v>0.19513940811157227</v>
      </c>
      <c r="Q116" s="4">
        <v>0</v>
      </c>
      <c r="R116" s="3">
        <v>18064</v>
      </c>
      <c r="S116" s="3">
        <v>0</v>
      </c>
      <c r="T116" s="3">
        <v>18064</v>
      </c>
      <c r="U116" s="4">
        <v>0</v>
      </c>
      <c r="V116" s="4">
        <v>0</v>
      </c>
      <c r="W116" s="4">
        <v>0</v>
      </c>
      <c r="X116" s="4">
        <v>18064</v>
      </c>
      <c r="Y116" s="4">
        <v>0</v>
      </c>
      <c r="Z116" s="4" t="s">
        <v>73</v>
      </c>
      <c r="AA116" s="4" t="s">
        <v>73</v>
      </c>
      <c r="AB116" s="4" t="s">
        <v>73</v>
      </c>
      <c r="AC116" s="4" t="s">
        <v>73</v>
      </c>
      <c r="AD116" s="4" t="s">
        <v>73</v>
      </c>
      <c r="AE116" s="4" t="s">
        <v>73</v>
      </c>
      <c r="AF116" s="4" t="s">
        <v>73</v>
      </c>
      <c r="AG116" s="4">
        <v>6041.73974609375</v>
      </c>
      <c r="AH116" s="4" t="s">
        <v>73</v>
      </c>
      <c r="AI116" s="4" t="s">
        <v>73</v>
      </c>
      <c r="AJ116" s="1" t="s">
        <v>126</v>
      </c>
      <c r="AK116" s="4" t="s">
        <v>73</v>
      </c>
      <c r="AL116" s="4" t="s">
        <v>73</v>
      </c>
      <c r="AM116" s="4" t="s">
        <v>73</v>
      </c>
      <c r="AN116" s="4" t="s">
        <v>73</v>
      </c>
      <c r="AO116" s="4" t="s">
        <v>73</v>
      </c>
      <c r="AP116" s="4" t="s">
        <v>73</v>
      </c>
      <c r="AQ116" s="4" t="s">
        <v>73</v>
      </c>
      <c r="AR116" s="4" t="s">
        <v>73</v>
      </c>
      <c r="AS116" s="4" t="s">
        <v>73</v>
      </c>
      <c r="AT116" s="4" t="s">
        <v>73</v>
      </c>
      <c r="AU116" s="4">
        <v>0</v>
      </c>
      <c r="AV116" s="4">
        <v>2571.621104792011</v>
      </c>
      <c r="AW116" s="4">
        <v>2571.6211047920178</v>
      </c>
      <c r="AX116" s="1" t="s">
        <v>73</v>
      </c>
      <c r="AY116" s="1" t="s">
        <v>73</v>
      </c>
      <c r="AZ116" s="4" t="s">
        <v>73</v>
      </c>
      <c r="BA116" s="4" t="s">
        <v>73</v>
      </c>
      <c r="BB116" s="4">
        <v>8.9163489639759064E-2</v>
      </c>
      <c r="BC116" s="4">
        <v>0</v>
      </c>
      <c r="BD116" s="4" t="s">
        <v>73</v>
      </c>
      <c r="BE116" s="4" t="s">
        <v>73</v>
      </c>
      <c r="BF116" s="4" t="s">
        <v>73</v>
      </c>
      <c r="BG116" s="4" t="s">
        <v>73</v>
      </c>
      <c r="BH116" s="4" t="s">
        <v>73</v>
      </c>
      <c r="BI116" s="4" t="s">
        <v>73</v>
      </c>
      <c r="BJ116" s="4" t="s">
        <v>73</v>
      </c>
      <c r="BK116" s="4" t="s">
        <v>73</v>
      </c>
      <c r="BL116" s="4" t="s">
        <v>73</v>
      </c>
      <c r="BM116" s="4" t="s">
        <v>73</v>
      </c>
      <c r="BN116" s="4" t="s">
        <v>73</v>
      </c>
      <c r="BO116" s="4" t="s">
        <v>73</v>
      </c>
    </row>
    <row r="117" spans="1:67" x14ac:dyDescent="0.35">
      <c r="A117" s="1" t="s">
        <v>134</v>
      </c>
      <c r="B117" s="1" t="s">
        <v>91</v>
      </c>
      <c r="C117" s="1" t="s">
        <v>126</v>
      </c>
      <c r="D117" s="6">
        <f t="shared" si="55"/>
        <v>0</v>
      </c>
      <c r="E117" s="41"/>
      <c r="F117" s="4">
        <v>0</v>
      </c>
      <c r="G117" s="1" t="s">
        <v>68</v>
      </c>
      <c r="H117" s="1" t="s">
        <v>69</v>
      </c>
      <c r="I117" s="1" t="s">
        <v>70</v>
      </c>
      <c r="J117" s="1" t="s">
        <v>70</v>
      </c>
      <c r="K117" s="1" t="s">
        <v>71</v>
      </c>
      <c r="L117" s="1" t="s">
        <v>75</v>
      </c>
      <c r="M117" s="4">
        <v>0</v>
      </c>
      <c r="N117" s="4">
        <f t="shared" si="57"/>
        <v>0.78055763244628906</v>
      </c>
      <c r="O117" s="4">
        <f t="shared" si="58"/>
        <v>0</v>
      </c>
      <c r="P117" s="4">
        <v>0.19513940811157227</v>
      </c>
      <c r="Q117" s="4">
        <v>0</v>
      </c>
      <c r="R117" s="3">
        <v>18064</v>
      </c>
      <c r="S117" s="3">
        <v>0</v>
      </c>
      <c r="T117" s="3">
        <v>18064</v>
      </c>
      <c r="U117" s="4">
        <v>0</v>
      </c>
      <c r="V117" s="4">
        <v>0</v>
      </c>
      <c r="W117" s="4">
        <v>0</v>
      </c>
      <c r="X117" s="4">
        <v>18064</v>
      </c>
      <c r="Y117" s="4">
        <v>0</v>
      </c>
      <c r="Z117" s="4" t="s">
        <v>73</v>
      </c>
      <c r="AA117" s="4" t="s">
        <v>73</v>
      </c>
      <c r="AB117" s="4" t="s">
        <v>73</v>
      </c>
      <c r="AC117" s="4" t="s">
        <v>73</v>
      </c>
      <c r="AD117" s="4" t="s">
        <v>73</v>
      </c>
      <c r="AE117" s="4" t="s">
        <v>73</v>
      </c>
      <c r="AF117" s="4" t="s">
        <v>73</v>
      </c>
      <c r="AG117" s="4">
        <v>4013.516845703125</v>
      </c>
      <c r="AH117" s="4" t="s">
        <v>73</v>
      </c>
      <c r="AI117" s="4" t="s">
        <v>73</v>
      </c>
      <c r="AJ117" s="1" t="s">
        <v>73</v>
      </c>
      <c r="AK117" s="4" t="s">
        <v>73</v>
      </c>
      <c r="AL117" s="4" t="s">
        <v>73</v>
      </c>
      <c r="AM117" s="4" t="s">
        <v>73</v>
      </c>
      <c r="AN117" s="4" t="s">
        <v>73</v>
      </c>
      <c r="AO117" s="4" t="s">
        <v>73</v>
      </c>
      <c r="AP117" s="4" t="s">
        <v>73</v>
      </c>
      <c r="AQ117" s="4" t="s">
        <v>73</v>
      </c>
      <c r="AR117" s="4" t="s">
        <v>73</v>
      </c>
      <c r="AS117" s="4" t="s">
        <v>73</v>
      </c>
      <c r="AT117" s="4" t="s">
        <v>73</v>
      </c>
      <c r="AU117" s="4">
        <v>0</v>
      </c>
      <c r="AV117" s="4">
        <v>2025.0461409089837</v>
      </c>
      <c r="AW117" s="4">
        <v>2025.0461409089837</v>
      </c>
      <c r="AX117" s="1" t="s">
        <v>73</v>
      </c>
      <c r="AY117" s="1" t="s">
        <v>73</v>
      </c>
      <c r="AZ117" s="4" t="s">
        <v>73</v>
      </c>
      <c r="BA117" s="4" t="s">
        <v>73</v>
      </c>
      <c r="BB117" s="4">
        <v>8.9163489639759064E-2</v>
      </c>
      <c r="BC117" s="4">
        <v>0</v>
      </c>
      <c r="BD117" s="4" t="s">
        <v>73</v>
      </c>
      <c r="BE117" s="4" t="s">
        <v>73</v>
      </c>
      <c r="BF117" s="4" t="s">
        <v>73</v>
      </c>
      <c r="BG117" s="4" t="s">
        <v>73</v>
      </c>
      <c r="BH117" s="4" t="s">
        <v>73</v>
      </c>
      <c r="BI117" s="4" t="s">
        <v>73</v>
      </c>
      <c r="BJ117" s="4" t="s">
        <v>73</v>
      </c>
      <c r="BK117" s="4" t="s">
        <v>73</v>
      </c>
      <c r="BL117" s="4" t="s">
        <v>73</v>
      </c>
      <c r="BM117" s="4" t="s">
        <v>73</v>
      </c>
      <c r="BN117" s="4" t="s">
        <v>73</v>
      </c>
      <c r="BO117" s="4" t="s">
        <v>73</v>
      </c>
    </row>
    <row r="118" spans="1:67" x14ac:dyDescent="0.35">
      <c r="A118" s="1" t="s">
        <v>152</v>
      </c>
      <c r="B118" s="1" t="s">
        <v>91</v>
      </c>
      <c r="C118" s="1" t="s">
        <v>143</v>
      </c>
      <c r="D118" s="6">
        <f t="shared" si="55"/>
        <v>0</v>
      </c>
      <c r="E118" s="40" t="e">
        <f t="shared" ref="E118" si="68">D118/(D118+D119)</f>
        <v>#DIV/0!</v>
      </c>
      <c r="F118" s="4">
        <v>0</v>
      </c>
      <c r="G118" s="1" t="s">
        <v>68</v>
      </c>
      <c r="H118" s="1" t="s">
        <v>69</v>
      </c>
      <c r="I118" s="1" t="s">
        <v>70</v>
      </c>
      <c r="J118" s="1" t="s">
        <v>70</v>
      </c>
      <c r="K118" s="1" t="s">
        <v>71</v>
      </c>
      <c r="L118" s="1" t="s">
        <v>72</v>
      </c>
      <c r="M118" s="4">
        <v>0</v>
      </c>
      <c r="N118" s="4">
        <f t="shared" si="57"/>
        <v>0.9054829478263855</v>
      </c>
      <c r="O118" s="4">
        <f t="shared" si="58"/>
        <v>0</v>
      </c>
      <c r="P118" s="4">
        <v>0.22637073695659637</v>
      </c>
      <c r="Q118" s="4">
        <v>0</v>
      </c>
      <c r="R118" s="3">
        <v>15572</v>
      </c>
      <c r="S118" s="3">
        <v>0</v>
      </c>
      <c r="T118" s="3">
        <v>15572</v>
      </c>
      <c r="U118" s="4">
        <v>0</v>
      </c>
      <c r="V118" s="4">
        <v>0</v>
      </c>
      <c r="W118" s="4">
        <v>0</v>
      </c>
      <c r="X118" s="4">
        <v>15572</v>
      </c>
      <c r="Y118" s="4">
        <v>0</v>
      </c>
      <c r="Z118" s="4" t="s">
        <v>73</v>
      </c>
      <c r="AA118" s="4" t="s">
        <v>73</v>
      </c>
      <c r="AB118" s="4" t="s">
        <v>73</v>
      </c>
      <c r="AC118" s="4" t="s">
        <v>73</v>
      </c>
      <c r="AD118" s="4" t="s">
        <v>73</v>
      </c>
      <c r="AE118" s="4" t="s">
        <v>73</v>
      </c>
      <c r="AF118" s="4" t="s">
        <v>73</v>
      </c>
      <c r="AG118" s="4">
        <v>5000</v>
      </c>
      <c r="AH118" s="4" t="s">
        <v>73</v>
      </c>
      <c r="AI118" s="4" t="s">
        <v>73</v>
      </c>
      <c r="AJ118" s="1" t="s">
        <v>144</v>
      </c>
      <c r="AK118" s="4" t="s">
        <v>73</v>
      </c>
      <c r="AL118" s="4" t="s">
        <v>73</v>
      </c>
      <c r="AM118" s="4" t="s">
        <v>73</v>
      </c>
      <c r="AN118" s="4" t="s">
        <v>73</v>
      </c>
      <c r="AO118" s="4" t="s">
        <v>73</v>
      </c>
      <c r="AP118" s="4" t="s">
        <v>73</v>
      </c>
      <c r="AQ118" s="4" t="s">
        <v>73</v>
      </c>
      <c r="AR118" s="4" t="s">
        <v>73</v>
      </c>
      <c r="AS118" s="4" t="s">
        <v>73</v>
      </c>
      <c r="AT118" s="4" t="s">
        <v>73</v>
      </c>
      <c r="AU118" s="4">
        <v>0</v>
      </c>
      <c r="AV118" s="4">
        <v>3195.3296877539865</v>
      </c>
      <c r="AW118" s="4">
        <v>3195.3296877539874</v>
      </c>
      <c r="AX118" s="1" t="s">
        <v>73</v>
      </c>
      <c r="AY118" s="1" t="s">
        <v>73</v>
      </c>
      <c r="AZ118" s="4" t="s">
        <v>73</v>
      </c>
      <c r="BA118" s="4" t="s">
        <v>73</v>
      </c>
      <c r="BB118" s="4">
        <v>0.10343302041292191</v>
      </c>
      <c r="BC118" s="4">
        <v>0</v>
      </c>
      <c r="BD118" s="4" t="s">
        <v>73</v>
      </c>
      <c r="BE118" s="4" t="s">
        <v>73</v>
      </c>
      <c r="BF118" s="4" t="s">
        <v>73</v>
      </c>
      <c r="BG118" s="4" t="s">
        <v>73</v>
      </c>
      <c r="BH118" s="4" t="s">
        <v>73</v>
      </c>
      <c r="BI118" s="4" t="s">
        <v>73</v>
      </c>
      <c r="BJ118" s="4" t="s">
        <v>73</v>
      </c>
      <c r="BK118" s="4" t="s">
        <v>73</v>
      </c>
      <c r="BL118" s="4" t="s">
        <v>73</v>
      </c>
      <c r="BM118" s="4" t="s">
        <v>73</v>
      </c>
      <c r="BN118" s="4" t="s">
        <v>73</v>
      </c>
      <c r="BO118" s="4" t="s">
        <v>73</v>
      </c>
    </row>
    <row r="119" spans="1:67" x14ac:dyDescent="0.35">
      <c r="A119" s="1" t="s">
        <v>152</v>
      </c>
      <c r="B119" s="1" t="s">
        <v>91</v>
      </c>
      <c r="C119" s="1" t="s">
        <v>144</v>
      </c>
      <c r="D119" s="6">
        <f t="shared" si="55"/>
        <v>0</v>
      </c>
      <c r="E119" s="41"/>
      <c r="F119" s="4">
        <v>0</v>
      </c>
      <c r="G119" s="1" t="s">
        <v>68</v>
      </c>
      <c r="H119" s="1" t="s">
        <v>69</v>
      </c>
      <c r="I119" s="1" t="s">
        <v>70</v>
      </c>
      <c r="J119" s="1" t="s">
        <v>70</v>
      </c>
      <c r="K119" s="1" t="s">
        <v>71</v>
      </c>
      <c r="L119" s="1" t="s">
        <v>75</v>
      </c>
      <c r="M119" s="4">
        <v>0</v>
      </c>
      <c r="N119" s="4">
        <f t="shared" si="57"/>
        <v>0.9054829478263855</v>
      </c>
      <c r="O119" s="4">
        <f t="shared" si="58"/>
        <v>0</v>
      </c>
      <c r="P119" s="4">
        <v>0.22637073695659637</v>
      </c>
      <c r="Q119" s="4">
        <v>0</v>
      </c>
      <c r="R119" s="3">
        <v>15572</v>
      </c>
      <c r="S119" s="3">
        <v>0</v>
      </c>
      <c r="T119" s="3">
        <v>15572</v>
      </c>
      <c r="U119" s="4">
        <v>0</v>
      </c>
      <c r="V119" s="4">
        <v>0</v>
      </c>
      <c r="W119" s="4">
        <v>0</v>
      </c>
      <c r="X119" s="4">
        <v>15572</v>
      </c>
      <c r="Y119" s="4">
        <v>0</v>
      </c>
      <c r="Z119" s="4" t="s">
        <v>73</v>
      </c>
      <c r="AA119" s="4" t="s">
        <v>73</v>
      </c>
      <c r="AB119" s="4" t="s">
        <v>73</v>
      </c>
      <c r="AC119" s="4" t="s">
        <v>73</v>
      </c>
      <c r="AD119" s="4" t="s">
        <v>73</v>
      </c>
      <c r="AE119" s="4" t="s">
        <v>73</v>
      </c>
      <c r="AF119" s="4" t="s">
        <v>73</v>
      </c>
      <c r="AG119" s="4">
        <v>3400</v>
      </c>
      <c r="AH119" s="4" t="s">
        <v>73</v>
      </c>
      <c r="AI119" s="4" t="s">
        <v>73</v>
      </c>
      <c r="AJ119" s="1" t="s">
        <v>73</v>
      </c>
      <c r="AK119" s="4" t="s">
        <v>73</v>
      </c>
      <c r="AL119" s="4" t="s">
        <v>73</v>
      </c>
      <c r="AM119" s="4" t="s">
        <v>73</v>
      </c>
      <c r="AN119" s="4" t="s">
        <v>73</v>
      </c>
      <c r="AO119" s="4" t="s">
        <v>73</v>
      </c>
      <c r="AP119" s="4" t="s">
        <v>73</v>
      </c>
      <c r="AQ119" s="4" t="s">
        <v>73</v>
      </c>
      <c r="AR119" s="4" t="s">
        <v>73</v>
      </c>
      <c r="AS119" s="4" t="s">
        <v>73</v>
      </c>
      <c r="AT119" s="4" t="s">
        <v>73</v>
      </c>
      <c r="AU119" s="4">
        <v>0</v>
      </c>
      <c r="AV119" s="4">
        <v>2515.3444383818664</v>
      </c>
      <c r="AW119" s="4">
        <v>2515.344438381876</v>
      </c>
      <c r="AX119" s="1" t="s">
        <v>73</v>
      </c>
      <c r="AY119" s="1" t="s">
        <v>73</v>
      </c>
      <c r="AZ119" s="4" t="s">
        <v>73</v>
      </c>
      <c r="BA119" s="4" t="s">
        <v>73</v>
      </c>
      <c r="BB119" s="4">
        <v>0.10343302041292191</v>
      </c>
      <c r="BC119" s="4">
        <v>0</v>
      </c>
      <c r="BD119" s="4" t="s">
        <v>73</v>
      </c>
      <c r="BE119" s="4" t="s">
        <v>73</v>
      </c>
      <c r="BF119" s="4" t="s">
        <v>73</v>
      </c>
      <c r="BG119" s="4" t="s">
        <v>73</v>
      </c>
      <c r="BH119" s="4" t="s">
        <v>73</v>
      </c>
      <c r="BI119" s="4" t="s">
        <v>73</v>
      </c>
      <c r="BJ119" s="4" t="s">
        <v>73</v>
      </c>
      <c r="BK119" s="4" t="s">
        <v>73</v>
      </c>
      <c r="BL119" s="4" t="s">
        <v>73</v>
      </c>
      <c r="BM119" s="4" t="s">
        <v>73</v>
      </c>
      <c r="BN119" s="4" t="s">
        <v>73</v>
      </c>
      <c r="BO119" s="4" t="s">
        <v>73</v>
      </c>
    </row>
    <row r="120" spans="1:67" x14ac:dyDescent="0.35">
      <c r="A120" s="1" t="s">
        <v>116</v>
      </c>
      <c r="B120" s="1" t="s">
        <v>91</v>
      </c>
      <c r="C120" s="1" t="s">
        <v>107</v>
      </c>
      <c r="D120" s="6">
        <f t="shared" si="55"/>
        <v>0</v>
      </c>
      <c r="E120" s="40" t="e">
        <f t="shared" ref="E120" si="69">D120/(D120+D121)</f>
        <v>#DIV/0!</v>
      </c>
      <c r="F120" s="4">
        <v>0</v>
      </c>
      <c r="G120" s="1" t="s">
        <v>68</v>
      </c>
      <c r="H120" s="1" t="s">
        <v>69</v>
      </c>
      <c r="I120" s="1" t="s">
        <v>70</v>
      </c>
      <c r="J120" s="1" t="s">
        <v>70</v>
      </c>
      <c r="K120" s="1" t="s">
        <v>71</v>
      </c>
      <c r="L120" s="1" t="s">
        <v>72</v>
      </c>
      <c r="M120" s="4">
        <v>0</v>
      </c>
      <c r="N120" s="4">
        <f t="shared" si="57"/>
        <v>0.75263965129852295</v>
      </c>
      <c r="O120" s="4">
        <f t="shared" si="58"/>
        <v>0</v>
      </c>
      <c r="P120" s="4">
        <v>0.18815991282463074</v>
      </c>
      <c r="Q120" s="4">
        <v>0</v>
      </c>
      <c r="R120" s="3">
        <v>18734</v>
      </c>
      <c r="S120" s="3">
        <v>0</v>
      </c>
      <c r="T120" s="3">
        <v>18734</v>
      </c>
      <c r="U120" s="4">
        <v>0</v>
      </c>
      <c r="V120" s="4">
        <v>0</v>
      </c>
      <c r="W120" s="4">
        <v>0</v>
      </c>
      <c r="X120" s="4">
        <v>18734</v>
      </c>
      <c r="Y120" s="4">
        <v>0</v>
      </c>
      <c r="Z120" s="4" t="s">
        <v>73</v>
      </c>
      <c r="AA120" s="4" t="s">
        <v>73</v>
      </c>
      <c r="AB120" s="4" t="s">
        <v>73</v>
      </c>
      <c r="AC120" s="4" t="s">
        <v>73</v>
      </c>
      <c r="AD120" s="4" t="s">
        <v>73</v>
      </c>
      <c r="AE120" s="4" t="s">
        <v>73</v>
      </c>
      <c r="AF120" s="4" t="s">
        <v>73</v>
      </c>
      <c r="AG120" s="4">
        <v>5166.33251953125</v>
      </c>
      <c r="AH120" s="4" t="s">
        <v>73</v>
      </c>
      <c r="AI120" s="4" t="s">
        <v>73</v>
      </c>
      <c r="AJ120" s="1" t="s">
        <v>108</v>
      </c>
      <c r="AK120" s="4" t="s">
        <v>73</v>
      </c>
      <c r="AL120" s="4" t="s">
        <v>73</v>
      </c>
      <c r="AM120" s="4" t="s">
        <v>73</v>
      </c>
      <c r="AN120" s="4" t="s">
        <v>73</v>
      </c>
      <c r="AO120" s="4" t="s">
        <v>73</v>
      </c>
      <c r="AP120" s="4" t="s">
        <v>73</v>
      </c>
      <c r="AQ120" s="4" t="s">
        <v>73</v>
      </c>
      <c r="AR120" s="4" t="s">
        <v>73</v>
      </c>
      <c r="AS120" s="4" t="s">
        <v>73</v>
      </c>
      <c r="AT120" s="4" t="s">
        <v>73</v>
      </c>
      <c r="AU120" s="4">
        <v>0</v>
      </c>
      <c r="AV120" s="4">
        <v>2752.6935791849669</v>
      </c>
      <c r="AW120" s="4">
        <v>2752.6935791849601</v>
      </c>
      <c r="AX120" s="1" t="s">
        <v>73</v>
      </c>
      <c r="AY120" s="1" t="s">
        <v>73</v>
      </c>
      <c r="AZ120" s="4" t="s">
        <v>73</v>
      </c>
      <c r="BA120" s="4" t="s">
        <v>73</v>
      </c>
      <c r="BB120" s="4">
        <v>8.5974536836147308E-2</v>
      </c>
      <c r="BC120" s="4">
        <v>0</v>
      </c>
      <c r="BD120" s="4" t="s">
        <v>73</v>
      </c>
      <c r="BE120" s="4" t="s">
        <v>73</v>
      </c>
      <c r="BF120" s="4" t="s">
        <v>73</v>
      </c>
      <c r="BG120" s="4" t="s">
        <v>73</v>
      </c>
      <c r="BH120" s="4" t="s">
        <v>73</v>
      </c>
      <c r="BI120" s="4" t="s">
        <v>73</v>
      </c>
      <c r="BJ120" s="4" t="s">
        <v>73</v>
      </c>
      <c r="BK120" s="4" t="s">
        <v>73</v>
      </c>
      <c r="BL120" s="4" t="s">
        <v>73</v>
      </c>
      <c r="BM120" s="4" t="s">
        <v>73</v>
      </c>
      <c r="BN120" s="4" t="s">
        <v>73</v>
      </c>
      <c r="BO120" s="4" t="s">
        <v>73</v>
      </c>
    </row>
    <row r="121" spans="1:67" x14ac:dyDescent="0.35">
      <c r="A121" s="1" t="s">
        <v>116</v>
      </c>
      <c r="B121" s="1" t="s">
        <v>91</v>
      </c>
      <c r="C121" s="1" t="s">
        <v>108</v>
      </c>
      <c r="D121" s="6">
        <f t="shared" si="55"/>
        <v>0</v>
      </c>
      <c r="E121" s="41"/>
      <c r="F121" s="4">
        <v>0</v>
      </c>
      <c r="G121" s="1" t="s">
        <v>68</v>
      </c>
      <c r="H121" s="1" t="s">
        <v>69</v>
      </c>
      <c r="I121" s="1" t="s">
        <v>70</v>
      </c>
      <c r="J121" s="1" t="s">
        <v>70</v>
      </c>
      <c r="K121" s="1" t="s">
        <v>71</v>
      </c>
      <c r="L121" s="1" t="s">
        <v>75</v>
      </c>
      <c r="M121" s="4">
        <v>0</v>
      </c>
      <c r="N121" s="4">
        <f t="shared" si="57"/>
        <v>0.75263965129852295</v>
      </c>
      <c r="O121" s="4">
        <f t="shared" si="58"/>
        <v>0</v>
      </c>
      <c r="P121" s="4">
        <v>0.18815991282463074</v>
      </c>
      <c r="Q121" s="4">
        <v>0</v>
      </c>
      <c r="R121" s="3">
        <v>18734</v>
      </c>
      <c r="S121" s="3">
        <v>0</v>
      </c>
      <c r="T121" s="3">
        <v>18734</v>
      </c>
      <c r="U121" s="4">
        <v>0</v>
      </c>
      <c r="V121" s="4">
        <v>0</v>
      </c>
      <c r="W121" s="4">
        <v>0</v>
      </c>
      <c r="X121" s="4">
        <v>18734</v>
      </c>
      <c r="Y121" s="4">
        <v>0</v>
      </c>
      <c r="Z121" s="4" t="s">
        <v>73</v>
      </c>
      <c r="AA121" s="4" t="s">
        <v>73</v>
      </c>
      <c r="AB121" s="4" t="s">
        <v>73</v>
      </c>
      <c r="AC121" s="4" t="s">
        <v>73</v>
      </c>
      <c r="AD121" s="4" t="s">
        <v>73</v>
      </c>
      <c r="AE121" s="4" t="s">
        <v>73</v>
      </c>
      <c r="AF121" s="4" t="s">
        <v>73</v>
      </c>
      <c r="AG121" s="4">
        <v>3459.26171875</v>
      </c>
      <c r="AH121" s="4" t="s">
        <v>73</v>
      </c>
      <c r="AI121" s="4" t="s">
        <v>73</v>
      </c>
      <c r="AJ121" s="1" t="s">
        <v>73</v>
      </c>
      <c r="AK121" s="4" t="s">
        <v>73</v>
      </c>
      <c r="AL121" s="4" t="s">
        <v>73</v>
      </c>
      <c r="AM121" s="4" t="s">
        <v>73</v>
      </c>
      <c r="AN121" s="4" t="s">
        <v>73</v>
      </c>
      <c r="AO121" s="4" t="s">
        <v>73</v>
      </c>
      <c r="AP121" s="4" t="s">
        <v>73</v>
      </c>
      <c r="AQ121" s="4" t="s">
        <v>73</v>
      </c>
      <c r="AR121" s="4" t="s">
        <v>73</v>
      </c>
      <c r="AS121" s="4" t="s">
        <v>73</v>
      </c>
      <c r="AT121" s="4" t="s">
        <v>73</v>
      </c>
      <c r="AU121" s="4">
        <v>0</v>
      </c>
      <c r="AV121" s="4">
        <v>2069.2472736240134</v>
      </c>
      <c r="AW121" s="4">
        <v>2069.2472736240115</v>
      </c>
      <c r="AX121" s="1" t="s">
        <v>73</v>
      </c>
      <c r="AY121" s="1" t="s">
        <v>73</v>
      </c>
      <c r="AZ121" s="4" t="s">
        <v>73</v>
      </c>
      <c r="BA121" s="4" t="s">
        <v>73</v>
      </c>
      <c r="BB121" s="4">
        <v>8.5974536836147308E-2</v>
      </c>
      <c r="BC121" s="4">
        <v>0</v>
      </c>
      <c r="BD121" s="4" t="s">
        <v>73</v>
      </c>
      <c r="BE121" s="4" t="s">
        <v>73</v>
      </c>
      <c r="BF121" s="4" t="s">
        <v>73</v>
      </c>
      <c r="BG121" s="4" t="s">
        <v>73</v>
      </c>
      <c r="BH121" s="4" t="s">
        <v>73</v>
      </c>
      <c r="BI121" s="4" t="s">
        <v>73</v>
      </c>
      <c r="BJ121" s="4" t="s">
        <v>73</v>
      </c>
      <c r="BK121" s="4" t="s">
        <v>73</v>
      </c>
      <c r="BL121" s="4" t="s">
        <v>73</v>
      </c>
      <c r="BM121" s="4" t="s">
        <v>73</v>
      </c>
      <c r="BN121" s="4" t="s">
        <v>73</v>
      </c>
      <c r="BO121" s="4" t="s">
        <v>73</v>
      </c>
    </row>
    <row r="122" spans="1:67" x14ac:dyDescent="0.35">
      <c r="A122" s="1" t="s">
        <v>104</v>
      </c>
      <c r="B122" s="1" t="s">
        <v>105</v>
      </c>
      <c r="C122" s="1" t="s">
        <v>67</v>
      </c>
      <c r="D122" s="6">
        <f t="shared" si="55"/>
        <v>0.97028503417968748</v>
      </c>
      <c r="E122" s="40">
        <f t="shared" ref="E122" si="70">D122/(D122+D123)</f>
        <v>0.12493232846943134</v>
      </c>
      <c r="F122" s="4">
        <v>0.24257124960422516</v>
      </c>
      <c r="G122" s="1" t="s">
        <v>68</v>
      </c>
      <c r="H122" s="1" t="s">
        <v>69</v>
      </c>
      <c r="I122" s="1" t="s">
        <v>70</v>
      </c>
      <c r="J122" s="1" t="s">
        <v>70</v>
      </c>
      <c r="K122" s="1" t="s">
        <v>71</v>
      </c>
      <c r="L122" s="1" t="s">
        <v>72</v>
      </c>
      <c r="M122" s="4">
        <v>4.8514251708984375</v>
      </c>
      <c r="N122" s="4">
        <f t="shared" si="57"/>
        <v>2.2880096435546875</v>
      </c>
      <c r="O122" s="4">
        <f t="shared" si="58"/>
        <v>0.29276245832443237</v>
      </c>
      <c r="P122" s="4">
        <v>0.57200241088867188</v>
      </c>
      <c r="Q122" s="4">
        <v>7.3190614581108093E-2</v>
      </c>
      <c r="R122" s="3">
        <v>19402</v>
      </c>
      <c r="S122" s="3">
        <v>4</v>
      </c>
      <c r="T122" s="3">
        <v>19398</v>
      </c>
      <c r="U122" s="4">
        <v>0</v>
      </c>
      <c r="V122" s="4">
        <v>4</v>
      </c>
      <c r="W122" s="4">
        <v>28</v>
      </c>
      <c r="X122" s="4">
        <v>19370</v>
      </c>
      <c r="Y122" s="4">
        <v>0</v>
      </c>
      <c r="Z122" s="4" t="s">
        <v>73</v>
      </c>
      <c r="AA122" s="4" t="s">
        <v>73</v>
      </c>
      <c r="AB122" s="4" t="s">
        <v>73</v>
      </c>
      <c r="AC122" s="4" t="s">
        <v>73</v>
      </c>
      <c r="AD122" s="4" t="s">
        <v>73</v>
      </c>
      <c r="AE122" s="4" t="s">
        <v>73</v>
      </c>
      <c r="AF122" s="4" t="s">
        <v>73</v>
      </c>
      <c r="AG122" s="4">
        <v>3509.699462890625</v>
      </c>
      <c r="AH122" s="4" t="s">
        <v>73</v>
      </c>
      <c r="AI122" s="4" t="s">
        <v>73</v>
      </c>
      <c r="AJ122" s="1" t="s">
        <v>74</v>
      </c>
      <c r="AK122" s="4">
        <v>0.1427687571249838</v>
      </c>
      <c r="AL122" s="4" t="s">
        <v>73</v>
      </c>
      <c r="AM122" s="4" t="s">
        <v>73</v>
      </c>
      <c r="AN122" s="4">
        <v>0.29893286016842541</v>
      </c>
      <c r="AO122" s="4">
        <v>0</v>
      </c>
      <c r="AP122" s="4">
        <v>12.493232443995602</v>
      </c>
      <c r="AQ122" s="4" t="s">
        <v>73</v>
      </c>
      <c r="AR122" s="4" t="s">
        <v>73</v>
      </c>
      <c r="AS122" s="4">
        <v>24.45139614108011</v>
      </c>
      <c r="AT122" s="4">
        <v>0.53506874691109374</v>
      </c>
      <c r="AU122" s="4">
        <v>3666.4061279296875</v>
      </c>
      <c r="AV122" s="4">
        <v>3127.6515860934642</v>
      </c>
      <c r="AW122" s="4">
        <v>3127.7626580534402</v>
      </c>
      <c r="AX122" s="1" t="s">
        <v>73</v>
      </c>
      <c r="AY122" s="1" t="s">
        <v>73</v>
      </c>
      <c r="AZ122" s="4" t="s">
        <v>73</v>
      </c>
      <c r="BA122" s="4" t="s">
        <v>73</v>
      </c>
      <c r="BB122" s="4">
        <v>0.38747081160545349</v>
      </c>
      <c r="BC122" s="4">
        <v>0.13929042220115662</v>
      </c>
      <c r="BD122" s="4" t="s">
        <v>73</v>
      </c>
      <c r="BE122" s="4" t="s">
        <v>73</v>
      </c>
      <c r="BF122" s="4" t="s">
        <v>73</v>
      </c>
      <c r="BG122" s="4" t="s">
        <v>73</v>
      </c>
      <c r="BH122" s="4" t="s">
        <v>73</v>
      </c>
      <c r="BI122" s="4" t="s">
        <v>73</v>
      </c>
      <c r="BJ122" s="4">
        <v>0.2206217669000719</v>
      </c>
      <c r="BK122" s="4">
        <v>6.4915747349895705E-2</v>
      </c>
      <c r="BL122" s="4" t="s">
        <v>73</v>
      </c>
      <c r="BM122" s="4" t="s">
        <v>73</v>
      </c>
      <c r="BN122" s="4">
        <v>18.454775571113906</v>
      </c>
      <c r="BO122" s="4">
        <v>6.5316893168773014</v>
      </c>
    </row>
    <row r="123" spans="1:67" x14ac:dyDescent="0.35">
      <c r="A123" s="1" t="s">
        <v>104</v>
      </c>
      <c r="B123" s="1" t="s">
        <v>105</v>
      </c>
      <c r="C123" s="1" t="s">
        <v>74</v>
      </c>
      <c r="D123" s="6">
        <f t="shared" si="55"/>
        <v>6.7961997985839844</v>
      </c>
      <c r="E123" s="41"/>
      <c r="F123" s="4">
        <v>1.6990499496459961</v>
      </c>
      <c r="G123" s="1" t="s">
        <v>68</v>
      </c>
      <c r="H123" s="1" t="s">
        <v>69</v>
      </c>
      <c r="I123" s="1" t="s">
        <v>70</v>
      </c>
      <c r="J123" s="1" t="s">
        <v>70</v>
      </c>
      <c r="K123" s="1" t="s">
        <v>71</v>
      </c>
      <c r="L123" s="1" t="s">
        <v>75</v>
      </c>
      <c r="M123" s="4">
        <v>33.980998992919922</v>
      </c>
      <c r="N123" s="4">
        <f t="shared" si="57"/>
        <v>9.6459989547729492</v>
      </c>
      <c r="O123" s="4">
        <f t="shared" si="58"/>
        <v>4.5727624893188477</v>
      </c>
      <c r="P123" s="4">
        <v>2.4114997386932373</v>
      </c>
      <c r="Q123" s="4">
        <v>1.1431906223297119</v>
      </c>
      <c r="R123" s="3">
        <v>19402</v>
      </c>
      <c r="S123" s="3">
        <v>28</v>
      </c>
      <c r="T123" s="3">
        <v>19374</v>
      </c>
      <c r="U123" s="4">
        <v>0</v>
      </c>
      <c r="V123" s="4">
        <v>4</v>
      </c>
      <c r="W123" s="4">
        <v>28</v>
      </c>
      <c r="X123" s="4">
        <v>19370</v>
      </c>
      <c r="Y123" s="4">
        <v>0</v>
      </c>
      <c r="Z123" s="4" t="s">
        <v>73</v>
      </c>
      <c r="AA123" s="4" t="s">
        <v>73</v>
      </c>
      <c r="AB123" s="4" t="s">
        <v>73</v>
      </c>
      <c r="AC123" s="4" t="s">
        <v>73</v>
      </c>
      <c r="AD123" s="4" t="s">
        <v>73</v>
      </c>
      <c r="AE123" s="4" t="s">
        <v>73</v>
      </c>
      <c r="AF123" s="4" t="s">
        <v>73</v>
      </c>
      <c r="AG123" s="4">
        <v>4000</v>
      </c>
      <c r="AH123" s="4" t="s">
        <v>73</v>
      </c>
      <c r="AI123" s="4" t="s">
        <v>73</v>
      </c>
      <c r="AJ123" s="1" t="s">
        <v>73</v>
      </c>
      <c r="AK123" s="4" t="s">
        <v>73</v>
      </c>
      <c r="AL123" s="4" t="s">
        <v>73</v>
      </c>
      <c r="AM123" s="4" t="s">
        <v>73</v>
      </c>
      <c r="AN123" s="4" t="s">
        <v>73</v>
      </c>
      <c r="AO123" s="4" t="s">
        <v>73</v>
      </c>
      <c r="AP123" s="4" t="s">
        <v>73</v>
      </c>
      <c r="AQ123" s="4" t="s">
        <v>73</v>
      </c>
      <c r="AR123" s="4" t="s">
        <v>73</v>
      </c>
      <c r="AS123" s="4" t="s">
        <v>73</v>
      </c>
      <c r="AT123" s="4" t="s">
        <v>73</v>
      </c>
      <c r="AU123" s="4">
        <v>5713.3392508370534</v>
      </c>
      <c r="AV123" s="4">
        <v>2757.9049112590287</v>
      </c>
      <c r="AW123" s="4">
        <v>2762.170046889797</v>
      </c>
      <c r="AX123" s="1" t="s">
        <v>73</v>
      </c>
      <c r="AY123" s="1" t="s">
        <v>73</v>
      </c>
      <c r="AZ123" s="4" t="s">
        <v>73</v>
      </c>
      <c r="BA123" s="4" t="s">
        <v>73</v>
      </c>
      <c r="BB123" s="4">
        <v>2.0401265621185303</v>
      </c>
      <c r="BC123" s="4">
        <v>1.3983821868896484</v>
      </c>
      <c r="BD123" s="4" t="s">
        <v>73</v>
      </c>
      <c r="BE123" s="4" t="s">
        <v>73</v>
      </c>
      <c r="BF123" s="4" t="s">
        <v>73</v>
      </c>
      <c r="BG123" s="4" t="s">
        <v>73</v>
      </c>
      <c r="BH123" s="4" t="s">
        <v>73</v>
      </c>
      <c r="BI123" s="4" t="s">
        <v>73</v>
      </c>
      <c r="BJ123" s="4" t="s">
        <v>73</v>
      </c>
      <c r="BK123" s="4" t="s">
        <v>73</v>
      </c>
      <c r="BL123" s="4" t="s">
        <v>73</v>
      </c>
      <c r="BM123" s="4" t="s">
        <v>73</v>
      </c>
      <c r="BN123" s="4" t="s">
        <v>73</v>
      </c>
      <c r="BO123" s="4" t="s">
        <v>73</v>
      </c>
    </row>
    <row r="124" spans="1:67" x14ac:dyDescent="0.35">
      <c r="A124" s="1" t="s">
        <v>141</v>
      </c>
      <c r="B124" s="1" t="s">
        <v>105</v>
      </c>
      <c r="C124" s="1" t="s">
        <v>125</v>
      </c>
      <c r="D124" s="6">
        <f t="shared" si="55"/>
        <v>0</v>
      </c>
      <c r="E124" s="40">
        <f t="shared" ref="E124" si="71">D124/(D124+D125)</f>
        <v>0</v>
      </c>
      <c r="F124" s="4">
        <v>0</v>
      </c>
      <c r="G124" s="1" t="s">
        <v>68</v>
      </c>
      <c r="H124" s="1" t="s">
        <v>69</v>
      </c>
      <c r="I124" s="1" t="s">
        <v>70</v>
      </c>
      <c r="J124" s="1" t="s">
        <v>70</v>
      </c>
      <c r="K124" s="1" t="s">
        <v>71</v>
      </c>
      <c r="L124" s="1" t="s">
        <v>72</v>
      </c>
      <c r="M124" s="4">
        <v>0</v>
      </c>
      <c r="N124" s="4">
        <f t="shared" si="57"/>
        <v>0.76368778944015503</v>
      </c>
      <c r="O124" s="4">
        <f t="shared" si="58"/>
        <v>0</v>
      </c>
      <c r="P124" s="4">
        <v>0.19092194736003876</v>
      </c>
      <c r="Q124" s="4">
        <v>0</v>
      </c>
      <c r="R124" s="3">
        <v>18463</v>
      </c>
      <c r="S124" s="3">
        <v>0</v>
      </c>
      <c r="T124" s="3">
        <v>18463</v>
      </c>
      <c r="U124" s="4">
        <v>0</v>
      </c>
      <c r="V124" s="4">
        <v>0</v>
      </c>
      <c r="W124" s="4">
        <v>45</v>
      </c>
      <c r="X124" s="4">
        <v>18418</v>
      </c>
      <c r="Y124" s="4">
        <v>0</v>
      </c>
      <c r="Z124" s="4" t="s">
        <v>73</v>
      </c>
      <c r="AA124" s="4" t="s">
        <v>73</v>
      </c>
      <c r="AB124" s="4" t="s">
        <v>73</v>
      </c>
      <c r="AC124" s="4" t="s">
        <v>73</v>
      </c>
      <c r="AD124" s="4" t="s">
        <v>73</v>
      </c>
      <c r="AE124" s="4" t="s">
        <v>73</v>
      </c>
      <c r="AF124" s="4" t="s">
        <v>73</v>
      </c>
      <c r="AG124" s="4">
        <v>6041.73974609375</v>
      </c>
      <c r="AH124" s="4" t="s">
        <v>73</v>
      </c>
      <c r="AI124" s="4" t="s">
        <v>73</v>
      </c>
      <c r="AJ124" s="1" t="s">
        <v>126</v>
      </c>
      <c r="AK124" s="4" t="s">
        <v>73</v>
      </c>
      <c r="AL124" s="4" t="s">
        <v>73</v>
      </c>
      <c r="AM124" s="4" t="s">
        <v>73</v>
      </c>
      <c r="AN124" s="4" t="s">
        <v>73</v>
      </c>
      <c r="AO124" s="4" t="s">
        <v>73</v>
      </c>
      <c r="AP124" s="4" t="s">
        <v>73</v>
      </c>
      <c r="AQ124" s="4" t="s">
        <v>73</v>
      </c>
      <c r="AR124" s="4" t="s">
        <v>73</v>
      </c>
      <c r="AS124" s="4" t="s">
        <v>73</v>
      </c>
      <c r="AT124" s="4" t="s">
        <v>73</v>
      </c>
      <c r="AU124" s="4">
        <v>0</v>
      </c>
      <c r="AV124" s="4">
        <v>2788.3907862177057</v>
      </c>
      <c r="AW124" s="4">
        <v>2788.3907862177116</v>
      </c>
      <c r="AX124" s="1" t="s">
        <v>73</v>
      </c>
      <c r="AY124" s="1" t="s">
        <v>73</v>
      </c>
      <c r="AZ124" s="4" t="s">
        <v>73</v>
      </c>
      <c r="BA124" s="4" t="s">
        <v>73</v>
      </c>
      <c r="BB124" s="4">
        <v>8.7236523628234863E-2</v>
      </c>
      <c r="BC124" s="4">
        <v>0</v>
      </c>
      <c r="BD124" s="4" t="s">
        <v>73</v>
      </c>
      <c r="BE124" s="4" t="s">
        <v>73</v>
      </c>
      <c r="BF124" s="4" t="s">
        <v>73</v>
      </c>
      <c r="BG124" s="4" t="s">
        <v>73</v>
      </c>
      <c r="BH124" s="4" t="s">
        <v>73</v>
      </c>
      <c r="BI124" s="4" t="s">
        <v>73</v>
      </c>
      <c r="BJ124" s="4" t="s">
        <v>73</v>
      </c>
      <c r="BK124" s="4" t="s">
        <v>73</v>
      </c>
      <c r="BL124" s="4" t="s">
        <v>73</v>
      </c>
      <c r="BM124" s="4" t="s">
        <v>73</v>
      </c>
      <c r="BN124" s="4" t="s">
        <v>73</v>
      </c>
      <c r="BO124" s="4" t="s">
        <v>73</v>
      </c>
    </row>
    <row r="125" spans="1:67" x14ac:dyDescent="0.35">
      <c r="A125" s="1" t="s">
        <v>141</v>
      </c>
      <c r="B125" s="1" t="s">
        <v>105</v>
      </c>
      <c r="C125" s="1" t="s">
        <v>126</v>
      </c>
      <c r="D125" s="6">
        <f t="shared" si="55"/>
        <v>11.483680725097656</v>
      </c>
      <c r="E125" s="41"/>
      <c r="F125" s="4">
        <v>2.8709201812744141</v>
      </c>
      <c r="G125" s="1" t="s">
        <v>68</v>
      </c>
      <c r="H125" s="1" t="s">
        <v>69</v>
      </c>
      <c r="I125" s="1" t="s">
        <v>70</v>
      </c>
      <c r="J125" s="1" t="s">
        <v>70</v>
      </c>
      <c r="K125" s="1" t="s">
        <v>71</v>
      </c>
      <c r="L125" s="1" t="s">
        <v>75</v>
      </c>
      <c r="M125" s="4">
        <v>57.418403625488281</v>
      </c>
      <c r="N125" s="4">
        <f t="shared" si="57"/>
        <v>15.187141418457031</v>
      </c>
      <c r="O125" s="4">
        <f t="shared" si="58"/>
        <v>8.4390525817871094</v>
      </c>
      <c r="P125" s="4">
        <v>3.7967853546142578</v>
      </c>
      <c r="Q125" s="4">
        <v>2.1097631454467773</v>
      </c>
      <c r="R125" s="3">
        <v>18463</v>
      </c>
      <c r="S125" s="3">
        <v>45</v>
      </c>
      <c r="T125" s="3">
        <v>18418</v>
      </c>
      <c r="U125" s="4">
        <v>0</v>
      </c>
      <c r="V125" s="4">
        <v>0</v>
      </c>
      <c r="W125" s="4">
        <v>45</v>
      </c>
      <c r="X125" s="4">
        <v>18418</v>
      </c>
      <c r="Y125" s="4">
        <v>0</v>
      </c>
      <c r="Z125" s="4" t="s">
        <v>73</v>
      </c>
      <c r="AA125" s="4" t="s">
        <v>73</v>
      </c>
      <c r="AB125" s="4" t="s">
        <v>73</v>
      </c>
      <c r="AC125" s="4" t="s">
        <v>73</v>
      </c>
      <c r="AD125" s="4" t="s">
        <v>73</v>
      </c>
      <c r="AE125" s="4" t="s">
        <v>73</v>
      </c>
      <c r="AF125" s="4" t="s">
        <v>73</v>
      </c>
      <c r="AG125" s="4">
        <v>4013.516845703125</v>
      </c>
      <c r="AH125" s="4" t="s">
        <v>73</v>
      </c>
      <c r="AI125" s="4" t="s">
        <v>73</v>
      </c>
      <c r="AJ125" s="1" t="s">
        <v>73</v>
      </c>
      <c r="AK125" s="4" t="s">
        <v>73</v>
      </c>
      <c r="AL125" s="4" t="s">
        <v>73</v>
      </c>
      <c r="AM125" s="4" t="s">
        <v>73</v>
      </c>
      <c r="AN125" s="4" t="s">
        <v>73</v>
      </c>
      <c r="AO125" s="4" t="s">
        <v>73</v>
      </c>
      <c r="AP125" s="4" t="s">
        <v>73</v>
      </c>
      <c r="AQ125" s="4" t="s">
        <v>73</v>
      </c>
      <c r="AR125" s="4" t="s">
        <v>73</v>
      </c>
      <c r="AS125" s="4" t="s">
        <v>73</v>
      </c>
      <c r="AT125" s="4" t="s">
        <v>73</v>
      </c>
      <c r="AU125" s="4">
        <v>6336.6389105902781</v>
      </c>
      <c r="AV125" s="4">
        <v>2186.7618753974011</v>
      </c>
      <c r="AW125" s="4">
        <v>2196.8763999374814</v>
      </c>
      <c r="AX125" s="1" t="s">
        <v>73</v>
      </c>
      <c r="AY125" s="1" t="s">
        <v>73</v>
      </c>
      <c r="AZ125" s="4" t="s">
        <v>73</v>
      </c>
      <c r="BA125" s="4" t="s">
        <v>73</v>
      </c>
      <c r="BB125" s="4">
        <v>3.3193521499633789</v>
      </c>
      <c r="BC125" s="4">
        <v>2.4649298191070557</v>
      </c>
      <c r="BD125" s="4" t="s">
        <v>73</v>
      </c>
      <c r="BE125" s="4" t="s">
        <v>73</v>
      </c>
      <c r="BF125" s="4" t="s">
        <v>73</v>
      </c>
      <c r="BG125" s="4" t="s">
        <v>73</v>
      </c>
      <c r="BH125" s="4" t="s">
        <v>73</v>
      </c>
      <c r="BI125" s="4" t="s">
        <v>73</v>
      </c>
      <c r="BJ125" s="4" t="s">
        <v>73</v>
      </c>
      <c r="BK125" s="4" t="s">
        <v>73</v>
      </c>
      <c r="BL125" s="4" t="s">
        <v>73</v>
      </c>
      <c r="BM125" s="4" t="s">
        <v>73</v>
      </c>
      <c r="BN125" s="4" t="s">
        <v>73</v>
      </c>
      <c r="BO125" s="4" t="s">
        <v>73</v>
      </c>
    </row>
    <row r="126" spans="1:67" x14ac:dyDescent="0.35">
      <c r="A126" s="1" t="s">
        <v>159</v>
      </c>
      <c r="B126" s="1" t="s">
        <v>105</v>
      </c>
      <c r="C126" s="1" t="s">
        <v>143</v>
      </c>
      <c r="D126" s="6">
        <f t="shared" si="55"/>
        <v>0</v>
      </c>
      <c r="E126" s="40">
        <f t="shared" ref="E126" si="72">D126/(D126+D127)</f>
        <v>0</v>
      </c>
      <c r="F126" s="4">
        <v>0</v>
      </c>
      <c r="G126" s="1" t="s">
        <v>68</v>
      </c>
      <c r="H126" s="1" t="s">
        <v>69</v>
      </c>
      <c r="I126" s="1" t="s">
        <v>70</v>
      </c>
      <c r="J126" s="1" t="s">
        <v>70</v>
      </c>
      <c r="K126" s="1" t="s">
        <v>71</v>
      </c>
      <c r="L126" s="1" t="s">
        <v>72</v>
      </c>
      <c r="M126" s="4">
        <v>0</v>
      </c>
      <c r="N126" s="4">
        <f t="shared" si="57"/>
        <v>0.72444683313369751</v>
      </c>
      <c r="O126" s="4">
        <f t="shared" si="58"/>
        <v>0</v>
      </c>
      <c r="P126" s="4">
        <v>0.18111170828342438</v>
      </c>
      <c r="Q126" s="4">
        <v>0</v>
      </c>
      <c r="R126" s="3">
        <v>19463</v>
      </c>
      <c r="S126" s="3">
        <v>0</v>
      </c>
      <c r="T126" s="3">
        <v>19463</v>
      </c>
      <c r="U126" s="4">
        <v>0</v>
      </c>
      <c r="V126" s="4">
        <v>0</v>
      </c>
      <c r="W126" s="4">
        <v>46</v>
      </c>
      <c r="X126" s="4">
        <v>19417</v>
      </c>
      <c r="Y126" s="4">
        <v>0</v>
      </c>
      <c r="Z126" s="4" t="s">
        <v>73</v>
      </c>
      <c r="AA126" s="4" t="s">
        <v>73</v>
      </c>
      <c r="AB126" s="4" t="s">
        <v>73</v>
      </c>
      <c r="AC126" s="4" t="s">
        <v>73</v>
      </c>
      <c r="AD126" s="4" t="s">
        <v>73</v>
      </c>
      <c r="AE126" s="4" t="s">
        <v>73</v>
      </c>
      <c r="AF126" s="4" t="s">
        <v>73</v>
      </c>
      <c r="AG126" s="4">
        <v>5000</v>
      </c>
      <c r="AH126" s="4" t="s">
        <v>73</v>
      </c>
      <c r="AI126" s="4" t="s">
        <v>73</v>
      </c>
      <c r="AJ126" s="1" t="s">
        <v>144</v>
      </c>
      <c r="AK126" s="4" t="s">
        <v>73</v>
      </c>
      <c r="AL126" s="4" t="s">
        <v>73</v>
      </c>
      <c r="AM126" s="4" t="s">
        <v>73</v>
      </c>
      <c r="AN126" s="4" t="s">
        <v>73</v>
      </c>
      <c r="AO126" s="4" t="s">
        <v>73</v>
      </c>
      <c r="AP126" s="4" t="s">
        <v>73</v>
      </c>
      <c r="AQ126" s="4" t="s">
        <v>73</v>
      </c>
      <c r="AR126" s="4" t="s">
        <v>73</v>
      </c>
      <c r="AS126" s="4" t="s">
        <v>73</v>
      </c>
      <c r="AT126" s="4" t="s">
        <v>73</v>
      </c>
      <c r="AU126" s="4">
        <v>0</v>
      </c>
      <c r="AV126" s="4">
        <v>3455.523666989428</v>
      </c>
      <c r="AW126" s="4">
        <v>3455.5236669894248</v>
      </c>
      <c r="AX126" s="1" t="s">
        <v>73</v>
      </c>
      <c r="AY126" s="1" t="s">
        <v>73</v>
      </c>
      <c r="AZ126" s="4" t="s">
        <v>73</v>
      </c>
      <c r="BA126" s="4" t="s">
        <v>73</v>
      </c>
      <c r="BB126" s="4">
        <v>8.2754187285900116E-2</v>
      </c>
      <c r="BC126" s="4">
        <v>0</v>
      </c>
      <c r="BD126" s="4" t="s">
        <v>73</v>
      </c>
      <c r="BE126" s="4" t="s">
        <v>73</v>
      </c>
      <c r="BF126" s="4" t="s">
        <v>73</v>
      </c>
      <c r="BG126" s="4" t="s">
        <v>73</v>
      </c>
      <c r="BH126" s="4" t="s">
        <v>73</v>
      </c>
      <c r="BI126" s="4" t="s">
        <v>73</v>
      </c>
      <c r="BJ126" s="4" t="s">
        <v>73</v>
      </c>
      <c r="BK126" s="4" t="s">
        <v>73</v>
      </c>
      <c r="BL126" s="4" t="s">
        <v>73</v>
      </c>
      <c r="BM126" s="4" t="s">
        <v>73</v>
      </c>
      <c r="BN126" s="4" t="s">
        <v>73</v>
      </c>
      <c r="BO126" s="4" t="s">
        <v>73</v>
      </c>
    </row>
    <row r="127" spans="1:67" x14ac:dyDescent="0.35">
      <c r="A127" s="1" t="s">
        <v>159</v>
      </c>
      <c r="B127" s="1" t="s">
        <v>105</v>
      </c>
      <c r="C127" s="1" t="s">
        <v>144</v>
      </c>
      <c r="D127" s="6">
        <f t="shared" si="55"/>
        <v>11.135323333740235</v>
      </c>
      <c r="E127" s="41"/>
      <c r="F127" s="4">
        <v>2.7838308811187744</v>
      </c>
      <c r="G127" s="1" t="s">
        <v>68</v>
      </c>
      <c r="H127" s="1" t="s">
        <v>69</v>
      </c>
      <c r="I127" s="1" t="s">
        <v>70</v>
      </c>
      <c r="J127" s="1" t="s">
        <v>70</v>
      </c>
      <c r="K127" s="1" t="s">
        <v>71</v>
      </c>
      <c r="L127" s="1" t="s">
        <v>75</v>
      </c>
      <c r="M127" s="4">
        <v>55.676616668701172</v>
      </c>
      <c r="N127" s="4">
        <f t="shared" si="57"/>
        <v>14.683340072631836</v>
      </c>
      <c r="O127" s="4">
        <f t="shared" si="58"/>
        <v>8.2121715545654297</v>
      </c>
      <c r="P127" s="4">
        <v>3.670835018157959</v>
      </c>
      <c r="Q127" s="4">
        <v>2.0530428886413574</v>
      </c>
      <c r="R127" s="3">
        <v>19463</v>
      </c>
      <c r="S127" s="3">
        <v>46</v>
      </c>
      <c r="T127" s="3">
        <v>19417</v>
      </c>
      <c r="U127" s="4">
        <v>0</v>
      </c>
      <c r="V127" s="4">
        <v>0</v>
      </c>
      <c r="W127" s="4">
        <v>46</v>
      </c>
      <c r="X127" s="4">
        <v>19417</v>
      </c>
      <c r="Y127" s="4">
        <v>0</v>
      </c>
      <c r="Z127" s="4" t="s">
        <v>73</v>
      </c>
      <c r="AA127" s="4" t="s">
        <v>73</v>
      </c>
      <c r="AB127" s="4" t="s">
        <v>73</v>
      </c>
      <c r="AC127" s="4" t="s">
        <v>73</v>
      </c>
      <c r="AD127" s="4" t="s">
        <v>73</v>
      </c>
      <c r="AE127" s="4" t="s">
        <v>73</v>
      </c>
      <c r="AF127" s="4" t="s">
        <v>73</v>
      </c>
      <c r="AG127" s="4">
        <v>3400</v>
      </c>
      <c r="AH127" s="4" t="s">
        <v>73</v>
      </c>
      <c r="AI127" s="4" t="s">
        <v>73</v>
      </c>
      <c r="AJ127" s="1" t="s">
        <v>73</v>
      </c>
      <c r="AK127" s="4" t="s">
        <v>73</v>
      </c>
      <c r="AL127" s="4" t="s">
        <v>73</v>
      </c>
      <c r="AM127" s="4" t="s">
        <v>73</v>
      </c>
      <c r="AN127" s="4" t="s">
        <v>73</v>
      </c>
      <c r="AO127" s="4" t="s">
        <v>73</v>
      </c>
      <c r="AP127" s="4" t="s">
        <v>73</v>
      </c>
      <c r="AQ127" s="4" t="s">
        <v>73</v>
      </c>
      <c r="AR127" s="4" t="s">
        <v>73</v>
      </c>
      <c r="AS127" s="4" t="s">
        <v>73</v>
      </c>
      <c r="AT127" s="4" t="s">
        <v>73</v>
      </c>
      <c r="AU127" s="4">
        <v>3808.532911217731</v>
      </c>
      <c r="AV127" s="4">
        <v>2672.882458630002</v>
      </c>
      <c r="AW127" s="4">
        <v>2675.5665217661663</v>
      </c>
      <c r="AX127" s="1" t="s">
        <v>73</v>
      </c>
      <c r="AY127" s="1" t="s">
        <v>73</v>
      </c>
      <c r="AZ127" s="4" t="s">
        <v>73</v>
      </c>
      <c r="BA127" s="4" t="s">
        <v>73</v>
      </c>
      <c r="BB127" s="4">
        <v>3.2136721611022949</v>
      </c>
      <c r="BC127" s="4">
        <v>2.3942430019378662</v>
      </c>
      <c r="BD127" s="4" t="s">
        <v>73</v>
      </c>
      <c r="BE127" s="4" t="s">
        <v>73</v>
      </c>
      <c r="BF127" s="4" t="s">
        <v>73</v>
      </c>
      <c r="BG127" s="4" t="s">
        <v>73</v>
      </c>
      <c r="BH127" s="4" t="s">
        <v>73</v>
      </c>
      <c r="BI127" s="4" t="s">
        <v>73</v>
      </c>
      <c r="BJ127" s="4" t="s">
        <v>73</v>
      </c>
      <c r="BK127" s="4" t="s">
        <v>73</v>
      </c>
      <c r="BL127" s="4" t="s">
        <v>73</v>
      </c>
      <c r="BM127" s="4" t="s">
        <v>73</v>
      </c>
      <c r="BN127" s="4" t="s">
        <v>73</v>
      </c>
      <c r="BO127" s="4" t="s">
        <v>73</v>
      </c>
    </row>
    <row r="128" spans="1:67" x14ac:dyDescent="0.35">
      <c r="A128" s="1" t="s">
        <v>123</v>
      </c>
      <c r="B128" s="1" t="s">
        <v>105</v>
      </c>
      <c r="C128" s="1" t="s">
        <v>107</v>
      </c>
      <c r="D128" s="6">
        <f t="shared" si="55"/>
        <v>0</v>
      </c>
      <c r="E128" s="40">
        <f t="shared" ref="E128" si="73">D128/(D128+D129)</f>
        <v>0</v>
      </c>
      <c r="F128" s="4">
        <v>0</v>
      </c>
      <c r="G128" s="1" t="s">
        <v>68</v>
      </c>
      <c r="H128" s="1" t="s">
        <v>69</v>
      </c>
      <c r="I128" s="1" t="s">
        <v>70</v>
      </c>
      <c r="J128" s="1" t="s">
        <v>70</v>
      </c>
      <c r="K128" s="1" t="s">
        <v>71</v>
      </c>
      <c r="L128" s="1" t="s">
        <v>72</v>
      </c>
      <c r="M128" s="4">
        <v>0</v>
      </c>
      <c r="N128" s="4">
        <f t="shared" si="57"/>
        <v>0.73868036270141602</v>
      </c>
      <c r="O128" s="4">
        <f t="shared" si="58"/>
        <v>0</v>
      </c>
      <c r="P128" s="4">
        <v>0.184670090675354</v>
      </c>
      <c r="Q128" s="4">
        <v>0</v>
      </c>
      <c r="R128" s="3">
        <v>19088</v>
      </c>
      <c r="S128" s="3">
        <v>0</v>
      </c>
      <c r="T128" s="3">
        <v>19088</v>
      </c>
      <c r="U128" s="4">
        <v>0</v>
      </c>
      <c r="V128" s="4">
        <v>0</v>
      </c>
      <c r="W128" s="4">
        <v>10</v>
      </c>
      <c r="X128" s="4">
        <v>19078</v>
      </c>
      <c r="Y128" s="4">
        <v>0</v>
      </c>
      <c r="Z128" s="4" t="s">
        <v>73</v>
      </c>
      <c r="AA128" s="4" t="s">
        <v>73</v>
      </c>
      <c r="AB128" s="4" t="s">
        <v>73</v>
      </c>
      <c r="AC128" s="4" t="s">
        <v>73</v>
      </c>
      <c r="AD128" s="4" t="s">
        <v>73</v>
      </c>
      <c r="AE128" s="4" t="s">
        <v>73</v>
      </c>
      <c r="AF128" s="4" t="s">
        <v>73</v>
      </c>
      <c r="AG128" s="4">
        <v>5166.33251953125</v>
      </c>
      <c r="AH128" s="4" t="s">
        <v>73</v>
      </c>
      <c r="AI128" s="4" t="s">
        <v>73</v>
      </c>
      <c r="AJ128" s="1" t="s">
        <v>108</v>
      </c>
      <c r="AK128" s="4" t="s">
        <v>73</v>
      </c>
      <c r="AL128" s="4" t="s">
        <v>73</v>
      </c>
      <c r="AM128" s="4" t="s">
        <v>73</v>
      </c>
      <c r="AN128" s="4" t="s">
        <v>73</v>
      </c>
      <c r="AO128" s="4" t="s">
        <v>73</v>
      </c>
      <c r="AP128" s="4" t="s">
        <v>73</v>
      </c>
      <c r="AQ128" s="4" t="s">
        <v>73</v>
      </c>
      <c r="AR128" s="4" t="s">
        <v>73</v>
      </c>
      <c r="AS128" s="4" t="s">
        <v>73</v>
      </c>
      <c r="AT128" s="4" t="s">
        <v>73</v>
      </c>
      <c r="AU128" s="4">
        <v>0</v>
      </c>
      <c r="AV128" s="4">
        <v>3058.6010810999137</v>
      </c>
      <c r="AW128" s="4">
        <v>3058.6010810999192</v>
      </c>
      <c r="AX128" s="1" t="s">
        <v>73</v>
      </c>
      <c r="AY128" s="1" t="s">
        <v>73</v>
      </c>
      <c r="AZ128" s="4" t="s">
        <v>73</v>
      </c>
      <c r="BA128" s="4" t="s">
        <v>73</v>
      </c>
      <c r="BB128" s="4">
        <v>8.4380023181438446E-2</v>
      </c>
      <c r="BC128" s="4">
        <v>0</v>
      </c>
      <c r="BD128" s="4" t="s">
        <v>73</v>
      </c>
      <c r="BE128" s="4" t="s">
        <v>73</v>
      </c>
      <c r="BF128" s="4" t="s">
        <v>73</v>
      </c>
      <c r="BG128" s="4" t="s">
        <v>73</v>
      </c>
      <c r="BH128" s="4" t="s">
        <v>73</v>
      </c>
      <c r="BI128" s="4" t="s">
        <v>73</v>
      </c>
      <c r="BJ128" s="4" t="s">
        <v>73</v>
      </c>
      <c r="BK128" s="4" t="s">
        <v>73</v>
      </c>
      <c r="BL128" s="4" t="s">
        <v>73</v>
      </c>
      <c r="BM128" s="4" t="s">
        <v>73</v>
      </c>
      <c r="BN128" s="4" t="s">
        <v>73</v>
      </c>
      <c r="BO128" s="4" t="s">
        <v>73</v>
      </c>
    </row>
    <row r="129" spans="1:67" x14ac:dyDescent="0.35">
      <c r="A129" s="1" t="s">
        <v>123</v>
      </c>
      <c r="B129" s="1" t="s">
        <v>105</v>
      </c>
      <c r="C129" s="1" t="s">
        <v>108</v>
      </c>
      <c r="D129" s="6">
        <f t="shared" si="55"/>
        <v>2.4660076141357421</v>
      </c>
      <c r="E129" s="41"/>
      <c r="F129" s="4">
        <v>0.61650192737579346</v>
      </c>
      <c r="G129" s="1" t="s">
        <v>68</v>
      </c>
      <c r="H129" s="1" t="s">
        <v>69</v>
      </c>
      <c r="I129" s="1" t="s">
        <v>70</v>
      </c>
      <c r="J129" s="1" t="s">
        <v>70</v>
      </c>
      <c r="K129" s="1" t="s">
        <v>71</v>
      </c>
      <c r="L129" s="1" t="s">
        <v>75</v>
      </c>
      <c r="M129" s="4">
        <v>12.330038070678711</v>
      </c>
      <c r="N129" s="4">
        <f t="shared" si="57"/>
        <v>4.3444929122924805</v>
      </c>
      <c r="O129" s="4">
        <f t="shared" si="58"/>
        <v>1.2276636362075806</v>
      </c>
      <c r="P129" s="4">
        <v>1.0861232280731201</v>
      </c>
      <c r="Q129" s="4">
        <v>0.30691590905189514</v>
      </c>
      <c r="R129" s="3">
        <v>19088</v>
      </c>
      <c r="S129" s="3">
        <v>10</v>
      </c>
      <c r="T129" s="3">
        <v>19078</v>
      </c>
      <c r="U129" s="4">
        <v>0</v>
      </c>
      <c r="V129" s="4">
        <v>0</v>
      </c>
      <c r="W129" s="4">
        <v>10</v>
      </c>
      <c r="X129" s="4">
        <v>19078</v>
      </c>
      <c r="Y129" s="4">
        <v>0</v>
      </c>
      <c r="Z129" s="4" t="s">
        <v>73</v>
      </c>
      <c r="AA129" s="4" t="s">
        <v>73</v>
      </c>
      <c r="AB129" s="4" t="s">
        <v>73</v>
      </c>
      <c r="AC129" s="4" t="s">
        <v>73</v>
      </c>
      <c r="AD129" s="4" t="s">
        <v>73</v>
      </c>
      <c r="AE129" s="4" t="s">
        <v>73</v>
      </c>
      <c r="AF129" s="4" t="s">
        <v>73</v>
      </c>
      <c r="AG129" s="4">
        <v>3459.26171875</v>
      </c>
      <c r="AH129" s="4" t="s">
        <v>73</v>
      </c>
      <c r="AI129" s="4" t="s">
        <v>73</v>
      </c>
      <c r="AJ129" s="1" t="s">
        <v>73</v>
      </c>
      <c r="AK129" s="4" t="s">
        <v>73</v>
      </c>
      <c r="AL129" s="4" t="s">
        <v>73</v>
      </c>
      <c r="AM129" s="4" t="s">
        <v>73</v>
      </c>
      <c r="AN129" s="4" t="s">
        <v>73</v>
      </c>
      <c r="AO129" s="4" t="s">
        <v>73</v>
      </c>
      <c r="AP129" s="4" t="s">
        <v>73</v>
      </c>
      <c r="AQ129" s="4" t="s">
        <v>73</v>
      </c>
      <c r="AR129" s="4" t="s">
        <v>73</v>
      </c>
      <c r="AS129" s="4" t="s">
        <v>73</v>
      </c>
      <c r="AT129" s="4" t="s">
        <v>73</v>
      </c>
      <c r="AU129" s="4">
        <v>5988.3037109375</v>
      </c>
      <c r="AV129" s="4">
        <v>2275.4417948940286</v>
      </c>
      <c r="AW129" s="4">
        <v>2277.3869237268304</v>
      </c>
      <c r="AX129" s="1" t="s">
        <v>73</v>
      </c>
      <c r="AY129" s="1" t="s">
        <v>73</v>
      </c>
      <c r="AZ129" s="4" t="s">
        <v>73</v>
      </c>
      <c r="BA129" s="4" t="s">
        <v>73</v>
      </c>
      <c r="BB129" s="4">
        <v>0.8332790732383728</v>
      </c>
      <c r="BC129" s="4">
        <v>0.44107425212860107</v>
      </c>
      <c r="BD129" s="4" t="s">
        <v>73</v>
      </c>
      <c r="BE129" s="4" t="s">
        <v>73</v>
      </c>
      <c r="BF129" s="4" t="s">
        <v>73</v>
      </c>
      <c r="BG129" s="4" t="s">
        <v>73</v>
      </c>
      <c r="BH129" s="4" t="s">
        <v>73</v>
      </c>
      <c r="BI129" s="4" t="s">
        <v>73</v>
      </c>
      <c r="BJ129" s="4" t="s">
        <v>73</v>
      </c>
      <c r="BK129" s="4" t="s">
        <v>73</v>
      </c>
      <c r="BL129" s="4" t="s">
        <v>73</v>
      </c>
      <c r="BM129" s="4" t="s">
        <v>73</v>
      </c>
      <c r="BN129" s="4" t="s">
        <v>73</v>
      </c>
      <c r="BO129" s="4" t="s">
        <v>73</v>
      </c>
    </row>
  </sheetData>
  <autoFilter ref="A1:BO129" xr:uid="{00000000-0009-0000-0000-000000000000}">
    <sortState xmlns:xlrd2="http://schemas.microsoft.com/office/spreadsheetml/2017/richdata2" ref="A2:BO129">
      <sortCondition ref="B1:B129"/>
    </sortState>
  </autoFilter>
  <mergeCells count="64">
    <mergeCell ref="E12:E13"/>
    <mergeCell ref="E2:E3"/>
    <mergeCell ref="E4:E5"/>
    <mergeCell ref="E6:E7"/>
    <mergeCell ref="E8:E9"/>
    <mergeCell ref="E10:E11"/>
    <mergeCell ref="E36:E37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60:E61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84:E85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108:E109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22:E123"/>
    <mergeCell ref="E124:E125"/>
    <mergeCell ref="E126:E127"/>
    <mergeCell ref="E128:E129"/>
    <mergeCell ref="E110:E111"/>
    <mergeCell ref="E112:E113"/>
    <mergeCell ref="E114:E115"/>
    <mergeCell ref="E116:E117"/>
    <mergeCell ref="E118:E119"/>
    <mergeCell ref="E120:E121"/>
  </mergeCells>
  <pageMargins left="0.7" right="0.7" top="0.75" bottom="0.75" header="0.3" footer="0.3"/>
  <ignoredErrors>
    <ignoredError sqref="F1:BO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B11654-58ED-4B6C-8C18-CAECBC2B5FAD}"/>
</file>

<file path=customXml/itemProps2.xml><?xml version="1.0" encoding="utf-8"?>
<ds:datastoreItem xmlns:ds="http://schemas.openxmlformats.org/officeDocument/2006/customXml" ds:itemID="{898CECB2-E73A-4EC9-9981-1F1DD5AC332D}"/>
</file>

<file path=customXml/itemProps3.xml><?xml version="1.0" encoding="utf-8"?>
<ds:datastoreItem xmlns:ds="http://schemas.openxmlformats.org/officeDocument/2006/customXml" ds:itemID="{70A0B218-6F68-499B-95CD-C1A378014C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Results (2)</vt:lpstr>
      <vt:lpstr>Results (3)</vt:lpstr>
      <vt:lpstr>Plots</vt:lpstr>
      <vt:lpstr>N1 N2 ddPCR Data</vt:lpstr>
      <vt:lpstr>Variant ddPCR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2021-05-14T17:36:01Z</dcterms:created>
  <dcterms:modified xsi:type="dcterms:W3CDTF">2021-07-19T09:38:06Z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