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75851004-F3F5-4E10-B251-C7439B6DCDE7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A-filtr" sheetId="6" r:id="rId1"/>
    <sheet name="slevy" sheetId="7" r:id="rId2"/>
    <sheet name="čas" sheetId="1" r:id="rId3"/>
    <sheet name="Adresování" sheetId="5" r:id="rId4"/>
    <sheet name="Teploty" sheetId="2" r:id="rId5"/>
    <sheet name="Cvičení1" sheetId="3" r:id="rId6"/>
    <sheet name="euro" sheetId="4" r:id="rId7"/>
  </sheets>
  <externalReferences>
    <externalReference r:id="rId8"/>
    <externalReference r:id="rId9"/>
  </externalReferences>
  <definedNames>
    <definedName name="_xlnm._FilterDatabase" localSheetId="0" hidden="1">'A-filtr'!$A$2:$F$31</definedName>
    <definedName name="CenaBD">'[1]Základní ceník'!$B$1</definedName>
    <definedName name="cenik">#REF!</definedName>
    <definedName name="Název">'[1]Základní ceník'!$A$1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6" l="1"/>
  <c r="F6" i="6" s="1"/>
  <c r="E1" i="6"/>
  <c r="E4" i="6" s="1"/>
  <c r="D1" i="6"/>
  <c r="D4" i="6" s="1"/>
  <c r="F4" i="6"/>
  <c r="D5" i="6"/>
  <c r="E5" i="6"/>
  <c r="F5" i="6"/>
  <c r="D6" i="6"/>
  <c r="E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D27" i="6"/>
  <c r="E27" i="6"/>
  <c r="F27" i="6"/>
  <c r="D28" i="6"/>
  <c r="E28" i="6"/>
  <c r="F28" i="6"/>
  <c r="D29" i="6"/>
  <c r="E29" i="6"/>
  <c r="F29" i="6"/>
  <c r="D30" i="6"/>
  <c r="E30" i="6"/>
  <c r="F30" i="6"/>
  <c r="D31" i="6"/>
  <c r="E31" i="6"/>
  <c r="F31" i="6"/>
  <c r="E3" i="6"/>
  <c r="F3" i="6"/>
  <c r="D3" i="6"/>
  <c r="D5" i="5" l="1"/>
  <c r="B4" i="5"/>
  <c r="C7" i="5"/>
  <c r="B9" i="5"/>
  <c r="F8" i="5"/>
  <c r="E6" i="5"/>
  <c r="B9" i="4" l="1"/>
  <c r="B8" i="4"/>
  <c r="B7" i="4"/>
  <c r="B6" i="4"/>
  <c r="B5" i="4"/>
  <c r="B4" i="4"/>
  <c r="B3" i="4"/>
  <c r="C2" i="3"/>
  <c r="D2" i="3"/>
  <c r="E2" i="3"/>
  <c r="F2" i="3"/>
  <c r="G2" i="3"/>
  <c r="H2" i="3"/>
  <c r="C3" i="3"/>
  <c r="D3" i="3"/>
  <c r="E3" i="3"/>
  <c r="F3" i="3"/>
  <c r="G3" i="3"/>
  <c r="H3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C57" i="3"/>
  <c r="D57" i="3"/>
  <c r="E57" i="3"/>
  <c r="F57" i="3"/>
  <c r="G57" i="3"/>
  <c r="H57" i="3"/>
  <c r="C58" i="3"/>
  <c r="D58" i="3"/>
  <c r="E58" i="3"/>
  <c r="F58" i="3"/>
  <c r="G58" i="3"/>
  <c r="H58" i="3"/>
  <c r="C59" i="3"/>
  <c r="D59" i="3"/>
  <c r="E59" i="3"/>
  <c r="F59" i="3"/>
  <c r="G59" i="3"/>
  <c r="H59" i="3"/>
  <c r="C60" i="3"/>
  <c r="D60" i="3"/>
  <c r="E60" i="3"/>
  <c r="F60" i="3"/>
  <c r="G60" i="3"/>
  <c r="H60" i="3"/>
  <c r="C61" i="3"/>
  <c r="D61" i="3"/>
  <c r="E61" i="3"/>
  <c r="F61" i="3"/>
  <c r="G61" i="3"/>
  <c r="H61" i="3"/>
  <c r="C62" i="3"/>
  <c r="D62" i="3"/>
  <c r="E62" i="3"/>
  <c r="F62" i="3"/>
  <c r="G62" i="3"/>
  <c r="H62" i="3"/>
  <c r="C63" i="3"/>
  <c r="D63" i="3"/>
  <c r="E63" i="3"/>
  <c r="F63" i="3"/>
  <c r="G63" i="3"/>
  <c r="H63" i="3"/>
  <c r="C64" i="3"/>
  <c r="D64" i="3"/>
  <c r="E64" i="3"/>
  <c r="F64" i="3"/>
  <c r="G64" i="3"/>
  <c r="H64" i="3"/>
  <c r="C65" i="3"/>
  <c r="D65" i="3"/>
  <c r="E65" i="3"/>
  <c r="F65" i="3"/>
  <c r="G65" i="3"/>
  <c r="H65" i="3"/>
  <c r="C66" i="3"/>
  <c r="D66" i="3"/>
  <c r="E66" i="3"/>
  <c r="F66" i="3"/>
  <c r="G66" i="3"/>
  <c r="H66" i="3"/>
  <c r="C67" i="3"/>
  <c r="D67" i="3"/>
  <c r="E67" i="3"/>
  <c r="F67" i="3"/>
  <c r="G67" i="3"/>
  <c r="H67" i="3"/>
  <c r="C68" i="3"/>
  <c r="D68" i="3"/>
  <c r="E68" i="3"/>
  <c r="F68" i="3"/>
  <c r="G68" i="3"/>
  <c r="H68" i="3"/>
  <c r="C69" i="3"/>
  <c r="D69" i="3"/>
  <c r="E69" i="3"/>
  <c r="F69" i="3"/>
  <c r="G69" i="3"/>
  <c r="H69" i="3"/>
  <c r="C70" i="3"/>
  <c r="D70" i="3"/>
  <c r="E70" i="3"/>
  <c r="F70" i="3"/>
  <c r="G70" i="3"/>
  <c r="H70" i="3"/>
  <c r="C71" i="3"/>
  <c r="D71" i="3"/>
  <c r="E71" i="3"/>
  <c r="F71" i="3"/>
  <c r="G71" i="3"/>
  <c r="H71" i="3"/>
  <c r="C72" i="3"/>
  <c r="D72" i="3"/>
  <c r="E72" i="3"/>
  <c r="F72" i="3"/>
  <c r="G72" i="3"/>
  <c r="H72" i="3"/>
  <c r="C73" i="3"/>
  <c r="D73" i="3"/>
  <c r="E73" i="3"/>
  <c r="F73" i="3"/>
  <c r="G73" i="3"/>
  <c r="H73" i="3"/>
  <c r="C74" i="3"/>
  <c r="D74" i="3"/>
  <c r="E74" i="3"/>
  <c r="F74" i="3"/>
  <c r="G74" i="3"/>
  <c r="H74" i="3"/>
  <c r="C75" i="3"/>
  <c r="D75" i="3"/>
  <c r="E75" i="3"/>
  <c r="F75" i="3"/>
  <c r="G75" i="3"/>
  <c r="H75" i="3"/>
  <c r="C76" i="3"/>
  <c r="D76" i="3"/>
  <c r="E76" i="3"/>
  <c r="F76" i="3"/>
  <c r="G76" i="3"/>
  <c r="H76" i="3"/>
  <c r="C77" i="3"/>
  <c r="D77" i="3"/>
  <c r="E77" i="3"/>
  <c r="F77" i="3"/>
  <c r="G77" i="3"/>
  <c r="H77" i="3"/>
  <c r="C78" i="3"/>
  <c r="D78" i="3"/>
  <c r="E78" i="3"/>
  <c r="F78" i="3"/>
  <c r="G78" i="3"/>
  <c r="H78" i="3"/>
  <c r="C79" i="3"/>
  <c r="D79" i="3"/>
  <c r="E79" i="3"/>
  <c r="F79" i="3"/>
  <c r="G79" i="3"/>
  <c r="H79" i="3"/>
  <c r="C80" i="3"/>
  <c r="D80" i="3"/>
  <c r="E80" i="3"/>
  <c r="F80" i="3"/>
  <c r="G80" i="3"/>
  <c r="H80" i="3"/>
  <c r="C81" i="3"/>
  <c r="D81" i="3"/>
  <c r="E81" i="3"/>
  <c r="F81" i="3"/>
  <c r="G81" i="3"/>
  <c r="H81" i="3"/>
  <c r="C82" i="3"/>
  <c r="D82" i="3"/>
  <c r="E82" i="3"/>
  <c r="F82" i="3"/>
  <c r="G82" i="3"/>
  <c r="H82" i="3"/>
  <c r="C83" i="3"/>
  <c r="D83" i="3"/>
  <c r="E83" i="3"/>
  <c r="F83" i="3"/>
  <c r="G83" i="3"/>
  <c r="H83" i="3"/>
  <c r="C84" i="3"/>
  <c r="D84" i="3"/>
  <c r="E84" i="3"/>
  <c r="F84" i="3"/>
  <c r="G84" i="3"/>
  <c r="H84" i="3"/>
  <c r="C85" i="3"/>
  <c r="D85" i="3"/>
  <c r="E85" i="3"/>
  <c r="F85" i="3"/>
  <c r="G85" i="3"/>
  <c r="H85" i="3"/>
  <c r="C86" i="3"/>
  <c r="D86" i="3"/>
  <c r="E86" i="3"/>
  <c r="F86" i="3"/>
  <c r="G86" i="3"/>
  <c r="H86" i="3"/>
  <c r="C87" i="3"/>
  <c r="D87" i="3"/>
  <c r="E87" i="3"/>
  <c r="F87" i="3"/>
  <c r="G87" i="3"/>
  <c r="H87" i="3"/>
  <c r="C88" i="3"/>
  <c r="D88" i="3"/>
  <c r="E88" i="3"/>
  <c r="F88" i="3"/>
  <c r="G88" i="3"/>
  <c r="H88" i="3"/>
  <c r="C89" i="3"/>
  <c r="D89" i="3"/>
  <c r="E89" i="3"/>
  <c r="F89" i="3"/>
  <c r="G89" i="3"/>
  <c r="H89" i="3"/>
  <c r="C90" i="3"/>
  <c r="D90" i="3"/>
  <c r="E90" i="3"/>
  <c r="F90" i="3"/>
  <c r="G90" i="3"/>
  <c r="H90" i="3"/>
  <c r="C91" i="3"/>
  <c r="D91" i="3"/>
  <c r="E91" i="3"/>
  <c r="F91" i="3"/>
  <c r="G91" i="3"/>
  <c r="H91" i="3"/>
  <c r="C92" i="3"/>
  <c r="D92" i="3"/>
  <c r="E92" i="3"/>
  <c r="F92" i="3"/>
  <c r="G92" i="3"/>
  <c r="H92" i="3"/>
  <c r="C93" i="3"/>
  <c r="D93" i="3"/>
  <c r="E93" i="3"/>
  <c r="F93" i="3"/>
  <c r="G93" i="3"/>
  <c r="H93" i="3"/>
  <c r="C94" i="3"/>
  <c r="D94" i="3"/>
  <c r="E94" i="3"/>
  <c r="F94" i="3"/>
  <c r="G94" i="3"/>
  <c r="H94" i="3"/>
  <c r="C95" i="3"/>
  <c r="D95" i="3"/>
  <c r="E95" i="3"/>
  <c r="F95" i="3"/>
  <c r="G95" i="3"/>
  <c r="H95" i="3"/>
  <c r="C96" i="3"/>
  <c r="D96" i="3"/>
  <c r="E96" i="3"/>
  <c r="F96" i="3"/>
  <c r="G96" i="3"/>
  <c r="H96" i="3"/>
  <c r="C97" i="3"/>
  <c r="D97" i="3"/>
  <c r="E97" i="3"/>
  <c r="F97" i="3"/>
  <c r="G97" i="3"/>
  <c r="H97" i="3"/>
  <c r="C98" i="3"/>
  <c r="D98" i="3"/>
  <c r="E98" i="3"/>
  <c r="F98" i="3"/>
  <c r="G98" i="3"/>
  <c r="H98" i="3"/>
  <c r="C99" i="3"/>
  <c r="D99" i="3"/>
  <c r="E99" i="3"/>
  <c r="F99" i="3"/>
  <c r="G99" i="3"/>
  <c r="H99" i="3"/>
  <c r="C100" i="3"/>
  <c r="D100" i="3"/>
  <c r="E100" i="3"/>
  <c r="F100" i="3"/>
  <c r="G100" i="3"/>
  <c r="H100" i="3"/>
  <c r="C101" i="3"/>
  <c r="D101" i="3"/>
  <c r="E101" i="3"/>
  <c r="F101" i="3"/>
  <c r="G101" i="3"/>
  <c r="H101" i="3"/>
  <c r="C102" i="3"/>
  <c r="D102" i="3"/>
  <c r="E102" i="3"/>
  <c r="F102" i="3"/>
  <c r="G102" i="3"/>
  <c r="H102" i="3"/>
  <c r="C103" i="3"/>
  <c r="D103" i="3"/>
  <c r="E103" i="3"/>
  <c r="F103" i="3"/>
  <c r="G103" i="3"/>
  <c r="H103" i="3"/>
  <c r="C104" i="3"/>
  <c r="D104" i="3"/>
  <c r="E104" i="3"/>
  <c r="F104" i="3"/>
  <c r="G104" i="3"/>
  <c r="H104" i="3"/>
  <c r="C105" i="3"/>
  <c r="D105" i="3"/>
  <c r="E105" i="3"/>
  <c r="F105" i="3"/>
  <c r="G105" i="3"/>
  <c r="H105" i="3"/>
  <c r="C106" i="3"/>
  <c r="D106" i="3"/>
  <c r="E106" i="3"/>
  <c r="F106" i="3"/>
  <c r="G106" i="3"/>
  <c r="H106" i="3"/>
  <c r="C107" i="3"/>
  <c r="D107" i="3"/>
  <c r="E107" i="3"/>
  <c r="F107" i="3"/>
  <c r="G107" i="3"/>
  <c r="H107" i="3"/>
  <c r="C108" i="3"/>
  <c r="D108" i="3"/>
  <c r="E108" i="3"/>
  <c r="F108" i="3"/>
  <c r="G108" i="3"/>
  <c r="H108" i="3"/>
  <c r="C109" i="3"/>
  <c r="D109" i="3"/>
  <c r="E109" i="3"/>
  <c r="F109" i="3"/>
  <c r="G109" i="3"/>
  <c r="H109" i="3"/>
  <c r="C110" i="3"/>
  <c r="D110" i="3"/>
  <c r="E110" i="3"/>
  <c r="F110" i="3"/>
  <c r="G110" i="3"/>
  <c r="H110" i="3"/>
  <c r="C111" i="3"/>
  <c r="D111" i="3"/>
  <c r="E111" i="3"/>
  <c r="F111" i="3"/>
  <c r="G111" i="3"/>
  <c r="H111" i="3"/>
  <c r="C112" i="3"/>
  <c r="D112" i="3"/>
  <c r="E112" i="3"/>
  <c r="F112" i="3"/>
  <c r="G112" i="3"/>
  <c r="H112" i="3"/>
  <c r="C113" i="3"/>
  <c r="D113" i="3"/>
  <c r="E113" i="3"/>
  <c r="F113" i="3"/>
  <c r="G113" i="3"/>
  <c r="H113" i="3"/>
  <c r="C114" i="3"/>
  <c r="D114" i="3"/>
  <c r="E114" i="3"/>
  <c r="F114" i="3"/>
  <c r="G114" i="3"/>
  <c r="H114" i="3"/>
  <c r="C115" i="3"/>
  <c r="D115" i="3"/>
  <c r="E115" i="3"/>
  <c r="F115" i="3"/>
  <c r="G115" i="3"/>
  <c r="H115" i="3"/>
  <c r="C116" i="3"/>
  <c r="D116" i="3"/>
  <c r="E116" i="3"/>
  <c r="F116" i="3"/>
  <c r="G116" i="3"/>
  <c r="H116" i="3"/>
  <c r="C117" i="3"/>
  <c r="D117" i="3"/>
  <c r="E117" i="3"/>
  <c r="F117" i="3"/>
  <c r="G117" i="3"/>
  <c r="H117" i="3"/>
  <c r="C118" i="3"/>
  <c r="D118" i="3"/>
  <c r="E118" i="3"/>
  <c r="F118" i="3"/>
  <c r="G118" i="3"/>
  <c r="H118" i="3"/>
  <c r="C119" i="3"/>
  <c r="D119" i="3"/>
  <c r="E119" i="3"/>
  <c r="F119" i="3"/>
  <c r="G119" i="3"/>
  <c r="H119" i="3"/>
  <c r="C120" i="3"/>
  <c r="D120" i="3"/>
  <c r="E120" i="3"/>
  <c r="F120" i="3"/>
  <c r="G120" i="3"/>
  <c r="H120" i="3"/>
  <c r="C121" i="3"/>
  <c r="D121" i="3"/>
  <c r="E121" i="3"/>
  <c r="F121" i="3"/>
  <c r="G121" i="3"/>
  <c r="H121" i="3"/>
  <c r="C122" i="3"/>
  <c r="D122" i="3"/>
  <c r="E122" i="3"/>
  <c r="F122" i="3"/>
  <c r="G122" i="3"/>
  <c r="H122" i="3"/>
  <c r="C123" i="3"/>
  <c r="D123" i="3"/>
  <c r="E123" i="3"/>
  <c r="F123" i="3"/>
  <c r="G123" i="3"/>
  <c r="H123" i="3"/>
  <c r="C124" i="3"/>
  <c r="D124" i="3"/>
  <c r="E124" i="3"/>
  <c r="F124" i="3"/>
  <c r="G124" i="3"/>
  <c r="H124" i="3"/>
  <c r="C125" i="3"/>
  <c r="D125" i="3"/>
  <c r="E125" i="3"/>
  <c r="F125" i="3"/>
  <c r="G125" i="3"/>
  <c r="H125" i="3"/>
  <c r="C126" i="3"/>
  <c r="D126" i="3"/>
  <c r="E126" i="3"/>
  <c r="F126" i="3"/>
  <c r="G126" i="3"/>
  <c r="H126" i="3"/>
  <c r="C127" i="3"/>
  <c r="D127" i="3"/>
  <c r="E127" i="3"/>
  <c r="F127" i="3"/>
  <c r="G127" i="3"/>
  <c r="H127" i="3"/>
  <c r="C128" i="3"/>
  <c r="D128" i="3"/>
  <c r="E128" i="3"/>
  <c r="F128" i="3"/>
  <c r="G128" i="3"/>
  <c r="H128" i="3"/>
  <c r="C129" i="3"/>
  <c r="D129" i="3"/>
  <c r="E129" i="3"/>
  <c r="F129" i="3"/>
  <c r="G129" i="3"/>
  <c r="H129" i="3"/>
  <c r="C130" i="3"/>
  <c r="D130" i="3"/>
  <c r="E130" i="3"/>
  <c r="F130" i="3"/>
  <c r="G130" i="3"/>
  <c r="H130" i="3"/>
  <c r="C131" i="3"/>
  <c r="D131" i="3"/>
  <c r="E131" i="3"/>
  <c r="F131" i="3"/>
  <c r="G131" i="3"/>
  <c r="H131" i="3"/>
  <c r="C132" i="3"/>
  <c r="D132" i="3"/>
  <c r="E132" i="3"/>
  <c r="F132" i="3"/>
  <c r="G132" i="3"/>
  <c r="H132" i="3"/>
  <c r="C133" i="3"/>
  <c r="D133" i="3"/>
  <c r="E133" i="3"/>
  <c r="F133" i="3"/>
  <c r="G133" i="3"/>
  <c r="H133" i="3"/>
  <c r="C134" i="3"/>
  <c r="D134" i="3"/>
  <c r="E134" i="3"/>
  <c r="F134" i="3"/>
  <c r="G134" i="3"/>
  <c r="H134" i="3"/>
  <c r="C135" i="3"/>
  <c r="D135" i="3"/>
  <c r="E135" i="3"/>
  <c r="F135" i="3"/>
  <c r="G135" i="3"/>
  <c r="H135" i="3"/>
  <c r="C136" i="3"/>
  <c r="D136" i="3"/>
  <c r="E136" i="3"/>
  <c r="F136" i="3"/>
  <c r="G136" i="3"/>
  <c r="H136" i="3"/>
  <c r="C137" i="3"/>
  <c r="D137" i="3"/>
  <c r="E137" i="3"/>
  <c r="F137" i="3"/>
  <c r="G137" i="3"/>
  <c r="H137" i="3"/>
  <c r="C138" i="3"/>
  <c r="D138" i="3"/>
  <c r="E138" i="3"/>
  <c r="F138" i="3"/>
  <c r="G138" i="3"/>
  <c r="H138" i="3"/>
  <c r="C139" i="3"/>
  <c r="D139" i="3"/>
  <c r="E139" i="3"/>
  <c r="F139" i="3"/>
  <c r="G139" i="3"/>
  <c r="H139" i="3"/>
  <c r="C140" i="3"/>
  <c r="D140" i="3"/>
  <c r="E140" i="3"/>
  <c r="F140" i="3"/>
  <c r="G140" i="3"/>
  <c r="H140" i="3"/>
  <c r="C141" i="3"/>
  <c r="D141" i="3"/>
  <c r="E141" i="3"/>
  <c r="F141" i="3"/>
  <c r="G141" i="3"/>
  <c r="H141" i="3"/>
  <c r="C142" i="3"/>
  <c r="D142" i="3"/>
  <c r="E142" i="3"/>
  <c r="F142" i="3"/>
  <c r="G142" i="3"/>
  <c r="H142" i="3"/>
  <c r="C143" i="3"/>
  <c r="D143" i="3"/>
  <c r="E143" i="3"/>
  <c r="F143" i="3"/>
  <c r="G143" i="3"/>
  <c r="H143" i="3"/>
  <c r="C144" i="3"/>
  <c r="D144" i="3"/>
  <c r="E144" i="3"/>
  <c r="F144" i="3"/>
  <c r="G144" i="3"/>
  <c r="H144" i="3"/>
  <c r="C145" i="3"/>
  <c r="D145" i="3"/>
  <c r="E145" i="3"/>
  <c r="F145" i="3"/>
  <c r="G145" i="3"/>
  <c r="H145" i="3"/>
  <c r="C146" i="3"/>
  <c r="D146" i="3"/>
  <c r="E146" i="3"/>
  <c r="F146" i="3"/>
  <c r="G146" i="3"/>
  <c r="H146" i="3"/>
  <c r="C147" i="3"/>
  <c r="D147" i="3"/>
  <c r="E147" i="3"/>
  <c r="F147" i="3"/>
  <c r="G147" i="3"/>
  <c r="H147" i="3"/>
  <c r="C148" i="3"/>
  <c r="D148" i="3"/>
  <c r="E148" i="3"/>
  <c r="F148" i="3"/>
  <c r="G148" i="3"/>
  <c r="H148" i="3"/>
  <c r="C149" i="3"/>
  <c r="D149" i="3"/>
  <c r="E149" i="3"/>
  <c r="F149" i="3"/>
  <c r="G149" i="3"/>
  <c r="H149" i="3"/>
  <c r="C150" i="3"/>
  <c r="D150" i="3"/>
  <c r="E150" i="3"/>
  <c r="F150" i="3"/>
  <c r="G150" i="3"/>
  <c r="H150" i="3"/>
  <c r="C151" i="3"/>
  <c r="D151" i="3"/>
  <c r="E151" i="3"/>
  <c r="F151" i="3"/>
  <c r="G151" i="3"/>
  <c r="H151" i="3"/>
  <c r="C152" i="3"/>
  <c r="D152" i="3"/>
  <c r="E152" i="3"/>
  <c r="F152" i="3"/>
  <c r="G152" i="3"/>
  <c r="H152" i="3"/>
  <c r="C153" i="3"/>
  <c r="D153" i="3"/>
  <c r="E153" i="3"/>
  <c r="F153" i="3"/>
  <c r="G153" i="3"/>
  <c r="H153" i="3"/>
  <c r="C154" i="3"/>
  <c r="D154" i="3"/>
  <c r="E154" i="3"/>
  <c r="F154" i="3"/>
  <c r="G154" i="3"/>
  <c r="H154" i="3"/>
  <c r="C155" i="3"/>
  <c r="D155" i="3"/>
  <c r="E155" i="3"/>
  <c r="F155" i="3"/>
  <c r="G155" i="3"/>
  <c r="H155" i="3"/>
  <c r="C156" i="3"/>
  <c r="D156" i="3"/>
  <c r="E156" i="3"/>
  <c r="F156" i="3"/>
  <c r="G156" i="3"/>
  <c r="H156" i="3"/>
  <c r="C157" i="3"/>
  <c r="D157" i="3"/>
  <c r="E157" i="3"/>
  <c r="F157" i="3"/>
  <c r="G157" i="3"/>
  <c r="H157" i="3"/>
  <c r="C158" i="3"/>
  <c r="D158" i="3"/>
  <c r="E158" i="3"/>
  <c r="F158" i="3"/>
  <c r="G158" i="3"/>
  <c r="H158" i="3"/>
  <c r="C159" i="3"/>
  <c r="D159" i="3"/>
  <c r="E159" i="3"/>
  <c r="F159" i="3"/>
  <c r="G159" i="3"/>
  <c r="H159" i="3"/>
  <c r="C160" i="3"/>
  <c r="D160" i="3"/>
  <c r="E160" i="3"/>
  <c r="F160" i="3"/>
  <c r="G160" i="3"/>
  <c r="H160" i="3"/>
  <c r="C161" i="3"/>
  <c r="D161" i="3"/>
  <c r="E161" i="3"/>
  <c r="F161" i="3"/>
  <c r="G161" i="3"/>
  <c r="H161" i="3"/>
  <c r="C162" i="3"/>
  <c r="D162" i="3"/>
  <c r="E162" i="3"/>
  <c r="F162" i="3"/>
  <c r="G162" i="3"/>
  <c r="H162" i="3"/>
  <c r="C163" i="3"/>
  <c r="D163" i="3"/>
  <c r="E163" i="3"/>
  <c r="F163" i="3"/>
  <c r="G163" i="3"/>
  <c r="H163" i="3"/>
  <c r="C164" i="3"/>
  <c r="D164" i="3"/>
  <c r="E164" i="3"/>
  <c r="F164" i="3"/>
  <c r="G164" i="3"/>
  <c r="H164" i="3"/>
  <c r="C165" i="3"/>
  <c r="D165" i="3"/>
  <c r="E165" i="3"/>
  <c r="F165" i="3"/>
  <c r="G165" i="3"/>
  <c r="H165" i="3"/>
  <c r="C166" i="3"/>
  <c r="D166" i="3"/>
  <c r="E166" i="3"/>
  <c r="F166" i="3"/>
  <c r="G166" i="3"/>
  <c r="H166" i="3"/>
  <c r="C167" i="3"/>
  <c r="D167" i="3"/>
  <c r="E167" i="3"/>
  <c r="F167" i="3"/>
  <c r="G167" i="3"/>
  <c r="H167" i="3"/>
  <c r="C168" i="3"/>
  <c r="D168" i="3"/>
  <c r="E168" i="3"/>
  <c r="F168" i="3"/>
  <c r="G168" i="3"/>
  <c r="H168" i="3"/>
  <c r="C169" i="3"/>
  <c r="D169" i="3"/>
  <c r="E169" i="3"/>
  <c r="F169" i="3"/>
  <c r="G169" i="3"/>
  <c r="H169" i="3"/>
  <c r="C170" i="3"/>
  <c r="D170" i="3"/>
  <c r="E170" i="3"/>
  <c r="F170" i="3"/>
  <c r="G170" i="3"/>
  <c r="H170" i="3"/>
  <c r="C171" i="3"/>
  <c r="D171" i="3"/>
  <c r="E171" i="3"/>
  <c r="F171" i="3"/>
  <c r="G171" i="3"/>
  <c r="H171" i="3"/>
  <c r="C172" i="3"/>
  <c r="D172" i="3"/>
  <c r="E172" i="3"/>
  <c r="F172" i="3"/>
  <c r="G172" i="3"/>
  <c r="H172" i="3"/>
  <c r="C173" i="3"/>
  <c r="D173" i="3"/>
  <c r="E173" i="3"/>
  <c r="F173" i="3"/>
  <c r="G173" i="3"/>
  <c r="H173" i="3"/>
  <c r="C174" i="3"/>
  <c r="D174" i="3"/>
  <c r="E174" i="3"/>
  <c r="F174" i="3"/>
  <c r="G174" i="3"/>
  <c r="H174" i="3"/>
  <c r="C175" i="3"/>
  <c r="D175" i="3"/>
  <c r="E175" i="3"/>
  <c r="F175" i="3"/>
  <c r="G175" i="3"/>
  <c r="H175" i="3"/>
  <c r="C176" i="3"/>
  <c r="D176" i="3"/>
  <c r="E176" i="3"/>
  <c r="F176" i="3"/>
  <c r="G176" i="3"/>
  <c r="H176" i="3"/>
  <c r="C177" i="3"/>
  <c r="D177" i="3"/>
  <c r="E177" i="3"/>
  <c r="F177" i="3"/>
  <c r="G177" i="3"/>
  <c r="H177" i="3"/>
  <c r="C178" i="3"/>
  <c r="D178" i="3"/>
  <c r="E178" i="3"/>
  <c r="F178" i="3"/>
  <c r="G178" i="3"/>
  <c r="H178" i="3"/>
  <c r="C179" i="3"/>
  <c r="D179" i="3"/>
  <c r="E179" i="3"/>
  <c r="F179" i="3"/>
  <c r="G179" i="3"/>
  <c r="H179" i="3"/>
  <c r="C180" i="3"/>
  <c r="D180" i="3"/>
  <c r="E180" i="3"/>
  <c r="F180" i="3"/>
  <c r="G180" i="3"/>
  <c r="H180" i="3"/>
  <c r="C181" i="3"/>
  <c r="D181" i="3"/>
  <c r="E181" i="3"/>
  <c r="F181" i="3"/>
  <c r="G181" i="3"/>
  <c r="H181" i="3"/>
  <c r="C182" i="3"/>
  <c r="D182" i="3"/>
  <c r="E182" i="3"/>
  <c r="F182" i="3"/>
  <c r="G182" i="3"/>
  <c r="H182" i="3"/>
  <c r="C183" i="3"/>
  <c r="D183" i="3"/>
  <c r="E183" i="3"/>
  <c r="F183" i="3"/>
  <c r="G183" i="3"/>
  <c r="H183" i="3"/>
  <c r="C184" i="3"/>
  <c r="D184" i="3"/>
  <c r="E184" i="3"/>
  <c r="F184" i="3"/>
  <c r="G184" i="3"/>
  <c r="H184" i="3"/>
  <c r="C185" i="3"/>
  <c r="D185" i="3"/>
  <c r="E185" i="3"/>
  <c r="F185" i="3"/>
  <c r="G185" i="3"/>
  <c r="H185" i="3"/>
  <c r="C186" i="3"/>
  <c r="D186" i="3"/>
  <c r="E186" i="3"/>
  <c r="F186" i="3"/>
  <c r="G186" i="3"/>
  <c r="H186" i="3"/>
  <c r="C187" i="3"/>
  <c r="D187" i="3"/>
  <c r="E187" i="3"/>
  <c r="F187" i="3"/>
  <c r="G187" i="3"/>
  <c r="H187" i="3"/>
  <c r="C188" i="3"/>
  <c r="D188" i="3"/>
  <c r="E188" i="3"/>
  <c r="F188" i="3"/>
  <c r="G188" i="3"/>
  <c r="H188" i="3"/>
  <c r="C189" i="3"/>
  <c r="D189" i="3"/>
  <c r="E189" i="3"/>
  <c r="F189" i="3"/>
  <c r="G189" i="3"/>
  <c r="H189" i="3"/>
  <c r="C190" i="3"/>
  <c r="D190" i="3"/>
  <c r="E190" i="3"/>
  <c r="F190" i="3"/>
  <c r="G190" i="3"/>
  <c r="H190" i="3"/>
  <c r="C191" i="3"/>
  <c r="D191" i="3"/>
  <c r="E191" i="3"/>
  <c r="F191" i="3"/>
  <c r="G191" i="3"/>
  <c r="H191" i="3"/>
  <c r="C192" i="3"/>
  <c r="D192" i="3"/>
  <c r="E192" i="3"/>
  <c r="F192" i="3"/>
  <c r="G192" i="3"/>
  <c r="H192" i="3"/>
  <c r="C193" i="3"/>
  <c r="D193" i="3"/>
  <c r="E193" i="3"/>
  <c r="F193" i="3"/>
  <c r="G193" i="3"/>
  <c r="H193" i="3"/>
  <c r="C194" i="3"/>
  <c r="D194" i="3"/>
  <c r="E194" i="3"/>
  <c r="F194" i="3"/>
  <c r="G194" i="3"/>
  <c r="H194" i="3"/>
  <c r="C195" i="3"/>
  <c r="D195" i="3"/>
  <c r="E195" i="3"/>
  <c r="F195" i="3"/>
  <c r="G195" i="3"/>
  <c r="H195" i="3"/>
  <c r="C196" i="3"/>
  <c r="D196" i="3"/>
  <c r="E196" i="3"/>
  <c r="F196" i="3"/>
  <c r="G196" i="3"/>
  <c r="H196" i="3"/>
  <c r="C197" i="3"/>
  <c r="D197" i="3"/>
  <c r="E197" i="3"/>
  <c r="F197" i="3"/>
  <c r="G197" i="3"/>
  <c r="H197" i="3"/>
  <c r="C198" i="3"/>
  <c r="D198" i="3"/>
  <c r="E198" i="3"/>
  <c r="F198" i="3"/>
  <c r="G198" i="3"/>
  <c r="H198" i="3"/>
  <c r="C199" i="3"/>
  <c r="D199" i="3"/>
  <c r="E199" i="3"/>
  <c r="F199" i="3"/>
  <c r="G199" i="3"/>
  <c r="H199" i="3"/>
  <c r="C200" i="3"/>
  <c r="D200" i="3"/>
  <c r="E200" i="3"/>
  <c r="F200" i="3"/>
  <c r="G200" i="3"/>
  <c r="H200" i="3"/>
  <c r="C201" i="3"/>
  <c r="D201" i="3"/>
  <c r="E201" i="3"/>
  <c r="F201" i="3"/>
  <c r="G201" i="3"/>
  <c r="H201" i="3"/>
  <c r="C202" i="3"/>
  <c r="D202" i="3"/>
  <c r="E202" i="3"/>
  <c r="F202" i="3"/>
  <c r="G202" i="3"/>
  <c r="H202" i="3"/>
  <c r="C203" i="3"/>
  <c r="D203" i="3"/>
  <c r="E203" i="3"/>
  <c r="F203" i="3"/>
  <c r="G203" i="3"/>
  <c r="H203" i="3"/>
  <c r="C204" i="3"/>
  <c r="D204" i="3"/>
  <c r="E204" i="3"/>
  <c r="F204" i="3"/>
  <c r="G204" i="3"/>
  <c r="H204" i="3"/>
  <c r="C205" i="3"/>
  <c r="D205" i="3"/>
  <c r="E205" i="3"/>
  <c r="F205" i="3"/>
  <c r="G205" i="3"/>
  <c r="H205" i="3"/>
  <c r="C206" i="3"/>
  <c r="D206" i="3"/>
  <c r="E206" i="3"/>
  <c r="F206" i="3"/>
  <c r="G206" i="3"/>
  <c r="H206" i="3"/>
  <c r="C207" i="3"/>
  <c r="D207" i="3"/>
  <c r="E207" i="3"/>
  <c r="F207" i="3"/>
  <c r="G207" i="3"/>
  <c r="H207" i="3"/>
  <c r="C208" i="3"/>
  <c r="D208" i="3"/>
  <c r="E208" i="3"/>
  <c r="F208" i="3"/>
  <c r="G208" i="3"/>
  <c r="H208" i="3"/>
  <c r="C209" i="3"/>
  <c r="D209" i="3"/>
  <c r="E209" i="3"/>
  <c r="F209" i="3"/>
  <c r="G209" i="3"/>
  <c r="H209" i="3"/>
  <c r="C210" i="3"/>
  <c r="D210" i="3"/>
  <c r="E210" i="3"/>
  <c r="F210" i="3"/>
  <c r="G210" i="3"/>
  <c r="H210" i="3"/>
  <c r="C211" i="3"/>
  <c r="D211" i="3"/>
  <c r="E211" i="3"/>
  <c r="F211" i="3"/>
  <c r="G211" i="3"/>
  <c r="H211" i="3"/>
  <c r="C212" i="3"/>
  <c r="D212" i="3"/>
  <c r="E212" i="3"/>
  <c r="F212" i="3"/>
  <c r="G212" i="3"/>
  <c r="H212" i="3"/>
  <c r="C213" i="3"/>
  <c r="D213" i="3"/>
  <c r="E213" i="3"/>
  <c r="F213" i="3"/>
  <c r="G213" i="3"/>
  <c r="H213" i="3"/>
  <c r="C214" i="3"/>
  <c r="D214" i="3"/>
  <c r="E214" i="3"/>
  <c r="F214" i="3"/>
  <c r="G214" i="3"/>
  <c r="H214" i="3"/>
  <c r="C215" i="3"/>
  <c r="D215" i="3"/>
  <c r="E215" i="3"/>
  <c r="F215" i="3"/>
  <c r="G215" i="3"/>
  <c r="H215" i="3"/>
  <c r="C216" i="3"/>
  <c r="D216" i="3"/>
  <c r="E216" i="3"/>
  <c r="F216" i="3"/>
  <c r="G216" i="3"/>
  <c r="H216" i="3"/>
  <c r="C217" i="3"/>
  <c r="D217" i="3"/>
  <c r="E217" i="3"/>
  <c r="F217" i="3"/>
  <c r="G217" i="3"/>
  <c r="H217" i="3"/>
  <c r="C218" i="3"/>
  <c r="D218" i="3"/>
  <c r="E218" i="3"/>
  <c r="F218" i="3"/>
  <c r="G218" i="3"/>
  <c r="H218" i="3"/>
  <c r="C219" i="3"/>
  <c r="D219" i="3"/>
  <c r="E219" i="3"/>
  <c r="F219" i="3"/>
  <c r="G219" i="3"/>
  <c r="H219" i="3"/>
  <c r="C220" i="3"/>
  <c r="D220" i="3"/>
  <c r="E220" i="3"/>
  <c r="F220" i="3"/>
  <c r="G220" i="3"/>
  <c r="H220" i="3"/>
  <c r="C221" i="3"/>
  <c r="D221" i="3"/>
  <c r="E221" i="3"/>
  <c r="F221" i="3"/>
  <c r="G221" i="3"/>
  <c r="H221" i="3"/>
  <c r="C222" i="3"/>
  <c r="D222" i="3"/>
  <c r="E222" i="3"/>
  <c r="F222" i="3"/>
  <c r="G222" i="3"/>
  <c r="H222" i="3"/>
  <c r="C223" i="3"/>
  <c r="D223" i="3"/>
  <c r="E223" i="3"/>
  <c r="F223" i="3"/>
  <c r="G223" i="3"/>
  <c r="H223" i="3"/>
  <c r="C224" i="3"/>
  <c r="D224" i="3"/>
  <c r="E224" i="3"/>
  <c r="F224" i="3"/>
  <c r="G224" i="3"/>
  <c r="H224" i="3"/>
  <c r="C225" i="3"/>
  <c r="D225" i="3"/>
  <c r="E225" i="3"/>
  <c r="F225" i="3"/>
  <c r="G225" i="3"/>
  <c r="H225" i="3"/>
  <c r="C226" i="3"/>
  <c r="D226" i="3"/>
  <c r="E226" i="3"/>
  <c r="F226" i="3"/>
  <c r="G226" i="3"/>
  <c r="H226" i="3"/>
  <c r="C227" i="3"/>
  <c r="D227" i="3"/>
  <c r="E227" i="3"/>
  <c r="F227" i="3"/>
  <c r="G227" i="3"/>
  <c r="H227" i="3"/>
  <c r="C228" i="3"/>
  <c r="D228" i="3"/>
  <c r="E228" i="3"/>
  <c r="F228" i="3"/>
  <c r="G228" i="3"/>
  <c r="H228" i="3"/>
  <c r="C229" i="3"/>
  <c r="D229" i="3"/>
  <c r="E229" i="3"/>
  <c r="F229" i="3"/>
  <c r="G229" i="3"/>
  <c r="H229" i="3"/>
  <c r="C230" i="3"/>
  <c r="D230" i="3"/>
  <c r="E230" i="3"/>
  <c r="F230" i="3"/>
  <c r="G230" i="3"/>
  <c r="H230" i="3"/>
  <c r="C231" i="3"/>
  <c r="D231" i="3"/>
  <c r="E231" i="3"/>
  <c r="F231" i="3"/>
  <c r="G231" i="3"/>
  <c r="H231" i="3"/>
  <c r="C232" i="3"/>
  <c r="D232" i="3"/>
  <c r="E232" i="3"/>
  <c r="F232" i="3"/>
  <c r="G232" i="3"/>
  <c r="H232" i="3"/>
  <c r="C233" i="3"/>
  <c r="D233" i="3"/>
  <c r="E233" i="3"/>
  <c r="F233" i="3"/>
  <c r="G233" i="3"/>
  <c r="H233" i="3"/>
  <c r="C234" i="3"/>
  <c r="D234" i="3"/>
  <c r="E234" i="3"/>
  <c r="F234" i="3"/>
  <c r="G234" i="3"/>
  <c r="H234" i="3"/>
  <c r="C235" i="3"/>
  <c r="D235" i="3"/>
  <c r="E235" i="3"/>
  <c r="F235" i="3"/>
  <c r="G235" i="3"/>
  <c r="H235" i="3"/>
  <c r="C236" i="3"/>
  <c r="D236" i="3"/>
  <c r="E236" i="3"/>
  <c r="F236" i="3"/>
  <c r="G236" i="3"/>
  <c r="H236" i="3"/>
  <c r="C237" i="3"/>
  <c r="D237" i="3"/>
  <c r="E237" i="3"/>
  <c r="F237" i="3"/>
  <c r="G237" i="3"/>
  <c r="H237" i="3"/>
  <c r="C238" i="3"/>
  <c r="D238" i="3"/>
  <c r="E238" i="3"/>
  <c r="F238" i="3"/>
  <c r="G238" i="3"/>
  <c r="H238" i="3"/>
  <c r="C239" i="3"/>
  <c r="D239" i="3"/>
  <c r="E239" i="3"/>
  <c r="F239" i="3"/>
  <c r="G239" i="3"/>
  <c r="H239" i="3"/>
  <c r="C240" i="3"/>
  <c r="D240" i="3"/>
  <c r="E240" i="3"/>
  <c r="F240" i="3"/>
  <c r="G240" i="3"/>
  <c r="H240" i="3"/>
  <c r="C241" i="3"/>
  <c r="D241" i="3"/>
  <c r="E241" i="3"/>
  <c r="F241" i="3"/>
  <c r="G241" i="3"/>
  <c r="H241" i="3"/>
  <c r="C242" i="3"/>
  <c r="D242" i="3"/>
  <c r="E242" i="3"/>
  <c r="F242" i="3"/>
  <c r="G242" i="3"/>
  <c r="H242" i="3"/>
  <c r="C243" i="3"/>
  <c r="D243" i="3"/>
  <c r="E243" i="3"/>
  <c r="F243" i="3"/>
  <c r="G243" i="3"/>
  <c r="H243" i="3"/>
  <c r="C244" i="3"/>
  <c r="D244" i="3"/>
  <c r="E244" i="3"/>
  <c r="F244" i="3"/>
  <c r="G244" i="3"/>
  <c r="H244" i="3"/>
  <c r="C245" i="3"/>
  <c r="D245" i="3"/>
  <c r="E245" i="3"/>
  <c r="F245" i="3"/>
  <c r="G245" i="3"/>
  <c r="H245" i="3"/>
  <c r="C246" i="3"/>
  <c r="D246" i="3"/>
  <c r="E246" i="3"/>
  <c r="F246" i="3"/>
  <c r="G246" i="3"/>
  <c r="H246" i="3"/>
  <c r="C247" i="3"/>
  <c r="D247" i="3"/>
  <c r="E247" i="3"/>
  <c r="F247" i="3"/>
  <c r="G247" i="3"/>
  <c r="H247" i="3"/>
  <c r="C248" i="3"/>
  <c r="D248" i="3"/>
  <c r="E248" i="3"/>
  <c r="F248" i="3"/>
  <c r="G248" i="3"/>
  <c r="H248" i="3"/>
  <c r="C249" i="3"/>
  <c r="D249" i="3"/>
  <c r="E249" i="3"/>
  <c r="F249" i="3"/>
  <c r="G249" i="3"/>
  <c r="H249" i="3"/>
  <c r="C250" i="3"/>
  <c r="D250" i="3"/>
  <c r="E250" i="3"/>
  <c r="F250" i="3"/>
  <c r="G250" i="3"/>
  <c r="H250" i="3"/>
  <c r="C251" i="3"/>
  <c r="D251" i="3"/>
  <c r="E251" i="3"/>
  <c r="F251" i="3"/>
  <c r="G251" i="3"/>
  <c r="H251" i="3"/>
  <c r="C252" i="3"/>
  <c r="D252" i="3"/>
  <c r="E252" i="3"/>
  <c r="F252" i="3"/>
  <c r="G252" i="3"/>
  <c r="H252" i="3"/>
  <c r="C253" i="3"/>
  <c r="D253" i="3"/>
  <c r="E253" i="3"/>
  <c r="F253" i="3"/>
  <c r="G253" i="3"/>
  <c r="H253" i="3"/>
  <c r="C254" i="3"/>
  <c r="D254" i="3"/>
  <c r="E254" i="3"/>
  <c r="F254" i="3"/>
  <c r="G254" i="3"/>
  <c r="H254" i="3"/>
  <c r="C255" i="3"/>
  <c r="D255" i="3"/>
  <c r="E255" i="3"/>
  <c r="F255" i="3"/>
  <c r="G255" i="3"/>
  <c r="H255" i="3"/>
  <c r="C256" i="3"/>
  <c r="D256" i="3"/>
  <c r="E256" i="3"/>
  <c r="F256" i="3"/>
  <c r="G256" i="3"/>
  <c r="H256" i="3"/>
  <c r="C257" i="3"/>
  <c r="D257" i="3"/>
  <c r="E257" i="3"/>
  <c r="F257" i="3"/>
  <c r="G257" i="3"/>
  <c r="H257" i="3"/>
  <c r="C258" i="3"/>
  <c r="D258" i="3"/>
  <c r="E258" i="3"/>
  <c r="F258" i="3"/>
  <c r="G258" i="3"/>
  <c r="H258" i="3"/>
  <c r="C259" i="3"/>
  <c r="D259" i="3"/>
  <c r="E259" i="3"/>
  <c r="F259" i="3"/>
  <c r="G259" i="3"/>
  <c r="H259" i="3"/>
  <c r="C260" i="3"/>
  <c r="D260" i="3"/>
  <c r="E260" i="3"/>
  <c r="F260" i="3"/>
  <c r="G260" i="3"/>
  <c r="H260" i="3"/>
  <c r="C261" i="3"/>
  <c r="D261" i="3"/>
  <c r="E261" i="3"/>
  <c r="F261" i="3"/>
  <c r="G261" i="3"/>
  <c r="H261" i="3"/>
  <c r="C262" i="3"/>
  <c r="D262" i="3"/>
  <c r="E262" i="3"/>
  <c r="F262" i="3"/>
  <c r="G262" i="3"/>
  <c r="H262" i="3"/>
  <c r="C263" i="3"/>
  <c r="D263" i="3"/>
  <c r="E263" i="3"/>
  <c r="F263" i="3"/>
  <c r="G263" i="3"/>
  <c r="H263" i="3"/>
  <c r="C264" i="3"/>
  <c r="D264" i="3"/>
  <c r="E264" i="3"/>
  <c r="F264" i="3"/>
  <c r="G264" i="3"/>
  <c r="H264" i="3"/>
  <c r="C265" i="3"/>
  <c r="D265" i="3"/>
  <c r="E265" i="3"/>
  <c r="F265" i="3"/>
  <c r="G265" i="3"/>
  <c r="H265" i="3"/>
  <c r="C266" i="3"/>
  <c r="D266" i="3"/>
  <c r="E266" i="3"/>
  <c r="F266" i="3"/>
  <c r="G266" i="3"/>
  <c r="H266" i="3"/>
  <c r="C267" i="3"/>
  <c r="D267" i="3"/>
  <c r="E267" i="3"/>
  <c r="F267" i="3"/>
  <c r="G267" i="3"/>
  <c r="H267" i="3"/>
  <c r="C268" i="3"/>
  <c r="D268" i="3"/>
  <c r="E268" i="3"/>
  <c r="F268" i="3"/>
  <c r="G268" i="3"/>
  <c r="H268" i="3"/>
  <c r="C269" i="3"/>
  <c r="D269" i="3"/>
  <c r="E269" i="3"/>
  <c r="F269" i="3"/>
  <c r="G269" i="3"/>
  <c r="H269" i="3"/>
  <c r="C270" i="3"/>
  <c r="D270" i="3"/>
  <c r="E270" i="3"/>
  <c r="F270" i="3"/>
  <c r="G270" i="3"/>
  <c r="H270" i="3"/>
  <c r="C271" i="3"/>
  <c r="D271" i="3"/>
  <c r="E271" i="3"/>
  <c r="F271" i="3"/>
  <c r="G271" i="3"/>
  <c r="H271" i="3"/>
  <c r="C272" i="3"/>
  <c r="D272" i="3"/>
  <c r="E272" i="3"/>
  <c r="F272" i="3"/>
  <c r="G272" i="3"/>
  <c r="H272" i="3"/>
  <c r="C273" i="3"/>
  <c r="D273" i="3"/>
  <c r="E273" i="3"/>
  <c r="F273" i="3"/>
  <c r="G273" i="3"/>
  <c r="H273" i="3"/>
  <c r="C274" i="3"/>
  <c r="D274" i="3"/>
  <c r="E274" i="3"/>
  <c r="F274" i="3"/>
  <c r="G274" i="3"/>
  <c r="H274" i="3"/>
  <c r="C275" i="3"/>
  <c r="D275" i="3"/>
  <c r="E275" i="3"/>
  <c r="F275" i="3"/>
  <c r="G275" i="3"/>
  <c r="H275" i="3"/>
  <c r="C276" i="3"/>
  <c r="D276" i="3"/>
  <c r="E276" i="3"/>
  <c r="F276" i="3"/>
  <c r="G276" i="3"/>
  <c r="H276" i="3"/>
  <c r="C277" i="3"/>
  <c r="D277" i="3"/>
  <c r="E277" i="3"/>
  <c r="F277" i="3"/>
  <c r="G277" i="3"/>
  <c r="H277" i="3"/>
  <c r="C278" i="3"/>
  <c r="D278" i="3"/>
  <c r="E278" i="3"/>
  <c r="F278" i="3"/>
  <c r="G278" i="3"/>
  <c r="H278" i="3"/>
  <c r="C279" i="3"/>
  <c r="D279" i="3"/>
  <c r="E279" i="3"/>
  <c r="F279" i="3"/>
  <c r="G279" i="3"/>
  <c r="H279" i="3"/>
  <c r="C280" i="3"/>
  <c r="D280" i="3"/>
  <c r="E280" i="3"/>
  <c r="F280" i="3"/>
  <c r="G280" i="3"/>
  <c r="H280" i="3"/>
  <c r="C281" i="3"/>
  <c r="D281" i="3"/>
  <c r="E281" i="3"/>
  <c r="F281" i="3"/>
  <c r="G281" i="3"/>
  <c r="H281" i="3"/>
  <c r="C282" i="3"/>
  <c r="D282" i="3"/>
  <c r="E282" i="3"/>
  <c r="F282" i="3"/>
  <c r="G282" i="3"/>
  <c r="H282" i="3"/>
  <c r="C283" i="3"/>
  <c r="D283" i="3"/>
  <c r="E283" i="3"/>
  <c r="F283" i="3"/>
  <c r="G283" i="3"/>
  <c r="H283" i="3"/>
  <c r="C284" i="3"/>
  <c r="D284" i="3"/>
  <c r="E284" i="3"/>
  <c r="F284" i="3"/>
  <c r="G284" i="3"/>
  <c r="H284" i="3"/>
  <c r="C285" i="3"/>
  <c r="D285" i="3"/>
  <c r="E285" i="3"/>
  <c r="F285" i="3"/>
  <c r="G285" i="3"/>
  <c r="H285" i="3"/>
  <c r="C286" i="3"/>
  <c r="D286" i="3"/>
  <c r="E286" i="3"/>
  <c r="F286" i="3"/>
  <c r="G286" i="3"/>
  <c r="H286" i="3"/>
  <c r="C287" i="3"/>
  <c r="D287" i="3"/>
  <c r="E287" i="3"/>
  <c r="F287" i="3"/>
  <c r="G287" i="3"/>
  <c r="H287" i="3"/>
  <c r="C288" i="3"/>
  <c r="D288" i="3"/>
  <c r="E288" i="3"/>
  <c r="F288" i="3"/>
  <c r="G288" i="3"/>
  <c r="H288" i="3"/>
  <c r="C289" i="3"/>
  <c r="D289" i="3"/>
  <c r="E289" i="3"/>
  <c r="F289" i="3"/>
  <c r="G289" i="3"/>
  <c r="H289" i="3"/>
  <c r="C290" i="3"/>
  <c r="D290" i="3"/>
  <c r="E290" i="3"/>
  <c r="F290" i="3"/>
  <c r="G290" i="3"/>
  <c r="H290" i="3"/>
  <c r="C291" i="3"/>
  <c r="D291" i="3"/>
  <c r="E291" i="3"/>
  <c r="F291" i="3"/>
  <c r="G291" i="3"/>
  <c r="H291" i="3"/>
  <c r="C292" i="3"/>
  <c r="D292" i="3"/>
  <c r="E292" i="3"/>
  <c r="F292" i="3"/>
  <c r="G292" i="3"/>
  <c r="H292" i="3"/>
  <c r="H19" i="2" l="1"/>
  <c r="A15" i="2"/>
  <c r="E5" i="2"/>
  <c r="E3" i="2"/>
  <c r="B1" i="1" l="1"/>
  <c r="B3" i="1" l="1"/>
  <c r="A10" i="1" s="1"/>
  <c r="C7" i="1" l="1"/>
  <c r="B8" i="1"/>
  <c r="B7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výraz:
číslo A + dvakrát sinus čísla B</t>
        </r>
      </text>
    </comment>
  </commentList>
</comments>
</file>

<file path=xl/sharedStrings.xml><?xml version="1.0" encoding="utf-8"?>
<sst xmlns="http://schemas.openxmlformats.org/spreadsheetml/2006/main" count="99" uniqueCount="76">
  <si>
    <t>Aktuální datm a čas:</t>
  </si>
  <si>
    <t>Datum a čas počátku školního roku:</t>
  </si>
  <si>
    <t>Kolik dní uplynulo od počátku roku?</t>
  </si>
  <si>
    <t>B3 jako čas</t>
  </si>
  <si>
    <t>celá část</t>
  </si>
  <si>
    <t>zaokrouhlit</t>
  </si>
  <si>
    <t>TEPLOTA BANÁNŮ</t>
  </si>
  <si>
    <t>Hlídaná min. teplota</t>
  </si>
  <si>
    <t>Hlídaná max. teplota</t>
  </si>
  <si>
    <t>Den</t>
  </si>
  <si>
    <t>Ráno</t>
  </si>
  <si>
    <t>Dopoledne</t>
  </si>
  <si>
    <t>Poledne</t>
  </si>
  <si>
    <t>Odpoledne</t>
  </si>
  <si>
    <t>Večer</t>
  </si>
  <si>
    <t>Noc</t>
  </si>
  <si>
    <t>pondělí</t>
  </si>
  <si>
    <t>úterý</t>
  </si>
  <si>
    <t>středa</t>
  </si>
  <si>
    <t>čtvrtek</t>
  </si>
  <si>
    <t>pátek</t>
  </si>
  <si>
    <t>sobota</t>
  </si>
  <si>
    <t>neděle</t>
  </si>
  <si>
    <t>výraz
A + 2 sin B</t>
  </si>
  <si>
    <t>(A+B)/5</t>
  </si>
  <si>
    <r>
      <t>22%</t>
    </r>
    <r>
      <rPr>
        <b/>
        <sz val="9"/>
        <color indexed="10"/>
        <rFont val="Arial CE"/>
        <family val="2"/>
        <charset val="238"/>
      </rPr>
      <t xml:space="preserve"> z </t>
    </r>
    <r>
      <rPr>
        <b/>
        <sz val="12"/>
        <color indexed="10"/>
        <rFont val="Arial CE"/>
        <family val="2"/>
        <charset val="238"/>
      </rPr>
      <t>A</t>
    </r>
  </si>
  <si>
    <r>
      <t>vydělit</t>
    </r>
    <r>
      <rPr>
        <b/>
        <sz val="12"/>
        <color indexed="10"/>
        <rFont val="Arial CE"/>
        <family val="2"/>
        <charset val="238"/>
      </rPr>
      <t xml:space="preserve"> A/B</t>
    </r>
  </si>
  <si>
    <r>
      <t xml:space="preserve">násobek </t>
    </r>
    <r>
      <rPr>
        <b/>
        <sz val="12"/>
        <color indexed="10"/>
        <rFont val="Arial CE"/>
        <family val="2"/>
        <charset val="238"/>
      </rPr>
      <t>AxB</t>
    </r>
  </si>
  <si>
    <r>
      <t xml:space="preserve">součet </t>
    </r>
    <r>
      <rPr>
        <b/>
        <sz val="12"/>
        <color indexed="10"/>
        <rFont val="Arial CE"/>
        <family val="2"/>
        <charset val="238"/>
      </rPr>
      <t>A+B</t>
    </r>
  </si>
  <si>
    <r>
      <t xml:space="preserve">číslo </t>
    </r>
    <r>
      <rPr>
        <b/>
        <sz val="12"/>
        <color indexed="10"/>
        <rFont val="Arial CE"/>
        <family val="2"/>
        <charset val="238"/>
      </rPr>
      <t>B</t>
    </r>
  </si>
  <si>
    <r>
      <t xml:space="preserve">číslo </t>
    </r>
    <r>
      <rPr>
        <b/>
        <sz val="12"/>
        <color indexed="10"/>
        <rFont val="Arial CE"/>
        <family val="2"/>
        <charset val="238"/>
      </rPr>
      <t>A</t>
    </r>
  </si>
  <si>
    <t>dnešní kurz</t>
  </si>
  <si>
    <t>Název</t>
  </si>
  <si>
    <t>skupina</t>
  </si>
  <si>
    <t>Cena bez DPH</t>
  </si>
  <si>
    <t>CD-ROM Mechanika</t>
  </si>
  <si>
    <t>HW</t>
  </si>
  <si>
    <t>COREL</t>
  </si>
  <si>
    <t>SW</t>
  </si>
  <si>
    <t>Disketa 3,5" NoName</t>
  </si>
  <si>
    <t>OSTATNÍ</t>
  </si>
  <si>
    <t>HDD 10 GB</t>
  </si>
  <si>
    <t>DISKY</t>
  </si>
  <si>
    <t>HDD 20 GB Maxtor</t>
  </si>
  <si>
    <t>HDD 20 GB Samsung</t>
  </si>
  <si>
    <t>HDD 20 GB Seagate</t>
  </si>
  <si>
    <t>HDD 30 GB</t>
  </si>
  <si>
    <t>instalace HD</t>
  </si>
  <si>
    <t>SLUŽBY</t>
  </si>
  <si>
    <t>instalace RAM</t>
  </si>
  <si>
    <t>instalace SW</t>
  </si>
  <si>
    <t>instalace systému</t>
  </si>
  <si>
    <t>Klávesnice</t>
  </si>
  <si>
    <t>matička malá</t>
  </si>
  <si>
    <t>matička nejmenší</t>
  </si>
  <si>
    <t>matička velká</t>
  </si>
  <si>
    <t>matka</t>
  </si>
  <si>
    <t>MS OFFICE 2000</t>
  </si>
  <si>
    <t>MS WINDOWS 98</t>
  </si>
  <si>
    <t>Myš</t>
  </si>
  <si>
    <t>Paměť 128MB RAM</t>
  </si>
  <si>
    <t>poslední položka</t>
  </si>
  <si>
    <t>MOBIL</t>
  </si>
  <si>
    <t>Procesor 1,2 GHz</t>
  </si>
  <si>
    <t>školení</t>
  </si>
  <si>
    <t>šroubeček potřebný</t>
  </si>
  <si>
    <t>šroubek</t>
  </si>
  <si>
    <t>Tiskárna</t>
  </si>
  <si>
    <t>vrut samořezný</t>
  </si>
  <si>
    <t>Vypalovačka</t>
  </si>
  <si>
    <t>konec???</t>
  </si>
  <si>
    <t>Sleva 2</t>
  </si>
  <si>
    <t>Sleva 3</t>
  </si>
  <si>
    <t>Cena se slevou 1</t>
  </si>
  <si>
    <t>počet</t>
  </si>
  <si>
    <t>procenta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</si>
</sst>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Kč&quot;_-;\-* #,##0.00\ &quot;Kč&quot;_-;_-* &quot;-&quot;??\ &quot;Kč&quot;_-;_-@_-"/>
    <numFmt numFmtId="164" formatCode="[$-F400]h:mm:ss\ AM/PM"/>
    <numFmt numFmtId="165" formatCode="0.0000000"/>
    <numFmt numFmtId="166" formatCode="0.000"/>
    <numFmt numFmtId="167" formatCode="_-* #,##0.00\ [$€-1]_-;\-* #,##0.00\ [$€-1]_-;_-* &quot;-&quot;??\ [$€-1]_-;_-@_-"/>
    <numFmt numFmtId="168" formatCode="#,##0\ &quot;Kč&quot;"/>
    <numFmt numFmtId="169" formatCode="#,##0.00\ &quot;Kč&quot;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sz val="8"/>
      <color rgb="FF000000"/>
      <name val="Segoe UI"/>
      <family val="2"/>
      <charset val="238"/>
    </font>
    <font>
      <b/>
      <sz val="16"/>
      <color theme="0"/>
      <name val="Calibri"/>
      <family val="2"/>
      <charset val="238"/>
      <scheme val="minor"/>
    </font>
    <font>
      <sz val="11"/>
      <color theme="4"/>
      <name val="Webdings"/>
      <family val="1"/>
      <charset val="2"/>
    </font>
    <font>
      <sz val="11"/>
      <color rgb="FFFF0000"/>
      <name val="Webdings"/>
      <family val="1"/>
      <charset val="2"/>
    </font>
    <font>
      <sz val="9"/>
      <name val="Arial CE"/>
      <charset val="238"/>
    </font>
    <font>
      <sz val="10"/>
      <name val="Arial CE"/>
      <family val="2"/>
      <charset val="238"/>
    </font>
    <font>
      <b/>
      <sz val="9"/>
      <color indexed="10"/>
      <name val="Arial CE"/>
      <family val="2"/>
      <charset val="238"/>
    </font>
    <font>
      <b/>
      <sz val="12"/>
      <color indexed="10"/>
      <name val="Arial CE"/>
      <family val="2"/>
      <charset val="238"/>
    </font>
    <font>
      <b/>
      <sz val="8"/>
      <color indexed="81"/>
      <name val="Tahoma"/>
      <family val="2"/>
    </font>
    <font>
      <sz val="10"/>
      <name val="Arial CE"/>
      <charset val="238"/>
    </font>
    <font>
      <b/>
      <sz val="10"/>
      <name val="Arial CE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1" fillId="4" borderId="0" applyNumberFormat="0" applyBorder="0" applyAlignment="0" applyProtection="0"/>
    <xf numFmtId="0" fontId="11" fillId="0" borderId="0"/>
  </cellStyleXfs>
  <cellXfs count="41">
    <xf numFmtId="0" fontId="0" fillId="0" borderId="0" xfId="0"/>
    <xf numFmtId="164" fontId="0" fillId="0" borderId="0" xfId="0" applyNumberFormat="1"/>
    <xf numFmtId="2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3" borderId="0" xfId="0" applyFill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7" fillId="0" borderId="0" xfId="2" applyFont="1"/>
    <xf numFmtId="0" fontId="8" fillId="0" borderId="0" xfId="2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  <xf numFmtId="9" fontId="9" fillId="0" borderId="0" xfId="2" applyNumberFormat="1" applyFont="1" applyAlignment="1">
      <alignment horizontal="center" vertical="center" wrapText="1"/>
    </xf>
    <xf numFmtId="0" fontId="6" fillId="0" borderId="0" xfId="2"/>
    <xf numFmtId="167" fontId="0" fillId="0" borderId="0" xfId="3" applyNumberFormat="1" applyFont="1"/>
    <xf numFmtId="168" fontId="6" fillId="0" borderId="0" xfId="2" applyNumberFormat="1"/>
    <xf numFmtId="167" fontId="6" fillId="0" borderId="0" xfId="2" applyNumberFormat="1"/>
    <xf numFmtId="169" fontId="6" fillId="0" borderId="0" xfId="2" applyNumberFormat="1"/>
    <xf numFmtId="0" fontId="3" fillId="2" borderId="0" xfId="1" applyFont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12" fillId="8" borderId="1" xfId="5" applyFont="1" applyFill="1" applyBorder="1" applyAlignment="1">
      <alignment horizontal="center" vertical="center" wrapText="1"/>
    </xf>
    <xf numFmtId="0" fontId="12" fillId="8" borderId="2" xfId="5" applyFont="1" applyFill="1" applyBorder="1" applyAlignment="1">
      <alignment horizontal="center" vertical="center" wrapText="1"/>
    </xf>
    <xf numFmtId="0" fontId="11" fillId="0" borderId="0" xfId="5"/>
    <xf numFmtId="0" fontId="11" fillId="0" borderId="3" xfId="5" applyBorder="1"/>
    <xf numFmtId="0" fontId="11" fillId="0" borderId="4" xfId="5" applyBorder="1"/>
    <xf numFmtId="169" fontId="11" fillId="0" borderId="4" xfId="5" applyNumberFormat="1" applyBorder="1"/>
    <xf numFmtId="0" fontId="11" fillId="0" borderId="5" xfId="5" applyBorder="1"/>
    <xf numFmtId="0" fontId="11" fillId="0" borderId="6" xfId="5" applyBorder="1"/>
    <xf numFmtId="169" fontId="11" fillId="0" borderId="6" xfId="5" applyNumberFormat="1" applyBorder="1"/>
    <xf numFmtId="0" fontId="11" fillId="0" borderId="7" xfId="5" applyBorder="1"/>
    <xf numFmtId="0" fontId="11" fillId="0" borderId="8" xfId="5" applyBorder="1"/>
    <xf numFmtId="169" fontId="11" fillId="0" borderId="8" xfId="5" applyNumberFormat="1" applyBorder="1"/>
    <xf numFmtId="9" fontId="11" fillId="0" borderId="0" xfId="5" applyNumberFormat="1"/>
    <xf numFmtId="168" fontId="11" fillId="0" borderId="0" xfId="5" applyNumberFormat="1"/>
    <xf numFmtId="0" fontId="1" fillId="4" borderId="0" xfId="4" applyAlignment="1">
      <alignment horizontal="center"/>
    </xf>
    <xf numFmtId="9" fontId="0" fillId="0" borderId="0" xfId="0" applyNumberFormat="1"/>
  </cellXfs>
  <cellStyles count="6">
    <cellStyle name="Měna 2" xfId="3" xr:uid="{02882CA4-6048-4807-BEE8-EF4510493A6D}"/>
    <cellStyle name="Normální" xfId="0" builtinId="0"/>
    <cellStyle name="Normální 2" xfId="2" xr:uid="{5157BC6B-236B-4CDE-B53F-72051C0A4FEF}"/>
    <cellStyle name="Normální 2 2" xfId="5" xr:uid="{921C1FF9-E524-494D-A351-38706E7076F5}"/>
    <cellStyle name="Zvýraznění 1" xfId="1" builtinId="29"/>
    <cellStyle name="Zvýraznění 2" xfId="4" builtinId="33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CheckBox" checked="Checked" fmlaLink="$C$5" lockText="1" noThreeD="1"/>
</file>

<file path=xl/ctrlProps/ctrlProp2.xml><?xml version="1.0" encoding="utf-8"?>
<formControlPr xmlns="http://schemas.microsoft.com/office/spreadsheetml/2009/9/main" objectType="Spin" dx="22" fmlaLink="$B$5" max="30000" page="10" val="19"/>
</file>

<file path=xl/ctrlProps/ctrlProp3.xml><?xml version="1.0" encoding="utf-8"?>
<formControlPr xmlns="http://schemas.microsoft.com/office/spreadsheetml/2009/9/main" objectType="Scroll" dx="22" fmlaLink="$B$3" max="50" page="10" val="14"/>
</file>

<file path=xl/ctrlProps/ctrlProp4.xml><?xml version="1.0" encoding="utf-8"?>
<formControlPr xmlns="http://schemas.microsoft.com/office/spreadsheetml/2009/9/main" objectType="CheckBox" checked="Checked" fmlaLink="$C$3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11</xdr:col>
      <xdr:colOff>238125</xdr:colOff>
      <xdr:row>8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DA99F03-867F-4CFB-9185-3CE2CA9AA7C9}"/>
            </a:ext>
          </a:extLst>
        </xdr:cNvPr>
        <xdr:cNvSpPr txBox="1">
          <a:spLocks noChangeArrowheads="1"/>
        </xdr:cNvSpPr>
      </xdr:nvSpPr>
      <xdr:spPr bwMode="auto">
        <a:xfrm>
          <a:off x="5133975" y="819150"/>
          <a:ext cx="2676525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Zobrazte pomocí automatického filtru pouze řádky, jejichž cena je v rozsahu 20 až 5000 Kč, a to včetně "okrajových" hodnot 20 a 5000 Kč.</a:t>
          </a:r>
        </a:p>
        <a:p>
          <a:pPr algn="l" rtl="0">
            <a:defRPr sz="1000"/>
          </a:pPr>
          <a:endParaRPr lang="cs-CZ" sz="10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endParaRPr lang="cs-CZ" sz="10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171450</xdr:rowOff>
        </xdr:from>
        <xdr:to>
          <xdr:col>2</xdr:col>
          <xdr:colOff>533400</xdr:colOff>
          <xdr:row>5</xdr:row>
          <xdr:rowOff>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použít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2051" name="Scroll Ba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</xdr:row>
          <xdr:rowOff>0</xdr:rowOff>
        </xdr:from>
        <xdr:to>
          <xdr:col>2</xdr:col>
          <xdr:colOff>809625</xdr:colOff>
          <xdr:row>3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použít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KOLY/EXCEL/vt8%20Cen&#237;k%20cvi&#269;en&#23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v_cenik-slevy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ačítka"/>
      <sheetName val="pokusy"/>
      <sheetName val="Základní ceník"/>
      <sheetName val="Dealerský ceník"/>
      <sheetName val="Objednávky"/>
      <sheetName val="Zakázka"/>
    </sheetNames>
    <sheetDataSet>
      <sheetData sheetId="0" refreshError="1"/>
      <sheetData sheetId="1" refreshError="1"/>
      <sheetData sheetId="2">
        <row r="1">
          <cell r="A1" t="str">
            <v>Název</v>
          </cell>
          <cell r="B1" t="str">
            <v>Cena bez DPH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kcionari"/>
      <sheetName val="A-filtr"/>
      <sheetName val="slevy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9F34DA-F591-4033-8C84-950DEC7D7BC7}" name="Tabulka1" displayName="Tabulka1" ref="A6:G13" totalsRowShown="0">
  <autoFilter ref="A6:G13" xr:uid="{0A7A7EE4-BFA8-4A77-8F06-9F7E83C9C40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77527FC-3FF3-48FF-AC03-DAA49A8266D9}" name="Den"/>
    <tableColumn id="2" xr3:uid="{C768D2CA-C03E-46F2-9DEC-8FAF64F9CB9C}" name="Ráno"/>
    <tableColumn id="3" xr3:uid="{04AE6483-9258-481A-AE93-3B39B7FE9B27}" name="Dopoledne"/>
    <tableColumn id="4" xr3:uid="{F7BCDFAC-1B7E-4536-B09A-783F054B08F7}" name="Poledne"/>
    <tableColumn id="5" xr3:uid="{7DD86070-9682-49B3-9207-7258FCE35506}" name="Odpoledne"/>
    <tableColumn id="6" xr3:uid="{0D40270C-970A-49DB-B84A-C575B88727F0}" name="Večer"/>
    <tableColumn id="7" xr3:uid="{45BD349E-A077-4BF6-B25A-90361D9CC5B0}" name="Noc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2E3B-6CAB-4605-A105-764F5E1CA853}">
  <dimension ref="A1:F1960"/>
  <sheetViews>
    <sheetView workbookViewId="0">
      <selection activeCell="C19" sqref="C19"/>
    </sheetView>
  </sheetViews>
  <sheetFormatPr defaultRowHeight="12.75" x14ac:dyDescent="0.2"/>
  <cols>
    <col min="1" max="1" width="19.42578125" style="27" bestFit="1" customWidth="1"/>
    <col min="2" max="2" width="12.5703125" style="27" bestFit="1" customWidth="1"/>
    <col min="3" max="3" width="14.140625" style="27" bestFit="1" customWidth="1"/>
    <col min="4" max="4" width="13" style="27" bestFit="1" customWidth="1"/>
    <col min="5" max="6" width="12.28515625" style="27" bestFit="1" customWidth="1"/>
    <col min="7" max="256" width="9.140625" style="27"/>
    <col min="257" max="257" width="19.42578125" style="27" bestFit="1" customWidth="1"/>
    <col min="258" max="258" width="8.7109375" style="27" bestFit="1" customWidth="1"/>
    <col min="259" max="259" width="12" style="27" bestFit="1" customWidth="1"/>
    <col min="260" max="512" width="9.140625" style="27"/>
    <col min="513" max="513" width="19.42578125" style="27" bestFit="1" customWidth="1"/>
    <col min="514" max="514" width="8.7109375" style="27" bestFit="1" customWidth="1"/>
    <col min="515" max="515" width="12" style="27" bestFit="1" customWidth="1"/>
    <col min="516" max="768" width="9.140625" style="27"/>
    <col min="769" max="769" width="19.42578125" style="27" bestFit="1" customWidth="1"/>
    <col min="770" max="770" width="8.7109375" style="27" bestFit="1" customWidth="1"/>
    <col min="771" max="771" width="12" style="27" bestFit="1" customWidth="1"/>
    <col min="772" max="1024" width="9.140625" style="27"/>
    <col min="1025" max="1025" width="19.42578125" style="27" bestFit="1" customWidth="1"/>
    <col min="1026" max="1026" width="8.7109375" style="27" bestFit="1" customWidth="1"/>
    <col min="1027" max="1027" width="12" style="27" bestFit="1" customWidth="1"/>
    <col min="1028" max="1280" width="9.140625" style="27"/>
    <col min="1281" max="1281" width="19.42578125" style="27" bestFit="1" customWidth="1"/>
    <col min="1282" max="1282" width="8.7109375" style="27" bestFit="1" customWidth="1"/>
    <col min="1283" max="1283" width="12" style="27" bestFit="1" customWidth="1"/>
    <col min="1284" max="1536" width="9.140625" style="27"/>
    <col min="1537" max="1537" width="19.42578125" style="27" bestFit="1" customWidth="1"/>
    <col min="1538" max="1538" width="8.7109375" style="27" bestFit="1" customWidth="1"/>
    <col min="1539" max="1539" width="12" style="27" bestFit="1" customWidth="1"/>
    <col min="1540" max="1792" width="9.140625" style="27"/>
    <col min="1793" max="1793" width="19.42578125" style="27" bestFit="1" customWidth="1"/>
    <col min="1794" max="1794" width="8.7109375" style="27" bestFit="1" customWidth="1"/>
    <col min="1795" max="1795" width="12" style="27" bestFit="1" customWidth="1"/>
    <col min="1796" max="2048" width="9.140625" style="27"/>
    <col min="2049" max="2049" width="19.42578125" style="27" bestFit="1" customWidth="1"/>
    <col min="2050" max="2050" width="8.7109375" style="27" bestFit="1" customWidth="1"/>
    <col min="2051" max="2051" width="12" style="27" bestFit="1" customWidth="1"/>
    <col min="2052" max="2304" width="9.140625" style="27"/>
    <col min="2305" max="2305" width="19.42578125" style="27" bestFit="1" customWidth="1"/>
    <col min="2306" max="2306" width="8.7109375" style="27" bestFit="1" customWidth="1"/>
    <col min="2307" max="2307" width="12" style="27" bestFit="1" customWidth="1"/>
    <col min="2308" max="2560" width="9.140625" style="27"/>
    <col min="2561" max="2561" width="19.42578125" style="27" bestFit="1" customWidth="1"/>
    <col min="2562" max="2562" width="8.7109375" style="27" bestFit="1" customWidth="1"/>
    <col min="2563" max="2563" width="12" style="27" bestFit="1" customWidth="1"/>
    <col min="2564" max="2816" width="9.140625" style="27"/>
    <col min="2817" max="2817" width="19.42578125" style="27" bestFit="1" customWidth="1"/>
    <col min="2818" max="2818" width="8.7109375" style="27" bestFit="1" customWidth="1"/>
    <col min="2819" max="2819" width="12" style="27" bestFit="1" customWidth="1"/>
    <col min="2820" max="3072" width="9.140625" style="27"/>
    <col min="3073" max="3073" width="19.42578125" style="27" bestFit="1" customWidth="1"/>
    <col min="3074" max="3074" width="8.7109375" style="27" bestFit="1" customWidth="1"/>
    <col min="3075" max="3075" width="12" style="27" bestFit="1" customWidth="1"/>
    <col min="3076" max="3328" width="9.140625" style="27"/>
    <col min="3329" max="3329" width="19.42578125" style="27" bestFit="1" customWidth="1"/>
    <col min="3330" max="3330" width="8.7109375" style="27" bestFit="1" customWidth="1"/>
    <col min="3331" max="3331" width="12" style="27" bestFit="1" customWidth="1"/>
    <col min="3332" max="3584" width="9.140625" style="27"/>
    <col min="3585" max="3585" width="19.42578125" style="27" bestFit="1" customWidth="1"/>
    <col min="3586" max="3586" width="8.7109375" style="27" bestFit="1" customWidth="1"/>
    <col min="3587" max="3587" width="12" style="27" bestFit="1" customWidth="1"/>
    <col min="3588" max="3840" width="9.140625" style="27"/>
    <col min="3841" max="3841" width="19.42578125" style="27" bestFit="1" customWidth="1"/>
    <col min="3842" max="3842" width="8.7109375" style="27" bestFit="1" customWidth="1"/>
    <col min="3843" max="3843" width="12" style="27" bestFit="1" customWidth="1"/>
    <col min="3844" max="4096" width="9.140625" style="27"/>
    <col min="4097" max="4097" width="19.42578125" style="27" bestFit="1" customWidth="1"/>
    <col min="4098" max="4098" width="8.7109375" style="27" bestFit="1" customWidth="1"/>
    <col min="4099" max="4099" width="12" style="27" bestFit="1" customWidth="1"/>
    <col min="4100" max="4352" width="9.140625" style="27"/>
    <col min="4353" max="4353" width="19.42578125" style="27" bestFit="1" customWidth="1"/>
    <col min="4354" max="4354" width="8.7109375" style="27" bestFit="1" customWidth="1"/>
    <col min="4355" max="4355" width="12" style="27" bestFit="1" customWidth="1"/>
    <col min="4356" max="4608" width="9.140625" style="27"/>
    <col min="4609" max="4609" width="19.42578125" style="27" bestFit="1" customWidth="1"/>
    <col min="4610" max="4610" width="8.7109375" style="27" bestFit="1" customWidth="1"/>
    <col min="4611" max="4611" width="12" style="27" bestFit="1" customWidth="1"/>
    <col min="4612" max="4864" width="9.140625" style="27"/>
    <col min="4865" max="4865" width="19.42578125" style="27" bestFit="1" customWidth="1"/>
    <col min="4866" max="4866" width="8.7109375" style="27" bestFit="1" customWidth="1"/>
    <col min="4867" max="4867" width="12" style="27" bestFit="1" customWidth="1"/>
    <col min="4868" max="5120" width="9.140625" style="27"/>
    <col min="5121" max="5121" width="19.42578125" style="27" bestFit="1" customWidth="1"/>
    <col min="5122" max="5122" width="8.7109375" style="27" bestFit="1" customWidth="1"/>
    <col min="5123" max="5123" width="12" style="27" bestFit="1" customWidth="1"/>
    <col min="5124" max="5376" width="9.140625" style="27"/>
    <col min="5377" max="5377" width="19.42578125" style="27" bestFit="1" customWidth="1"/>
    <col min="5378" max="5378" width="8.7109375" style="27" bestFit="1" customWidth="1"/>
    <col min="5379" max="5379" width="12" style="27" bestFit="1" customWidth="1"/>
    <col min="5380" max="5632" width="9.140625" style="27"/>
    <col min="5633" max="5633" width="19.42578125" style="27" bestFit="1" customWidth="1"/>
    <col min="5634" max="5634" width="8.7109375" style="27" bestFit="1" customWidth="1"/>
    <col min="5635" max="5635" width="12" style="27" bestFit="1" customWidth="1"/>
    <col min="5636" max="5888" width="9.140625" style="27"/>
    <col min="5889" max="5889" width="19.42578125" style="27" bestFit="1" customWidth="1"/>
    <col min="5890" max="5890" width="8.7109375" style="27" bestFit="1" customWidth="1"/>
    <col min="5891" max="5891" width="12" style="27" bestFit="1" customWidth="1"/>
    <col min="5892" max="6144" width="9.140625" style="27"/>
    <col min="6145" max="6145" width="19.42578125" style="27" bestFit="1" customWidth="1"/>
    <col min="6146" max="6146" width="8.7109375" style="27" bestFit="1" customWidth="1"/>
    <col min="6147" max="6147" width="12" style="27" bestFit="1" customWidth="1"/>
    <col min="6148" max="6400" width="9.140625" style="27"/>
    <col min="6401" max="6401" width="19.42578125" style="27" bestFit="1" customWidth="1"/>
    <col min="6402" max="6402" width="8.7109375" style="27" bestFit="1" customWidth="1"/>
    <col min="6403" max="6403" width="12" style="27" bestFit="1" customWidth="1"/>
    <col min="6404" max="6656" width="9.140625" style="27"/>
    <col min="6657" max="6657" width="19.42578125" style="27" bestFit="1" customWidth="1"/>
    <col min="6658" max="6658" width="8.7109375" style="27" bestFit="1" customWidth="1"/>
    <col min="6659" max="6659" width="12" style="27" bestFit="1" customWidth="1"/>
    <col min="6660" max="6912" width="9.140625" style="27"/>
    <col min="6913" max="6913" width="19.42578125" style="27" bestFit="1" customWidth="1"/>
    <col min="6914" max="6914" width="8.7109375" style="27" bestFit="1" customWidth="1"/>
    <col min="6915" max="6915" width="12" style="27" bestFit="1" customWidth="1"/>
    <col min="6916" max="7168" width="9.140625" style="27"/>
    <col min="7169" max="7169" width="19.42578125" style="27" bestFit="1" customWidth="1"/>
    <col min="7170" max="7170" width="8.7109375" style="27" bestFit="1" customWidth="1"/>
    <col min="7171" max="7171" width="12" style="27" bestFit="1" customWidth="1"/>
    <col min="7172" max="7424" width="9.140625" style="27"/>
    <col min="7425" max="7425" width="19.42578125" style="27" bestFit="1" customWidth="1"/>
    <col min="7426" max="7426" width="8.7109375" style="27" bestFit="1" customWidth="1"/>
    <col min="7427" max="7427" width="12" style="27" bestFit="1" customWidth="1"/>
    <col min="7428" max="7680" width="9.140625" style="27"/>
    <col min="7681" max="7681" width="19.42578125" style="27" bestFit="1" customWidth="1"/>
    <col min="7682" max="7682" width="8.7109375" style="27" bestFit="1" customWidth="1"/>
    <col min="7683" max="7683" width="12" style="27" bestFit="1" customWidth="1"/>
    <col min="7684" max="7936" width="9.140625" style="27"/>
    <col min="7937" max="7937" width="19.42578125" style="27" bestFit="1" customWidth="1"/>
    <col min="7938" max="7938" width="8.7109375" style="27" bestFit="1" customWidth="1"/>
    <col min="7939" max="7939" width="12" style="27" bestFit="1" customWidth="1"/>
    <col min="7940" max="8192" width="9.140625" style="27"/>
    <col min="8193" max="8193" width="19.42578125" style="27" bestFit="1" customWidth="1"/>
    <col min="8194" max="8194" width="8.7109375" style="27" bestFit="1" customWidth="1"/>
    <col min="8195" max="8195" width="12" style="27" bestFit="1" customWidth="1"/>
    <col min="8196" max="8448" width="9.140625" style="27"/>
    <col min="8449" max="8449" width="19.42578125" style="27" bestFit="1" customWidth="1"/>
    <col min="8450" max="8450" width="8.7109375" style="27" bestFit="1" customWidth="1"/>
    <col min="8451" max="8451" width="12" style="27" bestFit="1" customWidth="1"/>
    <col min="8452" max="8704" width="9.140625" style="27"/>
    <col min="8705" max="8705" width="19.42578125" style="27" bestFit="1" customWidth="1"/>
    <col min="8706" max="8706" width="8.7109375" style="27" bestFit="1" customWidth="1"/>
    <col min="8707" max="8707" width="12" style="27" bestFit="1" customWidth="1"/>
    <col min="8708" max="8960" width="9.140625" style="27"/>
    <col min="8961" max="8961" width="19.42578125" style="27" bestFit="1" customWidth="1"/>
    <col min="8962" max="8962" width="8.7109375" style="27" bestFit="1" customWidth="1"/>
    <col min="8963" max="8963" width="12" style="27" bestFit="1" customWidth="1"/>
    <col min="8964" max="9216" width="9.140625" style="27"/>
    <col min="9217" max="9217" width="19.42578125" style="27" bestFit="1" customWidth="1"/>
    <col min="9218" max="9218" width="8.7109375" style="27" bestFit="1" customWidth="1"/>
    <col min="9219" max="9219" width="12" style="27" bestFit="1" customWidth="1"/>
    <col min="9220" max="9472" width="9.140625" style="27"/>
    <col min="9473" max="9473" width="19.42578125" style="27" bestFit="1" customWidth="1"/>
    <col min="9474" max="9474" width="8.7109375" style="27" bestFit="1" customWidth="1"/>
    <col min="9475" max="9475" width="12" style="27" bestFit="1" customWidth="1"/>
    <col min="9476" max="9728" width="9.140625" style="27"/>
    <col min="9729" max="9729" width="19.42578125" style="27" bestFit="1" customWidth="1"/>
    <col min="9730" max="9730" width="8.7109375" style="27" bestFit="1" customWidth="1"/>
    <col min="9731" max="9731" width="12" style="27" bestFit="1" customWidth="1"/>
    <col min="9732" max="9984" width="9.140625" style="27"/>
    <col min="9985" max="9985" width="19.42578125" style="27" bestFit="1" customWidth="1"/>
    <col min="9986" max="9986" width="8.7109375" style="27" bestFit="1" customWidth="1"/>
    <col min="9987" max="9987" width="12" style="27" bestFit="1" customWidth="1"/>
    <col min="9988" max="10240" width="9.140625" style="27"/>
    <col min="10241" max="10241" width="19.42578125" style="27" bestFit="1" customWidth="1"/>
    <col min="10242" max="10242" width="8.7109375" style="27" bestFit="1" customWidth="1"/>
    <col min="10243" max="10243" width="12" style="27" bestFit="1" customWidth="1"/>
    <col min="10244" max="10496" width="9.140625" style="27"/>
    <col min="10497" max="10497" width="19.42578125" style="27" bestFit="1" customWidth="1"/>
    <col min="10498" max="10498" width="8.7109375" style="27" bestFit="1" customWidth="1"/>
    <col min="10499" max="10499" width="12" style="27" bestFit="1" customWidth="1"/>
    <col min="10500" max="10752" width="9.140625" style="27"/>
    <col min="10753" max="10753" width="19.42578125" style="27" bestFit="1" customWidth="1"/>
    <col min="10754" max="10754" width="8.7109375" style="27" bestFit="1" customWidth="1"/>
    <col min="10755" max="10755" width="12" style="27" bestFit="1" customWidth="1"/>
    <col min="10756" max="11008" width="9.140625" style="27"/>
    <col min="11009" max="11009" width="19.42578125" style="27" bestFit="1" customWidth="1"/>
    <col min="11010" max="11010" width="8.7109375" style="27" bestFit="1" customWidth="1"/>
    <col min="11011" max="11011" width="12" style="27" bestFit="1" customWidth="1"/>
    <col min="11012" max="11264" width="9.140625" style="27"/>
    <col min="11265" max="11265" width="19.42578125" style="27" bestFit="1" customWidth="1"/>
    <col min="11266" max="11266" width="8.7109375" style="27" bestFit="1" customWidth="1"/>
    <col min="11267" max="11267" width="12" style="27" bestFit="1" customWidth="1"/>
    <col min="11268" max="11520" width="9.140625" style="27"/>
    <col min="11521" max="11521" width="19.42578125" style="27" bestFit="1" customWidth="1"/>
    <col min="11522" max="11522" width="8.7109375" style="27" bestFit="1" customWidth="1"/>
    <col min="11523" max="11523" width="12" style="27" bestFit="1" customWidth="1"/>
    <col min="11524" max="11776" width="9.140625" style="27"/>
    <col min="11777" max="11777" width="19.42578125" style="27" bestFit="1" customWidth="1"/>
    <col min="11778" max="11778" width="8.7109375" style="27" bestFit="1" customWidth="1"/>
    <col min="11779" max="11779" width="12" style="27" bestFit="1" customWidth="1"/>
    <col min="11780" max="12032" width="9.140625" style="27"/>
    <col min="12033" max="12033" width="19.42578125" style="27" bestFit="1" customWidth="1"/>
    <col min="12034" max="12034" width="8.7109375" style="27" bestFit="1" customWidth="1"/>
    <col min="12035" max="12035" width="12" style="27" bestFit="1" customWidth="1"/>
    <col min="12036" max="12288" width="9.140625" style="27"/>
    <col min="12289" max="12289" width="19.42578125" style="27" bestFit="1" customWidth="1"/>
    <col min="12290" max="12290" width="8.7109375" style="27" bestFit="1" customWidth="1"/>
    <col min="12291" max="12291" width="12" style="27" bestFit="1" customWidth="1"/>
    <col min="12292" max="12544" width="9.140625" style="27"/>
    <col min="12545" max="12545" width="19.42578125" style="27" bestFit="1" customWidth="1"/>
    <col min="12546" max="12546" width="8.7109375" style="27" bestFit="1" customWidth="1"/>
    <col min="12547" max="12547" width="12" style="27" bestFit="1" customWidth="1"/>
    <col min="12548" max="12800" width="9.140625" style="27"/>
    <col min="12801" max="12801" width="19.42578125" style="27" bestFit="1" customWidth="1"/>
    <col min="12802" max="12802" width="8.7109375" style="27" bestFit="1" customWidth="1"/>
    <col min="12803" max="12803" width="12" style="27" bestFit="1" customWidth="1"/>
    <col min="12804" max="13056" width="9.140625" style="27"/>
    <col min="13057" max="13057" width="19.42578125" style="27" bestFit="1" customWidth="1"/>
    <col min="13058" max="13058" width="8.7109375" style="27" bestFit="1" customWidth="1"/>
    <col min="13059" max="13059" width="12" style="27" bestFit="1" customWidth="1"/>
    <col min="13060" max="13312" width="9.140625" style="27"/>
    <col min="13313" max="13313" width="19.42578125" style="27" bestFit="1" customWidth="1"/>
    <col min="13314" max="13314" width="8.7109375" style="27" bestFit="1" customWidth="1"/>
    <col min="13315" max="13315" width="12" style="27" bestFit="1" customWidth="1"/>
    <col min="13316" max="13568" width="9.140625" style="27"/>
    <col min="13569" max="13569" width="19.42578125" style="27" bestFit="1" customWidth="1"/>
    <col min="13570" max="13570" width="8.7109375" style="27" bestFit="1" customWidth="1"/>
    <col min="13571" max="13571" width="12" style="27" bestFit="1" customWidth="1"/>
    <col min="13572" max="13824" width="9.140625" style="27"/>
    <col min="13825" max="13825" width="19.42578125" style="27" bestFit="1" customWidth="1"/>
    <col min="13826" max="13826" width="8.7109375" style="27" bestFit="1" customWidth="1"/>
    <col min="13827" max="13827" width="12" style="27" bestFit="1" customWidth="1"/>
    <col min="13828" max="14080" width="9.140625" style="27"/>
    <col min="14081" max="14081" width="19.42578125" style="27" bestFit="1" customWidth="1"/>
    <col min="14082" max="14082" width="8.7109375" style="27" bestFit="1" customWidth="1"/>
    <col min="14083" max="14083" width="12" style="27" bestFit="1" customWidth="1"/>
    <col min="14084" max="14336" width="9.140625" style="27"/>
    <col min="14337" max="14337" width="19.42578125" style="27" bestFit="1" customWidth="1"/>
    <col min="14338" max="14338" width="8.7109375" style="27" bestFit="1" customWidth="1"/>
    <col min="14339" max="14339" width="12" style="27" bestFit="1" customWidth="1"/>
    <col min="14340" max="14592" width="9.140625" style="27"/>
    <col min="14593" max="14593" width="19.42578125" style="27" bestFit="1" customWidth="1"/>
    <col min="14594" max="14594" width="8.7109375" style="27" bestFit="1" customWidth="1"/>
    <col min="14595" max="14595" width="12" style="27" bestFit="1" customWidth="1"/>
    <col min="14596" max="14848" width="9.140625" style="27"/>
    <col min="14849" max="14849" width="19.42578125" style="27" bestFit="1" customWidth="1"/>
    <col min="14850" max="14850" width="8.7109375" style="27" bestFit="1" customWidth="1"/>
    <col min="14851" max="14851" width="12" style="27" bestFit="1" customWidth="1"/>
    <col min="14852" max="15104" width="9.140625" style="27"/>
    <col min="15105" max="15105" width="19.42578125" style="27" bestFit="1" customWidth="1"/>
    <col min="15106" max="15106" width="8.7109375" style="27" bestFit="1" customWidth="1"/>
    <col min="15107" max="15107" width="12" style="27" bestFit="1" customWidth="1"/>
    <col min="15108" max="15360" width="9.140625" style="27"/>
    <col min="15361" max="15361" width="19.42578125" style="27" bestFit="1" customWidth="1"/>
    <col min="15362" max="15362" width="8.7109375" style="27" bestFit="1" customWidth="1"/>
    <col min="15363" max="15363" width="12" style="27" bestFit="1" customWidth="1"/>
    <col min="15364" max="15616" width="9.140625" style="27"/>
    <col min="15617" max="15617" width="19.42578125" style="27" bestFit="1" customWidth="1"/>
    <col min="15618" max="15618" width="8.7109375" style="27" bestFit="1" customWidth="1"/>
    <col min="15619" max="15619" width="12" style="27" bestFit="1" customWidth="1"/>
    <col min="15620" max="15872" width="9.140625" style="27"/>
    <col min="15873" max="15873" width="19.42578125" style="27" bestFit="1" customWidth="1"/>
    <col min="15874" max="15874" width="8.7109375" style="27" bestFit="1" customWidth="1"/>
    <col min="15875" max="15875" width="12" style="27" bestFit="1" customWidth="1"/>
    <col min="15876" max="16128" width="9.140625" style="27"/>
    <col min="16129" max="16129" width="19.42578125" style="27" bestFit="1" customWidth="1"/>
    <col min="16130" max="16130" width="8.7109375" style="27" bestFit="1" customWidth="1"/>
    <col min="16131" max="16131" width="12" style="27" bestFit="1" customWidth="1"/>
    <col min="16132" max="16384" width="9.140625" style="27"/>
  </cols>
  <sheetData>
    <row r="1" spans="1:6" ht="13.5" thickBot="1" x14ac:dyDescent="0.25">
      <c r="D1" s="37">
        <f>slevy!B4</f>
        <v>0.05</v>
      </c>
      <c r="E1" s="37">
        <f>slevy!B5</f>
        <v>0.1</v>
      </c>
      <c r="F1" s="37">
        <f>slevy!B6</f>
        <v>0.15</v>
      </c>
    </row>
    <row r="2" spans="1:6" ht="25.5" x14ac:dyDescent="0.2">
      <c r="A2" s="25" t="s">
        <v>32</v>
      </c>
      <c r="B2" s="26" t="s">
        <v>33</v>
      </c>
      <c r="C2" s="26" t="s">
        <v>34</v>
      </c>
      <c r="D2" s="26" t="s">
        <v>73</v>
      </c>
      <c r="E2" s="26" t="s">
        <v>71</v>
      </c>
      <c r="F2" s="26" t="s">
        <v>72</v>
      </c>
    </row>
    <row r="3" spans="1:6" x14ac:dyDescent="0.2">
      <c r="A3" s="28" t="s">
        <v>35</v>
      </c>
      <c r="B3" s="29" t="s">
        <v>36</v>
      </c>
      <c r="C3" s="30">
        <v>1000</v>
      </c>
      <c r="D3" s="38">
        <f>$C3-$C3*D$1</f>
        <v>950</v>
      </c>
      <c r="E3" s="38">
        <f t="shared" ref="E3:F18" si="0">$C3-$C3*E$1</f>
        <v>900</v>
      </c>
      <c r="F3" s="38">
        <f t="shared" si="0"/>
        <v>850</v>
      </c>
    </row>
    <row r="4" spans="1:6" x14ac:dyDescent="0.2">
      <c r="A4" s="31" t="s">
        <v>37</v>
      </c>
      <c r="B4" s="32" t="s">
        <v>38</v>
      </c>
      <c r="C4" s="33">
        <v>4200</v>
      </c>
      <c r="D4" s="38">
        <f t="shared" ref="D4:F31" si="1">$C4-$C4*D$1</f>
        <v>3990</v>
      </c>
      <c r="E4" s="38">
        <f t="shared" si="0"/>
        <v>3780</v>
      </c>
      <c r="F4" s="38">
        <f t="shared" si="0"/>
        <v>3570</v>
      </c>
    </row>
    <row r="5" spans="1:6" x14ac:dyDescent="0.2">
      <c r="A5" s="31" t="s">
        <v>39</v>
      </c>
      <c r="B5" s="32" t="s">
        <v>40</v>
      </c>
      <c r="C5" s="33">
        <v>8</v>
      </c>
      <c r="D5" s="38">
        <f t="shared" si="1"/>
        <v>7.6</v>
      </c>
      <c r="E5" s="38">
        <f t="shared" si="0"/>
        <v>7.2</v>
      </c>
      <c r="F5" s="38">
        <f t="shared" si="0"/>
        <v>6.8</v>
      </c>
    </row>
    <row r="6" spans="1:6" x14ac:dyDescent="0.2">
      <c r="A6" s="31" t="s">
        <v>41</v>
      </c>
      <c r="B6" s="32" t="s">
        <v>42</v>
      </c>
      <c r="C6" s="33">
        <v>4560</v>
      </c>
      <c r="D6" s="38">
        <f t="shared" si="1"/>
        <v>4332</v>
      </c>
      <c r="E6" s="38">
        <f t="shared" si="0"/>
        <v>4104</v>
      </c>
      <c r="F6" s="38">
        <f t="shared" si="0"/>
        <v>3876</v>
      </c>
    </row>
    <row r="7" spans="1:6" x14ac:dyDescent="0.2">
      <c r="A7" s="31" t="s">
        <v>43</v>
      </c>
      <c r="B7" s="32" t="s">
        <v>42</v>
      </c>
      <c r="C7" s="33">
        <v>5310</v>
      </c>
      <c r="D7" s="38">
        <f t="shared" si="1"/>
        <v>5044.5</v>
      </c>
      <c r="E7" s="38">
        <f t="shared" si="0"/>
        <v>4779</v>
      </c>
      <c r="F7" s="38">
        <f t="shared" si="0"/>
        <v>4513.5</v>
      </c>
    </row>
    <row r="8" spans="1:6" x14ac:dyDescent="0.2">
      <c r="A8" s="31" t="s">
        <v>44</v>
      </c>
      <c r="B8" s="32" t="s">
        <v>42</v>
      </c>
      <c r="C8" s="33">
        <v>4820</v>
      </c>
      <c r="D8" s="38">
        <f t="shared" si="1"/>
        <v>4579</v>
      </c>
      <c r="E8" s="38">
        <f t="shared" si="0"/>
        <v>4338</v>
      </c>
      <c r="F8" s="38">
        <f t="shared" si="0"/>
        <v>4097</v>
      </c>
    </row>
    <row r="9" spans="1:6" x14ac:dyDescent="0.2">
      <c r="A9" s="31" t="s">
        <v>45</v>
      </c>
      <c r="B9" s="32" t="s">
        <v>42</v>
      </c>
      <c r="C9" s="33">
        <v>5470</v>
      </c>
      <c r="D9" s="38">
        <f t="shared" si="1"/>
        <v>5196.5</v>
      </c>
      <c r="E9" s="38">
        <f t="shared" si="0"/>
        <v>4923</v>
      </c>
      <c r="F9" s="38">
        <f t="shared" si="0"/>
        <v>4649.5</v>
      </c>
    </row>
    <row r="10" spans="1:6" x14ac:dyDescent="0.2">
      <c r="A10" s="31" t="s">
        <v>46</v>
      </c>
      <c r="B10" s="32" t="s">
        <v>42</v>
      </c>
      <c r="C10" s="33">
        <v>8210</v>
      </c>
      <c r="D10" s="38">
        <f t="shared" si="1"/>
        <v>7799.5</v>
      </c>
      <c r="E10" s="38">
        <f t="shared" si="0"/>
        <v>7389</v>
      </c>
      <c r="F10" s="38">
        <f t="shared" si="0"/>
        <v>6978.5</v>
      </c>
    </row>
    <row r="11" spans="1:6" x14ac:dyDescent="0.2">
      <c r="A11" s="31" t="s">
        <v>47</v>
      </c>
      <c r="B11" s="32" t="s">
        <v>48</v>
      </c>
      <c r="C11" s="33">
        <v>120</v>
      </c>
      <c r="D11" s="38">
        <f t="shared" si="1"/>
        <v>114</v>
      </c>
      <c r="E11" s="38">
        <f t="shared" si="0"/>
        <v>108</v>
      </c>
      <c r="F11" s="38">
        <f t="shared" si="0"/>
        <v>102</v>
      </c>
    </row>
    <row r="12" spans="1:6" x14ac:dyDescent="0.2">
      <c r="A12" s="31" t="s">
        <v>49</v>
      </c>
      <c r="B12" s="32" t="s">
        <v>48</v>
      </c>
      <c r="C12" s="33">
        <v>50</v>
      </c>
      <c r="D12" s="38">
        <f t="shared" si="1"/>
        <v>47.5</v>
      </c>
      <c r="E12" s="38">
        <f t="shared" si="0"/>
        <v>45</v>
      </c>
      <c r="F12" s="38">
        <f t="shared" si="0"/>
        <v>42.5</v>
      </c>
    </row>
    <row r="13" spans="1:6" x14ac:dyDescent="0.2">
      <c r="A13" s="31" t="s">
        <v>50</v>
      </c>
      <c r="B13" s="32" t="s">
        <v>48</v>
      </c>
      <c r="C13" s="33">
        <v>200</v>
      </c>
      <c r="D13" s="38">
        <f t="shared" si="1"/>
        <v>190</v>
      </c>
      <c r="E13" s="38">
        <f t="shared" si="0"/>
        <v>180</v>
      </c>
      <c r="F13" s="38">
        <f t="shared" si="0"/>
        <v>170</v>
      </c>
    </row>
    <row r="14" spans="1:6" x14ac:dyDescent="0.2">
      <c r="A14" s="31" t="s">
        <v>51</v>
      </c>
      <c r="B14" s="32" t="s">
        <v>48</v>
      </c>
      <c r="C14" s="33">
        <v>250</v>
      </c>
      <c r="D14" s="38">
        <f t="shared" si="1"/>
        <v>237.5</v>
      </c>
      <c r="E14" s="38">
        <f t="shared" si="0"/>
        <v>225</v>
      </c>
      <c r="F14" s="38">
        <f t="shared" si="0"/>
        <v>212.5</v>
      </c>
    </row>
    <row r="15" spans="1:6" x14ac:dyDescent="0.2">
      <c r="A15" s="31" t="s">
        <v>52</v>
      </c>
      <c r="B15" s="32" t="s">
        <v>36</v>
      </c>
      <c r="C15" s="33">
        <v>350</v>
      </c>
      <c r="D15" s="38">
        <f t="shared" si="1"/>
        <v>332.5</v>
      </c>
      <c r="E15" s="38">
        <f t="shared" si="0"/>
        <v>315</v>
      </c>
      <c r="F15" s="38">
        <f t="shared" si="0"/>
        <v>297.5</v>
      </c>
    </row>
    <row r="16" spans="1:6" x14ac:dyDescent="0.2">
      <c r="A16" s="31" t="s">
        <v>53</v>
      </c>
      <c r="B16" s="32" t="s">
        <v>40</v>
      </c>
      <c r="C16" s="33">
        <v>2</v>
      </c>
      <c r="D16" s="38">
        <f t="shared" si="1"/>
        <v>1.9</v>
      </c>
      <c r="E16" s="38">
        <f t="shared" si="0"/>
        <v>1.8</v>
      </c>
      <c r="F16" s="38">
        <f t="shared" si="0"/>
        <v>1.7</v>
      </c>
    </row>
    <row r="17" spans="1:6" x14ac:dyDescent="0.2">
      <c r="A17" s="31" t="s">
        <v>54</v>
      </c>
      <c r="B17" s="32" t="s">
        <v>40</v>
      </c>
      <c r="C17" s="33">
        <v>1</v>
      </c>
      <c r="D17" s="38">
        <f t="shared" si="1"/>
        <v>0.95</v>
      </c>
      <c r="E17" s="38">
        <f t="shared" si="0"/>
        <v>0.9</v>
      </c>
      <c r="F17" s="38">
        <f t="shared" si="0"/>
        <v>0.85</v>
      </c>
    </row>
    <row r="18" spans="1:6" x14ac:dyDescent="0.2">
      <c r="A18" s="31" t="s">
        <v>55</v>
      </c>
      <c r="B18" s="32" t="s">
        <v>40</v>
      </c>
      <c r="C18" s="33">
        <v>3</v>
      </c>
      <c r="D18" s="38">
        <f t="shared" si="1"/>
        <v>2.85</v>
      </c>
      <c r="E18" s="38">
        <f t="shared" si="0"/>
        <v>2.7</v>
      </c>
      <c r="F18" s="38">
        <f t="shared" si="0"/>
        <v>2.5499999999999998</v>
      </c>
    </row>
    <row r="19" spans="1:6" x14ac:dyDescent="0.2">
      <c r="A19" s="31" t="s">
        <v>56</v>
      </c>
      <c r="B19" s="32" t="s">
        <v>40</v>
      </c>
      <c r="C19" s="33">
        <v>4</v>
      </c>
      <c r="D19" s="38">
        <f t="shared" si="1"/>
        <v>3.8</v>
      </c>
      <c r="E19" s="38">
        <f t="shared" si="1"/>
        <v>3.6</v>
      </c>
      <c r="F19" s="38">
        <f t="shared" si="1"/>
        <v>3.4</v>
      </c>
    </row>
    <row r="20" spans="1:6" x14ac:dyDescent="0.2">
      <c r="A20" s="31" t="s">
        <v>57</v>
      </c>
      <c r="B20" s="32" t="s">
        <v>38</v>
      </c>
      <c r="C20" s="33">
        <v>12350</v>
      </c>
      <c r="D20" s="38">
        <f t="shared" si="1"/>
        <v>11732.5</v>
      </c>
      <c r="E20" s="38">
        <f t="shared" si="1"/>
        <v>11115</v>
      </c>
      <c r="F20" s="38">
        <f t="shared" si="1"/>
        <v>10497.5</v>
      </c>
    </row>
    <row r="21" spans="1:6" x14ac:dyDescent="0.2">
      <c r="A21" s="31" t="s">
        <v>58</v>
      </c>
      <c r="B21" s="32" t="s">
        <v>38</v>
      </c>
      <c r="C21" s="33">
        <v>3200</v>
      </c>
      <c r="D21" s="38">
        <f t="shared" si="1"/>
        <v>3040</v>
      </c>
      <c r="E21" s="38">
        <f t="shared" si="1"/>
        <v>2880</v>
      </c>
      <c r="F21" s="38">
        <f t="shared" si="1"/>
        <v>2720</v>
      </c>
    </row>
    <row r="22" spans="1:6" x14ac:dyDescent="0.2">
      <c r="A22" s="31" t="s">
        <v>59</v>
      </c>
      <c r="B22" s="32" t="s">
        <v>36</v>
      </c>
      <c r="C22" s="33">
        <v>180</v>
      </c>
      <c r="D22" s="38">
        <f t="shared" si="1"/>
        <v>171</v>
      </c>
      <c r="E22" s="38">
        <f t="shared" si="1"/>
        <v>162</v>
      </c>
      <c r="F22" s="38">
        <f t="shared" si="1"/>
        <v>153</v>
      </c>
    </row>
    <row r="23" spans="1:6" x14ac:dyDescent="0.2">
      <c r="A23" s="31" t="s">
        <v>60</v>
      </c>
      <c r="B23" s="32" t="s">
        <v>36</v>
      </c>
      <c r="C23" s="33">
        <v>1600</v>
      </c>
      <c r="D23" s="38">
        <f t="shared" si="1"/>
        <v>1520</v>
      </c>
      <c r="E23" s="38">
        <f t="shared" si="1"/>
        <v>1440</v>
      </c>
      <c r="F23" s="38">
        <f t="shared" si="1"/>
        <v>1360</v>
      </c>
    </row>
    <row r="24" spans="1:6" x14ac:dyDescent="0.2">
      <c r="A24" s="31" t="s">
        <v>61</v>
      </c>
      <c r="B24" s="32" t="s">
        <v>62</v>
      </c>
      <c r="C24" s="33">
        <v>3500</v>
      </c>
      <c r="D24" s="38">
        <f t="shared" si="1"/>
        <v>3325</v>
      </c>
      <c r="E24" s="38">
        <f t="shared" si="1"/>
        <v>3150</v>
      </c>
      <c r="F24" s="38">
        <f t="shared" si="1"/>
        <v>2975</v>
      </c>
    </row>
    <row r="25" spans="1:6" x14ac:dyDescent="0.2">
      <c r="A25" s="31" t="s">
        <v>63</v>
      </c>
      <c r="B25" s="32" t="s">
        <v>36</v>
      </c>
      <c r="C25" s="33">
        <v>14650</v>
      </c>
      <c r="D25" s="38">
        <f t="shared" si="1"/>
        <v>13917.5</v>
      </c>
      <c r="E25" s="38">
        <f t="shared" si="1"/>
        <v>13185</v>
      </c>
      <c r="F25" s="38">
        <f t="shared" si="1"/>
        <v>12452.5</v>
      </c>
    </row>
    <row r="26" spans="1:6" x14ac:dyDescent="0.2">
      <c r="A26" s="31" t="s">
        <v>64</v>
      </c>
      <c r="B26" s="32" t="s">
        <v>48</v>
      </c>
      <c r="C26" s="33">
        <v>200</v>
      </c>
      <c r="D26" s="38">
        <f t="shared" si="1"/>
        <v>190</v>
      </c>
      <c r="E26" s="38">
        <f t="shared" si="1"/>
        <v>180</v>
      </c>
      <c r="F26" s="38">
        <f t="shared" si="1"/>
        <v>170</v>
      </c>
    </row>
    <row r="27" spans="1:6" x14ac:dyDescent="0.2">
      <c r="A27" s="31" t="s">
        <v>65</v>
      </c>
      <c r="B27" s="32" t="s">
        <v>40</v>
      </c>
      <c r="C27" s="33">
        <v>2</v>
      </c>
      <c r="D27" s="38">
        <f t="shared" si="1"/>
        <v>1.9</v>
      </c>
      <c r="E27" s="38">
        <f t="shared" si="1"/>
        <v>1.8</v>
      </c>
      <c r="F27" s="38">
        <f t="shared" si="1"/>
        <v>1.7</v>
      </c>
    </row>
    <row r="28" spans="1:6" x14ac:dyDescent="0.2">
      <c r="A28" s="31" t="s">
        <v>66</v>
      </c>
      <c r="B28" s="32" t="s">
        <v>40</v>
      </c>
      <c r="C28" s="33">
        <v>3</v>
      </c>
      <c r="D28" s="38">
        <f t="shared" si="1"/>
        <v>2.85</v>
      </c>
      <c r="E28" s="38">
        <f t="shared" si="1"/>
        <v>2.7</v>
      </c>
      <c r="F28" s="38">
        <f t="shared" si="1"/>
        <v>2.5499999999999998</v>
      </c>
    </row>
    <row r="29" spans="1:6" x14ac:dyDescent="0.2">
      <c r="A29" s="31" t="s">
        <v>67</v>
      </c>
      <c r="B29" s="32" t="s">
        <v>36</v>
      </c>
      <c r="C29" s="33">
        <v>3100</v>
      </c>
      <c r="D29" s="38">
        <f t="shared" si="1"/>
        <v>2945</v>
      </c>
      <c r="E29" s="38">
        <f t="shared" si="1"/>
        <v>2790</v>
      </c>
      <c r="F29" s="38">
        <f t="shared" si="1"/>
        <v>2635</v>
      </c>
    </row>
    <row r="30" spans="1:6" x14ac:dyDescent="0.2">
      <c r="A30" s="31" t="s">
        <v>68</v>
      </c>
      <c r="B30" s="32" t="s">
        <v>40</v>
      </c>
      <c r="C30" s="33">
        <v>4</v>
      </c>
      <c r="D30" s="38">
        <f t="shared" si="1"/>
        <v>3.8</v>
      </c>
      <c r="E30" s="38">
        <f t="shared" si="1"/>
        <v>3.6</v>
      </c>
      <c r="F30" s="38">
        <f t="shared" si="1"/>
        <v>3.4</v>
      </c>
    </row>
    <row r="31" spans="1:6" ht="13.5" thickBot="1" x14ac:dyDescent="0.25">
      <c r="A31" s="34" t="s">
        <v>69</v>
      </c>
      <c r="B31" s="35" t="s">
        <v>36</v>
      </c>
      <c r="C31" s="36">
        <v>8452</v>
      </c>
      <c r="D31" s="38">
        <f t="shared" si="1"/>
        <v>8029.4</v>
      </c>
      <c r="E31" s="38">
        <f t="shared" si="1"/>
        <v>7606.8</v>
      </c>
      <c r="F31" s="38">
        <f t="shared" si="1"/>
        <v>7184.2</v>
      </c>
    </row>
    <row r="1960" spans="1:1" x14ac:dyDescent="0.2">
      <c r="A1960" s="27" t="s">
        <v>70</v>
      </c>
    </row>
  </sheetData>
  <sheetProtection algorithmName="SHA-512" hashValue="+8vz3iDOJqZdDZTji10Kt1zwMPXh7KbSaHyUXT5ss1DcgrIssPV/1/OwKeRSQmv3YeW+64Q6gWnl8s7kpW5wiQ==" saltValue="3K3Rx1eX4WQ2it9ttcCZvA==" spinCount="100000" sheet="1" objects="1" scenarios="1"/>
  <pageMargins left="0.78740157499999996" right="0.78740157499999996" top="0.984251969" bottom="0.984251969" header="0.4921259845" footer="0.4921259845"/>
  <pageSetup paperSize="9" orientation="portrait" horizontalDpi="4294967292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B22F-3B16-4F0E-BC3D-84470F0AF8CB}">
  <dimension ref="A1:B6"/>
  <sheetViews>
    <sheetView topLeftCell="B1" workbookViewId="0">
      <selection sqref="A1:A1048576"/>
    </sheetView>
  </sheetViews>
  <sheetFormatPr defaultRowHeight="15" x14ac:dyDescent="0.25"/>
  <cols>
    <col min="1" max="1" width="0" hidden="1" customWidth="1"/>
  </cols>
  <sheetData>
    <row r="1" spans="1:2" x14ac:dyDescent="0.25">
      <c r="A1" s="39" t="s">
        <v>74</v>
      </c>
      <c r="B1" s="39" t="s">
        <v>75</v>
      </c>
    </row>
    <row r="2" spans="1:2" hidden="1" x14ac:dyDescent="0.25">
      <c r="A2">
        <v>1</v>
      </c>
      <c r="B2" s="40">
        <v>0</v>
      </c>
    </row>
    <row r="3" spans="1:2" hidden="1" x14ac:dyDescent="0.25">
      <c r="A3">
        <v>10</v>
      </c>
      <c r="B3" s="40">
        <v>0.03</v>
      </c>
    </row>
    <row r="4" spans="1:2" x14ac:dyDescent="0.25">
      <c r="A4">
        <v>30</v>
      </c>
      <c r="B4" s="40">
        <v>0.05</v>
      </c>
    </row>
    <row r="5" spans="1:2" x14ac:dyDescent="0.25">
      <c r="A5">
        <v>50</v>
      </c>
      <c r="B5" s="40">
        <v>0.1</v>
      </c>
    </row>
    <row r="6" spans="1:2" x14ac:dyDescent="0.25">
      <c r="A6">
        <v>100</v>
      </c>
      <c r="B6" s="40">
        <v>0.15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F11" sqref="F11"/>
    </sheetView>
  </sheetViews>
  <sheetFormatPr defaultRowHeight="15" x14ac:dyDescent="0.25"/>
  <cols>
    <col min="1" max="1" width="33.140625" bestFit="1" customWidth="1"/>
    <col min="2" max="2" width="22.42578125" customWidth="1"/>
    <col min="3" max="3" width="12.5703125" bestFit="1" customWidth="1"/>
  </cols>
  <sheetData>
    <row r="1" spans="1:3" x14ac:dyDescent="0.25">
      <c r="A1" s="6" t="s">
        <v>0</v>
      </c>
      <c r="B1" s="2">
        <f ca="1">NOW()</f>
        <v>45268.469442592592</v>
      </c>
    </row>
    <row r="2" spans="1:3" x14ac:dyDescent="0.25">
      <c r="A2" s="6" t="s">
        <v>1</v>
      </c>
      <c r="B2" s="2">
        <v>45536.458333333336</v>
      </c>
    </row>
    <row r="3" spans="1:3" x14ac:dyDescent="0.25">
      <c r="A3" s="6" t="s">
        <v>2</v>
      </c>
      <c r="B3" s="3">
        <f ca="1">B2-B1</f>
        <v>267.98889074074395</v>
      </c>
    </row>
    <row r="5" spans="1:3" x14ac:dyDescent="0.25">
      <c r="A5" s="6" t="s">
        <v>3</v>
      </c>
      <c r="B5" s="1">
        <f ca="1">B3</f>
        <v>267.98889074074395</v>
      </c>
    </row>
    <row r="7" spans="1:3" x14ac:dyDescent="0.25">
      <c r="A7" s="6" t="s">
        <v>4</v>
      </c>
      <c r="B7" s="3">
        <f ca="1">B3</f>
        <v>267.98889074074395</v>
      </c>
      <c r="C7" s="4">
        <f ca="1">TRUNC(B3,3)</f>
        <v>267.988</v>
      </c>
    </row>
    <row r="8" spans="1:3" x14ac:dyDescent="0.25">
      <c r="A8" t="s">
        <v>5</v>
      </c>
      <c r="B8" s="5">
        <f ca="1">ROUND(B3,0)</f>
        <v>268</v>
      </c>
    </row>
    <row r="10" spans="1:3" x14ac:dyDescent="0.25">
      <c r="A10" t="str">
        <f ca="1">"Od začátku školního roku uplynulo "&amp;TRUNC(B3,0)&amp;" dní  "</f>
        <v xml:space="preserve">Od začátku školního roku uplynulo 267 dní  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725A-B147-4028-9AF7-6472093E9904}">
  <dimension ref="B4:F9"/>
  <sheetViews>
    <sheetView workbookViewId="0">
      <selection activeCell="G5" sqref="G5"/>
    </sheetView>
  </sheetViews>
  <sheetFormatPr defaultRowHeight="15" x14ac:dyDescent="0.25"/>
  <sheetData>
    <row r="4" spans="2:6" x14ac:dyDescent="0.25">
      <c r="B4" s="24">
        <f>$A$1</f>
        <v>0</v>
      </c>
    </row>
    <row r="5" spans="2:6" x14ac:dyDescent="0.25">
      <c r="B5" s="23"/>
      <c r="D5" s="24">
        <f>$A$1</f>
        <v>0</v>
      </c>
    </row>
    <row r="6" spans="2:6" x14ac:dyDescent="0.25">
      <c r="E6" s="21">
        <f>A$4</f>
        <v>0</v>
      </c>
    </row>
    <row r="7" spans="2:6" x14ac:dyDescent="0.25">
      <c r="C7" s="22">
        <f>$F3</f>
        <v>0</v>
      </c>
    </row>
    <row r="8" spans="2:6" x14ac:dyDescent="0.25">
      <c r="F8" s="21">
        <f>B$4</f>
        <v>0</v>
      </c>
    </row>
    <row r="9" spans="2:6" x14ac:dyDescent="0.25">
      <c r="B9" s="22">
        <f>$F5</f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B2A1-164E-42A0-9809-352E29C0E494}">
  <dimension ref="A1:H19"/>
  <sheetViews>
    <sheetView tabSelected="1" zoomScale="130" zoomScaleNormal="130" workbookViewId="0">
      <selection activeCell="E10" sqref="E10"/>
    </sheetView>
  </sheetViews>
  <sheetFormatPr defaultRowHeight="15" x14ac:dyDescent="0.25"/>
  <cols>
    <col min="1" max="1" width="20" bestFit="1" customWidth="1"/>
    <col min="3" max="3" width="20.42578125" customWidth="1"/>
    <col min="4" max="4" width="10.5703125" customWidth="1"/>
    <col min="5" max="5" width="13.140625" customWidth="1"/>
  </cols>
  <sheetData>
    <row r="1" spans="1:7" ht="21" x14ac:dyDescent="0.25">
      <c r="A1" s="20" t="s">
        <v>6</v>
      </c>
      <c r="B1" s="20"/>
      <c r="C1" s="20"/>
      <c r="D1" s="20"/>
      <c r="E1" s="20"/>
      <c r="F1" s="20"/>
      <c r="G1" s="20"/>
    </row>
    <row r="3" spans="1:7" ht="15.75" x14ac:dyDescent="0.3">
      <c r="A3" t="s">
        <v>7</v>
      </c>
      <c r="B3">
        <v>14</v>
      </c>
      <c r="C3" s="7" t="b">
        <v>1</v>
      </c>
      <c r="E3" s="8" t="str">
        <f>REPT("g",B3)</f>
        <v>gggggggggggggg</v>
      </c>
    </row>
    <row r="5" spans="1:7" ht="15.75" x14ac:dyDescent="0.3">
      <c r="A5" t="s">
        <v>8</v>
      </c>
      <c r="B5">
        <v>19</v>
      </c>
      <c r="C5" s="7" t="b">
        <v>1</v>
      </c>
      <c r="E5" s="9" t="str">
        <f>REPT("g",B5)</f>
        <v>ggggggggggggggggggg</v>
      </c>
    </row>
    <row r="6" spans="1:7" x14ac:dyDescent="0.25">
      <c r="A6" t="s">
        <v>9</v>
      </c>
      <c r="B6" s="10" t="s">
        <v>10</v>
      </c>
      <c r="C6" s="10" t="s">
        <v>11</v>
      </c>
      <c r="D6" s="10" t="s">
        <v>12</v>
      </c>
      <c r="E6" s="10" t="s">
        <v>13</v>
      </c>
      <c r="F6" s="10" t="s">
        <v>14</v>
      </c>
      <c r="G6" s="10" t="s">
        <v>15</v>
      </c>
    </row>
    <row r="7" spans="1:7" x14ac:dyDescent="0.25">
      <c r="A7" t="s">
        <v>16</v>
      </c>
      <c r="B7">
        <v>15.5</v>
      </c>
      <c r="C7">
        <v>14.9</v>
      </c>
      <c r="D7">
        <v>14.5</v>
      </c>
      <c r="E7">
        <v>13.8</v>
      </c>
      <c r="F7">
        <v>13.8</v>
      </c>
      <c r="G7">
        <v>15.5</v>
      </c>
    </row>
    <row r="8" spans="1:7" x14ac:dyDescent="0.25">
      <c r="A8" t="s">
        <v>17</v>
      </c>
      <c r="B8">
        <v>16.2</v>
      </c>
      <c r="C8">
        <v>15.2</v>
      </c>
      <c r="D8">
        <v>13.5</v>
      </c>
      <c r="E8">
        <v>14.2</v>
      </c>
      <c r="F8">
        <v>13.5</v>
      </c>
      <c r="G8">
        <v>16.2</v>
      </c>
    </row>
    <row r="9" spans="1:7" x14ac:dyDescent="0.25">
      <c r="A9" t="s">
        <v>18</v>
      </c>
      <c r="B9">
        <v>15.8</v>
      </c>
      <c r="C9">
        <v>16.2</v>
      </c>
      <c r="D9">
        <v>14.9</v>
      </c>
      <c r="E9">
        <v>16.2</v>
      </c>
      <c r="F9">
        <v>14.9</v>
      </c>
      <c r="G9">
        <v>16.2</v>
      </c>
    </row>
    <row r="10" spans="1:7" x14ac:dyDescent="0.25">
      <c r="A10" t="s">
        <v>19</v>
      </c>
      <c r="B10">
        <v>14.9</v>
      </c>
      <c r="C10">
        <v>15.8</v>
      </c>
      <c r="D10">
        <v>15</v>
      </c>
      <c r="E10">
        <v>15.8</v>
      </c>
      <c r="F10">
        <v>14.9</v>
      </c>
      <c r="G10">
        <v>15.8</v>
      </c>
    </row>
    <row r="11" spans="1:7" x14ac:dyDescent="0.25">
      <c r="A11" t="s">
        <v>20</v>
      </c>
      <c r="B11">
        <v>15.2</v>
      </c>
      <c r="C11">
        <v>14</v>
      </c>
      <c r="D11">
        <v>16.899999999999999</v>
      </c>
      <c r="E11">
        <v>14.9</v>
      </c>
      <c r="F11">
        <v>14</v>
      </c>
      <c r="G11">
        <v>16.899999999999999</v>
      </c>
    </row>
    <row r="12" spans="1:7" x14ac:dyDescent="0.25">
      <c r="A12" t="s">
        <v>21</v>
      </c>
      <c r="B12">
        <v>16.899999999999999</v>
      </c>
      <c r="C12">
        <v>13.6</v>
      </c>
      <c r="D12">
        <v>14.9</v>
      </c>
      <c r="E12">
        <v>14.2</v>
      </c>
      <c r="F12">
        <v>13.6</v>
      </c>
      <c r="G12">
        <v>16.899999999999999</v>
      </c>
    </row>
    <row r="13" spans="1:7" x14ac:dyDescent="0.25">
      <c r="A13" t="s">
        <v>22</v>
      </c>
      <c r="B13">
        <v>18.2</v>
      </c>
      <c r="C13">
        <v>17.2</v>
      </c>
      <c r="D13">
        <v>15.2</v>
      </c>
      <c r="E13">
        <v>13.6</v>
      </c>
      <c r="F13">
        <v>13.6</v>
      </c>
      <c r="G13">
        <v>19</v>
      </c>
    </row>
    <row r="15" spans="1:7" x14ac:dyDescent="0.25">
      <c r="A15" t="str">
        <f>IF(MAX(B7:G13)&lt;=B5,"Maximální teplota "&amp;B5&amp;" byla překročena.","")</f>
        <v>Maximální teplota 19 byla překročena.</v>
      </c>
    </row>
    <row r="19" spans="8:8" x14ac:dyDescent="0.25">
      <c r="H19">
        <f>MAX(B7:G13)</f>
        <v>19</v>
      </c>
    </row>
  </sheetData>
  <sheetProtection sheet="1" objects="1" scenarios="1"/>
  <mergeCells count="1">
    <mergeCell ref="A1:G1"/>
  </mergeCells>
  <conditionalFormatting sqref="B7:G13">
    <cfRule type="cellIs" dxfId="1" priority="1" operator="lessThan">
      <formula>$B$3</formula>
    </cfRule>
    <cfRule type="cellIs" dxfId="0" priority="2" operator="greaterThan">
      <formula>$B$5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2</xdr:col>
                    <xdr:colOff>9525</xdr:colOff>
                    <xdr:row>3</xdr:row>
                    <xdr:rowOff>171450</xdr:rowOff>
                  </from>
                  <to>
                    <xdr:col>2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Spinner 2">
              <controlPr locked="0" defaultSize="0" autoPict="0">
                <anchor moveWithCells="1" siz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Scroll Bar 3">
              <controlPr defaultSiz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2</xdr:col>
                    <xdr:colOff>9525</xdr:colOff>
                    <xdr:row>2</xdr:row>
                    <xdr:rowOff>0</xdr:rowOff>
                  </from>
                  <to>
                    <xdr:col>2</xdr:col>
                    <xdr:colOff>809625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C3FB-E48D-4B0A-9E20-EE3AB77BE809}">
  <dimension ref="A1:H292"/>
  <sheetViews>
    <sheetView zoomScale="175" zoomScaleNormal="175" workbookViewId="0">
      <selection activeCell="I2" sqref="I2"/>
    </sheetView>
  </sheetViews>
  <sheetFormatPr defaultColWidth="9" defaultRowHeight="12.75" x14ac:dyDescent="0.2"/>
  <cols>
    <col min="1" max="1" width="6.85546875" style="11" bestFit="1" customWidth="1"/>
    <col min="2" max="2" width="7" style="11" bestFit="1" customWidth="1"/>
    <col min="3" max="3" width="11.5703125" style="11" customWidth="1"/>
    <col min="4" max="4" width="13.140625" style="11" bestFit="1" customWidth="1"/>
    <col min="5" max="5" width="12.5703125" style="11" bestFit="1" customWidth="1"/>
    <col min="6" max="6" width="9.42578125" style="11" bestFit="1" customWidth="1"/>
    <col min="7" max="7" width="9.140625" style="11" bestFit="1" customWidth="1"/>
    <col min="8" max="8" width="12.5703125" style="11" bestFit="1" customWidth="1"/>
    <col min="9" max="16384" width="9" style="11"/>
  </cols>
  <sheetData>
    <row r="1" spans="1:8" s="12" customFormat="1" ht="30" customHeight="1" x14ac:dyDescent="0.25">
      <c r="A1" s="12" t="s">
        <v>30</v>
      </c>
      <c r="B1" s="12" t="s">
        <v>29</v>
      </c>
      <c r="C1" s="12" t="s">
        <v>28</v>
      </c>
      <c r="D1" s="12" t="s">
        <v>27</v>
      </c>
      <c r="E1" s="12" t="s">
        <v>26</v>
      </c>
      <c r="F1" s="14" t="s">
        <v>25</v>
      </c>
      <c r="G1" s="13" t="s">
        <v>24</v>
      </c>
      <c r="H1" s="12" t="s">
        <v>23</v>
      </c>
    </row>
    <row r="2" spans="1:8" x14ac:dyDescent="0.2">
      <c r="A2" s="11">
        <v>100</v>
      </c>
      <c r="B2" s="11">
        <v>1</v>
      </c>
      <c r="C2" s="11">
        <f t="shared" ref="C2:C65" si="0">A2+B2</f>
        <v>101</v>
      </c>
      <c r="D2" s="11">
        <f t="shared" ref="D2:D65" si="1">A2*B2</f>
        <v>100</v>
      </c>
      <c r="E2" s="11">
        <f t="shared" ref="E2:E65" si="2">A2/B2</f>
        <v>100</v>
      </c>
      <c r="F2" s="11">
        <f t="shared" ref="F2:F65" si="3">0.22*A2</f>
        <v>22</v>
      </c>
      <c r="G2" s="11">
        <f t="shared" ref="G2:G65" si="4">C2/5</f>
        <v>20.2</v>
      </c>
      <c r="H2" s="11">
        <f t="shared" ref="H2:H65" si="5">A2+2*SIN(B2)</f>
        <v>101.6829419696158</v>
      </c>
    </row>
    <row r="3" spans="1:8" x14ac:dyDescent="0.2">
      <c r="A3" s="11">
        <v>154</v>
      </c>
      <c r="B3" s="11">
        <v>14</v>
      </c>
      <c r="C3" s="11">
        <f t="shared" si="0"/>
        <v>168</v>
      </c>
      <c r="D3" s="11">
        <f t="shared" si="1"/>
        <v>2156</v>
      </c>
      <c r="E3" s="11">
        <f t="shared" si="2"/>
        <v>11</v>
      </c>
      <c r="F3" s="11">
        <f t="shared" si="3"/>
        <v>33.880000000000003</v>
      </c>
      <c r="G3" s="11">
        <f t="shared" si="4"/>
        <v>33.6</v>
      </c>
      <c r="H3" s="11">
        <f t="shared" si="5"/>
        <v>155.98121471138975</v>
      </c>
    </row>
    <row r="4" spans="1:8" x14ac:dyDescent="0.2">
      <c r="A4" s="11">
        <v>385</v>
      </c>
      <c r="B4" s="11">
        <v>24</v>
      </c>
      <c r="C4" s="11">
        <f t="shared" si="0"/>
        <v>409</v>
      </c>
      <c r="D4" s="11">
        <f t="shared" si="1"/>
        <v>9240</v>
      </c>
      <c r="E4" s="11">
        <f t="shared" si="2"/>
        <v>16.041666666666668</v>
      </c>
      <c r="F4" s="11">
        <f t="shared" si="3"/>
        <v>84.7</v>
      </c>
      <c r="G4" s="11">
        <f t="shared" si="4"/>
        <v>81.8</v>
      </c>
      <c r="H4" s="11">
        <f t="shared" si="5"/>
        <v>383.18884327598676</v>
      </c>
    </row>
    <row r="5" spans="1:8" x14ac:dyDescent="0.2">
      <c r="A5" s="11">
        <v>564</v>
      </c>
      <c r="B5" s="11">
        <v>47</v>
      </c>
      <c r="C5" s="11">
        <f t="shared" si="0"/>
        <v>611</v>
      </c>
      <c r="D5" s="11">
        <f t="shared" si="1"/>
        <v>26508</v>
      </c>
      <c r="E5" s="11">
        <f t="shared" si="2"/>
        <v>12</v>
      </c>
      <c r="F5" s="11">
        <f t="shared" si="3"/>
        <v>124.08</v>
      </c>
      <c r="G5" s="11">
        <f t="shared" si="4"/>
        <v>122.2</v>
      </c>
      <c r="H5" s="11">
        <f t="shared" si="5"/>
        <v>564.2471462454904</v>
      </c>
    </row>
    <row r="6" spans="1:8" x14ac:dyDescent="0.2">
      <c r="A6" s="11">
        <v>248</v>
      </c>
      <c r="B6" s="11">
        <v>74</v>
      </c>
      <c r="C6" s="11">
        <f t="shared" si="0"/>
        <v>322</v>
      </c>
      <c r="D6" s="11">
        <f t="shared" si="1"/>
        <v>18352</v>
      </c>
      <c r="E6" s="11">
        <f t="shared" si="2"/>
        <v>3.3513513513513513</v>
      </c>
      <c r="F6" s="11">
        <f t="shared" si="3"/>
        <v>54.56</v>
      </c>
      <c r="G6" s="11">
        <f t="shared" si="4"/>
        <v>64.400000000000006</v>
      </c>
      <c r="H6" s="11">
        <f t="shared" si="5"/>
        <v>246.02970747906352</v>
      </c>
    </row>
    <row r="7" spans="1:8" x14ac:dyDescent="0.2">
      <c r="A7" s="11">
        <v>25</v>
      </c>
      <c r="B7" s="11">
        <v>44</v>
      </c>
      <c r="C7" s="11">
        <f t="shared" si="0"/>
        <v>69</v>
      </c>
      <c r="D7" s="11">
        <f t="shared" si="1"/>
        <v>1100</v>
      </c>
      <c r="E7" s="11">
        <f t="shared" si="2"/>
        <v>0.56818181818181823</v>
      </c>
      <c r="F7" s="11">
        <f t="shared" si="3"/>
        <v>5.5</v>
      </c>
      <c r="G7" s="11">
        <f t="shared" si="4"/>
        <v>13.8</v>
      </c>
      <c r="H7" s="11">
        <f t="shared" si="5"/>
        <v>25.035403850210827</v>
      </c>
    </row>
    <row r="8" spans="1:8" x14ac:dyDescent="0.2">
      <c r="A8" s="11">
        <v>4654</v>
      </c>
      <c r="B8" s="11">
        <v>214</v>
      </c>
      <c r="C8" s="11">
        <f t="shared" si="0"/>
        <v>4868</v>
      </c>
      <c r="D8" s="11">
        <f t="shared" si="1"/>
        <v>995956</v>
      </c>
      <c r="E8" s="11">
        <f t="shared" si="2"/>
        <v>21.747663551401867</v>
      </c>
      <c r="F8" s="11">
        <f t="shared" si="3"/>
        <v>1023.88</v>
      </c>
      <c r="G8" s="11">
        <f t="shared" si="4"/>
        <v>973.6</v>
      </c>
      <c r="H8" s="11">
        <f t="shared" si="5"/>
        <v>4654.7263989027524</v>
      </c>
    </row>
    <row r="9" spans="1:8" x14ac:dyDescent="0.2">
      <c r="A9" s="11">
        <v>889</v>
      </c>
      <c r="B9" s="11">
        <v>14</v>
      </c>
      <c r="C9" s="11">
        <f t="shared" si="0"/>
        <v>903</v>
      </c>
      <c r="D9" s="11">
        <f t="shared" si="1"/>
        <v>12446</v>
      </c>
      <c r="E9" s="11">
        <f t="shared" si="2"/>
        <v>63.5</v>
      </c>
      <c r="F9" s="11">
        <f t="shared" si="3"/>
        <v>195.58</v>
      </c>
      <c r="G9" s="11">
        <f t="shared" si="4"/>
        <v>180.6</v>
      </c>
      <c r="H9" s="11">
        <f t="shared" si="5"/>
        <v>890.98121471138973</v>
      </c>
    </row>
    <row r="10" spans="1:8" x14ac:dyDescent="0.2">
      <c r="A10" s="11">
        <v>399</v>
      </c>
      <c r="B10" s="11">
        <v>75</v>
      </c>
      <c r="C10" s="11">
        <f t="shared" si="0"/>
        <v>474</v>
      </c>
      <c r="D10" s="11">
        <f t="shared" si="1"/>
        <v>29925</v>
      </c>
      <c r="E10" s="11">
        <f t="shared" si="2"/>
        <v>5.32</v>
      </c>
      <c r="F10" s="11">
        <f t="shared" si="3"/>
        <v>87.78</v>
      </c>
      <c r="G10" s="11">
        <f t="shared" si="4"/>
        <v>94.8</v>
      </c>
      <c r="H10" s="11">
        <f t="shared" si="5"/>
        <v>398.22443672918115</v>
      </c>
    </row>
    <row r="11" spans="1:8" x14ac:dyDescent="0.2">
      <c r="A11" s="11">
        <v>454</v>
      </c>
      <c r="B11" s="11">
        <v>15</v>
      </c>
      <c r="C11" s="11">
        <f t="shared" si="0"/>
        <v>469</v>
      </c>
      <c r="D11" s="11">
        <f t="shared" si="1"/>
        <v>6810</v>
      </c>
      <c r="E11" s="11">
        <f t="shared" si="2"/>
        <v>30.266666666666666</v>
      </c>
      <c r="F11" s="11">
        <f t="shared" si="3"/>
        <v>99.88</v>
      </c>
      <c r="G11" s="11">
        <f t="shared" si="4"/>
        <v>93.8</v>
      </c>
      <c r="H11" s="11">
        <f t="shared" si="5"/>
        <v>455.30057568031424</v>
      </c>
    </row>
    <row r="12" spans="1:8" x14ac:dyDescent="0.2">
      <c r="A12" s="11">
        <v>789</v>
      </c>
      <c r="B12" s="11">
        <v>2</v>
      </c>
      <c r="C12" s="11">
        <f t="shared" si="0"/>
        <v>791</v>
      </c>
      <c r="D12" s="11">
        <f t="shared" si="1"/>
        <v>1578</v>
      </c>
      <c r="E12" s="11">
        <f t="shared" si="2"/>
        <v>394.5</v>
      </c>
      <c r="F12" s="11">
        <f t="shared" si="3"/>
        <v>173.58</v>
      </c>
      <c r="G12" s="11">
        <f t="shared" si="4"/>
        <v>158.19999999999999</v>
      </c>
      <c r="H12" s="11">
        <f t="shared" si="5"/>
        <v>790.81859485365135</v>
      </c>
    </row>
    <row r="13" spans="1:8" x14ac:dyDescent="0.2">
      <c r="A13" s="11">
        <v>654</v>
      </c>
      <c r="B13" s="11">
        <v>5</v>
      </c>
      <c r="C13" s="11">
        <f t="shared" si="0"/>
        <v>659</v>
      </c>
      <c r="D13" s="11">
        <f t="shared" si="1"/>
        <v>3270</v>
      </c>
      <c r="E13" s="11">
        <f t="shared" si="2"/>
        <v>130.80000000000001</v>
      </c>
      <c r="F13" s="11">
        <f t="shared" si="3"/>
        <v>143.88</v>
      </c>
      <c r="G13" s="11">
        <f t="shared" si="4"/>
        <v>131.80000000000001</v>
      </c>
      <c r="H13" s="11">
        <f t="shared" si="5"/>
        <v>652.08215145067368</v>
      </c>
    </row>
    <row r="14" spans="1:8" x14ac:dyDescent="0.2">
      <c r="A14" s="11">
        <v>4546</v>
      </c>
      <c r="B14" s="11">
        <v>4</v>
      </c>
      <c r="C14" s="11">
        <f t="shared" si="0"/>
        <v>4550</v>
      </c>
      <c r="D14" s="11">
        <f t="shared" si="1"/>
        <v>18184</v>
      </c>
      <c r="E14" s="11">
        <f t="shared" si="2"/>
        <v>1136.5</v>
      </c>
      <c r="F14" s="11">
        <f t="shared" si="3"/>
        <v>1000.12</v>
      </c>
      <c r="G14" s="11">
        <f t="shared" si="4"/>
        <v>910</v>
      </c>
      <c r="H14" s="11">
        <f t="shared" si="5"/>
        <v>4544.4863950093841</v>
      </c>
    </row>
    <row r="15" spans="1:8" x14ac:dyDescent="0.2">
      <c r="A15" s="11">
        <v>847</v>
      </c>
      <c r="B15" s="11">
        <v>24</v>
      </c>
      <c r="C15" s="11">
        <f t="shared" si="0"/>
        <v>871</v>
      </c>
      <c r="D15" s="11">
        <f t="shared" si="1"/>
        <v>20328</v>
      </c>
      <c r="E15" s="11">
        <f t="shared" si="2"/>
        <v>35.291666666666664</v>
      </c>
      <c r="F15" s="11">
        <f t="shared" si="3"/>
        <v>186.34</v>
      </c>
      <c r="G15" s="11">
        <f t="shared" si="4"/>
        <v>174.2</v>
      </c>
      <c r="H15" s="11">
        <f t="shared" si="5"/>
        <v>845.18884327598676</v>
      </c>
    </row>
    <row r="16" spans="1:8" x14ac:dyDescent="0.2">
      <c r="A16" s="11">
        <v>8678</v>
      </c>
      <c r="B16" s="11">
        <v>544</v>
      </c>
      <c r="C16" s="11">
        <f t="shared" si="0"/>
        <v>9222</v>
      </c>
      <c r="D16" s="11">
        <f t="shared" si="1"/>
        <v>4720832</v>
      </c>
      <c r="E16" s="11">
        <f t="shared" si="2"/>
        <v>15.952205882352942</v>
      </c>
      <c r="F16" s="11">
        <f t="shared" si="3"/>
        <v>1909.16</v>
      </c>
      <c r="G16" s="11">
        <f t="shared" si="4"/>
        <v>1844.4</v>
      </c>
      <c r="H16" s="11">
        <f t="shared" si="5"/>
        <v>8677.0333113136621</v>
      </c>
    </row>
    <row r="17" spans="1:8" x14ac:dyDescent="0.2">
      <c r="A17" s="11">
        <v>41</v>
      </c>
      <c r="B17" s="11">
        <v>245</v>
      </c>
      <c r="C17" s="11">
        <f t="shared" si="0"/>
        <v>286</v>
      </c>
      <c r="D17" s="11">
        <f t="shared" si="1"/>
        <v>10045</v>
      </c>
      <c r="E17" s="11">
        <f t="shared" si="2"/>
        <v>0.16734693877551021</v>
      </c>
      <c r="F17" s="11">
        <f t="shared" si="3"/>
        <v>9.02</v>
      </c>
      <c r="G17" s="11">
        <f t="shared" si="4"/>
        <v>57.2</v>
      </c>
      <c r="H17" s="11">
        <f t="shared" si="5"/>
        <v>40.911574873542882</v>
      </c>
    </row>
    <row r="18" spans="1:8" x14ac:dyDescent="0.2">
      <c r="A18" s="11">
        <v>7845</v>
      </c>
      <c r="B18" s="11">
        <v>154</v>
      </c>
      <c r="C18" s="11">
        <f t="shared" si="0"/>
        <v>7999</v>
      </c>
      <c r="D18" s="11">
        <f t="shared" si="1"/>
        <v>1208130</v>
      </c>
      <c r="E18" s="11">
        <f t="shared" si="2"/>
        <v>50.941558441558442</v>
      </c>
      <c r="F18" s="11">
        <f t="shared" si="3"/>
        <v>1725.9</v>
      </c>
      <c r="G18" s="11">
        <f t="shared" si="4"/>
        <v>1599.8</v>
      </c>
      <c r="H18" s="11">
        <f t="shared" si="5"/>
        <v>7844.8761593254876</v>
      </c>
    </row>
    <row r="19" spans="1:8" x14ac:dyDescent="0.2">
      <c r="A19" s="11">
        <v>878</v>
      </c>
      <c r="B19" s="11">
        <v>24</v>
      </c>
      <c r="C19" s="11">
        <f t="shared" si="0"/>
        <v>902</v>
      </c>
      <c r="D19" s="11">
        <f t="shared" si="1"/>
        <v>21072</v>
      </c>
      <c r="E19" s="11">
        <f t="shared" si="2"/>
        <v>36.583333333333336</v>
      </c>
      <c r="F19" s="11">
        <f t="shared" si="3"/>
        <v>193.16</v>
      </c>
      <c r="G19" s="11">
        <f t="shared" si="4"/>
        <v>180.4</v>
      </c>
      <c r="H19" s="11">
        <f t="shared" si="5"/>
        <v>876.18884327598676</v>
      </c>
    </row>
    <row r="20" spans="1:8" x14ac:dyDescent="0.2">
      <c r="A20" s="11">
        <v>487</v>
      </c>
      <c r="B20" s="11">
        <v>125</v>
      </c>
      <c r="C20" s="11">
        <f t="shared" si="0"/>
        <v>612</v>
      </c>
      <c r="D20" s="11">
        <f t="shared" si="1"/>
        <v>60875</v>
      </c>
      <c r="E20" s="11">
        <f t="shared" si="2"/>
        <v>3.8959999999999999</v>
      </c>
      <c r="F20" s="11">
        <f t="shared" si="3"/>
        <v>107.14</v>
      </c>
      <c r="G20" s="11">
        <f t="shared" si="4"/>
        <v>122.4</v>
      </c>
      <c r="H20" s="11">
        <f t="shared" si="5"/>
        <v>485.76791908162267</v>
      </c>
    </row>
    <row r="21" spans="1:8" x14ac:dyDescent="0.2">
      <c r="A21" s="11">
        <v>6514</v>
      </c>
      <c r="B21" s="11">
        <v>14</v>
      </c>
      <c r="C21" s="11">
        <f t="shared" si="0"/>
        <v>6528</v>
      </c>
      <c r="D21" s="11">
        <f t="shared" si="1"/>
        <v>91196</v>
      </c>
      <c r="E21" s="11">
        <f t="shared" si="2"/>
        <v>465.28571428571428</v>
      </c>
      <c r="F21" s="11">
        <f t="shared" si="3"/>
        <v>1433.08</v>
      </c>
      <c r="G21" s="11">
        <f t="shared" si="4"/>
        <v>1305.5999999999999</v>
      </c>
      <c r="H21" s="11">
        <f t="shared" si="5"/>
        <v>6515.9812147113898</v>
      </c>
    </row>
    <row r="22" spans="1:8" x14ac:dyDescent="0.2">
      <c r="A22" s="11">
        <v>42</v>
      </c>
      <c r="B22" s="11">
        <v>24</v>
      </c>
      <c r="C22" s="11">
        <f t="shared" si="0"/>
        <v>66</v>
      </c>
      <c r="D22" s="11">
        <f t="shared" si="1"/>
        <v>1008</v>
      </c>
      <c r="E22" s="11">
        <f t="shared" si="2"/>
        <v>1.75</v>
      </c>
      <c r="F22" s="11">
        <f t="shared" si="3"/>
        <v>9.24</v>
      </c>
      <c r="G22" s="11">
        <f t="shared" si="4"/>
        <v>13.2</v>
      </c>
      <c r="H22" s="11">
        <f t="shared" si="5"/>
        <v>40.188843275986756</v>
      </c>
    </row>
    <row r="23" spans="1:8" x14ac:dyDescent="0.2">
      <c r="A23" s="11">
        <v>24</v>
      </c>
      <c r="B23" s="11">
        <v>47</v>
      </c>
      <c r="C23" s="11">
        <f t="shared" si="0"/>
        <v>71</v>
      </c>
      <c r="D23" s="11">
        <f t="shared" si="1"/>
        <v>1128</v>
      </c>
      <c r="E23" s="11">
        <f t="shared" si="2"/>
        <v>0.51063829787234039</v>
      </c>
      <c r="F23" s="11">
        <f t="shared" si="3"/>
        <v>5.28</v>
      </c>
      <c r="G23" s="11">
        <f t="shared" si="4"/>
        <v>14.2</v>
      </c>
      <c r="H23" s="11">
        <f t="shared" si="5"/>
        <v>24.247146245490448</v>
      </c>
    </row>
    <row r="24" spans="1:8" x14ac:dyDescent="0.2">
      <c r="A24" s="11">
        <v>14</v>
      </c>
      <c r="B24" s="11">
        <v>74</v>
      </c>
      <c r="C24" s="11">
        <f t="shared" si="0"/>
        <v>88</v>
      </c>
      <c r="D24" s="11">
        <f t="shared" si="1"/>
        <v>1036</v>
      </c>
      <c r="E24" s="11">
        <f t="shared" si="2"/>
        <v>0.1891891891891892</v>
      </c>
      <c r="F24" s="11">
        <f t="shared" si="3"/>
        <v>3.08</v>
      </c>
      <c r="G24" s="11">
        <f t="shared" si="4"/>
        <v>17.600000000000001</v>
      </c>
      <c r="H24" s="11">
        <f t="shared" si="5"/>
        <v>12.029707479063505</v>
      </c>
    </row>
    <row r="25" spans="1:8" x14ac:dyDescent="0.2">
      <c r="A25" s="11">
        <v>68</v>
      </c>
      <c r="B25" s="11">
        <v>44</v>
      </c>
      <c r="C25" s="11">
        <f t="shared" si="0"/>
        <v>112</v>
      </c>
      <c r="D25" s="11">
        <f t="shared" si="1"/>
        <v>2992</v>
      </c>
      <c r="E25" s="11">
        <f t="shared" si="2"/>
        <v>1.5454545454545454</v>
      </c>
      <c r="F25" s="11">
        <f t="shared" si="3"/>
        <v>14.96</v>
      </c>
      <c r="G25" s="11">
        <f t="shared" si="4"/>
        <v>22.4</v>
      </c>
      <c r="H25" s="11">
        <f t="shared" si="5"/>
        <v>68.035403850210827</v>
      </c>
    </row>
    <row r="26" spans="1:8" x14ac:dyDescent="0.2">
      <c r="A26" s="11">
        <v>64</v>
      </c>
      <c r="B26" s="11">
        <v>214</v>
      </c>
      <c r="C26" s="11">
        <f t="shared" si="0"/>
        <v>278</v>
      </c>
      <c r="D26" s="11">
        <f t="shared" si="1"/>
        <v>13696</v>
      </c>
      <c r="E26" s="11">
        <f t="shared" si="2"/>
        <v>0.29906542056074764</v>
      </c>
      <c r="F26" s="11">
        <f t="shared" si="3"/>
        <v>14.08</v>
      </c>
      <c r="G26" s="11">
        <f t="shared" si="4"/>
        <v>55.6</v>
      </c>
      <c r="H26" s="11">
        <f t="shared" si="5"/>
        <v>64.72639890275272</v>
      </c>
    </row>
    <row r="27" spans="1:8" x14ac:dyDescent="0.2">
      <c r="A27" s="11">
        <v>564</v>
      </c>
      <c r="B27" s="11">
        <v>14</v>
      </c>
      <c r="C27" s="11">
        <f t="shared" si="0"/>
        <v>578</v>
      </c>
      <c r="D27" s="11">
        <f t="shared" si="1"/>
        <v>7896</v>
      </c>
      <c r="E27" s="11">
        <f t="shared" si="2"/>
        <v>40.285714285714285</v>
      </c>
      <c r="F27" s="11">
        <f t="shared" si="3"/>
        <v>124.08</v>
      </c>
      <c r="G27" s="11">
        <f t="shared" si="4"/>
        <v>115.6</v>
      </c>
      <c r="H27" s="11">
        <f t="shared" si="5"/>
        <v>565.98121471138973</v>
      </c>
    </row>
    <row r="28" spans="1:8" x14ac:dyDescent="0.2">
      <c r="A28" s="11">
        <v>24</v>
      </c>
      <c r="B28" s="11">
        <v>75</v>
      </c>
      <c r="C28" s="11">
        <f t="shared" si="0"/>
        <v>99</v>
      </c>
      <c r="D28" s="11">
        <f t="shared" si="1"/>
        <v>1800</v>
      </c>
      <c r="E28" s="11">
        <f t="shared" si="2"/>
        <v>0.32</v>
      </c>
      <c r="F28" s="11">
        <f t="shared" si="3"/>
        <v>5.28</v>
      </c>
      <c r="G28" s="11">
        <f t="shared" si="4"/>
        <v>19.8</v>
      </c>
      <c r="H28" s="11">
        <f t="shared" si="5"/>
        <v>23.224436729181139</v>
      </c>
    </row>
    <row r="29" spans="1:8" x14ac:dyDescent="0.2">
      <c r="A29" s="11">
        <v>24</v>
      </c>
      <c r="B29" s="11">
        <v>15</v>
      </c>
      <c r="C29" s="11">
        <f t="shared" si="0"/>
        <v>39</v>
      </c>
      <c r="D29" s="11">
        <f t="shared" si="1"/>
        <v>360</v>
      </c>
      <c r="E29" s="11">
        <f t="shared" si="2"/>
        <v>1.6</v>
      </c>
      <c r="F29" s="11">
        <f t="shared" si="3"/>
        <v>5.28</v>
      </c>
      <c r="G29" s="11">
        <f t="shared" si="4"/>
        <v>7.8</v>
      </c>
      <c r="H29" s="11">
        <f t="shared" si="5"/>
        <v>25.300575680314232</v>
      </c>
    </row>
    <row r="30" spans="1:8" x14ac:dyDescent="0.2">
      <c r="A30" s="11">
        <v>2489</v>
      </c>
      <c r="B30" s="11">
        <v>2</v>
      </c>
      <c r="C30" s="11">
        <f t="shared" si="0"/>
        <v>2491</v>
      </c>
      <c r="D30" s="11">
        <f t="shared" si="1"/>
        <v>4978</v>
      </c>
      <c r="E30" s="11">
        <f t="shared" si="2"/>
        <v>1244.5</v>
      </c>
      <c r="F30" s="11">
        <f t="shared" si="3"/>
        <v>547.58000000000004</v>
      </c>
      <c r="G30" s="11">
        <f t="shared" si="4"/>
        <v>498.2</v>
      </c>
      <c r="H30" s="11">
        <f t="shared" si="5"/>
        <v>2490.8185948536516</v>
      </c>
    </row>
    <row r="31" spans="1:8" x14ac:dyDescent="0.2">
      <c r="A31" s="11">
        <v>2456</v>
      </c>
      <c r="B31" s="11">
        <v>5</v>
      </c>
      <c r="C31" s="11">
        <f t="shared" si="0"/>
        <v>2461</v>
      </c>
      <c r="D31" s="11">
        <f t="shared" si="1"/>
        <v>12280</v>
      </c>
      <c r="E31" s="11">
        <f t="shared" si="2"/>
        <v>491.2</v>
      </c>
      <c r="F31" s="11">
        <f t="shared" si="3"/>
        <v>540.32000000000005</v>
      </c>
      <c r="G31" s="11">
        <f t="shared" si="4"/>
        <v>492.2</v>
      </c>
      <c r="H31" s="11">
        <f t="shared" si="5"/>
        <v>2454.0821514506738</v>
      </c>
    </row>
    <row r="32" spans="1:8" x14ac:dyDescent="0.2">
      <c r="A32" s="11">
        <v>24</v>
      </c>
      <c r="B32" s="11">
        <v>4</v>
      </c>
      <c r="C32" s="11">
        <f t="shared" si="0"/>
        <v>28</v>
      </c>
      <c r="D32" s="11">
        <f t="shared" si="1"/>
        <v>96</v>
      </c>
      <c r="E32" s="11">
        <f t="shared" si="2"/>
        <v>6</v>
      </c>
      <c r="F32" s="11">
        <f t="shared" si="3"/>
        <v>5.28</v>
      </c>
      <c r="G32" s="11">
        <f t="shared" si="4"/>
        <v>5.6</v>
      </c>
      <c r="H32" s="11">
        <f t="shared" si="5"/>
        <v>22.486395009384143</v>
      </c>
    </row>
    <row r="33" spans="1:8" x14ac:dyDescent="0.2">
      <c r="A33" s="11">
        <v>21856</v>
      </c>
      <c r="B33" s="11">
        <v>24</v>
      </c>
      <c r="C33" s="11">
        <f t="shared" si="0"/>
        <v>21880</v>
      </c>
      <c r="D33" s="11">
        <f t="shared" si="1"/>
        <v>524544</v>
      </c>
      <c r="E33" s="11">
        <f t="shared" si="2"/>
        <v>910.66666666666663</v>
      </c>
      <c r="F33" s="11">
        <f t="shared" si="3"/>
        <v>4808.32</v>
      </c>
      <c r="G33" s="11">
        <f t="shared" si="4"/>
        <v>4376</v>
      </c>
      <c r="H33" s="11">
        <f t="shared" si="5"/>
        <v>21854.188843275988</v>
      </c>
    </row>
    <row r="34" spans="1:8" x14ac:dyDescent="0.2">
      <c r="A34" s="11">
        <v>215</v>
      </c>
      <c r="B34" s="11">
        <v>544</v>
      </c>
      <c r="C34" s="11">
        <f t="shared" si="0"/>
        <v>759</v>
      </c>
      <c r="D34" s="11">
        <f t="shared" si="1"/>
        <v>116960</v>
      </c>
      <c r="E34" s="11">
        <f t="shared" si="2"/>
        <v>0.3952205882352941</v>
      </c>
      <c r="F34" s="11">
        <f t="shared" si="3"/>
        <v>47.3</v>
      </c>
      <c r="G34" s="11">
        <f t="shared" si="4"/>
        <v>151.80000000000001</v>
      </c>
      <c r="H34" s="11">
        <f t="shared" si="5"/>
        <v>214.03331131366303</v>
      </c>
    </row>
    <row r="35" spans="1:8" x14ac:dyDescent="0.2">
      <c r="A35" s="11">
        <v>26</v>
      </c>
      <c r="B35" s="11">
        <v>245</v>
      </c>
      <c r="C35" s="11">
        <f t="shared" si="0"/>
        <v>271</v>
      </c>
      <c r="D35" s="11">
        <f t="shared" si="1"/>
        <v>6370</v>
      </c>
      <c r="E35" s="11">
        <f t="shared" si="2"/>
        <v>0.10612244897959183</v>
      </c>
      <c r="F35" s="11">
        <f t="shared" si="3"/>
        <v>5.72</v>
      </c>
      <c r="G35" s="11">
        <f t="shared" si="4"/>
        <v>54.2</v>
      </c>
      <c r="H35" s="11">
        <f t="shared" si="5"/>
        <v>25.911574873542882</v>
      </c>
    </row>
    <row r="36" spans="1:8" x14ac:dyDescent="0.2">
      <c r="A36" s="11">
        <v>489</v>
      </c>
      <c r="B36" s="11">
        <v>154</v>
      </c>
      <c r="C36" s="11">
        <f t="shared" si="0"/>
        <v>643</v>
      </c>
      <c r="D36" s="11">
        <f t="shared" si="1"/>
        <v>75306</v>
      </c>
      <c r="E36" s="11">
        <f t="shared" si="2"/>
        <v>3.1753246753246751</v>
      </c>
      <c r="F36" s="11">
        <f t="shared" si="3"/>
        <v>107.58</v>
      </c>
      <c r="G36" s="11">
        <f t="shared" si="4"/>
        <v>128.6</v>
      </c>
      <c r="H36" s="11">
        <f t="shared" si="5"/>
        <v>488.87615932548789</v>
      </c>
    </row>
    <row r="37" spans="1:8" x14ac:dyDescent="0.2">
      <c r="A37" s="11">
        <v>864</v>
      </c>
      <c r="B37" s="11">
        <v>24</v>
      </c>
      <c r="C37" s="11">
        <f t="shared" si="0"/>
        <v>888</v>
      </c>
      <c r="D37" s="11">
        <f t="shared" si="1"/>
        <v>20736</v>
      </c>
      <c r="E37" s="11">
        <f t="shared" si="2"/>
        <v>36</v>
      </c>
      <c r="F37" s="11">
        <f t="shared" si="3"/>
        <v>190.08</v>
      </c>
      <c r="G37" s="11">
        <f t="shared" si="4"/>
        <v>177.6</v>
      </c>
      <c r="H37" s="11">
        <f t="shared" si="5"/>
        <v>862.18884327598676</v>
      </c>
    </row>
    <row r="38" spans="1:8" x14ac:dyDescent="0.2">
      <c r="A38" s="11">
        <v>34</v>
      </c>
      <c r="B38" s="11">
        <v>1</v>
      </c>
      <c r="C38" s="11">
        <f t="shared" si="0"/>
        <v>35</v>
      </c>
      <c r="D38" s="11">
        <f t="shared" si="1"/>
        <v>34</v>
      </c>
      <c r="E38" s="11">
        <f t="shared" si="2"/>
        <v>34</v>
      </c>
      <c r="F38" s="11">
        <f t="shared" si="3"/>
        <v>7.48</v>
      </c>
      <c r="G38" s="11">
        <f t="shared" si="4"/>
        <v>7</v>
      </c>
      <c r="H38" s="11">
        <f t="shared" si="5"/>
        <v>35.68294196961579</v>
      </c>
    </row>
    <row r="39" spans="1:8" x14ac:dyDescent="0.2">
      <c r="A39" s="11">
        <v>6546</v>
      </c>
      <c r="B39" s="11">
        <v>5</v>
      </c>
      <c r="C39" s="11">
        <f t="shared" si="0"/>
        <v>6551</v>
      </c>
      <c r="D39" s="11">
        <f t="shared" si="1"/>
        <v>32730</v>
      </c>
      <c r="E39" s="11">
        <f t="shared" si="2"/>
        <v>1309.2</v>
      </c>
      <c r="F39" s="11">
        <f t="shared" si="3"/>
        <v>1440.1200000000001</v>
      </c>
      <c r="G39" s="11">
        <f t="shared" si="4"/>
        <v>1310.2</v>
      </c>
      <c r="H39" s="11">
        <f t="shared" si="5"/>
        <v>6544.0821514506733</v>
      </c>
    </row>
    <row r="40" spans="1:8" x14ac:dyDescent="0.2">
      <c r="A40" s="11">
        <v>2164</v>
      </c>
      <c r="B40" s="11">
        <v>54</v>
      </c>
      <c r="C40" s="11">
        <f t="shared" si="0"/>
        <v>2218</v>
      </c>
      <c r="D40" s="11">
        <f t="shared" si="1"/>
        <v>116856</v>
      </c>
      <c r="E40" s="11">
        <f t="shared" si="2"/>
        <v>40.074074074074076</v>
      </c>
      <c r="F40" s="11">
        <f t="shared" si="3"/>
        <v>476.08</v>
      </c>
      <c r="G40" s="11">
        <f t="shared" si="4"/>
        <v>443.6</v>
      </c>
      <c r="H40" s="11">
        <f t="shared" si="5"/>
        <v>2162.8824219022968</v>
      </c>
    </row>
    <row r="41" spans="1:8" x14ac:dyDescent="0.2">
      <c r="A41" s="11">
        <v>98</v>
      </c>
      <c r="B41" s="11">
        <v>125</v>
      </c>
      <c r="C41" s="11">
        <f t="shared" si="0"/>
        <v>223</v>
      </c>
      <c r="D41" s="11">
        <f t="shared" si="1"/>
        <v>12250</v>
      </c>
      <c r="E41" s="11">
        <f t="shared" si="2"/>
        <v>0.78400000000000003</v>
      </c>
      <c r="F41" s="11">
        <f t="shared" si="3"/>
        <v>21.56</v>
      </c>
      <c r="G41" s="11">
        <f t="shared" si="4"/>
        <v>44.6</v>
      </c>
      <c r="H41" s="11">
        <f t="shared" si="5"/>
        <v>96.767919081622694</v>
      </c>
    </row>
    <row r="42" spans="1:8" x14ac:dyDescent="0.2">
      <c r="A42" s="11">
        <v>65</v>
      </c>
      <c r="B42" s="11">
        <v>14</v>
      </c>
      <c r="C42" s="11">
        <f t="shared" si="0"/>
        <v>79</v>
      </c>
      <c r="D42" s="11">
        <f t="shared" si="1"/>
        <v>910</v>
      </c>
      <c r="E42" s="11">
        <f t="shared" si="2"/>
        <v>4.6428571428571432</v>
      </c>
      <c r="F42" s="11">
        <f t="shared" si="3"/>
        <v>14.3</v>
      </c>
      <c r="G42" s="11">
        <f t="shared" si="4"/>
        <v>15.8</v>
      </c>
      <c r="H42" s="11">
        <f t="shared" si="5"/>
        <v>66.98121471138974</v>
      </c>
    </row>
    <row r="43" spans="1:8" x14ac:dyDescent="0.2">
      <c r="A43" s="11">
        <v>35</v>
      </c>
      <c r="B43" s="11">
        <v>24</v>
      </c>
      <c r="C43" s="11">
        <f t="shared" si="0"/>
        <v>59</v>
      </c>
      <c r="D43" s="11">
        <f t="shared" si="1"/>
        <v>840</v>
      </c>
      <c r="E43" s="11">
        <f t="shared" si="2"/>
        <v>1.4583333333333333</v>
      </c>
      <c r="F43" s="11">
        <f t="shared" si="3"/>
        <v>7.7</v>
      </c>
      <c r="G43" s="11">
        <f t="shared" si="4"/>
        <v>11.8</v>
      </c>
      <c r="H43" s="11">
        <f t="shared" si="5"/>
        <v>33.188843275986756</v>
      </c>
    </row>
    <row r="44" spans="1:8" x14ac:dyDescent="0.2">
      <c r="A44" s="11">
        <v>84</v>
      </c>
      <c r="B44" s="11">
        <v>47</v>
      </c>
      <c r="C44" s="11">
        <f t="shared" si="0"/>
        <v>131</v>
      </c>
      <c r="D44" s="11">
        <f t="shared" si="1"/>
        <v>3948</v>
      </c>
      <c r="E44" s="11">
        <f t="shared" si="2"/>
        <v>1.7872340425531914</v>
      </c>
      <c r="F44" s="11">
        <f t="shared" si="3"/>
        <v>18.48</v>
      </c>
      <c r="G44" s="11">
        <f t="shared" si="4"/>
        <v>26.2</v>
      </c>
      <c r="H44" s="11">
        <f t="shared" si="5"/>
        <v>84.247146245490441</v>
      </c>
    </row>
    <row r="45" spans="1:8" x14ac:dyDescent="0.2">
      <c r="A45" s="11">
        <v>15</v>
      </c>
      <c r="B45" s="11">
        <v>74</v>
      </c>
      <c r="C45" s="11">
        <f t="shared" si="0"/>
        <v>89</v>
      </c>
      <c r="D45" s="11">
        <f t="shared" si="1"/>
        <v>1110</v>
      </c>
      <c r="E45" s="11">
        <f t="shared" si="2"/>
        <v>0.20270270270270271</v>
      </c>
      <c r="F45" s="11">
        <f t="shared" si="3"/>
        <v>3.3</v>
      </c>
      <c r="G45" s="11">
        <f t="shared" si="4"/>
        <v>17.8</v>
      </c>
      <c r="H45" s="11">
        <f t="shared" si="5"/>
        <v>13.029707479063505</v>
      </c>
    </row>
    <row r="46" spans="1:8" x14ac:dyDescent="0.2">
      <c r="A46" s="11">
        <v>67</v>
      </c>
      <c r="B46" s="11">
        <v>44</v>
      </c>
      <c r="C46" s="11">
        <f t="shared" si="0"/>
        <v>111</v>
      </c>
      <c r="D46" s="11">
        <f t="shared" si="1"/>
        <v>2948</v>
      </c>
      <c r="E46" s="11">
        <f t="shared" si="2"/>
        <v>1.5227272727272727</v>
      </c>
      <c r="F46" s="11">
        <f t="shared" si="3"/>
        <v>14.74</v>
      </c>
      <c r="G46" s="11">
        <f t="shared" si="4"/>
        <v>22.2</v>
      </c>
      <c r="H46" s="11">
        <f t="shared" si="5"/>
        <v>67.035403850210827</v>
      </c>
    </row>
    <row r="47" spans="1:8" x14ac:dyDescent="0.2">
      <c r="A47" s="11">
        <v>5346</v>
      </c>
      <c r="B47" s="11">
        <v>214</v>
      </c>
      <c r="C47" s="11">
        <f t="shared" si="0"/>
        <v>5560</v>
      </c>
      <c r="D47" s="11">
        <f t="shared" si="1"/>
        <v>1144044</v>
      </c>
      <c r="E47" s="11">
        <f t="shared" si="2"/>
        <v>24.981308411214954</v>
      </c>
      <c r="F47" s="11">
        <f t="shared" si="3"/>
        <v>1176.1200000000001</v>
      </c>
      <c r="G47" s="11">
        <f t="shared" si="4"/>
        <v>1112</v>
      </c>
      <c r="H47" s="11">
        <f t="shared" si="5"/>
        <v>5346.7263989027524</v>
      </c>
    </row>
    <row r="48" spans="1:8" x14ac:dyDescent="0.2">
      <c r="A48" s="11">
        <v>16</v>
      </c>
      <c r="B48" s="11">
        <v>14</v>
      </c>
      <c r="C48" s="11">
        <f t="shared" si="0"/>
        <v>30</v>
      </c>
      <c r="D48" s="11">
        <f t="shared" si="1"/>
        <v>224</v>
      </c>
      <c r="E48" s="11">
        <f t="shared" si="2"/>
        <v>1.1428571428571428</v>
      </c>
      <c r="F48" s="11">
        <f t="shared" si="3"/>
        <v>3.52</v>
      </c>
      <c r="G48" s="11">
        <f t="shared" si="4"/>
        <v>6</v>
      </c>
      <c r="H48" s="11">
        <f t="shared" si="5"/>
        <v>17.98121471138974</v>
      </c>
    </row>
    <row r="49" spans="1:8" x14ac:dyDescent="0.2">
      <c r="A49" s="11">
        <v>384</v>
      </c>
      <c r="B49" s="11">
        <v>75</v>
      </c>
      <c r="C49" s="11">
        <f t="shared" si="0"/>
        <v>459</v>
      </c>
      <c r="D49" s="11">
        <f t="shared" si="1"/>
        <v>28800</v>
      </c>
      <c r="E49" s="11">
        <f t="shared" si="2"/>
        <v>5.12</v>
      </c>
      <c r="F49" s="11">
        <f t="shared" si="3"/>
        <v>84.48</v>
      </c>
      <c r="G49" s="11">
        <f t="shared" si="4"/>
        <v>91.8</v>
      </c>
      <c r="H49" s="11">
        <f t="shared" si="5"/>
        <v>383.22443672918115</v>
      </c>
    </row>
    <row r="50" spans="1:8" x14ac:dyDescent="0.2">
      <c r="A50" s="11">
        <v>489</v>
      </c>
      <c r="B50" s="11">
        <v>15</v>
      </c>
      <c r="C50" s="11">
        <f t="shared" si="0"/>
        <v>504</v>
      </c>
      <c r="D50" s="11">
        <f t="shared" si="1"/>
        <v>7335</v>
      </c>
      <c r="E50" s="11">
        <f t="shared" si="2"/>
        <v>32.6</v>
      </c>
      <c r="F50" s="11">
        <f t="shared" si="3"/>
        <v>107.58</v>
      </c>
      <c r="G50" s="11">
        <f t="shared" si="4"/>
        <v>100.8</v>
      </c>
      <c r="H50" s="11">
        <f t="shared" si="5"/>
        <v>490.30057568031424</v>
      </c>
    </row>
    <row r="51" spans="1:8" x14ac:dyDescent="0.2">
      <c r="A51" s="11">
        <v>4586</v>
      </c>
      <c r="B51" s="11">
        <v>2</v>
      </c>
      <c r="C51" s="11">
        <f t="shared" si="0"/>
        <v>4588</v>
      </c>
      <c r="D51" s="11">
        <f t="shared" si="1"/>
        <v>9172</v>
      </c>
      <c r="E51" s="11">
        <f t="shared" si="2"/>
        <v>2293</v>
      </c>
      <c r="F51" s="11">
        <f t="shared" si="3"/>
        <v>1008.92</v>
      </c>
      <c r="G51" s="11">
        <f t="shared" si="4"/>
        <v>917.6</v>
      </c>
      <c r="H51" s="11">
        <f t="shared" si="5"/>
        <v>4587.8185948536511</v>
      </c>
    </row>
    <row r="52" spans="1:8" x14ac:dyDescent="0.2">
      <c r="A52" s="11">
        <v>245</v>
      </c>
      <c r="B52" s="11">
        <v>5</v>
      </c>
      <c r="C52" s="11">
        <f t="shared" si="0"/>
        <v>250</v>
      </c>
      <c r="D52" s="11">
        <f t="shared" si="1"/>
        <v>1225</v>
      </c>
      <c r="E52" s="11">
        <f t="shared" si="2"/>
        <v>49</v>
      </c>
      <c r="F52" s="11">
        <f t="shared" si="3"/>
        <v>53.9</v>
      </c>
      <c r="G52" s="11">
        <f t="shared" si="4"/>
        <v>50</v>
      </c>
      <c r="H52" s="11">
        <f t="shared" si="5"/>
        <v>243.08215145067373</v>
      </c>
    </row>
    <row r="53" spans="1:8" x14ac:dyDescent="0.2">
      <c r="A53" s="11">
        <v>8475</v>
      </c>
      <c r="B53" s="11">
        <v>4</v>
      </c>
      <c r="C53" s="11">
        <f t="shared" si="0"/>
        <v>8479</v>
      </c>
      <c r="D53" s="11">
        <f t="shared" si="1"/>
        <v>33900</v>
      </c>
      <c r="E53" s="11">
        <f t="shared" si="2"/>
        <v>2118.75</v>
      </c>
      <c r="F53" s="11">
        <f t="shared" si="3"/>
        <v>1864.5</v>
      </c>
      <c r="G53" s="11">
        <f t="shared" si="4"/>
        <v>1695.8</v>
      </c>
      <c r="H53" s="11">
        <f t="shared" si="5"/>
        <v>8473.4863950093841</v>
      </c>
    </row>
    <row r="54" spans="1:8" x14ac:dyDescent="0.2">
      <c r="A54" s="11">
        <v>85</v>
      </c>
      <c r="B54" s="11">
        <v>24</v>
      </c>
      <c r="C54" s="11">
        <f t="shared" si="0"/>
        <v>109</v>
      </c>
      <c r="D54" s="11">
        <f t="shared" si="1"/>
        <v>2040</v>
      </c>
      <c r="E54" s="11">
        <f t="shared" si="2"/>
        <v>3.5416666666666665</v>
      </c>
      <c r="F54" s="11">
        <f t="shared" si="3"/>
        <v>18.7</v>
      </c>
      <c r="G54" s="11">
        <f t="shared" si="4"/>
        <v>21.8</v>
      </c>
      <c r="H54" s="11">
        <f t="shared" si="5"/>
        <v>83.188843275986756</v>
      </c>
    </row>
    <row r="55" spans="1:8" x14ac:dyDescent="0.2">
      <c r="A55" s="11">
        <v>7485</v>
      </c>
      <c r="B55" s="11">
        <v>544</v>
      </c>
      <c r="C55" s="11">
        <f t="shared" si="0"/>
        <v>8029</v>
      </c>
      <c r="D55" s="11">
        <f t="shared" si="1"/>
        <v>4071840</v>
      </c>
      <c r="E55" s="11">
        <f t="shared" si="2"/>
        <v>13.759191176470589</v>
      </c>
      <c r="F55" s="11">
        <f t="shared" si="3"/>
        <v>1646.7</v>
      </c>
      <c r="G55" s="11">
        <f t="shared" si="4"/>
        <v>1605.8</v>
      </c>
      <c r="H55" s="11">
        <f t="shared" si="5"/>
        <v>7484.033311313663</v>
      </c>
    </row>
    <row r="56" spans="1:8" x14ac:dyDescent="0.2">
      <c r="A56" s="11">
        <v>85</v>
      </c>
      <c r="B56" s="11">
        <v>245</v>
      </c>
      <c r="C56" s="11">
        <f t="shared" si="0"/>
        <v>330</v>
      </c>
      <c r="D56" s="11">
        <f t="shared" si="1"/>
        <v>20825</v>
      </c>
      <c r="E56" s="11">
        <f t="shared" si="2"/>
        <v>0.34693877551020408</v>
      </c>
      <c r="F56" s="11">
        <f t="shared" si="3"/>
        <v>18.7</v>
      </c>
      <c r="G56" s="11">
        <f t="shared" si="4"/>
        <v>66</v>
      </c>
      <c r="H56" s="11">
        <f t="shared" si="5"/>
        <v>84.911574873542875</v>
      </c>
    </row>
    <row r="57" spans="1:8" x14ac:dyDescent="0.2">
      <c r="A57" s="11">
        <v>95</v>
      </c>
      <c r="B57" s="11">
        <v>154</v>
      </c>
      <c r="C57" s="11">
        <f t="shared" si="0"/>
        <v>249</v>
      </c>
      <c r="D57" s="11">
        <f t="shared" si="1"/>
        <v>14630</v>
      </c>
      <c r="E57" s="11">
        <f t="shared" si="2"/>
        <v>0.61688311688311692</v>
      </c>
      <c r="F57" s="11">
        <f t="shared" si="3"/>
        <v>20.9</v>
      </c>
      <c r="G57" s="11">
        <f t="shared" si="4"/>
        <v>49.8</v>
      </c>
      <c r="H57" s="11">
        <f t="shared" si="5"/>
        <v>94.87615932548789</v>
      </c>
    </row>
    <row r="58" spans="1:8" x14ac:dyDescent="0.2">
      <c r="A58" s="11">
        <v>548</v>
      </c>
      <c r="B58" s="11">
        <v>24</v>
      </c>
      <c r="C58" s="11">
        <f t="shared" si="0"/>
        <v>572</v>
      </c>
      <c r="D58" s="11">
        <f t="shared" si="1"/>
        <v>13152</v>
      </c>
      <c r="E58" s="11">
        <f t="shared" si="2"/>
        <v>22.833333333333332</v>
      </c>
      <c r="F58" s="11">
        <f t="shared" si="3"/>
        <v>120.56</v>
      </c>
      <c r="G58" s="11">
        <f t="shared" si="4"/>
        <v>114.4</v>
      </c>
      <c r="H58" s="11">
        <f t="shared" si="5"/>
        <v>546.18884327598676</v>
      </c>
    </row>
    <row r="59" spans="1:8" x14ac:dyDescent="0.2">
      <c r="A59" s="11">
        <v>38</v>
      </c>
      <c r="B59" s="11">
        <v>1</v>
      </c>
      <c r="C59" s="11">
        <f t="shared" si="0"/>
        <v>39</v>
      </c>
      <c r="D59" s="11">
        <f t="shared" si="1"/>
        <v>38</v>
      </c>
      <c r="E59" s="11">
        <f t="shared" si="2"/>
        <v>38</v>
      </c>
      <c r="F59" s="11">
        <f t="shared" si="3"/>
        <v>8.36</v>
      </c>
      <c r="G59" s="11">
        <f t="shared" si="4"/>
        <v>7.8</v>
      </c>
      <c r="H59" s="11">
        <f t="shared" si="5"/>
        <v>39.68294196961579</v>
      </c>
    </row>
    <row r="60" spans="1:8" x14ac:dyDescent="0.2">
      <c r="A60" s="11">
        <v>45</v>
      </c>
      <c r="B60" s="11">
        <v>5</v>
      </c>
      <c r="C60" s="11">
        <f t="shared" si="0"/>
        <v>50</v>
      </c>
      <c r="D60" s="11">
        <f t="shared" si="1"/>
        <v>225</v>
      </c>
      <c r="E60" s="11">
        <f t="shared" si="2"/>
        <v>9</v>
      </c>
      <c r="F60" s="11">
        <f t="shared" si="3"/>
        <v>9.9</v>
      </c>
      <c r="G60" s="11">
        <f t="shared" si="4"/>
        <v>10</v>
      </c>
      <c r="H60" s="11">
        <f t="shared" si="5"/>
        <v>43.08215145067372</v>
      </c>
    </row>
    <row r="61" spans="1:8" x14ac:dyDescent="0.2">
      <c r="A61" s="11">
        <v>848</v>
      </c>
      <c r="B61" s="11">
        <v>54</v>
      </c>
      <c r="C61" s="11">
        <f t="shared" si="0"/>
        <v>902</v>
      </c>
      <c r="D61" s="11">
        <f t="shared" si="1"/>
        <v>45792</v>
      </c>
      <c r="E61" s="11">
        <f t="shared" si="2"/>
        <v>15.703703703703704</v>
      </c>
      <c r="F61" s="11">
        <f t="shared" si="3"/>
        <v>186.56</v>
      </c>
      <c r="G61" s="11">
        <f t="shared" si="4"/>
        <v>180.4</v>
      </c>
      <c r="H61" s="11">
        <f t="shared" si="5"/>
        <v>846.88242190229676</v>
      </c>
    </row>
    <row r="62" spans="1:8" x14ac:dyDescent="0.2">
      <c r="A62" s="11">
        <v>784</v>
      </c>
      <c r="B62" s="11">
        <v>54</v>
      </c>
      <c r="C62" s="11">
        <f t="shared" si="0"/>
        <v>838</v>
      </c>
      <c r="D62" s="11">
        <f t="shared" si="1"/>
        <v>42336</v>
      </c>
      <c r="E62" s="11">
        <f t="shared" si="2"/>
        <v>14.518518518518519</v>
      </c>
      <c r="F62" s="11">
        <f t="shared" si="3"/>
        <v>172.48</v>
      </c>
      <c r="G62" s="11">
        <f t="shared" si="4"/>
        <v>167.6</v>
      </c>
      <c r="H62" s="11">
        <f t="shared" si="5"/>
        <v>782.88242190229676</v>
      </c>
    </row>
    <row r="63" spans="1:8" x14ac:dyDescent="0.2">
      <c r="A63" s="11">
        <v>24</v>
      </c>
      <c r="B63" s="11">
        <v>75</v>
      </c>
      <c r="C63" s="11">
        <f t="shared" si="0"/>
        <v>99</v>
      </c>
      <c r="D63" s="11">
        <f t="shared" si="1"/>
        <v>1800</v>
      </c>
      <c r="E63" s="11">
        <f t="shared" si="2"/>
        <v>0.32</v>
      </c>
      <c r="F63" s="11">
        <f t="shared" si="3"/>
        <v>5.28</v>
      </c>
      <c r="G63" s="11">
        <f t="shared" si="4"/>
        <v>19.8</v>
      </c>
      <c r="H63" s="11">
        <f t="shared" si="5"/>
        <v>23.224436729181139</v>
      </c>
    </row>
    <row r="64" spans="1:8" x14ac:dyDescent="0.2">
      <c r="A64" s="11">
        <v>24</v>
      </c>
      <c r="B64" s="11">
        <v>15</v>
      </c>
      <c r="C64" s="11">
        <f t="shared" si="0"/>
        <v>39</v>
      </c>
      <c r="D64" s="11">
        <f t="shared" si="1"/>
        <v>360</v>
      </c>
      <c r="E64" s="11">
        <f t="shared" si="2"/>
        <v>1.6</v>
      </c>
      <c r="F64" s="11">
        <f t="shared" si="3"/>
        <v>5.28</v>
      </c>
      <c r="G64" s="11">
        <f t="shared" si="4"/>
        <v>7.8</v>
      </c>
      <c r="H64" s="11">
        <f t="shared" si="5"/>
        <v>25.300575680314232</v>
      </c>
    </row>
    <row r="65" spans="1:8" x14ac:dyDescent="0.2">
      <c r="A65" s="11">
        <v>2489</v>
      </c>
      <c r="B65" s="11">
        <v>2</v>
      </c>
      <c r="C65" s="11">
        <f t="shared" si="0"/>
        <v>2491</v>
      </c>
      <c r="D65" s="11">
        <f t="shared" si="1"/>
        <v>4978</v>
      </c>
      <c r="E65" s="11">
        <f t="shared" si="2"/>
        <v>1244.5</v>
      </c>
      <c r="F65" s="11">
        <f t="shared" si="3"/>
        <v>547.58000000000004</v>
      </c>
      <c r="G65" s="11">
        <f t="shared" si="4"/>
        <v>498.2</v>
      </c>
      <c r="H65" s="11">
        <f t="shared" si="5"/>
        <v>2490.8185948536516</v>
      </c>
    </row>
    <row r="66" spans="1:8" x14ac:dyDescent="0.2">
      <c r="A66" s="11">
        <v>2456</v>
      </c>
      <c r="B66" s="11">
        <v>5</v>
      </c>
      <c r="C66" s="11">
        <f t="shared" ref="C66:C129" si="6">A66+B66</f>
        <v>2461</v>
      </c>
      <c r="D66" s="11">
        <f t="shared" ref="D66:D129" si="7">A66*B66</f>
        <v>12280</v>
      </c>
      <c r="E66" s="11">
        <f t="shared" ref="E66:E129" si="8">A66/B66</f>
        <v>491.2</v>
      </c>
      <c r="F66" s="11">
        <f t="shared" ref="F66:F129" si="9">0.22*A66</f>
        <v>540.32000000000005</v>
      </c>
      <c r="G66" s="11">
        <f t="shared" ref="G66:G129" si="10">C66/5</f>
        <v>492.2</v>
      </c>
      <c r="H66" s="11">
        <f t="shared" ref="H66:H129" si="11">A66+2*SIN(B66)</f>
        <v>2454.0821514506738</v>
      </c>
    </row>
    <row r="67" spans="1:8" x14ac:dyDescent="0.2">
      <c r="A67" s="11">
        <v>24</v>
      </c>
      <c r="B67" s="11">
        <v>4</v>
      </c>
      <c r="C67" s="11">
        <f t="shared" si="6"/>
        <v>28</v>
      </c>
      <c r="D67" s="11">
        <f t="shared" si="7"/>
        <v>96</v>
      </c>
      <c r="E67" s="11">
        <f t="shared" si="8"/>
        <v>6</v>
      </c>
      <c r="F67" s="11">
        <f t="shared" si="9"/>
        <v>5.28</v>
      </c>
      <c r="G67" s="11">
        <f t="shared" si="10"/>
        <v>5.6</v>
      </c>
      <c r="H67" s="11">
        <f t="shared" si="11"/>
        <v>22.486395009384143</v>
      </c>
    </row>
    <row r="68" spans="1:8" x14ac:dyDescent="0.2">
      <c r="A68" s="11">
        <v>21856</v>
      </c>
      <c r="B68" s="11">
        <v>24</v>
      </c>
      <c r="C68" s="11">
        <f t="shared" si="6"/>
        <v>21880</v>
      </c>
      <c r="D68" s="11">
        <f t="shared" si="7"/>
        <v>524544</v>
      </c>
      <c r="E68" s="11">
        <f t="shared" si="8"/>
        <v>910.66666666666663</v>
      </c>
      <c r="F68" s="11">
        <f t="shared" si="9"/>
        <v>4808.32</v>
      </c>
      <c r="G68" s="11">
        <f t="shared" si="10"/>
        <v>4376</v>
      </c>
      <c r="H68" s="11">
        <f t="shared" si="11"/>
        <v>21854.188843275988</v>
      </c>
    </row>
    <row r="69" spans="1:8" x14ac:dyDescent="0.2">
      <c r="A69" s="11">
        <v>215</v>
      </c>
      <c r="B69" s="11">
        <v>544</v>
      </c>
      <c r="C69" s="11">
        <f t="shared" si="6"/>
        <v>759</v>
      </c>
      <c r="D69" s="11">
        <f t="shared" si="7"/>
        <v>116960</v>
      </c>
      <c r="E69" s="11">
        <f t="shared" si="8"/>
        <v>0.3952205882352941</v>
      </c>
      <c r="F69" s="11">
        <f t="shared" si="9"/>
        <v>47.3</v>
      </c>
      <c r="G69" s="11">
        <f t="shared" si="10"/>
        <v>151.80000000000001</v>
      </c>
      <c r="H69" s="11">
        <f t="shared" si="11"/>
        <v>214.03331131366303</v>
      </c>
    </row>
    <row r="70" spans="1:8" x14ac:dyDescent="0.2">
      <c r="A70" s="11">
        <v>26</v>
      </c>
      <c r="B70" s="11">
        <v>245</v>
      </c>
      <c r="C70" s="11">
        <f t="shared" si="6"/>
        <v>271</v>
      </c>
      <c r="D70" s="11">
        <f t="shared" si="7"/>
        <v>6370</v>
      </c>
      <c r="E70" s="11">
        <f t="shared" si="8"/>
        <v>0.10612244897959183</v>
      </c>
      <c r="F70" s="11">
        <f t="shared" si="9"/>
        <v>5.72</v>
      </c>
      <c r="G70" s="11">
        <f t="shared" si="10"/>
        <v>54.2</v>
      </c>
      <c r="H70" s="11">
        <f t="shared" si="11"/>
        <v>25.911574873542882</v>
      </c>
    </row>
    <row r="71" spans="1:8" x14ac:dyDescent="0.2">
      <c r="A71" s="11">
        <v>489</v>
      </c>
      <c r="B71" s="11">
        <v>154</v>
      </c>
      <c r="C71" s="11">
        <f t="shared" si="6"/>
        <v>643</v>
      </c>
      <c r="D71" s="11">
        <f t="shared" si="7"/>
        <v>75306</v>
      </c>
      <c r="E71" s="11">
        <f t="shared" si="8"/>
        <v>3.1753246753246751</v>
      </c>
      <c r="F71" s="11">
        <f t="shared" si="9"/>
        <v>107.58</v>
      </c>
      <c r="G71" s="11">
        <f t="shared" si="10"/>
        <v>128.6</v>
      </c>
      <c r="H71" s="11">
        <f t="shared" si="11"/>
        <v>488.87615932548789</v>
      </c>
    </row>
    <row r="72" spans="1:8" x14ac:dyDescent="0.2">
      <c r="A72" s="11">
        <v>864</v>
      </c>
      <c r="B72" s="11">
        <v>24</v>
      </c>
      <c r="C72" s="11">
        <f t="shared" si="6"/>
        <v>888</v>
      </c>
      <c r="D72" s="11">
        <f t="shared" si="7"/>
        <v>20736</v>
      </c>
      <c r="E72" s="11">
        <f t="shared" si="8"/>
        <v>36</v>
      </c>
      <c r="F72" s="11">
        <f t="shared" si="9"/>
        <v>190.08</v>
      </c>
      <c r="G72" s="11">
        <f t="shared" si="10"/>
        <v>177.6</v>
      </c>
      <c r="H72" s="11">
        <f t="shared" si="11"/>
        <v>862.18884327598676</v>
      </c>
    </row>
    <row r="73" spans="1:8" x14ac:dyDescent="0.2">
      <c r="A73" s="11">
        <v>34</v>
      </c>
      <c r="B73" s="11">
        <v>1</v>
      </c>
      <c r="C73" s="11">
        <f t="shared" si="6"/>
        <v>35</v>
      </c>
      <c r="D73" s="11">
        <f t="shared" si="7"/>
        <v>34</v>
      </c>
      <c r="E73" s="11">
        <f t="shared" si="8"/>
        <v>34</v>
      </c>
      <c r="F73" s="11">
        <f t="shared" si="9"/>
        <v>7.48</v>
      </c>
      <c r="G73" s="11">
        <f t="shared" si="10"/>
        <v>7</v>
      </c>
      <c r="H73" s="11">
        <f t="shared" si="11"/>
        <v>35.68294196961579</v>
      </c>
    </row>
    <row r="74" spans="1:8" x14ac:dyDescent="0.2">
      <c r="A74" s="11">
        <v>6546</v>
      </c>
      <c r="B74" s="11">
        <v>5</v>
      </c>
      <c r="C74" s="11">
        <f t="shared" si="6"/>
        <v>6551</v>
      </c>
      <c r="D74" s="11">
        <f t="shared" si="7"/>
        <v>32730</v>
      </c>
      <c r="E74" s="11">
        <f t="shared" si="8"/>
        <v>1309.2</v>
      </c>
      <c r="F74" s="11">
        <f t="shared" si="9"/>
        <v>1440.1200000000001</v>
      </c>
      <c r="G74" s="11">
        <f t="shared" si="10"/>
        <v>1310.2</v>
      </c>
      <c r="H74" s="11">
        <f t="shared" si="11"/>
        <v>6544.0821514506733</v>
      </c>
    </row>
    <row r="75" spans="1:8" x14ac:dyDescent="0.2">
      <c r="A75" s="11">
        <v>2164</v>
      </c>
      <c r="B75" s="11">
        <v>54</v>
      </c>
      <c r="C75" s="11">
        <f t="shared" si="6"/>
        <v>2218</v>
      </c>
      <c r="D75" s="11">
        <f t="shared" si="7"/>
        <v>116856</v>
      </c>
      <c r="E75" s="11">
        <f t="shared" si="8"/>
        <v>40.074074074074076</v>
      </c>
      <c r="F75" s="11">
        <f t="shared" si="9"/>
        <v>476.08</v>
      </c>
      <c r="G75" s="11">
        <f t="shared" si="10"/>
        <v>443.6</v>
      </c>
      <c r="H75" s="11">
        <f t="shared" si="11"/>
        <v>2162.8824219022968</v>
      </c>
    </row>
    <row r="76" spans="1:8" x14ac:dyDescent="0.2">
      <c r="A76" s="11">
        <v>98</v>
      </c>
      <c r="B76" s="11">
        <v>125</v>
      </c>
      <c r="C76" s="11">
        <f t="shared" si="6"/>
        <v>223</v>
      </c>
      <c r="D76" s="11">
        <f t="shared" si="7"/>
        <v>12250</v>
      </c>
      <c r="E76" s="11">
        <f t="shared" si="8"/>
        <v>0.78400000000000003</v>
      </c>
      <c r="F76" s="11">
        <f t="shared" si="9"/>
        <v>21.56</v>
      </c>
      <c r="G76" s="11">
        <f t="shared" si="10"/>
        <v>44.6</v>
      </c>
      <c r="H76" s="11">
        <f t="shared" si="11"/>
        <v>96.767919081622694</v>
      </c>
    </row>
    <row r="77" spans="1:8" x14ac:dyDescent="0.2">
      <c r="A77" s="11">
        <v>65</v>
      </c>
      <c r="B77" s="11">
        <v>14</v>
      </c>
      <c r="C77" s="11">
        <f t="shared" si="6"/>
        <v>79</v>
      </c>
      <c r="D77" s="11">
        <f t="shared" si="7"/>
        <v>910</v>
      </c>
      <c r="E77" s="11">
        <f t="shared" si="8"/>
        <v>4.6428571428571432</v>
      </c>
      <c r="F77" s="11">
        <f t="shared" si="9"/>
        <v>14.3</v>
      </c>
      <c r="G77" s="11">
        <f t="shared" si="10"/>
        <v>15.8</v>
      </c>
      <c r="H77" s="11">
        <f t="shared" si="11"/>
        <v>66.98121471138974</v>
      </c>
    </row>
    <row r="78" spans="1:8" x14ac:dyDescent="0.2">
      <c r="A78" s="11">
        <v>35</v>
      </c>
      <c r="B78" s="11">
        <v>24</v>
      </c>
      <c r="C78" s="11">
        <f t="shared" si="6"/>
        <v>59</v>
      </c>
      <c r="D78" s="11">
        <f t="shared" si="7"/>
        <v>840</v>
      </c>
      <c r="E78" s="11">
        <f t="shared" si="8"/>
        <v>1.4583333333333333</v>
      </c>
      <c r="F78" s="11">
        <f t="shared" si="9"/>
        <v>7.7</v>
      </c>
      <c r="G78" s="11">
        <f t="shared" si="10"/>
        <v>11.8</v>
      </c>
      <c r="H78" s="11">
        <f t="shared" si="11"/>
        <v>33.188843275986756</v>
      </c>
    </row>
    <row r="79" spans="1:8" x14ac:dyDescent="0.2">
      <c r="A79" s="11">
        <v>84</v>
      </c>
      <c r="B79" s="11">
        <v>47</v>
      </c>
      <c r="C79" s="11">
        <f t="shared" si="6"/>
        <v>131</v>
      </c>
      <c r="D79" s="11">
        <f t="shared" si="7"/>
        <v>3948</v>
      </c>
      <c r="E79" s="11">
        <f t="shared" si="8"/>
        <v>1.7872340425531914</v>
      </c>
      <c r="F79" s="11">
        <f t="shared" si="9"/>
        <v>18.48</v>
      </c>
      <c r="G79" s="11">
        <f t="shared" si="10"/>
        <v>26.2</v>
      </c>
      <c r="H79" s="11">
        <f t="shared" si="11"/>
        <v>84.247146245490441</v>
      </c>
    </row>
    <row r="80" spans="1:8" x14ac:dyDescent="0.2">
      <c r="A80" s="11">
        <v>15</v>
      </c>
      <c r="B80" s="11">
        <v>74</v>
      </c>
      <c r="C80" s="11">
        <f t="shared" si="6"/>
        <v>89</v>
      </c>
      <c r="D80" s="11">
        <f t="shared" si="7"/>
        <v>1110</v>
      </c>
      <c r="E80" s="11">
        <f t="shared" si="8"/>
        <v>0.20270270270270271</v>
      </c>
      <c r="F80" s="11">
        <f t="shared" si="9"/>
        <v>3.3</v>
      </c>
      <c r="G80" s="11">
        <f t="shared" si="10"/>
        <v>17.8</v>
      </c>
      <c r="H80" s="11">
        <f t="shared" si="11"/>
        <v>13.029707479063505</v>
      </c>
    </row>
    <row r="81" spans="1:8" x14ac:dyDescent="0.2">
      <c r="A81" s="11">
        <v>67</v>
      </c>
      <c r="B81" s="11">
        <v>44</v>
      </c>
      <c r="C81" s="11">
        <f t="shared" si="6"/>
        <v>111</v>
      </c>
      <c r="D81" s="11">
        <f t="shared" si="7"/>
        <v>2948</v>
      </c>
      <c r="E81" s="11">
        <f t="shared" si="8"/>
        <v>1.5227272727272727</v>
      </c>
      <c r="F81" s="11">
        <f t="shared" si="9"/>
        <v>14.74</v>
      </c>
      <c r="G81" s="11">
        <f t="shared" si="10"/>
        <v>22.2</v>
      </c>
      <c r="H81" s="11">
        <f t="shared" si="11"/>
        <v>67.035403850210827</v>
      </c>
    </row>
    <row r="82" spans="1:8" x14ac:dyDescent="0.2">
      <c r="A82" s="11">
        <v>5346</v>
      </c>
      <c r="B82" s="11">
        <v>214</v>
      </c>
      <c r="C82" s="11">
        <f t="shared" si="6"/>
        <v>5560</v>
      </c>
      <c r="D82" s="11">
        <f t="shared" si="7"/>
        <v>1144044</v>
      </c>
      <c r="E82" s="11">
        <f t="shared" si="8"/>
        <v>24.981308411214954</v>
      </c>
      <c r="F82" s="11">
        <f t="shared" si="9"/>
        <v>1176.1200000000001</v>
      </c>
      <c r="G82" s="11">
        <f t="shared" si="10"/>
        <v>1112</v>
      </c>
      <c r="H82" s="11">
        <f t="shared" si="11"/>
        <v>5346.7263989027524</v>
      </c>
    </row>
    <row r="83" spans="1:8" x14ac:dyDescent="0.2">
      <c r="A83" s="11">
        <v>16</v>
      </c>
      <c r="B83" s="11">
        <v>14</v>
      </c>
      <c r="C83" s="11">
        <f t="shared" si="6"/>
        <v>30</v>
      </c>
      <c r="D83" s="11">
        <f t="shared" si="7"/>
        <v>224</v>
      </c>
      <c r="E83" s="11">
        <f t="shared" si="8"/>
        <v>1.1428571428571428</v>
      </c>
      <c r="F83" s="11">
        <f t="shared" si="9"/>
        <v>3.52</v>
      </c>
      <c r="G83" s="11">
        <f t="shared" si="10"/>
        <v>6</v>
      </c>
      <c r="H83" s="11">
        <f t="shared" si="11"/>
        <v>17.98121471138974</v>
      </c>
    </row>
    <row r="84" spans="1:8" x14ac:dyDescent="0.2">
      <c r="A84" s="11">
        <v>384</v>
      </c>
      <c r="B84" s="11">
        <v>75</v>
      </c>
      <c r="C84" s="11">
        <f t="shared" si="6"/>
        <v>459</v>
      </c>
      <c r="D84" s="11">
        <f t="shared" si="7"/>
        <v>28800</v>
      </c>
      <c r="E84" s="11">
        <f t="shared" si="8"/>
        <v>5.12</v>
      </c>
      <c r="F84" s="11">
        <f t="shared" si="9"/>
        <v>84.48</v>
      </c>
      <c r="G84" s="11">
        <f t="shared" si="10"/>
        <v>91.8</v>
      </c>
      <c r="H84" s="11">
        <f t="shared" si="11"/>
        <v>383.22443672918115</v>
      </c>
    </row>
    <row r="85" spans="1:8" x14ac:dyDescent="0.2">
      <c r="A85" s="11">
        <v>654</v>
      </c>
      <c r="B85" s="11">
        <v>5</v>
      </c>
      <c r="C85" s="11">
        <f t="shared" si="6"/>
        <v>659</v>
      </c>
      <c r="D85" s="11">
        <f t="shared" si="7"/>
        <v>3270</v>
      </c>
      <c r="E85" s="11">
        <f t="shared" si="8"/>
        <v>130.80000000000001</v>
      </c>
      <c r="F85" s="11">
        <f t="shared" si="9"/>
        <v>143.88</v>
      </c>
      <c r="G85" s="11">
        <f t="shared" si="10"/>
        <v>131.80000000000001</v>
      </c>
      <c r="H85" s="11">
        <f t="shared" si="11"/>
        <v>652.08215145067368</v>
      </c>
    </row>
    <row r="86" spans="1:8" x14ac:dyDescent="0.2">
      <c r="A86" s="11">
        <v>5445</v>
      </c>
      <c r="B86" s="11">
        <v>2</v>
      </c>
      <c r="C86" s="11">
        <f t="shared" si="6"/>
        <v>5447</v>
      </c>
      <c r="D86" s="11">
        <f t="shared" si="7"/>
        <v>10890</v>
      </c>
      <c r="E86" s="11">
        <f t="shared" si="8"/>
        <v>2722.5</v>
      </c>
      <c r="F86" s="11">
        <f t="shared" si="9"/>
        <v>1197.9000000000001</v>
      </c>
      <c r="G86" s="11">
        <f t="shared" si="10"/>
        <v>1089.4000000000001</v>
      </c>
      <c r="H86" s="11">
        <f t="shared" si="11"/>
        <v>5446.8185948536511</v>
      </c>
    </row>
    <row r="87" spans="1:8" x14ac:dyDescent="0.2">
      <c r="A87" s="11">
        <v>55</v>
      </c>
      <c r="B87" s="11">
        <v>5</v>
      </c>
      <c r="C87" s="11">
        <f t="shared" si="6"/>
        <v>60</v>
      </c>
      <c r="D87" s="11">
        <f t="shared" si="7"/>
        <v>275</v>
      </c>
      <c r="E87" s="11">
        <f t="shared" si="8"/>
        <v>11</v>
      </c>
      <c r="F87" s="11">
        <f t="shared" si="9"/>
        <v>12.1</v>
      </c>
      <c r="G87" s="11">
        <f t="shared" si="10"/>
        <v>12</v>
      </c>
      <c r="H87" s="11">
        <f t="shared" si="11"/>
        <v>53.08215145067372</v>
      </c>
    </row>
    <row r="88" spans="1:8" x14ac:dyDescent="0.2">
      <c r="A88" s="11">
        <v>548</v>
      </c>
      <c r="B88" s="11">
        <v>4</v>
      </c>
      <c r="C88" s="11">
        <f t="shared" si="6"/>
        <v>552</v>
      </c>
      <c r="D88" s="11">
        <f t="shared" si="7"/>
        <v>2192</v>
      </c>
      <c r="E88" s="11">
        <f t="shared" si="8"/>
        <v>137</v>
      </c>
      <c r="F88" s="11">
        <f t="shared" si="9"/>
        <v>120.56</v>
      </c>
      <c r="G88" s="11">
        <f t="shared" si="10"/>
        <v>110.4</v>
      </c>
      <c r="H88" s="11">
        <f t="shared" si="11"/>
        <v>546.48639500938418</v>
      </c>
    </row>
    <row r="89" spans="1:8" x14ac:dyDescent="0.2">
      <c r="A89" s="11">
        <v>989</v>
      </c>
      <c r="B89" s="11">
        <v>24</v>
      </c>
      <c r="C89" s="11">
        <f t="shared" si="6"/>
        <v>1013</v>
      </c>
      <c r="D89" s="11">
        <f t="shared" si="7"/>
        <v>23736</v>
      </c>
      <c r="E89" s="11">
        <f t="shared" si="8"/>
        <v>41.208333333333336</v>
      </c>
      <c r="F89" s="11">
        <f t="shared" si="9"/>
        <v>217.58</v>
      </c>
      <c r="G89" s="11">
        <f t="shared" si="10"/>
        <v>202.6</v>
      </c>
      <c r="H89" s="11">
        <f t="shared" si="11"/>
        <v>987.18884327598676</v>
      </c>
    </row>
    <row r="90" spans="1:8" x14ac:dyDescent="0.2">
      <c r="A90" s="11">
        <v>5156</v>
      </c>
      <c r="B90" s="11">
        <v>544</v>
      </c>
      <c r="C90" s="11">
        <f t="shared" si="6"/>
        <v>5700</v>
      </c>
      <c r="D90" s="11">
        <f t="shared" si="7"/>
        <v>2804864</v>
      </c>
      <c r="E90" s="11">
        <f t="shared" si="8"/>
        <v>9.4779411764705888</v>
      </c>
      <c r="F90" s="11">
        <f t="shared" si="9"/>
        <v>1134.32</v>
      </c>
      <c r="G90" s="11">
        <f t="shared" si="10"/>
        <v>1140</v>
      </c>
      <c r="H90" s="11">
        <f t="shared" si="11"/>
        <v>5155.033311313663</v>
      </c>
    </row>
    <row r="91" spans="1:8" x14ac:dyDescent="0.2">
      <c r="A91" s="11">
        <v>21</v>
      </c>
      <c r="B91" s="11">
        <v>245</v>
      </c>
      <c r="C91" s="11">
        <f t="shared" si="6"/>
        <v>266</v>
      </c>
      <c r="D91" s="11">
        <f t="shared" si="7"/>
        <v>5145</v>
      </c>
      <c r="E91" s="11">
        <f t="shared" si="8"/>
        <v>8.5714285714285715E-2</v>
      </c>
      <c r="F91" s="11">
        <f t="shared" si="9"/>
        <v>4.62</v>
      </c>
      <c r="G91" s="11">
        <f t="shared" si="10"/>
        <v>53.2</v>
      </c>
      <c r="H91" s="11">
        <f t="shared" si="11"/>
        <v>20.911574873542882</v>
      </c>
    </row>
    <row r="92" spans="1:8" x14ac:dyDescent="0.2">
      <c r="A92" s="11">
        <v>211</v>
      </c>
      <c r="B92" s="11">
        <v>154</v>
      </c>
      <c r="C92" s="11">
        <f t="shared" si="6"/>
        <v>365</v>
      </c>
      <c r="D92" s="11">
        <f t="shared" si="7"/>
        <v>32494</v>
      </c>
      <c r="E92" s="11">
        <f t="shared" si="8"/>
        <v>1.3701298701298701</v>
      </c>
      <c r="F92" s="11">
        <f t="shared" si="9"/>
        <v>46.42</v>
      </c>
      <c r="G92" s="11">
        <f t="shared" si="10"/>
        <v>73</v>
      </c>
      <c r="H92" s="11">
        <f t="shared" si="11"/>
        <v>210.87615932548789</v>
      </c>
    </row>
    <row r="93" spans="1:8" x14ac:dyDescent="0.2">
      <c r="A93" s="11">
        <v>257</v>
      </c>
      <c r="B93" s="11">
        <v>24</v>
      </c>
      <c r="C93" s="11">
        <f t="shared" si="6"/>
        <v>281</v>
      </c>
      <c r="D93" s="11">
        <f t="shared" si="7"/>
        <v>6168</v>
      </c>
      <c r="E93" s="11">
        <f t="shared" si="8"/>
        <v>10.708333333333334</v>
      </c>
      <c r="F93" s="11">
        <f t="shared" si="9"/>
        <v>56.54</v>
      </c>
      <c r="G93" s="11">
        <f t="shared" si="10"/>
        <v>56.2</v>
      </c>
      <c r="H93" s="11">
        <f t="shared" si="11"/>
        <v>255.18884327598676</v>
      </c>
    </row>
    <row r="94" spans="1:8" x14ac:dyDescent="0.2">
      <c r="A94" s="11">
        <v>445</v>
      </c>
      <c r="B94" s="11">
        <v>1</v>
      </c>
      <c r="C94" s="11">
        <f t="shared" si="6"/>
        <v>446</v>
      </c>
      <c r="D94" s="11">
        <f t="shared" si="7"/>
        <v>445</v>
      </c>
      <c r="E94" s="11">
        <f t="shared" si="8"/>
        <v>445</v>
      </c>
      <c r="F94" s="11">
        <f t="shared" si="9"/>
        <v>97.9</v>
      </c>
      <c r="G94" s="11">
        <f t="shared" si="10"/>
        <v>89.2</v>
      </c>
      <c r="H94" s="11">
        <f t="shared" si="11"/>
        <v>446.6829419696158</v>
      </c>
    </row>
    <row r="95" spans="1:8" x14ac:dyDescent="0.2">
      <c r="A95" s="11">
        <v>54</v>
      </c>
      <c r="B95" s="11">
        <v>5</v>
      </c>
      <c r="C95" s="11">
        <f t="shared" si="6"/>
        <v>59</v>
      </c>
      <c r="D95" s="11">
        <f t="shared" si="7"/>
        <v>270</v>
      </c>
      <c r="E95" s="11">
        <f t="shared" si="8"/>
        <v>10.8</v>
      </c>
      <c r="F95" s="11">
        <f t="shared" si="9"/>
        <v>11.88</v>
      </c>
      <c r="G95" s="11">
        <f t="shared" si="10"/>
        <v>11.8</v>
      </c>
      <c r="H95" s="11">
        <f t="shared" si="11"/>
        <v>52.08215145067372</v>
      </c>
    </row>
    <row r="96" spans="1:8" x14ac:dyDescent="0.2">
      <c r="A96" s="11">
        <v>445</v>
      </c>
      <c r="B96" s="11">
        <v>54</v>
      </c>
      <c r="C96" s="11">
        <f t="shared" si="6"/>
        <v>499</v>
      </c>
      <c r="D96" s="11">
        <f t="shared" si="7"/>
        <v>24030</v>
      </c>
      <c r="E96" s="11">
        <f t="shared" si="8"/>
        <v>8.2407407407407405</v>
      </c>
      <c r="F96" s="11">
        <f t="shared" si="9"/>
        <v>97.9</v>
      </c>
      <c r="G96" s="11">
        <f t="shared" si="10"/>
        <v>99.8</v>
      </c>
      <c r="H96" s="11">
        <f t="shared" si="11"/>
        <v>443.88242190229676</v>
      </c>
    </row>
    <row r="97" spans="1:8" x14ac:dyDescent="0.2">
      <c r="A97" s="11">
        <v>12</v>
      </c>
      <c r="B97" s="11">
        <v>54</v>
      </c>
      <c r="C97" s="11">
        <f t="shared" si="6"/>
        <v>66</v>
      </c>
      <c r="D97" s="11">
        <f t="shared" si="7"/>
        <v>648</v>
      </c>
      <c r="E97" s="11">
        <f t="shared" si="8"/>
        <v>0.22222222222222221</v>
      </c>
      <c r="F97" s="11">
        <f t="shared" si="9"/>
        <v>2.64</v>
      </c>
      <c r="G97" s="11">
        <f t="shared" si="10"/>
        <v>13.2</v>
      </c>
      <c r="H97" s="11">
        <f t="shared" si="11"/>
        <v>10.882421902296768</v>
      </c>
    </row>
    <row r="98" spans="1:8" x14ac:dyDescent="0.2">
      <c r="A98" s="11">
        <v>231</v>
      </c>
      <c r="B98" s="11">
        <v>466</v>
      </c>
      <c r="C98" s="11">
        <f t="shared" si="6"/>
        <v>697</v>
      </c>
      <c r="D98" s="11">
        <f t="shared" si="7"/>
        <v>107646</v>
      </c>
      <c r="E98" s="11">
        <f t="shared" si="8"/>
        <v>0.49570815450643779</v>
      </c>
      <c r="F98" s="11">
        <f t="shared" si="9"/>
        <v>50.82</v>
      </c>
      <c r="G98" s="11">
        <f t="shared" si="10"/>
        <v>139.4</v>
      </c>
      <c r="H98" s="11">
        <f t="shared" si="11"/>
        <v>232.72913319418268</v>
      </c>
    </row>
    <row r="99" spans="1:8" x14ac:dyDescent="0.2">
      <c r="A99" s="11">
        <v>321</v>
      </c>
      <c r="B99" s="11">
        <v>45</v>
      </c>
      <c r="C99" s="11">
        <f t="shared" si="6"/>
        <v>366</v>
      </c>
      <c r="D99" s="11">
        <f t="shared" si="7"/>
        <v>14445</v>
      </c>
      <c r="E99" s="11">
        <f t="shared" si="8"/>
        <v>7.1333333333333337</v>
      </c>
      <c r="F99" s="11">
        <f t="shared" si="9"/>
        <v>70.62</v>
      </c>
      <c r="G99" s="11">
        <f t="shared" si="10"/>
        <v>73.2</v>
      </c>
      <c r="H99" s="11">
        <f t="shared" si="11"/>
        <v>322.70180704906824</v>
      </c>
    </row>
    <row r="100" spans="1:8" x14ac:dyDescent="0.2">
      <c r="A100" s="11">
        <v>56486</v>
      </c>
      <c r="B100" s="11">
        <v>684</v>
      </c>
      <c r="C100" s="11">
        <f t="shared" si="6"/>
        <v>57170</v>
      </c>
      <c r="D100" s="11">
        <f t="shared" si="7"/>
        <v>38636424</v>
      </c>
      <c r="E100" s="11">
        <f t="shared" si="8"/>
        <v>82.581871345029242</v>
      </c>
      <c r="F100" s="11">
        <f t="shared" si="9"/>
        <v>12426.92</v>
      </c>
      <c r="G100" s="11">
        <f t="shared" si="10"/>
        <v>11434</v>
      </c>
      <c r="H100" s="11">
        <f t="shared" si="11"/>
        <v>56484.474961105669</v>
      </c>
    </row>
    <row r="101" spans="1:8" x14ac:dyDescent="0.2">
      <c r="A101" s="11">
        <v>3546</v>
      </c>
      <c r="B101" s="11">
        <v>84</v>
      </c>
      <c r="C101" s="11">
        <f t="shared" si="6"/>
        <v>3630</v>
      </c>
      <c r="D101" s="11">
        <f t="shared" si="7"/>
        <v>297864</v>
      </c>
      <c r="E101" s="11">
        <f t="shared" si="8"/>
        <v>42.214285714285715</v>
      </c>
      <c r="F101" s="11">
        <f t="shared" si="9"/>
        <v>780.12</v>
      </c>
      <c r="G101" s="11">
        <f t="shared" si="10"/>
        <v>726</v>
      </c>
      <c r="H101" s="11">
        <f t="shared" si="11"/>
        <v>3547.4663806401468</v>
      </c>
    </row>
    <row r="102" spans="1:8" x14ac:dyDescent="0.2">
      <c r="A102" s="11">
        <v>454</v>
      </c>
      <c r="B102" s="11">
        <v>14</v>
      </c>
      <c r="C102" s="11">
        <f t="shared" si="6"/>
        <v>468</v>
      </c>
      <c r="D102" s="11">
        <f t="shared" si="7"/>
        <v>6356</v>
      </c>
      <c r="E102" s="11">
        <f t="shared" si="8"/>
        <v>32.428571428571431</v>
      </c>
      <c r="F102" s="11">
        <f t="shared" si="9"/>
        <v>99.88</v>
      </c>
      <c r="G102" s="11">
        <f t="shared" si="10"/>
        <v>93.6</v>
      </c>
      <c r="H102" s="11">
        <f t="shared" si="11"/>
        <v>455.98121471138973</v>
      </c>
    </row>
    <row r="103" spans="1:8" x14ac:dyDescent="0.2">
      <c r="A103" s="11">
        <v>47</v>
      </c>
      <c r="B103" s="11">
        <v>35</v>
      </c>
      <c r="C103" s="11">
        <f t="shared" si="6"/>
        <v>82</v>
      </c>
      <c r="D103" s="11">
        <f t="shared" si="7"/>
        <v>1645</v>
      </c>
      <c r="E103" s="11">
        <f t="shared" si="8"/>
        <v>1.3428571428571427</v>
      </c>
      <c r="F103" s="11">
        <f t="shared" si="9"/>
        <v>10.34</v>
      </c>
      <c r="G103" s="11">
        <f t="shared" si="10"/>
        <v>16.399999999999999</v>
      </c>
      <c r="H103" s="11">
        <f t="shared" si="11"/>
        <v>46.143634661007695</v>
      </c>
    </row>
    <row r="104" spans="1:8" x14ac:dyDescent="0.2">
      <c r="A104" s="11">
        <v>489</v>
      </c>
      <c r="B104" s="11">
        <v>466</v>
      </c>
      <c r="C104" s="11">
        <f t="shared" si="6"/>
        <v>955</v>
      </c>
      <c r="D104" s="11">
        <f t="shared" si="7"/>
        <v>227874</v>
      </c>
      <c r="E104" s="11">
        <f t="shared" si="8"/>
        <v>1.0493562231759657</v>
      </c>
      <c r="F104" s="11">
        <f t="shared" si="9"/>
        <v>107.58</v>
      </c>
      <c r="G104" s="11">
        <f t="shared" si="10"/>
        <v>191</v>
      </c>
      <c r="H104" s="11">
        <f t="shared" si="11"/>
        <v>490.72913319418268</v>
      </c>
    </row>
    <row r="105" spans="1:8" x14ac:dyDescent="0.2">
      <c r="A105" s="11">
        <v>344</v>
      </c>
      <c r="B105" s="11">
        <v>45</v>
      </c>
      <c r="C105" s="11">
        <f t="shared" si="6"/>
        <v>389</v>
      </c>
      <c r="D105" s="11">
        <f t="shared" si="7"/>
        <v>15480</v>
      </c>
      <c r="E105" s="11">
        <f t="shared" si="8"/>
        <v>7.6444444444444448</v>
      </c>
      <c r="F105" s="11">
        <f t="shared" si="9"/>
        <v>75.680000000000007</v>
      </c>
      <c r="G105" s="11">
        <f t="shared" si="10"/>
        <v>77.8</v>
      </c>
      <c r="H105" s="11">
        <f t="shared" si="11"/>
        <v>345.70180704906824</v>
      </c>
    </row>
    <row r="106" spans="1:8" x14ac:dyDescent="0.2">
      <c r="A106" s="11">
        <v>45</v>
      </c>
      <c r="B106" s="11">
        <v>684</v>
      </c>
      <c r="C106" s="11">
        <f t="shared" si="6"/>
        <v>729</v>
      </c>
      <c r="D106" s="11">
        <f t="shared" si="7"/>
        <v>30780</v>
      </c>
      <c r="E106" s="11">
        <f t="shared" si="8"/>
        <v>6.5789473684210523E-2</v>
      </c>
      <c r="F106" s="11">
        <f t="shared" si="9"/>
        <v>9.9</v>
      </c>
      <c r="G106" s="11">
        <f t="shared" si="10"/>
        <v>145.80000000000001</v>
      </c>
      <c r="H106" s="11">
        <f t="shared" si="11"/>
        <v>43.474961105671042</v>
      </c>
    </row>
    <row r="107" spans="1:8" x14ac:dyDescent="0.2">
      <c r="A107" s="11">
        <v>848</v>
      </c>
      <c r="B107" s="11">
        <v>84</v>
      </c>
      <c r="C107" s="11">
        <f t="shared" si="6"/>
        <v>932</v>
      </c>
      <c r="D107" s="11">
        <f t="shared" si="7"/>
        <v>71232</v>
      </c>
      <c r="E107" s="11">
        <f t="shared" si="8"/>
        <v>10.095238095238095</v>
      </c>
      <c r="F107" s="11">
        <f t="shared" si="9"/>
        <v>186.56</v>
      </c>
      <c r="G107" s="11">
        <f t="shared" si="10"/>
        <v>186.4</v>
      </c>
      <c r="H107" s="11">
        <f t="shared" si="11"/>
        <v>849.46638064014655</v>
      </c>
    </row>
    <row r="108" spans="1:8" x14ac:dyDescent="0.2">
      <c r="A108" s="11">
        <v>188</v>
      </c>
      <c r="B108" s="11">
        <v>14</v>
      </c>
      <c r="C108" s="11">
        <f t="shared" si="6"/>
        <v>202</v>
      </c>
      <c r="D108" s="11">
        <f t="shared" si="7"/>
        <v>2632</v>
      </c>
      <c r="E108" s="11">
        <f t="shared" si="8"/>
        <v>13.428571428571429</v>
      </c>
      <c r="F108" s="11">
        <f t="shared" si="9"/>
        <v>41.36</v>
      </c>
      <c r="G108" s="11">
        <f t="shared" si="10"/>
        <v>40.4</v>
      </c>
      <c r="H108" s="11">
        <f t="shared" si="11"/>
        <v>189.98121471138975</v>
      </c>
    </row>
    <row r="109" spans="1:8" x14ac:dyDescent="0.2">
      <c r="A109" s="11">
        <v>888</v>
      </c>
      <c r="B109" s="11">
        <v>35</v>
      </c>
      <c r="C109" s="11">
        <f t="shared" si="6"/>
        <v>923</v>
      </c>
      <c r="D109" s="11">
        <f t="shared" si="7"/>
        <v>31080</v>
      </c>
      <c r="E109" s="11">
        <f t="shared" si="8"/>
        <v>25.37142857142857</v>
      </c>
      <c r="F109" s="11">
        <f t="shared" si="9"/>
        <v>195.36</v>
      </c>
      <c r="G109" s="11">
        <f t="shared" si="10"/>
        <v>184.6</v>
      </c>
      <c r="H109" s="11">
        <f t="shared" si="11"/>
        <v>887.1436346610077</v>
      </c>
    </row>
    <row r="110" spans="1:8" x14ac:dyDescent="0.2">
      <c r="A110" s="11">
        <v>24</v>
      </c>
      <c r="B110" s="11">
        <v>125</v>
      </c>
      <c r="C110" s="11">
        <f t="shared" si="6"/>
        <v>149</v>
      </c>
      <c r="D110" s="11">
        <f t="shared" si="7"/>
        <v>3000</v>
      </c>
      <c r="E110" s="11">
        <f t="shared" si="8"/>
        <v>0.192</v>
      </c>
      <c r="F110" s="11">
        <f t="shared" si="9"/>
        <v>5.28</v>
      </c>
      <c r="G110" s="11">
        <f t="shared" si="10"/>
        <v>29.8</v>
      </c>
      <c r="H110" s="11">
        <f t="shared" si="11"/>
        <v>22.767919081622686</v>
      </c>
    </row>
    <row r="111" spans="1:8" x14ac:dyDescent="0.2">
      <c r="A111" s="11">
        <v>645</v>
      </c>
      <c r="B111" s="11">
        <v>14</v>
      </c>
      <c r="C111" s="11">
        <f t="shared" si="6"/>
        <v>659</v>
      </c>
      <c r="D111" s="11">
        <f t="shared" si="7"/>
        <v>9030</v>
      </c>
      <c r="E111" s="11">
        <f t="shared" si="8"/>
        <v>46.071428571428569</v>
      </c>
      <c r="F111" s="11">
        <f t="shared" si="9"/>
        <v>141.9</v>
      </c>
      <c r="G111" s="11">
        <f t="shared" si="10"/>
        <v>131.80000000000001</v>
      </c>
      <c r="H111" s="11">
        <f t="shared" si="11"/>
        <v>646.98121471138973</v>
      </c>
    </row>
    <row r="112" spans="1:8" x14ac:dyDescent="0.2">
      <c r="A112" s="11">
        <v>635</v>
      </c>
      <c r="B112" s="11">
        <v>24</v>
      </c>
      <c r="C112" s="11">
        <f t="shared" si="6"/>
        <v>659</v>
      </c>
      <c r="D112" s="11">
        <f t="shared" si="7"/>
        <v>15240</v>
      </c>
      <c r="E112" s="11">
        <f t="shared" si="8"/>
        <v>26.458333333333332</v>
      </c>
      <c r="F112" s="11">
        <f t="shared" si="9"/>
        <v>139.69999999999999</v>
      </c>
      <c r="G112" s="11">
        <f t="shared" si="10"/>
        <v>131.80000000000001</v>
      </c>
      <c r="H112" s="11">
        <f t="shared" si="11"/>
        <v>633.18884327598676</v>
      </c>
    </row>
    <row r="113" spans="1:8" x14ac:dyDescent="0.2">
      <c r="A113" s="11">
        <v>34</v>
      </c>
      <c r="B113" s="11">
        <v>47</v>
      </c>
      <c r="C113" s="11">
        <f t="shared" si="6"/>
        <v>81</v>
      </c>
      <c r="D113" s="11">
        <f t="shared" si="7"/>
        <v>1598</v>
      </c>
      <c r="E113" s="11">
        <f t="shared" si="8"/>
        <v>0.72340425531914898</v>
      </c>
      <c r="F113" s="11">
        <f t="shared" si="9"/>
        <v>7.48</v>
      </c>
      <c r="G113" s="11">
        <f t="shared" si="10"/>
        <v>16.2</v>
      </c>
      <c r="H113" s="11">
        <f t="shared" si="11"/>
        <v>34.247146245490448</v>
      </c>
    </row>
    <row r="114" spans="1:8" x14ac:dyDescent="0.2">
      <c r="A114" s="11">
        <v>84</v>
      </c>
      <c r="B114" s="11">
        <v>74</v>
      </c>
      <c r="C114" s="11">
        <f t="shared" si="6"/>
        <v>158</v>
      </c>
      <c r="D114" s="11">
        <f t="shared" si="7"/>
        <v>6216</v>
      </c>
      <c r="E114" s="11">
        <f t="shared" si="8"/>
        <v>1.1351351351351351</v>
      </c>
      <c r="F114" s="11">
        <f t="shared" si="9"/>
        <v>18.48</v>
      </c>
      <c r="G114" s="11">
        <f t="shared" si="10"/>
        <v>31.6</v>
      </c>
      <c r="H114" s="11">
        <f t="shared" si="11"/>
        <v>82.029707479063504</v>
      </c>
    </row>
    <row r="115" spans="1:8" x14ac:dyDescent="0.2">
      <c r="A115" s="11">
        <v>565</v>
      </c>
      <c r="B115" s="11">
        <v>44</v>
      </c>
      <c r="C115" s="11">
        <f t="shared" si="6"/>
        <v>609</v>
      </c>
      <c r="D115" s="11">
        <f t="shared" si="7"/>
        <v>24860</v>
      </c>
      <c r="E115" s="11">
        <f t="shared" si="8"/>
        <v>12.840909090909092</v>
      </c>
      <c r="F115" s="11">
        <f t="shared" si="9"/>
        <v>124.3</v>
      </c>
      <c r="G115" s="11">
        <f t="shared" si="10"/>
        <v>121.8</v>
      </c>
      <c r="H115" s="11">
        <f t="shared" si="11"/>
        <v>565.03540385021086</v>
      </c>
    </row>
    <row r="116" spans="1:8" x14ac:dyDescent="0.2">
      <c r="A116" s="11">
        <v>945</v>
      </c>
      <c r="B116" s="11">
        <v>214</v>
      </c>
      <c r="C116" s="11">
        <f t="shared" si="6"/>
        <v>1159</v>
      </c>
      <c r="D116" s="11">
        <f t="shared" si="7"/>
        <v>202230</v>
      </c>
      <c r="E116" s="11">
        <f t="shared" si="8"/>
        <v>4.41588785046729</v>
      </c>
      <c r="F116" s="11">
        <f t="shared" si="9"/>
        <v>207.9</v>
      </c>
      <c r="G116" s="11">
        <f t="shared" si="10"/>
        <v>231.8</v>
      </c>
      <c r="H116" s="11">
        <f t="shared" si="11"/>
        <v>945.72639890275275</v>
      </c>
    </row>
    <row r="117" spans="1:8" x14ac:dyDescent="0.2">
      <c r="A117" s="11">
        <v>889</v>
      </c>
      <c r="B117" s="11">
        <v>14</v>
      </c>
      <c r="C117" s="11">
        <f t="shared" si="6"/>
        <v>903</v>
      </c>
      <c r="D117" s="11">
        <f t="shared" si="7"/>
        <v>12446</v>
      </c>
      <c r="E117" s="11">
        <f t="shared" si="8"/>
        <v>63.5</v>
      </c>
      <c r="F117" s="11">
        <f t="shared" si="9"/>
        <v>195.58</v>
      </c>
      <c r="G117" s="11">
        <f t="shared" si="10"/>
        <v>180.6</v>
      </c>
      <c r="H117" s="11">
        <f t="shared" si="11"/>
        <v>890.98121471138973</v>
      </c>
    </row>
    <row r="118" spans="1:8" x14ac:dyDescent="0.2">
      <c r="A118" s="11">
        <v>399</v>
      </c>
      <c r="B118" s="11">
        <v>75</v>
      </c>
      <c r="C118" s="11">
        <f t="shared" si="6"/>
        <v>474</v>
      </c>
      <c r="D118" s="11">
        <f t="shared" si="7"/>
        <v>29925</v>
      </c>
      <c r="E118" s="11">
        <f t="shared" si="8"/>
        <v>5.32</v>
      </c>
      <c r="F118" s="11">
        <f t="shared" si="9"/>
        <v>87.78</v>
      </c>
      <c r="G118" s="11">
        <f t="shared" si="10"/>
        <v>94.8</v>
      </c>
      <c r="H118" s="11">
        <f t="shared" si="11"/>
        <v>398.22443672918115</v>
      </c>
    </row>
    <row r="119" spans="1:8" x14ac:dyDescent="0.2">
      <c r="A119" s="11">
        <v>454</v>
      </c>
      <c r="B119" s="11">
        <v>15</v>
      </c>
      <c r="C119" s="11">
        <f t="shared" si="6"/>
        <v>469</v>
      </c>
      <c r="D119" s="11">
        <f t="shared" si="7"/>
        <v>6810</v>
      </c>
      <c r="E119" s="11">
        <f t="shared" si="8"/>
        <v>30.266666666666666</v>
      </c>
      <c r="F119" s="11">
        <f t="shared" si="9"/>
        <v>99.88</v>
      </c>
      <c r="G119" s="11">
        <f t="shared" si="10"/>
        <v>93.8</v>
      </c>
      <c r="H119" s="11">
        <f t="shared" si="11"/>
        <v>455.30057568031424</v>
      </c>
    </row>
    <row r="120" spans="1:8" x14ac:dyDescent="0.2">
      <c r="A120" s="11">
        <v>95</v>
      </c>
      <c r="B120" s="11">
        <v>2</v>
      </c>
      <c r="C120" s="11">
        <f t="shared" si="6"/>
        <v>97</v>
      </c>
      <c r="D120" s="11">
        <f t="shared" si="7"/>
        <v>190</v>
      </c>
      <c r="E120" s="11">
        <f t="shared" si="8"/>
        <v>47.5</v>
      </c>
      <c r="F120" s="11">
        <f t="shared" si="9"/>
        <v>20.9</v>
      </c>
      <c r="G120" s="11">
        <f t="shared" si="10"/>
        <v>19.399999999999999</v>
      </c>
      <c r="H120" s="11">
        <f t="shared" si="11"/>
        <v>96.818594853651362</v>
      </c>
    </row>
    <row r="121" spans="1:8" x14ac:dyDescent="0.2">
      <c r="A121" s="11">
        <v>875</v>
      </c>
      <c r="B121" s="11">
        <v>5</v>
      </c>
      <c r="C121" s="11">
        <f t="shared" si="6"/>
        <v>880</v>
      </c>
      <c r="D121" s="11">
        <f t="shared" si="7"/>
        <v>4375</v>
      </c>
      <c r="E121" s="11">
        <f t="shared" si="8"/>
        <v>175</v>
      </c>
      <c r="F121" s="11">
        <f t="shared" si="9"/>
        <v>192.5</v>
      </c>
      <c r="G121" s="11">
        <f t="shared" si="10"/>
        <v>176</v>
      </c>
      <c r="H121" s="11">
        <f t="shared" si="11"/>
        <v>873.08215145067368</v>
      </c>
    </row>
    <row r="122" spans="1:8" x14ac:dyDescent="0.2">
      <c r="A122" s="11">
        <v>47</v>
      </c>
      <c r="B122" s="11">
        <v>4</v>
      </c>
      <c r="C122" s="11">
        <f t="shared" si="6"/>
        <v>51</v>
      </c>
      <c r="D122" s="11">
        <f t="shared" si="7"/>
        <v>188</v>
      </c>
      <c r="E122" s="11">
        <f t="shared" si="8"/>
        <v>11.75</v>
      </c>
      <c r="F122" s="11">
        <f t="shared" si="9"/>
        <v>10.34</v>
      </c>
      <c r="G122" s="11">
        <f t="shared" si="10"/>
        <v>10.199999999999999</v>
      </c>
      <c r="H122" s="11">
        <f t="shared" si="11"/>
        <v>45.486395009384147</v>
      </c>
    </row>
    <row r="123" spans="1:8" x14ac:dyDescent="0.2">
      <c r="A123" s="11">
        <v>61</v>
      </c>
      <c r="B123" s="11">
        <v>24</v>
      </c>
      <c r="C123" s="11">
        <f t="shared" si="6"/>
        <v>85</v>
      </c>
      <c r="D123" s="11">
        <f t="shared" si="7"/>
        <v>1464</v>
      </c>
      <c r="E123" s="11">
        <f t="shared" si="8"/>
        <v>2.5416666666666665</v>
      </c>
      <c r="F123" s="11">
        <f t="shared" si="9"/>
        <v>13.42</v>
      </c>
      <c r="G123" s="11">
        <f t="shared" si="10"/>
        <v>17</v>
      </c>
      <c r="H123" s="11">
        <f t="shared" si="11"/>
        <v>59.188843275986756</v>
      </c>
    </row>
    <row r="124" spans="1:8" x14ac:dyDescent="0.2">
      <c r="A124" s="11">
        <v>554</v>
      </c>
      <c r="B124" s="11">
        <v>544</v>
      </c>
      <c r="C124" s="11">
        <f t="shared" si="6"/>
        <v>1098</v>
      </c>
      <c r="D124" s="11">
        <f t="shared" si="7"/>
        <v>301376</v>
      </c>
      <c r="E124" s="11">
        <f t="shared" si="8"/>
        <v>1.0183823529411764</v>
      </c>
      <c r="F124" s="11">
        <f t="shared" si="9"/>
        <v>121.88</v>
      </c>
      <c r="G124" s="11">
        <f t="shared" si="10"/>
        <v>219.6</v>
      </c>
      <c r="H124" s="11">
        <f t="shared" si="11"/>
        <v>553.03331131366303</v>
      </c>
    </row>
    <row r="125" spans="1:8" x14ac:dyDescent="0.2">
      <c r="A125" s="11">
        <v>54</v>
      </c>
      <c r="B125" s="11">
        <v>245</v>
      </c>
      <c r="C125" s="11">
        <f t="shared" si="6"/>
        <v>299</v>
      </c>
      <c r="D125" s="11">
        <f t="shared" si="7"/>
        <v>13230</v>
      </c>
      <c r="E125" s="11">
        <f t="shared" si="8"/>
        <v>0.22040816326530613</v>
      </c>
      <c r="F125" s="11">
        <f t="shared" si="9"/>
        <v>11.88</v>
      </c>
      <c r="G125" s="11">
        <f t="shared" si="10"/>
        <v>59.8</v>
      </c>
      <c r="H125" s="11">
        <f t="shared" si="11"/>
        <v>53.911574873542882</v>
      </c>
    </row>
    <row r="126" spans="1:8" x14ac:dyDescent="0.2">
      <c r="A126" s="11">
        <v>754</v>
      </c>
      <c r="B126" s="11">
        <v>154</v>
      </c>
      <c r="C126" s="11">
        <f t="shared" si="6"/>
        <v>908</v>
      </c>
      <c r="D126" s="11">
        <f t="shared" si="7"/>
        <v>116116</v>
      </c>
      <c r="E126" s="11">
        <f t="shared" si="8"/>
        <v>4.8961038961038961</v>
      </c>
      <c r="F126" s="11">
        <f t="shared" si="9"/>
        <v>165.88</v>
      </c>
      <c r="G126" s="11">
        <f t="shared" si="10"/>
        <v>181.6</v>
      </c>
      <c r="H126" s="11">
        <f t="shared" si="11"/>
        <v>753.87615932548783</v>
      </c>
    </row>
    <row r="127" spans="1:8" x14ac:dyDescent="0.2">
      <c r="A127" s="11">
        <v>64</v>
      </c>
      <c r="B127" s="11">
        <v>24</v>
      </c>
      <c r="C127" s="11">
        <f t="shared" si="6"/>
        <v>88</v>
      </c>
      <c r="D127" s="11">
        <f t="shared" si="7"/>
        <v>1536</v>
      </c>
      <c r="E127" s="11">
        <f t="shared" si="8"/>
        <v>2.6666666666666665</v>
      </c>
      <c r="F127" s="11">
        <f t="shared" si="9"/>
        <v>14.08</v>
      </c>
      <c r="G127" s="11">
        <f t="shared" si="10"/>
        <v>17.600000000000001</v>
      </c>
      <c r="H127" s="11">
        <f t="shared" si="11"/>
        <v>62.188843275986756</v>
      </c>
    </row>
    <row r="128" spans="1:8" x14ac:dyDescent="0.2">
      <c r="A128" s="11">
        <v>132</v>
      </c>
      <c r="B128" s="11">
        <v>1</v>
      </c>
      <c r="C128" s="11">
        <f t="shared" si="6"/>
        <v>133</v>
      </c>
      <c r="D128" s="11">
        <f t="shared" si="7"/>
        <v>132</v>
      </c>
      <c r="E128" s="11">
        <f t="shared" si="8"/>
        <v>132</v>
      </c>
      <c r="F128" s="11">
        <f t="shared" si="9"/>
        <v>29.04</v>
      </c>
      <c r="G128" s="11">
        <f t="shared" si="10"/>
        <v>26.6</v>
      </c>
      <c r="H128" s="11">
        <f t="shared" si="11"/>
        <v>133.6829419696158</v>
      </c>
    </row>
    <row r="129" spans="1:8" x14ac:dyDescent="0.2">
      <c r="A129" s="11">
        <v>558</v>
      </c>
      <c r="B129" s="11">
        <v>5</v>
      </c>
      <c r="C129" s="11">
        <f t="shared" si="6"/>
        <v>563</v>
      </c>
      <c r="D129" s="11">
        <f t="shared" si="7"/>
        <v>2790</v>
      </c>
      <c r="E129" s="11">
        <f t="shared" si="8"/>
        <v>111.6</v>
      </c>
      <c r="F129" s="11">
        <f t="shared" si="9"/>
        <v>122.76</v>
      </c>
      <c r="G129" s="11">
        <f t="shared" si="10"/>
        <v>112.6</v>
      </c>
      <c r="H129" s="11">
        <f t="shared" si="11"/>
        <v>556.08215145067368</v>
      </c>
    </row>
    <row r="130" spans="1:8" x14ac:dyDescent="0.2">
      <c r="A130" s="11">
        <v>11</v>
      </c>
      <c r="B130" s="11">
        <v>54</v>
      </c>
      <c r="C130" s="11">
        <f t="shared" ref="C130:C193" si="12">A130+B130</f>
        <v>65</v>
      </c>
      <c r="D130" s="11">
        <f t="shared" ref="D130:D193" si="13">A130*B130</f>
        <v>594</v>
      </c>
      <c r="E130" s="11">
        <f t="shared" ref="E130:E193" si="14">A130/B130</f>
        <v>0.20370370370370369</v>
      </c>
      <c r="F130" s="11">
        <f t="shared" ref="F130:F193" si="15">0.22*A130</f>
        <v>2.42</v>
      </c>
      <c r="G130" s="11">
        <f t="shared" ref="G130:G193" si="16">C130/5</f>
        <v>13</v>
      </c>
      <c r="H130" s="11">
        <f t="shared" ref="H130:H193" si="17">A130+2*SIN(B130)</f>
        <v>9.8824219022967679</v>
      </c>
    </row>
    <row r="131" spans="1:8" x14ac:dyDescent="0.2">
      <c r="A131" s="11">
        <v>131</v>
      </c>
      <c r="B131" s="11">
        <v>54</v>
      </c>
      <c r="C131" s="11">
        <f t="shared" si="12"/>
        <v>185</v>
      </c>
      <c r="D131" s="11">
        <f t="shared" si="13"/>
        <v>7074</v>
      </c>
      <c r="E131" s="11">
        <f t="shared" si="14"/>
        <v>2.425925925925926</v>
      </c>
      <c r="F131" s="11">
        <f t="shared" si="15"/>
        <v>28.82</v>
      </c>
      <c r="G131" s="11">
        <f t="shared" si="16"/>
        <v>37</v>
      </c>
      <c r="H131" s="11">
        <f t="shared" si="17"/>
        <v>129.88242190229676</v>
      </c>
    </row>
    <row r="132" spans="1:8" x14ac:dyDescent="0.2">
      <c r="A132" s="11">
        <v>543</v>
      </c>
      <c r="B132" s="11">
        <v>466</v>
      </c>
      <c r="C132" s="11">
        <f t="shared" si="12"/>
        <v>1009</v>
      </c>
      <c r="D132" s="11">
        <f t="shared" si="13"/>
        <v>253038</v>
      </c>
      <c r="E132" s="11">
        <f t="shared" si="14"/>
        <v>1.1652360515021458</v>
      </c>
      <c r="F132" s="11">
        <f t="shared" si="15"/>
        <v>119.46</v>
      </c>
      <c r="G132" s="11">
        <f t="shared" si="16"/>
        <v>201.8</v>
      </c>
      <c r="H132" s="11">
        <f t="shared" si="17"/>
        <v>544.72913319418274</v>
      </c>
    </row>
    <row r="133" spans="1:8" x14ac:dyDescent="0.2">
      <c r="A133" s="11">
        <v>2147</v>
      </c>
      <c r="B133" s="11">
        <v>45</v>
      </c>
      <c r="C133" s="11">
        <f t="shared" si="12"/>
        <v>2192</v>
      </c>
      <c r="D133" s="11">
        <f t="shared" si="13"/>
        <v>96615</v>
      </c>
      <c r="E133" s="11">
        <f t="shared" si="14"/>
        <v>47.711111111111109</v>
      </c>
      <c r="F133" s="11">
        <f t="shared" si="15"/>
        <v>472.34</v>
      </c>
      <c r="G133" s="11">
        <f t="shared" si="16"/>
        <v>438.4</v>
      </c>
      <c r="H133" s="11">
        <f t="shared" si="17"/>
        <v>2148.7018070490681</v>
      </c>
    </row>
    <row r="134" spans="1:8" x14ac:dyDescent="0.2">
      <c r="A134" s="11">
        <v>555</v>
      </c>
      <c r="B134" s="11">
        <v>684</v>
      </c>
      <c r="C134" s="11">
        <f t="shared" si="12"/>
        <v>1239</v>
      </c>
      <c r="D134" s="11">
        <f t="shared" si="13"/>
        <v>379620</v>
      </c>
      <c r="E134" s="11">
        <f t="shared" si="14"/>
        <v>0.81140350877192979</v>
      </c>
      <c r="F134" s="11">
        <f t="shared" si="15"/>
        <v>122.1</v>
      </c>
      <c r="G134" s="11">
        <f t="shared" si="16"/>
        <v>247.8</v>
      </c>
      <c r="H134" s="11">
        <f t="shared" si="17"/>
        <v>553.47496110567101</v>
      </c>
    </row>
    <row r="135" spans="1:8" x14ac:dyDescent="0.2">
      <c r="A135" s="11">
        <v>1556</v>
      </c>
      <c r="B135" s="11">
        <v>84</v>
      </c>
      <c r="C135" s="11">
        <f t="shared" si="12"/>
        <v>1640</v>
      </c>
      <c r="D135" s="11">
        <f t="shared" si="13"/>
        <v>130704</v>
      </c>
      <c r="E135" s="11">
        <f t="shared" si="14"/>
        <v>18.523809523809526</v>
      </c>
      <c r="F135" s="11">
        <f t="shared" si="15"/>
        <v>342.32</v>
      </c>
      <c r="G135" s="11">
        <f t="shared" si="16"/>
        <v>328</v>
      </c>
      <c r="H135" s="11">
        <f t="shared" si="17"/>
        <v>1557.4663806401466</v>
      </c>
    </row>
    <row r="136" spans="1:8" x14ac:dyDescent="0.2">
      <c r="A136" s="11">
        <v>5468</v>
      </c>
      <c r="B136" s="11">
        <v>14</v>
      </c>
      <c r="C136" s="11">
        <f t="shared" si="12"/>
        <v>5482</v>
      </c>
      <c r="D136" s="11">
        <f t="shared" si="13"/>
        <v>76552</v>
      </c>
      <c r="E136" s="11">
        <f t="shared" si="14"/>
        <v>390.57142857142856</v>
      </c>
      <c r="F136" s="11">
        <f t="shared" si="15"/>
        <v>1202.96</v>
      </c>
      <c r="G136" s="11">
        <f t="shared" si="16"/>
        <v>1096.4000000000001</v>
      </c>
      <c r="H136" s="11">
        <f t="shared" si="17"/>
        <v>5469.9812147113898</v>
      </c>
    </row>
    <row r="137" spans="1:8" x14ac:dyDescent="0.2">
      <c r="A137" s="11">
        <v>846</v>
      </c>
      <c r="B137" s="11">
        <v>35</v>
      </c>
      <c r="C137" s="11">
        <f t="shared" si="12"/>
        <v>881</v>
      </c>
      <c r="D137" s="11">
        <f t="shared" si="13"/>
        <v>29610</v>
      </c>
      <c r="E137" s="11">
        <f t="shared" si="14"/>
        <v>24.171428571428571</v>
      </c>
      <c r="F137" s="11">
        <f t="shared" si="15"/>
        <v>186.12</v>
      </c>
      <c r="G137" s="11">
        <f t="shared" si="16"/>
        <v>176.2</v>
      </c>
      <c r="H137" s="11">
        <f t="shared" si="17"/>
        <v>845.1436346610077</v>
      </c>
    </row>
    <row r="138" spans="1:8" x14ac:dyDescent="0.2">
      <c r="A138" s="11">
        <v>211</v>
      </c>
      <c r="B138" s="11">
        <v>74</v>
      </c>
      <c r="C138" s="11">
        <f t="shared" si="12"/>
        <v>285</v>
      </c>
      <c r="D138" s="11">
        <f t="shared" si="13"/>
        <v>15614</v>
      </c>
      <c r="E138" s="11">
        <f t="shared" si="14"/>
        <v>2.8513513513513513</v>
      </c>
      <c r="F138" s="11">
        <f t="shared" si="15"/>
        <v>46.42</v>
      </c>
      <c r="G138" s="11">
        <f t="shared" si="16"/>
        <v>57</v>
      </c>
      <c r="H138" s="11">
        <f t="shared" si="17"/>
        <v>209.02970747906352</v>
      </c>
    </row>
    <row r="139" spans="1:8" x14ac:dyDescent="0.2">
      <c r="A139" s="11">
        <v>257</v>
      </c>
      <c r="B139" s="11">
        <v>44</v>
      </c>
      <c r="C139" s="11">
        <f t="shared" si="12"/>
        <v>301</v>
      </c>
      <c r="D139" s="11">
        <f t="shared" si="13"/>
        <v>11308</v>
      </c>
      <c r="E139" s="11">
        <f t="shared" si="14"/>
        <v>5.8409090909090908</v>
      </c>
      <c r="F139" s="11">
        <f t="shared" si="15"/>
        <v>56.54</v>
      </c>
      <c r="G139" s="11">
        <f t="shared" si="16"/>
        <v>60.2</v>
      </c>
      <c r="H139" s="11">
        <f t="shared" si="17"/>
        <v>257.03540385021086</v>
      </c>
    </row>
    <row r="140" spans="1:8" x14ac:dyDescent="0.2">
      <c r="A140" s="11">
        <v>445</v>
      </c>
      <c r="B140" s="11">
        <v>214</v>
      </c>
      <c r="C140" s="11">
        <f t="shared" si="12"/>
        <v>659</v>
      </c>
      <c r="D140" s="11">
        <f t="shared" si="13"/>
        <v>95230</v>
      </c>
      <c r="E140" s="11">
        <f t="shared" si="14"/>
        <v>2.0794392523364484</v>
      </c>
      <c r="F140" s="11">
        <f t="shared" si="15"/>
        <v>97.9</v>
      </c>
      <c r="G140" s="11">
        <f t="shared" si="16"/>
        <v>131.80000000000001</v>
      </c>
      <c r="H140" s="11">
        <f t="shared" si="17"/>
        <v>445.72639890275275</v>
      </c>
    </row>
    <row r="141" spans="1:8" x14ac:dyDescent="0.2">
      <c r="A141" s="11">
        <v>54</v>
      </c>
      <c r="B141" s="11">
        <v>14</v>
      </c>
      <c r="C141" s="11">
        <f t="shared" si="12"/>
        <v>68</v>
      </c>
      <c r="D141" s="11">
        <f t="shared" si="13"/>
        <v>756</v>
      </c>
      <c r="E141" s="11">
        <f t="shared" si="14"/>
        <v>3.8571428571428572</v>
      </c>
      <c r="F141" s="11">
        <f t="shared" si="15"/>
        <v>11.88</v>
      </c>
      <c r="G141" s="11">
        <f t="shared" si="16"/>
        <v>13.6</v>
      </c>
      <c r="H141" s="11">
        <f t="shared" si="17"/>
        <v>55.98121471138974</v>
      </c>
    </row>
    <row r="142" spans="1:8" x14ac:dyDescent="0.2">
      <c r="A142" s="11">
        <v>445</v>
      </c>
      <c r="B142" s="11">
        <v>75</v>
      </c>
      <c r="C142" s="11">
        <f t="shared" si="12"/>
        <v>520</v>
      </c>
      <c r="D142" s="11">
        <f t="shared" si="13"/>
        <v>33375</v>
      </c>
      <c r="E142" s="11">
        <f t="shared" si="14"/>
        <v>5.9333333333333336</v>
      </c>
      <c r="F142" s="11">
        <f t="shared" si="15"/>
        <v>97.9</v>
      </c>
      <c r="G142" s="11">
        <f t="shared" si="16"/>
        <v>104</v>
      </c>
      <c r="H142" s="11">
        <f t="shared" si="17"/>
        <v>444.22443672918115</v>
      </c>
    </row>
    <row r="143" spans="1:8" x14ac:dyDescent="0.2">
      <c r="A143" s="11">
        <v>12</v>
      </c>
      <c r="B143" s="11">
        <v>15</v>
      </c>
      <c r="C143" s="11">
        <f t="shared" si="12"/>
        <v>27</v>
      </c>
      <c r="D143" s="11">
        <f t="shared" si="13"/>
        <v>180</v>
      </c>
      <c r="E143" s="11">
        <f t="shared" si="14"/>
        <v>0.8</v>
      </c>
      <c r="F143" s="11">
        <f t="shared" si="15"/>
        <v>2.64</v>
      </c>
      <c r="G143" s="11">
        <f t="shared" si="16"/>
        <v>5.4</v>
      </c>
      <c r="H143" s="11">
        <f t="shared" si="17"/>
        <v>13.300575680314234</v>
      </c>
    </row>
    <row r="144" spans="1:8" x14ac:dyDescent="0.2">
      <c r="A144" s="11">
        <v>231</v>
      </c>
      <c r="B144" s="11">
        <v>2</v>
      </c>
      <c r="C144" s="11">
        <f t="shared" si="12"/>
        <v>233</v>
      </c>
      <c r="D144" s="11">
        <f t="shared" si="13"/>
        <v>462</v>
      </c>
      <c r="E144" s="11">
        <f t="shared" si="14"/>
        <v>115.5</v>
      </c>
      <c r="F144" s="11">
        <f t="shared" si="15"/>
        <v>50.82</v>
      </c>
      <c r="G144" s="11">
        <f t="shared" si="16"/>
        <v>46.6</v>
      </c>
      <c r="H144" s="11">
        <f t="shared" si="17"/>
        <v>232.81859485365138</v>
      </c>
    </row>
    <row r="145" spans="1:8" x14ac:dyDescent="0.2">
      <c r="A145" s="11">
        <v>321</v>
      </c>
      <c r="B145" s="11">
        <v>45</v>
      </c>
      <c r="C145" s="11">
        <f t="shared" si="12"/>
        <v>366</v>
      </c>
      <c r="D145" s="11">
        <f t="shared" si="13"/>
        <v>14445</v>
      </c>
      <c r="E145" s="11">
        <f t="shared" si="14"/>
        <v>7.1333333333333337</v>
      </c>
      <c r="F145" s="11">
        <f t="shared" si="15"/>
        <v>70.62</v>
      </c>
      <c r="G145" s="11">
        <f t="shared" si="16"/>
        <v>73.2</v>
      </c>
      <c r="H145" s="11">
        <f t="shared" si="17"/>
        <v>322.70180704906824</v>
      </c>
    </row>
    <row r="146" spans="1:8" x14ac:dyDescent="0.2">
      <c r="A146" s="11">
        <v>24</v>
      </c>
      <c r="B146" s="11">
        <v>4</v>
      </c>
      <c r="C146" s="11">
        <f t="shared" si="12"/>
        <v>28</v>
      </c>
      <c r="D146" s="11">
        <f t="shared" si="13"/>
        <v>96</v>
      </c>
      <c r="E146" s="11">
        <f t="shared" si="14"/>
        <v>6</v>
      </c>
      <c r="F146" s="11">
        <f t="shared" si="15"/>
        <v>5.28</v>
      </c>
      <c r="G146" s="11">
        <f t="shared" si="16"/>
        <v>5.6</v>
      </c>
      <c r="H146" s="11">
        <f t="shared" si="17"/>
        <v>22.486395009384143</v>
      </c>
    </row>
    <row r="147" spans="1:8" x14ac:dyDescent="0.2">
      <c r="A147" s="11">
        <v>21856</v>
      </c>
      <c r="B147" s="11">
        <v>24</v>
      </c>
      <c r="C147" s="11">
        <f t="shared" si="12"/>
        <v>21880</v>
      </c>
      <c r="D147" s="11">
        <f t="shared" si="13"/>
        <v>524544</v>
      </c>
      <c r="E147" s="11">
        <f t="shared" si="14"/>
        <v>910.66666666666663</v>
      </c>
      <c r="F147" s="11">
        <f t="shared" si="15"/>
        <v>4808.32</v>
      </c>
      <c r="G147" s="11">
        <f t="shared" si="16"/>
        <v>4376</v>
      </c>
      <c r="H147" s="11">
        <f t="shared" si="17"/>
        <v>21854.188843275988</v>
      </c>
    </row>
    <row r="148" spans="1:8" x14ac:dyDescent="0.2">
      <c r="A148" s="11">
        <v>215</v>
      </c>
      <c r="B148" s="11">
        <v>544</v>
      </c>
      <c r="C148" s="11">
        <f t="shared" si="12"/>
        <v>759</v>
      </c>
      <c r="D148" s="11">
        <f t="shared" si="13"/>
        <v>116960</v>
      </c>
      <c r="E148" s="11">
        <f t="shared" si="14"/>
        <v>0.3952205882352941</v>
      </c>
      <c r="F148" s="11">
        <f t="shared" si="15"/>
        <v>47.3</v>
      </c>
      <c r="G148" s="11">
        <f t="shared" si="16"/>
        <v>151.80000000000001</v>
      </c>
      <c r="H148" s="11">
        <f t="shared" si="17"/>
        <v>214.03331131366303</v>
      </c>
    </row>
    <row r="149" spans="1:8" x14ac:dyDescent="0.2">
      <c r="A149" s="11">
        <v>26</v>
      </c>
      <c r="B149" s="11">
        <v>245</v>
      </c>
      <c r="C149" s="11">
        <f t="shared" si="12"/>
        <v>271</v>
      </c>
      <c r="D149" s="11">
        <f t="shared" si="13"/>
        <v>6370</v>
      </c>
      <c r="E149" s="11">
        <f t="shared" si="14"/>
        <v>0.10612244897959183</v>
      </c>
      <c r="F149" s="11">
        <f t="shared" si="15"/>
        <v>5.72</v>
      </c>
      <c r="G149" s="11">
        <f t="shared" si="16"/>
        <v>54.2</v>
      </c>
      <c r="H149" s="11">
        <f t="shared" si="17"/>
        <v>25.911574873542882</v>
      </c>
    </row>
    <row r="150" spans="1:8" x14ac:dyDescent="0.2">
      <c r="A150" s="11">
        <v>489</v>
      </c>
      <c r="B150" s="11">
        <v>154</v>
      </c>
      <c r="C150" s="11">
        <f t="shared" si="12"/>
        <v>643</v>
      </c>
      <c r="D150" s="11">
        <f t="shared" si="13"/>
        <v>75306</v>
      </c>
      <c r="E150" s="11">
        <f t="shared" si="14"/>
        <v>3.1753246753246751</v>
      </c>
      <c r="F150" s="11">
        <f t="shared" si="15"/>
        <v>107.58</v>
      </c>
      <c r="G150" s="11">
        <f t="shared" si="16"/>
        <v>128.6</v>
      </c>
      <c r="H150" s="11">
        <f t="shared" si="17"/>
        <v>488.87615932548789</v>
      </c>
    </row>
    <row r="151" spans="1:8" x14ac:dyDescent="0.2">
      <c r="A151" s="11">
        <v>864</v>
      </c>
      <c r="B151" s="11">
        <v>24</v>
      </c>
      <c r="C151" s="11">
        <f t="shared" si="12"/>
        <v>888</v>
      </c>
      <c r="D151" s="11">
        <f t="shared" si="13"/>
        <v>20736</v>
      </c>
      <c r="E151" s="11">
        <f t="shared" si="14"/>
        <v>36</v>
      </c>
      <c r="F151" s="11">
        <f t="shared" si="15"/>
        <v>190.08</v>
      </c>
      <c r="G151" s="11">
        <f t="shared" si="16"/>
        <v>177.6</v>
      </c>
      <c r="H151" s="11">
        <f t="shared" si="17"/>
        <v>862.18884327598676</v>
      </c>
    </row>
    <row r="152" spans="1:8" x14ac:dyDescent="0.2">
      <c r="A152" s="11">
        <v>34</v>
      </c>
      <c r="B152" s="11">
        <v>1</v>
      </c>
      <c r="C152" s="11">
        <f t="shared" si="12"/>
        <v>35</v>
      </c>
      <c r="D152" s="11">
        <f t="shared" si="13"/>
        <v>34</v>
      </c>
      <c r="E152" s="11">
        <f t="shared" si="14"/>
        <v>34</v>
      </c>
      <c r="F152" s="11">
        <f t="shared" si="15"/>
        <v>7.48</v>
      </c>
      <c r="G152" s="11">
        <f t="shared" si="16"/>
        <v>7</v>
      </c>
      <c r="H152" s="11">
        <f t="shared" si="17"/>
        <v>35.68294196961579</v>
      </c>
    </row>
    <row r="153" spans="1:8" x14ac:dyDescent="0.2">
      <c r="A153" s="11">
        <v>6546</v>
      </c>
      <c r="B153" s="11">
        <v>5</v>
      </c>
      <c r="C153" s="11">
        <f t="shared" si="12"/>
        <v>6551</v>
      </c>
      <c r="D153" s="11">
        <f t="shared" si="13"/>
        <v>32730</v>
      </c>
      <c r="E153" s="11">
        <f t="shared" si="14"/>
        <v>1309.2</v>
      </c>
      <c r="F153" s="11">
        <f t="shared" si="15"/>
        <v>1440.1200000000001</v>
      </c>
      <c r="G153" s="11">
        <f t="shared" si="16"/>
        <v>1310.2</v>
      </c>
      <c r="H153" s="11">
        <f t="shared" si="17"/>
        <v>6544.0821514506733</v>
      </c>
    </row>
    <row r="154" spans="1:8" x14ac:dyDescent="0.2">
      <c r="A154" s="11">
        <v>2164</v>
      </c>
      <c r="B154" s="11">
        <v>54</v>
      </c>
      <c r="C154" s="11">
        <f t="shared" si="12"/>
        <v>2218</v>
      </c>
      <c r="D154" s="11">
        <f t="shared" si="13"/>
        <v>116856</v>
      </c>
      <c r="E154" s="11">
        <f t="shared" si="14"/>
        <v>40.074074074074076</v>
      </c>
      <c r="F154" s="11">
        <f t="shared" si="15"/>
        <v>476.08</v>
      </c>
      <c r="G154" s="11">
        <f t="shared" si="16"/>
        <v>443.6</v>
      </c>
      <c r="H154" s="11">
        <f t="shared" si="17"/>
        <v>2162.8824219022968</v>
      </c>
    </row>
    <row r="155" spans="1:8" x14ac:dyDescent="0.2">
      <c r="A155" s="11">
        <v>98</v>
      </c>
      <c r="B155" s="11">
        <v>125</v>
      </c>
      <c r="C155" s="11">
        <f t="shared" si="12"/>
        <v>223</v>
      </c>
      <c r="D155" s="11">
        <f t="shared" si="13"/>
        <v>12250</v>
      </c>
      <c r="E155" s="11">
        <f t="shared" si="14"/>
        <v>0.78400000000000003</v>
      </c>
      <c r="F155" s="11">
        <f t="shared" si="15"/>
        <v>21.56</v>
      </c>
      <c r="G155" s="11">
        <f t="shared" si="16"/>
        <v>44.6</v>
      </c>
      <c r="H155" s="11">
        <f t="shared" si="17"/>
        <v>96.767919081622694</v>
      </c>
    </row>
    <row r="156" spans="1:8" x14ac:dyDescent="0.2">
      <c r="A156" s="11">
        <v>65</v>
      </c>
      <c r="B156" s="11">
        <v>14</v>
      </c>
      <c r="C156" s="11">
        <f t="shared" si="12"/>
        <v>79</v>
      </c>
      <c r="D156" s="11">
        <f t="shared" si="13"/>
        <v>910</v>
      </c>
      <c r="E156" s="11">
        <f t="shared" si="14"/>
        <v>4.6428571428571432</v>
      </c>
      <c r="F156" s="11">
        <f t="shared" si="15"/>
        <v>14.3</v>
      </c>
      <c r="G156" s="11">
        <f t="shared" si="16"/>
        <v>15.8</v>
      </c>
      <c r="H156" s="11">
        <f t="shared" si="17"/>
        <v>66.98121471138974</v>
      </c>
    </row>
    <row r="157" spans="1:8" x14ac:dyDescent="0.2">
      <c r="A157" s="11">
        <v>35</v>
      </c>
      <c r="B157" s="11">
        <v>24</v>
      </c>
      <c r="C157" s="11">
        <f t="shared" si="12"/>
        <v>59</v>
      </c>
      <c r="D157" s="11">
        <f t="shared" si="13"/>
        <v>840</v>
      </c>
      <c r="E157" s="11">
        <f t="shared" si="14"/>
        <v>1.4583333333333333</v>
      </c>
      <c r="F157" s="11">
        <f t="shared" si="15"/>
        <v>7.7</v>
      </c>
      <c r="G157" s="11">
        <f t="shared" si="16"/>
        <v>11.8</v>
      </c>
      <c r="H157" s="11">
        <f t="shared" si="17"/>
        <v>33.188843275986756</v>
      </c>
    </row>
    <row r="158" spans="1:8" x14ac:dyDescent="0.2">
      <c r="A158" s="11">
        <v>84</v>
      </c>
      <c r="B158" s="11">
        <v>47</v>
      </c>
      <c r="C158" s="11">
        <f t="shared" si="12"/>
        <v>131</v>
      </c>
      <c r="D158" s="11">
        <f t="shared" si="13"/>
        <v>3948</v>
      </c>
      <c r="E158" s="11">
        <f t="shared" si="14"/>
        <v>1.7872340425531914</v>
      </c>
      <c r="F158" s="11">
        <f t="shared" si="15"/>
        <v>18.48</v>
      </c>
      <c r="G158" s="11">
        <f t="shared" si="16"/>
        <v>26.2</v>
      </c>
      <c r="H158" s="11">
        <f t="shared" si="17"/>
        <v>84.247146245490441</v>
      </c>
    </row>
    <row r="159" spans="1:8" x14ac:dyDescent="0.2">
      <c r="A159" s="11">
        <v>15</v>
      </c>
      <c r="B159" s="11">
        <v>74</v>
      </c>
      <c r="C159" s="11">
        <f t="shared" si="12"/>
        <v>89</v>
      </c>
      <c r="D159" s="11">
        <f t="shared" si="13"/>
        <v>1110</v>
      </c>
      <c r="E159" s="11">
        <f t="shared" si="14"/>
        <v>0.20270270270270271</v>
      </c>
      <c r="F159" s="11">
        <f t="shared" si="15"/>
        <v>3.3</v>
      </c>
      <c r="G159" s="11">
        <f t="shared" si="16"/>
        <v>17.8</v>
      </c>
      <c r="H159" s="11">
        <f t="shared" si="17"/>
        <v>13.029707479063505</v>
      </c>
    </row>
    <row r="160" spans="1:8" x14ac:dyDescent="0.2">
      <c r="A160" s="11">
        <v>67</v>
      </c>
      <c r="B160" s="11">
        <v>44</v>
      </c>
      <c r="C160" s="11">
        <f t="shared" si="12"/>
        <v>111</v>
      </c>
      <c r="D160" s="11">
        <f t="shared" si="13"/>
        <v>2948</v>
      </c>
      <c r="E160" s="11">
        <f t="shared" si="14"/>
        <v>1.5227272727272727</v>
      </c>
      <c r="F160" s="11">
        <f t="shared" si="15"/>
        <v>14.74</v>
      </c>
      <c r="G160" s="11">
        <f t="shared" si="16"/>
        <v>22.2</v>
      </c>
      <c r="H160" s="11">
        <f t="shared" si="17"/>
        <v>67.035403850210827</v>
      </c>
    </row>
    <row r="161" spans="1:8" x14ac:dyDescent="0.2">
      <c r="A161" s="11">
        <v>24</v>
      </c>
      <c r="B161" s="11">
        <v>4</v>
      </c>
      <c r="C161" s="11">
        <f t="shared" si="12"/>
        <v>28</v>
      </c>
      <c r="D161" s="11">
        <f t="shared" si="13"/>
        <v>96</v>
      </c>
      <c r="E161" s="11">
        <f t="shared" si="14"/>
        <v>6</v>
      </c>
      <c r="F161" s="11">
        <f t="shared" si="15"/>
        <v>5.28</v>
      </c>
      <c r="G161" s="11">
        <f t="shared" si="16"/>
        <v>5.6</v>
      </c>
      <c r="H161" s="11">
        <f t="shared" si="17"/>
        <v>22.486395009384143</v>
      </c>
    </row>
    <row r="162" spans="1:8" x14ac:dyDescent="0.2">
      <c r="A162" s="11">
        <v>21856</v>
      </c>
      <c r="B162" s="11">
        <v>24</v>
      </c>
      <c r="C162" s="11">
        <f t="shared" si="12"/>
        <v>21880</v>
      </c>
      <c r="D162" s="11">
        <f t="shared" si="13"/>
        <v>524544</v>
      </c>
      <c r="E162" s="11">
        <f t="shared" si="14"/>
        <v>910.66666666666663</v>
      </c>
      <c r="F162" s="11">
        <f t="shared" si="15"/>
        <v>4808.32</v>
      </c>
      <c r="G162" s="11">
        <f t="shared" si="16"/>
        <v>4376</v>
      </c>
      <c r="H162" s="11">
        <f t="shared" si="17"/>
        <v>21854.188843275988</v>
      </c>
    </row>
    <row r="163" spans="1:8" x14ac:dyDescent="0.2">
      <c r="A163" s="11">
        <v>215</v>
      </c>
      <c r="B163" s="11">
        <v>544</v>
      </c>
      <c r="C163" s="11">
        <f t="shared" si="12"/>
        <v>759</v>
      </c>
      <c r="D163" s="11">
        <f t="shared" si="13"/>
        <v>116960</v>
      </c>
      <c r="E163" s="11">
        <f t="shared" si="14"/>
        <v>0.3952205882352941</v>
      </c>
      <c r="F163" s="11">
        <f t="shared" si="15"/>
        <v>47.3</v>
      </c>
      <c r="G163" s="11">
        <f t="shared" si="16"/>
        <v>151.80000000000001</v>
      </c>
      <c r="H163" s="11">
        <f t="shared" si="17"/>
        <v>214.03331131366303</v>
      </c>
    </row>
    <row r="164" spans="1:8" x14ac:dyDescent="0.2">
      <c r="A164" s="11">
        <v>26</v>
      </c>
      <c r="B164" s="11">
        <v>245</v>
      </c>
      <c r="C164" s="11">
        <f t="shared" si="12"/>
        <v>271</v>
      </c>
      <c r="D164" s="11">
        <f t="shared" si="13"/>
        <v>6370</v>
      </c>
      <c r="E164" s="11">
        <f t="shared" si="14"/>
        <v>0.10612244897959183</v>
      </c>
      <c r="F164" s="11">
        <f t="shared" si="15"/>
        <v>5.72</v>
      </c>
      <c r="G164" s="11">
        <f t="shared" si="16"/>
        <v>54.2</v>
      </c>
      <c r="H164" s="11">
        <f t="shared" si="17"/>
        <v>25.911574873542882</v>
      </c>
    </row>
    <row r="165" spans="1:8" x14ac:dyDescent="0.2">
      <c r="A165" s="11">
        <v>489</v>
      </c>
      <c r="B165" s="11">
        <v>154</v>
      </c>
      <c r="C165" s="11">
        <f t="shared" si="12"/>
        <v>643</v>
      </c>
      <c r="D165" s="11">
        <f t="shared" si="13"/>
        <v>75306</v>
      </c>
      <c r="E165" s="11">
        <f t="shared" si="14"/>
        <v>3.1753246753246751</v>
      </c>
      <c r="F165" s="11">
        <f t="shared" si="15"/>
        <v>107.58</v>
      </c>
      <c r="G165" s="11">
        <f t="shared" si="16"/>
        <v>128.6</v>
      </c>
      <c r="H165" s="11">
        <f t="shared" si="17"/>
        <v>488.87615932548789</v>
      </c>
    </row>
    <row r="166" spans="1:8" x14ac:dyDescent="0.2">
      <c r="A166" s="11">
        <v>864</v>
      </c>
      <c r="B166" s="11">
        <v>24</v>
      </c>
      <c r="C166" s="11">
        <f t="shared" si="12"/>
        <v>888</v>
      </c>
      <c r="D166" s="11">
        <f t="shared" si="13"/>
        <v>20736</v>
      </c>
      <c r="E166" s="11">
        <f t="shared" si="14"/>
        <v>36</v>
      </c>
      <c r="F166" s="11">
        <f t="shared" si="15"/>
        <v>190.08</v>
      </c>
      <c r="G166" s="11">
        <f t="shared" si="16"/>
        <v>177.6</v>
      </c>
      <c r="H166" s="11">
        <f t="shared" si="17"/>
        <v>862.18884327598676</v>
      </c>
    </row>
    <row r="167" spans="1:8" x14ac:dyDescent="0.2">
      <c r="A167" s="11">
        <v>34</v>
      </c>
      <c r="B167" s="11">
        <v>1</v>
      </c>
      <c r="C167" s="11">
        <f t="shared" si="12"/>
        <v>35</v>
      </c>
      <c r="D167" s="11">
        <f t="shared" si="13"/>
        <v>34</v>
      </c>
      <c r="E167" s="11">
        <f t="shared" si="14"/>
        <v>34</v>
      </c>
      <c r="F167" s="11">
        <f t="shared" si="15"/>
        <v>7.48</v>
      </c>
      <c r="G167" s="11">
        <f t="shared" si="16"/>
        <v>7</v>
      </c>
      <c r="H167" s="11">
        <f t="shared" si="17"/>
        <v>35.68294196961579</v>
      </c>
    </row>
    <row r="168" spans="1:8" x14ac:dyDescent="0.2">
      <c r="A168" s="11">
        <v>6546</v>
      </c>
      <c r="B168" s="11">
        <v>5</v>
      </c>
      <c r="C168" s="11">
        <f t="shared" si="12"/>
        <v>6551</v>
      </c>
      <c r="D168" s="11">
        <f t="shared" si="13"/>
        <v>32730</v>
      </c>
      <c r="E168" s="11">
        <f t="shared" si="14"/>
        <v>1309.2</v>
      </c>
      <c r="F168" s="11">
        <f t="shared" si="15"/>
        <v>1440.1200000000001</v>
      </c>
      <c r="G168" s="11">
        <f t="shared" si="16"/>
        <v>1310.2</v>
      </c>
      <c r="H168" s="11">
        <f t="shared" si="17"/>
        <v>6544.0821514506733</v>
      </c>
    </row>
    <row r="169" spans="1:8" x14ac:dyDescent="0.2">
      <c r="A169" s="11">
        <v>2164</v>
      </c>
      <c r="B169" s="11">
        <v>54</v>
      </c>
      <c r="C169" s="11">
        <f t="shared" si="12"/>
        <v>2218</v>
      </c>
      <c r="D169" s="11">
        <f t="shared" si="13"/>
        <v>116856</v>
      </c>
      <c r="E169" s="11">
        <f t="shared" si="14"/>
        <v>40.074074074074076</v>
      </c>
      <c r="F169" s="11">
        <f t="shared" si="15"/>
        <v>476.08</v>
      </c>
      <c r="G169" s="11">
        <f t="shared" si="16"/>
        <v>443.6</v>
      </c>
      <c r="H169" s="11">
        <f t="shared" si="17"/>
        <v>2162.8824219022968</v>
      </c>
    </row>
    <row r="170" spans="1:8" x14ac:dyDescent="0.2">
      <c r="A170" s="11">
        <v>98</v>
      </c>
      <c r="B170" s="11">
        <v>125</v>
      </c>
      <c r="C170" s="11">
        <f t="shared" si="12"/>
        <v>223</v>
      </c>
      <c r="D170" s="11">
        <f t="shared" si="13"/>
        <v>12250</v>
      </c>
      <c r="E170" s="11">
        <f t="shared" si="14"/>
        <v>0.78400000000000003</v>
      </c>
      <c r="F170" s="11">
        <f t="shared" si="15"/>
        <v>21.56</v>
      </c>
      <c r="G170" s="11">
        <f t="shared" si="16"/>
        <v>44.6</v>
      </c>
      <c r="H170" s="11">
        <f t="shared" si="17"/>
        <v>96.767919081622694</v>
      </c>
    </row>
    <row r="171" spans="1:8" x14ac:dyDescent="0.2">
      <c r="A171" s="11">
        <v>65</v>
      </c>
      <c r="B171" s="11">
        <v>14</v>
      </c>
      <c r="C171" s="11">
        <f t="shared" si="12"/>
        <v>79</v>
      </c>
      <c r="D171" s="11">
        <f t="shared" si="13"/>
        <v>910</v>
      </c>
      <c r="E171" s="11">
        <f t="shared" si="14"/>
        <v>4.6428571428571432</v>
      </c>
      <c r="F171" s="11">
        <f t="shared" si="15"/>
        <v>14.3</v>
      </c>
      <c r="G171" s="11">
        <f t="shared" si="16"/>
        <v>15.8</v>
      </c>
      <c r="H171" s="11">
        <f t="shared" si="17"/>
        <v>66.98121471138974</v>
      </c>
    </row>
    <row r="172" spans="1:8" x14ac:dyDescent="0.2">
      <c r="A172" s="11">
        <v>35</v>
      </c>
      <c r="B172" s="11">
        <v>24</v>
      </c>
      <c r="C172" s="11">
        <f t="shared" si="12"/>
        <v>59</v>
      </c>
      <c r="D172" s="11">
        <f t="shared" si="13"/>
        <v>840</v>
      </c>
      <c r="E172" s="11">
        <f t="shared" si="14"/>
        <v>1.4583333333333333</v>
      </c>
      <c r="F172" s="11">
        <f t="shared" si="15"/>
        <v>7.7</v>
      </c>
      <c r="G172" s="11">
        <f t="shared" si="16"/>
        <v>11.8</v>
      </c>
      <c r="H172" s="11">
        <f t="shared" si="17"/>
        <v>33.188843275986756</v>
      </c>
    </row>
    <row r="173" spans="1:8" x14ac:dyDescent="0.2">
      <c r="A173" s="11">
        <v>84</v>
      </c>
      <c r="B173" s="11">
        <v>47</v>
      </c>
      <c r="C173" s="11">
        <f t="shared" si="12"/>
        <v>131</v>
      </c>
      <c r="D173" s="11">
        <f t="shared" si="13"/>
        <v>3948</v>
      </c>
      <c r="E173" s="11">
        <f t="shared" si="14"/>
        <v>1.7872340425531914</v>
      </c>
      <c r="F173" s="11">
        <f t="shared" si="15"/>
        <v>18.48</v>
      </c>
      <c r="G173" s="11">
        <f t="shared" si="16"/>
        <v>26.2</v>
      </c>
      <c r="H173" s="11">
        <f t="shared" si="17"/>
        <v>84.247146245490441</v>
      </c>
    </row>
    <row r="174" spans="1:8" x14ac:dyDescent="0.2">
      <c r="A174" s="11">
        <v>216</v>
      </c>
      <c r="B174" s="11">
        <v>54</v>
      </c>
      <c r="C174" s="11">
        <f t="shared" si="12"/>
        <v>270</v>
      </c>
      <c r="D174" s="11">
        <f t="shared" si="13"/>
        <v>11664</v>
      </c>
      <c r="E174" s="11">
        <f t="shared" si="14"/>
        <v>4</v>
      </c>
      <c r="F174" s="11">
        <f t="shared" si="15"/>
        <v>47.52</v>
      </c>
      <c r="G174" s="11">
        <f t="shared" si="16"/>
        <v>54</v>
      </c>
      <c r="H174" s="11">
        <f t="shared" si="17"/>
        <v>214.88242190229676</v>
      </c>
    </row>
    <row r="175" spans="1:8" x14ac:dyDescent="0.2">
      <c r="A175" s="11">
        <v>246</v>
      </c>
      <c r="B175" s="11">
        <v>466</v>
      </c>
      <c r="C175" s="11">
        <f t="shared" si="12"/>
        <v>712</v>
      </c>
      <c r="D175" s="11">
        <f t="shared" si="13"/>
        <v>114636</v>
      </c>
      <c r="E175" s="11">
        <f t="shared" si="14"/>
        <v>0.52789699570815452</v>
      </c>
      <c r="F175" s="11">
        <f t="shared" si="15"/>
        <v>54.12</v>
      </c>
      <c r="G175" s="11">
        <f t="shared" si="16"/>
        <v>142.4</v>
      </c>
      <c r="H175" s="11">
        <f t="shared" si="17"/>
        <v>247.72913319418268</v>
      </c>
    </row>
    <row r="176" spans="1:8" x14ac:dyDescent="0.2">
      <c r="A176" s="11">
        <v>248</v>
      </c>
      <c r="B176" s="11">
        <v>45</v>
      </c>
      <c r="C176" s="11">
        <f t="shared" si="12"/>
        <v>293</v>
      </c>
      <c r="D176" s="11">
        <f t="shared" si="13"/>
        <v>11160</v>
      </c>
      <c r="E176" s="11">
        <f t="shared" si="14"/>
        <v>5.5111111111111111</v>
      </c>
      <c r="F176" s="11">
        <f t="shared" si="15"/>
        <v>54.56</v>
      </c>
      <c r="G176" s="11">
        <f t="shared" si="16"/>
        <v>58.6</v>
      </c>
      <c r="H176" s="11">
        <f t="shared" si="17"/>
        <v>249.70180704906824</v>
      </c>
    </row>
    <row r="177" spans="1:8" x14ac:dyDescent="0.2">
      <c r="A177" s="11">
        <v>246</v>
      </c>
      <c r="B177" s="11">
        <v>684</v>
      </c>
      <c r="C177" s="11">
        <f t="shared" si="12"/>
        <v>930</v>
      </c>
      <c r="D177" s="11">
        <f t="shared" si="13"/>
        <v>168264</v>
      </c>
      <c r="E177" s="11">
        <f t="shared" si="14"/>
        <v>0.35964912280701755</v>
      </c>
      <c r="F177" s="11">
        <f t="shared" si="15"/>
        <v>54.12</v>
      </c>
      <c r="G177" s="11">
        <f t="shared" si="16"/>
        <v>186</v>
      </c>
      <c r="H177" s="11">
        <f t="shared" si="17"/>
        <v>244.47496110567104</v>
      </c>
    </row>
    <row r="178" spans="1:8" x14ac:dyDescent="0.2">
      <c r="A178" s="11">
        <v>248</v>
      </c>
      <c r="B178" s="11">
        <v>84</v>
      </c>
      <c r="C178" s="11">
        <f t="shared" si="12"/>
        <v>332</v>
      </c>
      <c r="D178" s="11">
        <f t="shared" si="13"/>
        <v>20832</v>
      </c>
      <c r="E178" s="11">
        <f t="shared" si="14"/>
        <v>2.9523809523809526</v>
      </c>
      <c r="F178" s="11">
        <f t="shared" si="15"/>
        <v>54.56</v>
      </c>
      <c r="G178" s="11">
        <f t="shared" si="16"/>
        <v>66.400000000000006</v>
      </c>
      <c r="H178" s="11">
        <f t="shared" si="17"/>
        <v>249.46638064014658</v>
      </c>
    </row>
    <row r="179" spans="1:8" x14ac:dyDescent="0.2">
      <c r="A179" s="11">
        <v>28</v>
      </c>
      <c r="B179" s="11">
        <v>14</v>
      </c>
      <c r="C179" s="11">
        <f t="shared" si="12"/>
        <v>42</v>
      </c>
      <c r="D179" s="11">
        <f t="shared" si="13"/>
        <v>392</v>
      </c>
      <c r="E179" s="11">
        <f t="shared" si="14"/>
        <v>2</v>
      </c>
      <c r="F179" s="11">
        <f t="shared" si="15"/>
        <v>6.16</v>
      </c>
      <c r="G179" s="11">
        <f t="shared" si="16"/>
        <v>8.4</v>
      </c>
      <c r="H179" s="11">
        <f t="shared" si="17"/>
        <v>29.98121471138974</v>
      </c>
    </row>
    <row r="180" spans="1:8" x14ac:dyDescent="0.2">
      <c r="A180" s="11">
        <v>25485</v>
      </c>
      <c r="B180" s="11">
        <v>35</v>
      </c>
      <c r="C180" s="11">
        <f t="shared" si="12"/>
        <v>25520</v>
      </c>
      <c r="D180" s="11">
        <f t="shared" si="13"/>
        <v>891975</v>
      </c>
      <c r="E180" s="11">
        <f t="shared" si="14"/>
        <v>728.14285714285711</v>
      </c>
      <c r="F180" s="11">
        <f t="shared" si="15"/>
        <v>5606.7</v>
      </c>
      <c r="G180" s="11">
        <f t="shared" si="16"/>
        <v>5104</v>
      </c>
      <c r="H180" s="11">
        <f t="shared" si="17"/>
        <v>25484.143634661006</v>
      </c>
    </row>
    <row r="181" spans="1:8" x14ac:dyDescent="0.2">
      <c r="A181" s="11">
        <v>95</v>
      </c>
      <c r="B181" s="11">
        <v>14</v>
      </c>
      <c r="C181" s="11">
        <f t="shared" si="12"/>
        <v>109</v>
      </c>
      <c r="D181" s="11">
        <f t="shared" si="13"/>
        <v>1330</v>
      </c>
      <c r="E181" s="11">
        <f t="shared" si="14"/>
        <v>6.7857142857142856</v>
      </c>
      <c r="F181" s="11">
        <f t="shared" si="15"/>
        <v>20.9</v>
      </c>
      <c r="G181" s="11">
        <f t="shared" si="16"/>
        <v>21.8</v>
      </c>
      <c r="H181" s="11">
        <f t="shared" si="17"/>
        <v>96.98121471138974</v>
      </c>
    </row>
    <row r="182" spans="1:8" x14ac:dyDescent="0.2">
      <c r="A182" s="11">
        <v>648</v>
      </c>
      <c r="B182" s="11">
        <v>24</v>
      </c>
      <c r="C182" s="11">
        <f t="shared" si="12"/>
        <v>672</v>
      </c>
      <c r="D182" s="11">
        <f t="shared" si="13"/>
        <v>15552</v>
      </c>
      <c r="E182" s="11">
        <f t="shared" si="14"/>
        <v>27</v>
      </c>
      <c r="F182" s="11">
        <f t="shared" si="15"/>
        <v>142.56</v>
      </c>
      <c r="G182" s="11">
        <f t="shared" si="16"/>
        <v>134.4</v>
      </c>
      <c r="H182" s="11">
        <f t="shared" si="17"/>
        <v>646.18884327598676</v>
      </c>
    </row>
    <row r="183" spans="1:8" x14ac:dyDescent="0.2">
      <c r="A183" s="11">
        <v>624</v>
      </c>
      <c r="B183" s="11">
        <v>47</v>
      </c>
      <c r="C183" s="11">
        <f t="shared" si="12"/>
        <v>671</v>
      </c>
      <c r="D183" s="11">
        <f t="shared" si="13"/>
        <v>29328</v>
      </c>
      <c r="E183" s="11">
        <f t="shared" si="14"/>
        <v>13.276595744680851</v>
      </c>
      <c r="F183" s="11">
        <f t="shared" si="15"/>
        <v>137.28</v>
      </c>
      <c r="G183" s="11">
        <f t="shared" si="16"/>
        <v>134.19999999999999</v>
      </c>
      <c r="H183" s="11">
        <f t="shared" si="17"/>
        <v>624.2471462454904</v>
      </c>
    </row>
    <row r="184" spans="1:8" x14ac:dyDescent="0.2">
      <c r="A184" s="11">
        <v>6565</v>
      </c>
      <c r="B184" s="11">
        <v>74</v>
      </c>
      <c r="C184" s="11">
        <f t="shared" si="12"/>
        <v>6639</v>
      </c>
      <c r="D184" s="11">
        <f t="shared" si="13"/>
        <v>485810</v>
      </c>
      <c r="E184" s="11">
        <f t="shared" si="14"/>
        <v>88.71621621621621</v>
      </c>
      <c r="F184" s="11">
        <f t="shared" si="15"/>
        <v>1444.3</v>
      </c>
      <c r="G184" s="11">
        <f t="shared" si="16"/>
        <v>1327.8</v>
      </c>
      <c r="H184" s="11">
        <f t="shared" si="17"/>
        <v>6563.0297074790633</v>
      </c>
    </row>
    <row r="185" spans="1:8" x14ac:dyDescent="0.2">
      <c r="A185" s="11">
        <v>656</v>
      </c>
      <c r="B185" s="11">
        <v>44</v>
      </c>
      <c r="C185" s="11">
        <f t="shared" si="12"/>
        <v>700</v>
      </c>
      <c r="D185" s="11">
        <f t="shared" si="13"/>
        <v>28864</v>
      </c>
      <c r="E185" s="11">
        <f t="shared" si="14"/>
        <v>14.909090909090908</v>
      </c>
      <c r="F185" s="11">
        <f t="shared" si="15"/>
        <v>144.32</v>
      </c>
      <c r="G185" s="11">
        <f t="shared" si="16"/>
        <v>140</v>
      </c>
      <c r="H185" s="11">
        <f t="shared" si="17"/>
        <v>656.03540385021086</v>
      </c>
    </row>
    <row r="186" spans="1:8" x14ac:dyDescent="0.2">
      <c r="A186" s="11">
        <v>45</v>
      </c>
      <c r="B186" s="11">
        <v>214</v>
      </c>
      <c r="C186" s="11">
        <f t="shared" si="12"/>
        <v>259</v>
      </c>
      <c r="D186" s="11">
        <f t="shared" si="13"/>
        <v>9630</v>
      </c>
      <c r="E186" s="11">
        <f t="shared" si="14"/>
        <v>0.2102803738317757</v>
      </c>
      <c r="F186" s="11">
        <f t="shared" si="15"/>
        <v>9.9</v>
      </c>
      <c r="G186" s="11">
        <f t="shared" si="16"/>
        <v>51.8</v>
      </c>
      <c r="H186" s="11">
        <f t="shared" si="17"/>
        <v>45.72639890275272</v>
      </c>
    </row>
    <row r="187" spans="1:8" x14ac:dyDescent="0.2">
      <c r="A187" s="11">
        <v>515</v>
      </c>
      <c r="B187" s="11">
        <v>14</v>
      </c>
      <c r="C187" s="11">
        <f t="shared" si="12"/>
        <v>529</v>
      </c>
      <c r="D187" s="11">
        <f t="shared" si="13"/>
        <v>7210</v>
      </c>
      <c r="E187" s="11">
        <f t="shared" si="14"/>
        <v>36.785714285714285</v>
      </c>
      <c r="F187" s="11">
        <f t="shared" si="15"/>
        <v>113.3</v>
      </c>
      <c r="G187" s="11">
        <f t="shared" si="16"/>
        <v>105.8</v>
      </c>
      <c r="H187" s="11">
        <f t="shared" si="17"/>
        <v>516.98121471138973</v>
      </c>
    </row>
    <row r="188" spans="1:8" x14ac:dyDescent="0.2">
      <c r="A188" s="11">
        <v>45324</v>
      </c>
      <c r="B188" s="11">
        <v>75</v>
      </c>
      <c r="C188" s="11">
        <f t="shared" si="12"/>
        <v>45399</v>
      </c>
      <c r="D188" s="11">
        <f t="shared" si="13"/>
        <v>3399300</v>
      </c>
      <c r="E188" s="11">
        <f t="shared" si="14"/>
        <v>604.32000000000005</v>
      </c>
      <c r="F188" s="11">
        <f t="shared" si="15"/>
        <v>9971.2800000000007</v>
      </c>
      <c r="G188" s="11">
        <f t="shared" si="16"/>
        <v>9079.7999999999993</v>
      </c>
      <c r="H188" s="11">
        <f t="shared" si="17"/>
        <v>45323.224436729179</v>
      </c>
    </row>
    <row r="189" spans="1:8" x14ac:dyDescent="0.2">
      <c r="A189" s="11">
        <v>851</v>
      </c>
      <c r="B189" s="11">
        <v>15</v>
      </c>
      <c r="C189" s="11">
        <f t="shared" si="12"/>
        <v>866</v>
      </c>
      <c r="D189" s="11">
        <f t="shared" si="13"/>
        <v>12765</v>
      </c>
      <c r="E189" s="11">
        <f t="shared" si="14"/>
        <v>56.733333333333334</v>
      </c>
      <c r="F189" s="11">
        <f t="shared" si="15"/>
        <v>187.22</v>
      </c>
      <c r="G189" s="11">
        <f t="shared" si="16"/>
        <v>173.2</v>
      </c>
      <c r="H189" s="11">
        <f t="shared" si="17"/>
        <v>852.30057568031418</v>
      </c>
    </row>
    <row r="190" spans="1:8" x14ac:dyDescent="0.2">
      <c r="A190" s="11">
        <v>51</v>
      </c>
      <c r="B190" s="11">
        <v>2</v>
      </c>
      <c r="C190" s="11">
        <f t="shared" si="12"/>
        <v>53</v>
      </c>
      <c r="D190" s="11">
        <f t="shared" si="13"/>
        <v>102</v>
      </c>
      <c r="E190" s="11">
        <f t="shared" si="14"/>
        <v>25.5</v>
      </c>
      <c r="F190" s="11">
        <f t="shared" si="15"/>
        <v>11.22</v>
      </c>
      <c r="G190" s="11">
        <f t="shared" si="16"/>
        <v>10.6</v>
      </c>
      <c r="H190" s="11">
        <f t="shared" si="17"/>
        <v>52.818594853651362</v>
      </c>
    </row>
    <row r="191" spans="1:8" x14ac:dyDescent="0.2">
      <c r="A191" s="11">
        <v>57</v>
      </c>
      <c r="B191" s="11">
        <v>5</v>
      </c>
      <c r="C191" s="11">
        <f t="shared" si="12"/>
        <v>62</v>
      </c>
      <c r="D191" s="11">
        <f t="shared" si="13"/>
        <v>285</v>
      </c>
      <c r="E191" s="11">
        <f t="shared" si="14"/>
        <v>11.4</v>
      </c>
      <c r="F191" s="11">
        <f t="shared" si="15"/>
        <v>12.540000000000001</v>
      </c>
      <c r="G191" s="11">
        <f t="shared" si="16"/>
        <v>12.4</v>
      </c>
      <c r="H191" s="11">
        <f t="shared" si="17"/>
        <v>55.08215145067372</v>
      </c>
    </row>
    <row r="192" spans="1:8" x14ac:dyDescent="0.2">
      <c r="A192" s="11">
        <v>57</v>
      </c>
      <c r="B192" s="11">
        <v>4</v>
      </c>
      <c r="C192" s="11">
        <f t="shared" si="12"/>
        <v>61</v>
      </c>
      <c r="D192" s="11">
        <f t="shared" si="13"/>
        <v>228</v>
      </c>
      <c r="E192" s="11">
        <f t="shared" si="14"/>
        <v>14.25</v>
      </c>
      <c r="F192" s="11">
        <f t="shared" si="15"/>
        <v>12.540000000000001</v>
      </c>
      <c r="G192" s="11">
        <f t="shared" si="16"/>
        <v>12.2</v>
      </c>
      <c r="H192" s="11">
        <f t="shared" si="17"/>
        <v>55.486395009384147</v>
      </c>
    </row>
    <row r="193" spans="1:8" x14ac:dyDescent="0.2">
      <c r="A193" s="11">
        <v>84</v>
      </c>
      <c r="B193" s="11">
        <v>24</v>
      </c>
      <c r="C193" s="11">
        <f t="shared" si="12"/>
        <v>108</v>
      </c>
      <c r="D193" s="11">
        <f t="shared" si="13"/>
        <v>2016</v>
      </c>
      <c r="E193" s="11">
        <f t="shared" si="14"/>
        <v>3.5</v>
      </c>
      <c r="F193" s="11">
        <f t="shared" si="15"/>
        <v>18.48</v>
      </c>
      <c r="G193" s="11">
        <f t="shared" si="16"/>
        <v>21.6</v>
      </c>
      <c r="H193" s="11">
        <f t="shared" si="17"/>
        <v>82.188843275986756</v>
      </c>
    </row>
    <row r="194" spans="1:8" x14ac:dyDescent="0.2">
      <c r="A194" s="11">
        <v>45</v>
      </c>
      <c r="B194" s="11">
        <v>544</v>
      </c>
      <c r="C194" s="11">
        <f t="shared" ref="C194:C257" si="18">A194+B194</f>
        <v>589</v>
      </c>
      <c r="D194" s="11">
        <f t="shared" ref="D194:D257" si="19">A194*B194</f>
        <v>24480</v>
      </c>
      <c r="E194" s="11">
        <f t="shared" ref="E194:E257" si="20">A194/B194</f>
        <v>8.2720588235294115E-2</v>
      </c>
      <c r="F194" s="11">
        <f t="shared" ref="F194:F257" si="21">0.22*A194</f>
        <v>9.9</v>
      </c>
      <c r="G194" s="11">
        <f t="shared" ref="G194:G257" si="22">C194/5</f>
        <v>117.8</v>
      </c>
      <c r="H194" s="11">
        <f t="shared" ref="H194:H257" si="23">A194+2*SIN(B194)</f>
        <v>44.033311313663027</v>
      </c>
    </row>
    <row r="195" spans="1:8" x14ac:dyDescent="0.2">
      <c r="A195" s="11">
        <v>5454</v>
      </c>
      <c r="B195" s="11">
        <v>245</v>
      </c>
      <c r="C195" s="11">
        <f t="shared" si="18"/>
        <v>5699</v>
      </c>
      <c r="D195" s="11">
        <f t="shared" si="19"/>
        <v>1336230</v>
      </c>
      <c r="E195" s="11">
        <f t="shared" si="20"/>
        <v>22.261224489795918</v>
      </c>
      <c r="F195" s="11">
        <f t="shared" si="21"/>
        <v>1199.8800000000001</v>
      </c>
      <c r="G195" s="11">
        <f t="shared" si="22"/>
        <v>1139.8</v>
      </c>
      <c r="H195" s="11">
        <f t="shared" si="23"/>
        <v>5453.911574873543</v>
      </c>
    </row>
    <row r="196" spans="1:8" x14ac:dyDescent="0.2">
      <c r="A196" s="11">
        <v>4898</v>
      </c>
      <c r="B196" s="11">
        <v>154</v>
      </c>
      <c r="C196" s="11">
        <f t="shared" si="18"/>
        <v>5052</v>
      </c>
      <c r="D196" s="11">
        <f t="shared" si="19"/>
        <v>754292</v>
      </c>
      <c r="E196" s="11">
        <f t="shared" si="20"/>
        <v>31.805194805194805</v>
      </c>
      <c r="F196" s="11">
        <f t="shared" si="21"/>
        <v>1077.56</v>
      </c>
      <c r="G196" s="11">
        <f t="shared" si="22"/>
        <v>1010.4</v>
      </c>
      <c r="H196" s="11">
        <f t="shared" si="23"/>
        <v>4897.8761593254876</v>
      </c>
    </row>
    <row r="197" spans="1:8" x14ac:dyDescent="0.2">
      <c r="A197" s="11">
        <v>654</v>
      </c>
      <c r="B197" s="11">
        <v>24</v>
      </c>
      <c r="C197" s="11">
        <f t="shared" si="18"/>
        <v>678</v>
      </c>
      <c r="D197" s="11">
        <f t="shared" si="19"/>
        <v>15696</v>
      </c>
      <c r="E197" s="11">
        <f t="shared" si="20"/>
        <v>27.25</v>
      </c>
      <c r="F197" s="11">
        <f t="shared" si="21"/>
        <v>143.88</v>
      </c>
      <c r="G197" s="11">
        <f t="shared" si="22"/>
        <v>135.6</v>
      </c>
      <c r="H197" s="11">
        <f t="shared" si="23"/>
        <v>652.18884327598676</v>
      </c>
    </row>
    <row r="198" spans="1:8" x14ac:dyDescent="0.2">
      <c r="A198" s="11">
        <v>48</v>
      </c>
      <c r="B198" s="11">
        <v>1</v>
      </c>
      <c r="C198" s="11">
        <f t="shared" si="18"/>
        <v>49</v>
      </c>
      <c r="D198" s="11">
        <f t="shared" si="19"/>
        <v>48</v>
      </c>
      <c r="E198" s="11">
        <f t="shared" si="20"/>
        <v>48</v>
      </c>
      <c r="F198" s="11">
        <f t="shared" si="21"/>
        <v>10.56</v>
      </c>
      <c r="G198" s="11">
        <f t="shared" si="22"/>
        <v>9.8000000000000007</v>
      </c>
      <c r="H198" s="11">
        <f t="shared" si="23"/>
        <v>49.68294196961579</v>
      </c>
    </row>
    <row r="199" spans="1:8" x14ac:dyDescent="0.2">
      <c r="A199" s="11">
        <v>945</v>
      </c>
      <c r="B199" s="11">
        <v>5</v>
      </c>
      <c r="C199" s="11">
        <f t="shared" si="18"/>
        <v>950</v>
      </c>
      <c r="D199" s="11">
        <f t="shared" si="19"/>
        <v>4725</v>
      </c>
      <c r="E199" s="11">
        <f t="shared" si="20"/>
        <v>189</v>
      </c>
      <c r="F199" s="11">
        <f t="shared" si="21"/>
        <v>207.9</v>
      </c>
      <c r="G199" s="11">
        <f t="shared" si="22"/>
        <v>190</v>
      </c>
      <c r="H199" s="11">
        <f t="shared" si="23"/>
        <v>943.08215145067368</v>
      </c>
    </row>
    <row r="200" spans="1:8" x14ac:dyDescent="0.2">
      <c r="A200" s="11">
        <v>754</v>
      </c>
      <c r="B200" s="11">
        <v>54</v>
      </c>
      <c r="C200" s="11">
        <f t="shared" si="18"/>
        <v>808</v>
      </c>
      <c r="D200" s="11">
        <f t="shared" si="19"/>
        <v>40716</v>
      </c>
      <c r="E200" s="11">
        <f t="shared" si="20"/>
        <v>13.962962962962964</v>
      </c>
      <c r="F200" s="11">
        <f t="shared" si="21"/>
        <v>165.88</v>
      </c>
      <c r="G200" s="11">
        <f t="shared" si="22"/>
        <v>161.6</v>
      </c>
      <c r="H200" s="11">
        <f t="shared" si="23"/>
        <v>752.88242190229676</v>
      </c>
    </row>
    <row r="201" spans="1:8" x14ac:dyDescent="0.2">
      <c r="A201" s="11">
        <v>3656</v>
      </c>
      <c r="B201" s="11">
        <v>54</v>
      </c>
      <c r="C201" s="11">
        <f t="shared" si="18"/>
        <v>3710</v>
      </c>
      <c r="D201" s="11">
        <f t="shared" si="19"/>
        <v>197424</v>
      </c>
      <c r="E201" s="11">
        <f t="shared" si="20"/>
        <v>67.703703703703709</v>
      </c>
      <c r="F201" s="11">
        <f t="shared" si="21"/>
        <v>804.32</v>
      </c>
      <c r="G201" s="11">
        <f t="shared" si="22"/>
        <v>742</v>
      </c>
      <c r="H201" s="11">
        <f t="shared" si="23"/>
        <v>3654.8824219022968</v>
      </c>
    </row>
    <row r="202" spans="1:8" x14ac:dyDescent="0.2">
      <c r="A202" s="11">
        <v>4456</v>
      </c>
      <c r="B202" s="11">
        <v>466</v>
      </c>
      <c r="C202" s="11">
        <f t="shared" si="18"/>
        <v>4922</v>
      </c>
      <c r="D202" s="11">
        <f t="shared" si="19"/>
        <v>2076496</v>
      </c>
      <c r="E202" s="11">
        <f t="shared" si="20"/>
        <v>9.5622317596566528</v>
      </c>
      <c r="F202" s="11">
        <f t="shared" si="21"/>
        <v>980.32</v>
      </c>
      <c r="G202" s="11">
        <f t="shared" si="22"/>
        <v>984.4</v>
      </c>
      <c r="H202" s="11">
        <f t="shared" si="23"/>
        <v>4457.7291331941824</v>
      </c>
    </row>
    <row r="203" spans="1:8" x14ac:dyDescent="0.2">
      <c r="A203" s="11">
        <v>4525</v>
      </c>
      <c r="B203" s="11">
        <v>45</v>
      </c>
      <c r="C203" s="11">
        <f t="shared" si="18"/>
        <v>4570</v>
      </c>
      <c r="D203" s="11">
        <f t="shared" si="19"/>
        <v>203625</v>
      </c>
      <c r="E203" s="11">
        <f t="shared" si="20"/>
        <v>100.55555555555556</v>
      </c>
      <c r="F203" s="11">
        <f t="shared" si="21"/>
        <v>995.5</v>
      </c>
      <c r="G203" s="11">
        <f t="shared" si="22"/>
        <v>914</v>
      </c>
      <c r="H203" s="11">
        <f t="shared" si="23"/>
        <v>4526.7018070490685</v>
      </c>
    </row>
    <row r="204" spans="1:8" x14ac:dyDescent="0.2">
      <c r="A204" s="11">
        <v>555</v>
      </c>
      <c r="B204" s="11">
        <v>684</v>
      </c>
      <c r="C204" s="11">
        <f t="shared" si="18"/>
        <v>1239</v>
      </c>
      <c r="D204" s="11">
        <f t="shared" si="19"/>
        <v>379620</v>
      </c>
      <c r="E204" s="11">
        <f t="shared" si="20"/>
        <v>0.81140350877192979</v>
      </c>
      <c r="F204" s="11">
        <f t="shared" si="21"/>
        <v>122.1</v>
      </c>
      <c r="G204" s="11">
        <f t="shared" si="22"/>
        <v>247.8</v>
      </c>
      <c r="H204" s="11">
        <f t="shared" si="23"/>
        <v>553.47496110567101</v>
      </c>
    </row>
    <row r="205" spans="1:8" x14ac:dyDescent="0.2">
      <c r="A205" s="11">
        <v>754</v>
      </c>
      <c r="B205" s="11">
        <v>84</v>
      </c>
      <c r="C205" s="11">
        <f t="shared" si="18"/>
        <v>838</v>
      </c>
      <c r="D205" s="11">
        <f t="shared" si="19"/>
        <v>63336</v>
      </c>
      <c r="E205" s="11">
        <f t="shared" si="20"/>
        <v>8.9761904761904763</v>
      </c>
      <c r="F205" s="11">
        <f t="shared" si="21"/>
        <v>165.88</v>
      </c>
      <c r="G205" s="11">
        <f t="shared" si="22"/>
        <v>167.6</v>
      </c>
      <c r="H205" s="11">
        <f t="shared" si="23"/>
        <v>755.46638064014655</v>
      </c>
    </row>
    <row r="206" spans="1:8" x14ac:dyDescent="0.2">
      <c r="A206" s="11">
        <v>498</v>
      </c>
      <c r="B206" s="11">
        <v>14</v>
      </c>
      <c r="C206" s="11">
        <f t="shared" si="18"/>
        <v>512</v>
      </c>
      <c r="D206" s="11">
        <f t="shared" si="19"/>
        <v>6972</v>
      </c>
      <c r="E206" s="11">
        <f t="shared" si="20"/>
        <v>35.571428571428569</v>
      </c>
      <c r="F206" s="11">
        <f t="shared" si="21"/>
        <v>109.56</v>
      </c>
      <c r="G206" s="11">
        <f t="shared" si="22"/>
        <v>102.4</v>
      </c>
      <c r="H206" s="11">
        <f t="shared" si="23"/>
        <v>499.98121471138973</v>
      </c>
    </row>
    <row r="207" spans="1:8" x14ac:dyDescent="0.2">
      <c r="A207" s="11">
        <v>354</v>
      </c>
      <c r="B207" s="11">
        <v>35</v>
      </c>
      <c r="C207" s="11">
        <f t="shared" si="18"/>
        <v>389</v>
      </c>
      <c r="D207" s="11">
        <f t="shared" si="19"/>
        <v>12390</v>
      </c>
      <c r="E207" s="11">
        <f t="shared" si="20"/>
        <v>10.114285714285714</v>
      </c>
      <c r="F207" s="11">
        <f t="shared" si="21"/>
        <v>77.88</v>
      </c>
      <c r="G207" s="11">
        <f t="shared" si="22"/>
        <v>77.8</v>
      </c>
      <c r="H207" s="11">
        <f t="shared" si="23"/>
        <v>353.1436346610077</v>
      </c>
    </row>
    <row r="208" spans="1:8" x14ac:dyDescent="0.2">
      <c r="A208" s="11">
        <v>845</v>
      </c>
      <c r="B208" s="11">
        <v>1</v>
      </c>
      <c r="C208" s="11">
        <f t="shared" si="18"/>
        <v>846</v>
      </c>
      <c r="D208" s="11">
        <f t="shared" si="19"/>
        <v>845</v>
      </c>
      <c r="E208" s="11">
        <f t="shared" si="20"/>
        <v>845</v>
      </c>
      <c r="F208" s="11">
        <f t="shared" si="21"/>
        <v>185.9</v>
      </c>
      <c r="G208" s="11">
        <f t="shared" si="22"/>
        <v>169.2</v>
      </c>
      <c r="H208" s="11">
        <f t="shared" si="23"/>
        <v>846.68294196961574</v>
      </c>
    </row>
    <row r="209" spans="1:8" x14ac:dyDescent="0.2">
      <c r="A209" s="11">
        <v>558</v>
      </c>
      <c r="B209" s="11">
        <v>5</v>
      </c>
      <c r="C209" s="11">
        <f t="shared" si="18"/>
        <v>563</v>
      </c>
      <c r="D209" s="11">
        <f t="shared" si="19"/>
        <v>2790</v>
      </c>
      <c r="E209" s="11">
        <f t="shared" si="20"/>
        <v>111.6</v>
      </c>
      <c r="F209" s="11">
        <f t="shared" si="21"/>
        <v>122.76</v>
      </c>
      <c r="G209" s="11">
        <f t="shared" si="22"/>
        <v>112.6</v>
      </c>
      <c r="H209" s="11">
        <f t="shared" si="23"/>
        <v>556.08215145067368</v>
      </c>
    </row>
    <row r="210" spans="1:8" x14ac:dyDescent="0.2">
      <c r="A210" s="11">
        <v>27524</v>
      </c>
      <c r="B210" s="11">
        <v>54</v>
      </c>
      <c r="C210" s="11">
        <f t="shared" si="18"/>
        <v>27578</v>
      </c>
      <c r="D210" s="11">
        <f t="shared" si="19"/>
        <v>1486296</v>
      </c>
      <c r="E210" s="11">
        <f t="shared" si="20"/>
        <v>509.7037037037037</v>
      </c>
      <c r="F210" s="11">
        <f t="shared" si="21"/>
        <v>6055.28</v>
      </c>
      <c r="G210" s="11">
        <f t="shared" si="22"/>
        <v>5515.6</v>
      </c>
      <c r="H210" s="11">
        <f t="shared" si="23"/>
        <v>27522.882421902297</v>
      </c>
    </row>
    <row r="211" spans="1:8" x14ac:dyDescent="0.2">
      <c r="A211" s="11">
        <v>5468</v>
      </c>
      <c r="B211" s="11">
        <v>54</v>
      </c>
      <c r="C211" s="11">
        <f t="shared" si="18"/>
        <v>5522</v>
      </c>
      <c r="D211" s="11">
        <f t="shared" si="19"/>
        <v>295272</v>
      </c>
      <c r="E211" s="11">
        <f t="shared" si="20"/>
        <v>101.25925925925925</v>
      </c>
      <c r="F211" s="11">
        <f t="shared" si="21"/>
        <v>1202.96</v>
      </c>
      <c r="G211" s="11">
        <f t="shared" si="22"/>
        <v>1104.4000000000001</v>
      </c>
      <c r="H211" s="11">
        <f t="shared" si="23"/>
        <v>5466.8824219022972</v>
      </c>
    </row>
    <row r="212" spans="1:8" x14ac:dyDescent="0.2">
      <c r="A212" s="11">
        <v>1442</v>
      </c>
      <c r="B212" s="11">
        <v>466</v>
      </c>
      <c r="C212" s="11">
        <f t="shared" si="18"/>
        <v>1908</v>
      </c>
      <c r="D212" s="11">
        <f t="shared" si="19"/>
        <v>671972</v>
      </c>
      <c r="E212" s="11">
        <f t="shared" si="20"/>
        <v>3.0944206008583692</v>
      </c>
      <c r="F212" s="11">
        <f t="shared" si="21"/>
        <v>317.24</v>
      </c>
      <c r="G212" s="11">
        <f t="shared" si="22"/>
        <v>381.6</v>
      </c>
      <c r="H212" s="11">
        <f t="shared" si="23"/>
        <v>1443.7291331941826</v>
      </c>
    </row>
    <row r="213" spans="1:8" x14ac:dyDescent="0.2">
      <c r="A213" s="11">
        <v>85646</v>
      </c>
      <c r="B213" s="11">
        <v>45</v>
      </c>
      <c r="C213" s="11">
        <f t="shared" si="18"/>
        <v>85691</v>
      </c>
      <c r="D213" s="11">
        <f t="shared" si="19"/>
        <v>3854070</v>
      </c>
      <c r="E213" s="11">
        <f t="shared" si="20"/>
        <v>1903.2444444444445</v>
      </c>
      <c r="F213" s="11">
        <f t="shared" si="21"/>
        <v>18842.12</v>
      </c>
      <c r="G213" s="11">
        <f t="shared" si="22"/>
        <v>17138.2</v>
      </c>
      <c r="H213" s="11">
        <f t="shared" si="23"/>
        <v>85647.701807049074</v>
      </c>
    </row>
    <row r="214" spans="1:8" x14ac:dyDescent="0.2">
      <c r="A214" s="11">
        <v>555</v>
      </c>
      <c r="B214" s="11">
        <v>684</v>
      </c>
      <c r="C214" s="11">
        <f t="shared" si="18"/>
        <v>1239</v>
      </c>
      <c r="D214" s="11">
        <f t="shared" si="19"/>
        <v>379620</v>
      </c>
      <c r="E214" s="11">
        <f t="shared" si="20"/>
        <v>0.81140350877192979</v>
      </c>
      <c r="F214" s="11">
        <f t="shared" si="21"/>
        <v>122.1</v>
      </c>
      <c r="G214" s="11">
        <f t="shared" si="22"/>
        <v>247.8</v>
      </c>
      <c r="H214" s="11">
        <f t="shared" si="23"/>
        <v>553.47496110567101</v>
      </c>
    </row>
    <row r="215" spans="1:8" x14ac:dyDescent="0.2">
      <c r="A215" s="11">
        <v>67486</v>
      </c>
      <c r="B215" s="11">
        <v>84</v>
      </c>
      <c r="C215" s="11">
        <f t="shared" si="18"/>
        <v>67570</v>
      </c>
      <c r="D215" s="11">
        <f t="shared" si="19"/>
        <v>5668824</v>
      </c>
      <c r="E215" s="11">
        <f t="shared" si="20"/>
        <v>803.40476190476193</v>
      </c>
      <c r="F215" s="11">
        <f t="shared" si="21"/>
        <v>14846.92</v>
      </c>
      <c r="G215" s="11">
        <f t="shared" si="22"/>
        <v>13514</v>
      </c>
      <c r="H215" s="11">
        <f t="shared" si="23"/>
        <v>67487.466380640151</v>
      </c>
    </row>
    <row r="216" spans="1:8" x14ac:dyDescent="0.2">
      <c r="A216" s="11">
        <v>5468</v>
      </c>
      <c r="B216" s="11">
        <v>14</v>
      </c>
      <c r="C216" s="11">
        <f t="shared" si="18"/>
        <v>5482</v>
      </c>
      <c r="D216" s="11">
        <f t="shared" si="19"/>
        <v>76552</v>
      </c>
      <c r="E216" s="11">
        <f t="shared" si="20"/>
        <v>390.57142857142856</v>
      </c>
      <c r="F216" s="11">
        <f t="shared" si="21"/>
        <v>1202.96</v>
      </c>
      <c r="G216" s="11">
        <f t="shared" si="22"/>
        <v>1096.4000000000001</v>
      </c>
      <c r="H216" s="11">
        <f t="shared" si="23"/>
        <v>5469.9812147113898</v>
      </c>
    </row>
    <row r="217" spans="1:8" x14ac:dyDescent="0.2">
      <c r="A217" s="11">
        <v>846</v>
      </c>
      <c r="B217" s="11">
        <v>35</v>
      </c>
      <c r="C217" s="11">
        <f t="shared" si="18"/>
        <v>881</v>
      </c>
      <c r="D217" s="11">
        <f t="shared" si="19"/>
        <v>29610</v>
      </c>
      <c r="E217" s="11">
        <f t="shared" si="20"/>
        <v>24.171428571428571</v>
      </c>
      <c r="F217" s="11">
        <f t="shared" si="21"/>
        <v>186.12</v>
      </c>
      <c r="G217" s="11">
        <f t="shared" si="22"/>
        <v>176.2</v>
      </c>
      <c r="H217" s="11">
        <f t="shared" si="23"/>
        <v>845.1436346610077</v>
      </c>
    </row>
    <row r="218" spans="1:8" x14ac:dyDescent="0.2">
      <c r="A218" s="11">
        <v>36</v>
      </c>
      <c r="B218" s="11">
        <v>125</v>
      </c>
      <c r="C218" s="11">
        <f t="shared" si="18"/>
        <v>161</v>
      </c>
      <c r="D218" s="11">
        <f t="shared" si="19"/>
        <v>4500</v>
      </c>
      <c r="E218" s="11">
        <f t="shared" si="20"/>
        <v>0.28799999999999998</v>
      </c>
      <c r="F218" s="11">
        <f t="shared" si="21"/>
        <v>7.92</v>
      </c>
      <c r="G218" s="11">
        <f t="shared" si="22"/>
        <v>32.200000000000003</v>
      </c>
      <c r="H218" s="11">
        <f t="shared" si="23"/>
        <v>34.767919081622686</v>
      </c>
    </row>
    <row r="219" spans="1:8" x14ac:dyDescent="0.2">
      <c r="A219" s="11">
        <v>95</v>
      </c>
      <c r="B219" s="11">
        <v>14</v>
      </c>
      <c r="C219" s="11">
        <f t="shared" si="18"/>
        <v>109</v>
      </c>
      <c r="D219" s="11">
        <f t="shared" si="19"/>
        <v>1330</v>
      </c>
      <c r="E219" s="11">
        <f t="shared" si="20"/>
        <v>6.7857142857142856</v>
      </c>
      <c r="F219" s="11">
        <f t="shared" si="21"/>
        <v>20.9</v>
      </c>
      <c r="G219" s="11">
        <f t="shared" si="22"/>
        <v>21.8</v>
      </c>
      <c r="H219" s="11">
        <f t="shared" si="23"/>
        <v>96.98121471138974</v>
      </c>
    </row>
    <row r="220" spans="1:8" x14ac:dyDescent="0.2">
      <c r="A220" s="11">
        <v>648</v>
      </c>
      <c r="B220" s="11">
        <v>24</v>
      </c>
      <c r="C220" s="11">
        <f t="shared" si="18"/>
        <v>672</v>
      </c>
      <c r="D220" s="11">
        <f t="shared" si="19"/>
        <v>15552</v>
      </c>
      <c r="E220" s="11">
        <f t="shared" si="20"/>
        <v>27</v>
      </c>
      <c r="F220" s="11">
        <f t="shared" si="21"/>
        <v>142.56</v>
      </c>
      <c r="G220" s="11">
        <f t="shared" si="22"/>
        <v>134.4</v>
      </c>
      <c r="H220" s="11">
        <f t="shared" si="23"/>
        <v>646.18884327598676</v>
      </c>
    </row>
    <row r="221" spans="1:8" x14ac:dyDescent="0.2">
      <c r="A221" s="11">
        <v>624</v>
      </c>
      <c r="B221" s="11">
        <v>47</v>
      </c>
      <c r="C221" s="11">
        <f t="shared" si="18"/>
        <v>671</v>
      </c>
      <c r="D221" s="11">
        <f t="shared" si="19"/>
        <v>29328</v>
      </c>
      <c r="E221" s="11">
        <f t="shared" si="20"/>
        <v>13.276595744680851</v>
      </c>
      <c r="F221" s="11">
        <f t="shared" si="21"/>
        <v>137.28</v>
      </c>
      <c r="G221" s="11">
        <f t="shared" si="22"/>
        <v>134.19999999999999</v>
      </c>
      <c r="H221" s="11">
        <f t="shared" si="23"/>
        <v>624.2471462454904</v>
      </c>
    </row>
    <row r="222" spans="1:8" x14ac:dyDescent="0.2">
      <c r="A222" s="11">
        <v>6565</v>
      </c>
      <c r="B222" s="11">
        <v>74</v>
      </c>
      <c r="C222" s="11">
        <f t="shared" si="18"/>
        <v>6639</v>
      </c>
      <c r="D222" s="11">
        <f t="shared" si="19"/>
        <v>485810</v>
      </c>
      <c r="E222" s="11">
        <f t="shared" si="20"/>
        <v>88.71621621621621</v>
      </c>
      <c r="F222" s="11">
        <f t="shared" si="21"/>
        <v>1444.3</v>
      </c>
      <c r="G222" s="11">
        <f t="shared" si="22"/>
        <v>1327.8</v>
      </c>
      <c r="H222" s="11">
        <f t="shared" si="23"/>
        <v>6563.0297074790633</v>
      </c>
    </row>
    <row r="223" spans="1:8" x14ac:dyDescent="0.2">
      <c r="A223" s="11">
        <v>656</v>
      </c>
      <c r="B223" s="11">
        <v>44</v>
      </c>
      <c r="C223" s="11">
        <f t="shared" si="18"/>
        <v>700</v>
      </c>
      <c r="D223" s="11">
        <f t="shared" si="19"/>
        <v>28864</v>
      </c>
      <c r="E223" s="11">
        <f t="shared" si="20"/>
        <v>14.909090909090908</v>
      </c>
      <c r="F223" s="11">
        <f t="shared" si="21"/>
        <v>144.32</v>
      </c>
      <c r="G223" s="11">
        <f t="shared" si="22"/>
        <v>140</v>
      </c>
      <c r="H223" s="11">
        <f t="shared" si="23"/>
        <v>656.03540385021086</v>
      </c>
    </row>
    <row r="224" spans="1:8" x14ac:dyDescent="0.2">
      <c r="A224" s="11">
        <v>45</v>
      </c>
      <c r="B224" s="11">
        <v>214</v>
      </c>
      <c r="C224" s="11">
        <f t="shared" si="18"/>
        <v>259</v>
      </c>
      <c r="D224" s="11">
        <f t="shared" si="19"/>
        <v>9630</v>
      </c>
      <c r="E224" s="11">
        <f t="shared" si="20"/>
        <v>0.2102803738317757</v>
      </c>
      <c r="F224" s="11">
        <f t="shared" si="21"/>
        <v>9.9</v>
      </c>
      <c r="G224" s="11">
        <f t="shared" si="22"/>
        <v>51.8</v>
      </c>
      <c r="H224" s="11">
        <f t="shared" si="23"/>
        <v>45.72639890275272</v>
      </c>
    </row>
    <row r="225" spans="1:8" x14ac:dyDescent="0.2">
      <c r="A225" s="11">
        <v>515</v>
      </c>
      <c r="B225" s="11">
        <v>14</v>
      </c>
      <c r="C225" s="11">
        <f t="shared" si="18"/>
        <v>529</v>
      </c>
      <c r="D225" s="11">
        <f t="shared" si="19"/>
        <v>7210</v>
      </c>
      <c r="E225" s="11">
        <f t="shared" si="20"/>
        <v>36.785714285714285</v>
      </c>
      <c r="F225" s="11">
        <f t="shared" si="21"/>
        <v>113.3</v>
      </c>
      <c r="G225" s="11">
        <f t="shared" si="22"/>
        <v>105.8</v>
      </c>
      <c r="H225" s="11">
        <f t="shared" si="23"/>
        <v>516.98121471138973</v>
      </c>
    </row>
    <row r="226" spans="1:8" x14ac:dyDescent="0.2">
      <c r="A226" s="11">
        <v>45324</v>
      </c>
      <c r="B226" s="11">
        <v>75</v>
      </c>
      <c r="C226" s="11">
        <f t="shared" si="18"/>
        <v>45399</v>
      </c>
      <c r="D226" s="11">
        <f t="shared" si="19"/>
        <v>3399300</v>
      </c>
      <c r="E226" s="11">
        <f t="shared" si="20"/>
        <v>604.32000000000005</v>
      </c>
      <c r="F226" s="11">
        <f t="shared" si="21"/>
        <v>9971.2800000000007</v>
      </c>
      <c r="G226" s="11">
        <f t="shared" si="22"/>
        <v>9079.7999999999993</v>
      </c>
      <c r="H226" s="11">
        <f t="shared" si="23"/>
        <v>45323.224436729179</v>
      </c>
    </row>
    <row r="227" spans="1:8" x14ac:dyDescent="0.2">
      <c r="A227" s="11">
        <v>851</v>
      </c>
      <c r="B227" s="11">
        <v>15</v>
      </c>
      <c r="C227" s="11">
        <f t="shared" si="18"/>
        <v>866</v>
      </c>
      <c r="D227" s="11">
        <f t="shared" si="19"/>
        <v>12765</v>
      </c>
      <c r="E227" s="11">
        <f t="shared" si="20"/>
        <v>56.733333333333334</v>
      </c>
      <c r="F227" s="11">
        <f t="shared" si="21"/>
        <v>187.22</v>
      </c>
      <c r="G227" s="11">
        <f t="shared" si="22"/>
        <v>173.2</v>
      </c>
      <c r="H227" s="11">
        <f t="shared" si="23"/>
        <v>852.30057568031418</v>
      </c>
    </row>
    <row r="228" spans="1:8" x14ac:dyDescent="0.2">
      <c r="A228" s="11">
        <v>51</v>
      </c>
      <c r="B228" s="11">
        <v>2</v>
      </c>
      <c r="C228" s="11">
        <f t="shared" si="18"/>
        <v>53</v>
      </c>
      <c r="D228" s="11">
        <f t="shared" si="19"/>
        <v>102</v>
      </c>
      <c r="E228" s="11">
        <f t="shared" si="20"/>
        <v>25.5</v>
      </c>
      <c r="F228" s="11">
        <f t="shared" si="21"/>
        <v>11.22</v>
      </c>
      <c r="G228" s="11">
        <f t="shared" si="22"/>
        <v>10.6</v>
      </c>
      <c r="H228" s="11">
        <f t="shared" si="23"/>
        <v>52.818594853651362</v>
      </c>
    </row>
    <row r="229" spans="1:8" x14ac:dyDescent="0.2">
      <c r="A229" s="11">
        <v>57</v>
      </c>
      <c r="B229" s="11">
        <v>5</v>
      </c>
      <c r="C229" s="11">
        <f t="shared" si="18"/>
        <v>62</v>
      </c>
      <c r="D229" s="11">
        <f t="shared" si="19"/>
        <v>285</v>
      </c>
      <c r="E229" s="11">
        <f t="shared" si="20"/>
        <v>11.4</v>
      </c>
      <c r="F229" s="11">
        <f t="shared" si="21"/>
        <v>12.540000000000001</v>
      </c>
      <c r="G229" s="11">
        <f t="shared" si="22"/>
        <v>12.4</v>
      </c>
      <c r="H229" s="11">
        <f t="shared" si="23"/>
        <v>55.08215145067372</v>
      </c>
    </row>
    <row r="230" spans="1:8" x14ac:dyDescent="0.2">
      <c r="A230" s="11">
        <v>57</v>
      </c>
      <c r="B230" s="11">
        <v>4</v>
      </c>
      <c r="C230" s="11">
        <f t="shared" si="18"/>
        <v>61</v>
      </c>
      <c r="D230" s="11">
        <f t="shared" si="19"/>
        <v>228</v>
      </c>
      <c r="E230" s="11">
        <f t="shared" si="20"/>
        <v>14.25</v>
      </c>
      <c r="F230" s="11">
        <f t="shared" si="21"/>
        <v>12.540000000000001</v>
      </c>
      <c r="G230" s="11">
        <f t="shared" si="22"/>
        <v>12.2</v>
      </c>
      <c r="H230" s="11">
        <f t="shared" si="23"/>
        <v>55.486395009384147</v>
      </c>
    </row>
    <row r="231" spans="1:8" x14ac:dyDescent="0.2">
      <c r="A231" s="11">
        <v>84</v>
      </c>
      <c r="B231" s="11">
        <v>24</v>
      </c>
      <c r="C231" s="11">
        <f t="shared" si="18"/>
        <v>108</v>
      </c>
      <c r="D231" s="11">
        <f t="shared" si="19"/>
        <v>2016</v>
      </c>
      <c r="E231" s="11">
        <f t="shared" si="20"/>
        <v>3.5</v>
      </c>
      <c r="F231" s="11">
        <f t="shared" si="21"/>
        <v>18.48</v>
      </c>
      <c r="G231" s="11">
        <f t="shared" si="22"/>
        <v>21.6</v>
      </c>
      <c r="H231" s="11">
        <f t="shared" si="23"/>
        <v>82.188843275986756</v>
      </c>
    </row>
    <row r="232" spans="1:8" x14ac:dyDescent="0.2">
      <c r="A232" s="11">
        <v>45</v>
      </c>
      <c r="B232" s="11">
        <v>544</v>
      </c>
      <c r="C232" s="11">
        <f t="shared" si="18"/>
        <v>589</v>
      </c>
      <c r="D232" s="11">
        <f t="shared" si="19"/>
        <v>24480</v>
      </c>
      <c r="E232" s="11">
        <f t="shared" si="20"/>
        <v>8.2720588235294115E-2</v>
      </c>
      <c r="F232" s="11">
        <f t="shared" si="21"/>
        <v>9.9</v>
      </c>
      <c r="G232" s="11">
        <f t="shared" si="22"/>
        <v>117.8</v>
      </c>
      <c r="H232" s="11">
        <f t="shared" si="23"/>
        <v>44.033311313663027</v>
      </c>
    </row>
    <row r="233" spans="1:8" x14ac:dyDescent="0.2">
      <c r="A233" s="11">
        <v>5454</v>
      </c>
      <c r="B233" s="11">
        <v>245</v>
      </c>
      <c r="C233" s="11">
        <f t="shared" si="18"/>
        <v>5699</v>
      </c>
      <c r="D233" s="11">
        <f t="shared" si="19"/>
        <v>1336230</v>
      </c>
      <c r="E233" s="11">
        <f t="shared" si="20"/>
        <v>22.261224489795918</v>
      </c>
      <c r="F233" s="11">
        <f t="shared" si="21"/>
        <v>1199.8800000000001</v>
      </c>
      <c r="G233" s="11">
        <f t="shared" si="22"/>
        <v>1139.8</v>
      </c>
      <c r="H233" s="11">
        <f t="shared" si="23"/>
        <v>5453.911574873543</v>
      </c>
    </row>
    <row r="234" spans="1:8" x14ac:dyDescent="0.2">
      <c r="A234" s="11">
        <v>4898</v>
      </c>
      <c r="B234" s="11">
        <v>154</v>
      </c>
      <c r="C234" s="11">
        <f t="shared" si="18"/>
        <v>5052</v>
      </c>
      <c r="D234" s="11">
        <f t="shared" si="19"/>
        <v>754292</v>
      </c>
      <c r="E234" s="11">
        <f t="shared" si="20"/>
        <v>31.805194805194805</v>
      </c>
      <c r="F234" s="11">
        <f t="shared" si="21"/>
        <v>1077.56</v>
      </c>
      <c r="G234" s="11">
        <f t="shared" si="22"/>
        <v>1010.4</v>
      </c>
      <c r="H234" s="11">
        <f t="shared" si="23"/>
        <v>4897.8761593254876</v>
      </c>
    </row>
    <row r="235" spans="1:8" x14ac:dyDescent="0.2">
      <c r="A235" s="11">
        <v>654</v>
      </c>
      <c r="B235" s="11">
        <v>24</v>
      </c>
      <c r="C235" s="11">
        <f t="shared" si="18"/>
        <v>678</v>
      </c>
      <c r="D235" s="11">
        <f t="shared" si="19"/>
        <v>15696</v>
      </c>
      <c r="E235" s="11">
        <f t="shared" si="20"/>
        <v>27.25</v>
      </c>
      <c r="F235" s="11">
        <f t="shared" si="21"/>
        <v>143.88</v>
      </c>
      <c r="G235" s="11">
        <f t="shared" si="22"/>
        <v>135.6</v>
      </c>
      <c r="H235" s="11">
        <f t="shared" si="23"/>
        <v>652.18884327598676</v>
      </c>
    </row>
    <row r="236" spans="1:8" x14ac:dyDescent="0.2">
      <c r="A236" s="11">
        <v>48</v>
      </c>
      <c r="B236" s="11">
        <v>1</v>
      </c>
      <c r="C236" s="11">
        <f t="shared" si="18"/>
        <v>49</v>
      </c>
      <c r="D236" s="11">
        <f t="shared" si="19"/>
        <v>48</v>
      </c>
      <c r="E236" s="11">
        <f t="shared" si="20"/>
        <v>48</v>
      </c>
      <c r="F236" s="11">
        <f t="shared" si="21"/>
        <v>10.56</v>
      </c>
      <c r="G236" s="11">
        <f t="shared" si="22"/>
        <v>9.8000000000000007</v>
      </c>
      <c r="H236" s="11">
        <f t="shared" si="23"/>
        <v>49.68294196961579</v>
      </c>
    </row>
    <row r="237" spans="1:8" x14ac:dyDescent="0.2">
      <c r="A237" s="11">
        <v>945</v>
      </c>
      <c r="B237" s="11">
        <v>5</v>
      </c>
      <c r="C237" s="11">
        <f t="shared" si="18"/>
        <v>950</v>
      </c>
      <c r="D237" s="11">
        <f t="shared" si="19"/>
        <v>4725</v>
      </c>
      <c r="E237" s="11">
        <f t="shared" si="20"/>
        <v>189</v>
      </c>
      <c r="F237" s="11">
        <f t="shared" si="21"/>
        <v>207.9</v>
      </c>
      <c r="G237" s="11">
        <f t="shared" si="22"/>
        <v>190</v>
      </c>
      <c r="H237" s="11">
        <f t="shared" si="23"/>
        <v>943.08215145067368</v>
      </c>
    </row>
    <row r="238" spans="1:8" x14ac:dyDescent="0.2">
      <c r="A238" s="11">
        <v>754</v>
      </c>
      <c r="B238" s="11">
        <v>54</v>
      </c>
      <c r="C238" s="11">
        <f t="shared" si="18"/>
        <v>808</v>
      </c>
      <c r="D238" s="11">
        <f t="shared" si="19"/>
        <v>40716</v>
      </c>
      <c r="E238" s="11">
        <f t="shared" si="20"/>
        <v>13.962962962962964</v>
      </c>
      <c r="F238" s="11">
        <f t="shared" si="21"/>
        <v>165.88</v>
      </c>
      <c r="G238" s="11">
        <f t="shared" si="22"/>
        <v>161.6</v>
      </c>
      <c r="H238" s="11">
        <f t="shared" si="23"/>
        <v>752.88242190229676</v>
      </c>
    </row>
    <row r="239" spans="1:8" x14ac:dyDescent="0.2">
      <c r="A239" s="11">
        <v>3656</v>
      </c>
      <c r="B239" s="11">
        <v>54</v>
      </c>
      <c r="C239" s="11">
        <f t="shared" si="18"/>
        <v>3710</v>
      </c>
      <c r="D239" s="11">
        <f t="shared" si="19"/>
        <v>197424</v>
      </c>
      <c r="E239" s="11">
        <f t="shared" si="20"/>
        <v>67.703703703703709</v>
      </c>
      <c r="F239" s="11">
        <f t="shared" si="21"/>
        <v>804.32</v>
      </c>
      <c r="G239" s="11">
        <f t="shared" si="22"/>
        <v>742</v>
      </c>
      <c r="H239" s="11">
        <f t="shared" si="23"/>
        <v>3654.8824219022968</v>
      </c>
    </row>
    <row r="240" spans="1:8" x14ac:dyDescent="0.2">
      <c r="A240" s="11">
        <v>4456</v>
      </c>
      <c r="B240" s="11">
        <v>466</v>
      </c>
      <c r="C240" s="11">
        <f t="shared" si="18"/>
        <v>4922</v>
      </c>
      <c r="D240" s="11">
        <f t="shared" si="19"/>
        <v>2076496</v>
      </c>
      <c r="E240" s="11">
        <f t="shared" si="20"/>
        <v>9.5622317596566528</v>
      </c>
      <c r="F240" s="11">
        <f t="shared" si="21"/>
        <v>980.32</v>
      </c>
      <c r="G240" s="11">
        <f t="shared" si="22"/>
        <v>984.4</v>
      </c>
      <c r="H240" s="11">
        <f t="shared" si="23"/>
        <v>4457.7291331941824</v>
      </c>
    </row>
    <row r="241" spans="1:8" x14ac:dyDescent="0.2">
      <c r="A241" s="11">
        <v>4525</v>
      </c>
      <c r="B241" s="11">
        <v>45</v>
      </c>
      <c r="C241" s="11">
        <f t="shared" si="18"/>
        <v>4570</v>
      </c>
      <c r="D241" s="11">
        <f t="shared" si="19"/>
        <v>203625</v>
      </c>
      <c r="E241" s="11">
        <f t="shared" si="20"/>
        <v>100.55555555555556</v>
      </c>
      <c r="F241" s="11">
        <f t="shared" si="21"/>
        <v>995.5</v>
      </c>
      <c r="G241" s="11">
        <f t="shared" si="22"/>
        <v>914</v>
      </c>
      <c r="H241" s="11">
        <f t="shared" si="23"/>
        <v>4526.7018070490685</v>
      </c>
    </row>
    <row r="242" spans="1:8" x14ac:dyDescent="0.2">
      <c r="A242" s="11">
        <v>555</v>
      </c>
      <c r="B242" s="11">
        <v>684</v>
      </c>
      <c r="C242" s="11">
        <f t="shared" si="18"/>
        <v>1239</v>
      </c>
      <c r="D242" s="11">
        <f t="shared" si="19"/>
        <v>379620</v>
      </c>
      <c r="E242" s="11">
        <f t="shared" si="20"/>
        <v>0.81140350877192979</v>
      </c>
      <c r="F242" s="11">
        <f t="shared" si="21"/>
        <v>122.1</v>
      </c>
      <c r="G242" s="11">
        <f t="shared" si="22"/>
        <v>247.8</v>
      </c>
      <c r="H242" s="11">
        <f t="shared" si="23"/>
        <v>553.47496110567101</v>
      </c>
    </row>
    <row r="243" spans="1:8" x14ac:dyDescent="0.2">
      <c r="A243" s="11">
        <v>754</v>
      </c>
      <c r="B243" s="11">
        <v>84</v>
      </c>
      <c r="C243" s="11">
        <f t="shared" si="18"/>
        <v>838</v>
      </c>
      <c r="D243" s="11">
        <f t="shared" si="19"/>
        <v>63336</v>
      </c>
      <c r="E243" s="11">
        <f t="shared" si="20"/>
        <v>8.9761904761904763</v>
      </c>
      <c r="F243" s="11">
        <f t="shared" si="21"/>
        <v>165.88</v>
      </c>
      <c r="G243" s="11">
        <f t="shared" si="22"/>
        <v>167.6</v>
      </c>
      <c r="H243" s="11">
        <f t="shared" si="23"/>
        <v>755.46638064014655</v>
      </c>
    </row>
    <row r="244" spans="1:8" x14ac:dyDescent="0.2">
      <c r="A244" s="11">
        <v>498</v>
      </c>
      <c r="B244" s="11">
        <v>14</v>
      </c>
      <c r="C244" s="11">
        <f t="shared" si="18"/>
        <v>512</v>
      </c>
      <c r="D244" s="11">
        <f t="shared" si="19"/>
        <v>6972</v>
      </c>
      <c r="E244" s="11">
        <f t="shared" si="20"/>
        <v>35.571428571428569</v>
      </c>
      <c r="F244" s="11">
        <f t="shared" si="21"/>
        <v>109.56</v>
      </c>
      <c r="G244" s="11">
        <f t="shared" si="22"/>
        <v>102.4</v>
      </c>
      <c r="H244" s="11">
        <f t="shared" si="23"/>
        <v>499.98121471138973</v>
      </c>
    </row>
    <row r="245" spans="1:8" x14ac:dyDescent="0.2">
      <c r="A245" s="11">
        <v>354</v>
      </c>
      <c r="B245" s="11">
        <v>35</v>
      </c>
      <c r="C245" s="11">
        <f t="shared" si="18"/>
        <v>389</v>
      </c>
      <c r="D245" s="11">
        <f t="shared" si="19"/>
        <v>12390</v>
      </c>
      <c r="E245" s="11">
        <f t="shared" si="20"/>
        <v>10.114285714285714</v>
      </c>
      <c r="F245" s="11">
        <f t="shared" si="21"/>
        <v>77.88</v>
      </c>
      <c r="G245" s="11">
        <f t="shared" si="22"/>
        <v>77.8</v>
      </c>
      <c r="H245" s="11">
        <f t="shared" si="23"/>
        <v>353.1436346610077</v>
      </c>
    </row>
    <row r="246" spans="1:8" x14ac:dyDescent="0.2">
      <c r="A246" s="11">
        <v>84</v>
      </c>
      <c r="B246" s="11">
        <v>24</v>
      </c>
      <c r="C246" s="11">
        <f t="shared" si="18"/>
        <v>108</v>
      </c>
      <c r="D246" s="11">
        <f t="shared" si="19"/>
        <v>2016</v>
      </c>
      <c r="E246" s="11">
        <f t="shared" si="20"/>
        <v>3.5</v>
      </c>
      <c r="F246" s="11">
        <f t="shared" si="21"/>
        <v>18.48</v>
      </c>
      <c r="G246" s="11">
        <f t="shared" si="22"/>
        <v>21.6</v>
      </c>
      <c r="H246" s="11">
        <f t="shared" si="23"/>
        <v>82.188843275986756</v>
      </c>
    </row>
    <row r="247" spans="1:8" x14ac:dyDescent="0.2">
      <c r="A247" s="11">
        <v>45</v>
      </c>
      <c r="B247" s="11">
        <v>544</v>
      </c>
      <c r="C247" s="11">
        <f t="shared" si="18"/>
        <v>589</v>
      </c>
      <c r="D247" s="11">
        <f t="shared" si="19"/>
        <v>24480</v>
      </c>
      <c r="E247" s="11">
        <f t="shared" si="20"/>
        <v>8.2720588235294115E-2</v>
      </c>
      <c r="F247" s="11">
        <f t="shared" si="21"/>
        <v>9.9</v>
      </c>
      <c r="G247" s="11">
        <f t="shared" si="22"/>
        <v>117.8</v>
      </c>
      <c r="H247" s="11">
        <f t="shared" si="23"/>
        <v>44.033311313663027</v>
      </c>
    </row>
    <row r="248" spans="1:8" x14ac:dyDescent="0.2">
      <c r="A248" s="11">
        <v>5454</v>
      </c>
      <c r="B248" s="11">
        <v>245</v>
      </c>
      <c r="C248" s="11">
        <f t="shared" si="18"/>
        <v>5699</v>
      </c>
      <c r="D248" s="11">
        <f t="shared" si="19"/>
        <v>1336230</v>
      </c>
      <c r="E248" s="11">
        <f t="shared" si="20"/>
        <v>22.261224489795918</v>
      </c>
      <c r="F248" s="11">
        <f t="shared" si="21"/>
        <v>1199.8800000000001</v>
      </c>
      <c r="G248" s="11">
        <f t="shared" si="22"/>
        <v>1139.8</v>
      </c>
      <c r="H248" s="11">
        <f t="shared" si="23"/>
        <v>5453.911574873543</v>
      </c>
    </row>
    <row r="249" spans="1:8" x14ac:dyDescent="0.2">
      <c r="A249" s="11">
        <v>4898</v>
      </c>
      <c r="B249" s="11">
        <v>154</v>
      </c>
      <c r="C249" s="11">
        <f t="shared" si="18"/>
        <v>5052</v>
      </c>
      <c r="D249" s="11">
        <f t="shared" si="19"/>
        <v>754292</v>
      </c>
      <c r="E249" s="11">
        <f t="shared" si="20"/>
        <v>31.805194805194805</v>
      </c>
      <c r="F249" s="11">
        <f t="shared" si="21"/>
        <v>1077.56</v>
      </c>
      <c r="G249" s="11">
        <f t="shared" si="22"/>
        <v>1010.4</v>
      </c>
      <c r="H249" s="11">
        <f t="shared" si="23"/>
        <v>4897.8761593254876</v>
      </c>
    </row>
    <row r="250" spans="1:8" x14ac:dyDescent="0.2">
      <c r="A250" s="11">
        <v>654</v>
      </c>
      <c r="B250" s="11">
        <v>24</v>
      </c>
      <c r="C250" s="11">
        <f t="shared" si="18"/>
        <v>678</v>
      </c>
      <c r="D250" s="11">
        <f t="shared" si="19"/>
        <v>15696</v>
      </c>
      <c r="E250" s="11">
        <f t="shared" si="20"/>
        <v>27.25</v>
      </c>
      <c r="F250" s="11">
        <f t="shared" si="21"/>
        <v>143.88</v>
      </c>
      <c r="G250" s="11">
        <f t="shared" si="22"/>
        <v>135.6</v>
      </c>
      <c r="H250" s="11">
        <f t="shared" si="23"/>
        <v>652.18884327598676</v>
      </c>
    </row>
    <row r="251" spans="1:8" x14ac:dyDescent="0.2">
      <c r="A251" s="11">
        <v>48</v>
      </c>
      <c r="B251" s="11">
        <v>1</v>
      </c>
      <c r="C251" s="11">
        <f t="shared" si="18"/>
        <v>49</v>
      </c>
      <c r="D251" s="11">
        <f t="shared" si="19"/>
        <v>48</v>
      </c>
      <c r="E251" s="11">
        <f t="shared" si="20"/>
        <v>48</v>
      </c>
      <c r="F251" s="11">
        <f t="shared" si="21"/>
        <v>10.56</v>
      </c>
      <c r="G251" s="11">
        <f t="shared" si="22"/>
        <v>9.8000000000000007</v>
      </c>
      <c r="H251" s="11">
        <f t="shared" si="23"/>
        <v>49.68294196961579</v>
      </c>
    </row>
    <row r="252" spans="1:8" x14ac:dyDescent="0.2">
      <c r="A252" s="11">
        <v>945</v>
      </c>
      <c r="B252" s="11">
        <v>5</v>
      </c>
      <c r="C252" s="11">
        <f t="shared" si="18"/>
        <v>950</v>
      </c>
      <c r="D252" s="11">
        <f t="shared" si="19"/>
        <v>4725</v>
      </c>
      <c r="E252" s="11">
        <f t="shared" si="20"/>
        <v>189</v>
      </c>
      <c r="F252" s="11">
        <f t="shared" si="21"/>
        <v>207.9</v>
      </c>
      <c r="G252" s="11">
        <f t="shared" si="22"/>
        <v>190</v>
      </c>
      <c r="H252" s="11">
        <f t="shared" si="23"/>
        <v>943.08215145067368</v>
      </c>
    </row>
    <row r="253" spans="1:8" x14ac:dyDescent="0.2">
      <c r="A253" s="11">
        <v>754</v>
      </c>
      <c r="B253" s="11">
        <v>54</v>
      </c>
      <c r="C253" s="11">
        <f t="shared" si="18"/>
        <v>808</v>
      </c>
      <c r="D253" s="11">
        <f t="shared" si="19"/>
        <v>40716</v>
      </c>
      <c r="E253" s="11">
        <f t="shared" si="20"/>
        <v>13.962962962962964</v>
      </c>
      <c r="F253" s="11">
        <f t="shared" si="21"/>
        <v>165.88</v>
      </c>
      <c r="G253" s="11">
        <f t="shared" si="22"/>
        <v>161.6</v>
      </c>
      <c r="H253" s="11">
        <f t="shared" si="23"/>
        <v>752.88242190229676</v>
      </c>
    </row>
    <row r="254" spans="1:8" x14ac:dyDescent="0.2">
      <c r="A254" s="11">
        <v>3656</v>
      </c>
      <c r="B254" s="11">
        <v>54</v>
      </c>
      <c r="C254" s="11">
        <f t="shared" si="18"/>
        <v>3710</v>
      </c>
      <c r="D254" s="11">
        <f t="shared" si="19"/>
        <v>197424</v>
      </c>
      <c r="E254" s="11">
        <f t="shared" si="20"/>
        <v>67.703703703703709</v>
      </c>
      <c r="F254" s="11">
        <f t="shared" si="21"/>
        <v>804.32</v>
      </c>
      <c r="G254" s="11">
        <f t="shared" si="22"/>
        <v>742</v>
      </c>
      <c r="H254" s="11">
        <f t="shared" si="23"/>
        <v>3654.8824219022968</v>
      </c>
    </row>
    <row r="255" spans="1:8" x14ac:dyDescent="0.2">
      <c r="A255" s="11">
        <v>4456</v>
      </c>
      <c r="B255" s="11">
        <v>466</v>
      </c>
      <c r="C255" s="11">
        <f t="shared" si="18"/>
        <v>4922</v>
      </c>
      <c r="D255" s="11">
        <f t="shared" si="19"/>
        <v>2076496</v>
      </c>
      <c r="E255" s="11">
        <f t="shared" si="20"/>
        <v>9.5622317596566528</v>
      </c>
      <c r="F255" s="11">
        <f t="shared" si="21"/>
        <v>980.32</v>
      </c>
      <c r="G255" s="11">
        <f t="shared" si="22"/>
        <v>984.4</v>
      </c>
      <c r="H255" s="11">
        <f t="shared" si="23"/>
        <v>4457.7291331941824</v>
      </c>
    </row>
    <row r="256" spans="1:8" x14ac:dyDescent="0.2">
      <c r="A256" s="11">
        <v>4525</v>
      </c>
      <c r="B256" s="11">
        <v>45</v>
      </c>
      <c r="C256" s="11">
        <f t="shared" si="18"/>
        <v>4570</v>
      </c>
      <c r="D256" s="11">
        <f t="shared" si="19"/>
        <v>203625</v>
      </c>
      <c r="E256" s="11">
        <f t="shared" si="20"/>
        <v>100.55555555555556</v>
      </c>
      <c r="F256" s="11">
        <f t="shared" si="21"/>
        <v>995.5</v>
      </c>
      <c r="G256" s="11">
        <f t="shared" si="22"/>
        <v>914</v>
      </c>
      <c r="H256" s="11">
        <f t="shared" si="23"/>
        <v>4526.7018070490685</v>
      </c>
    </row>
    <row r="257" spans="1:8" x14ac:dyDescent="0.2">
      <c r="A257" s="11">
        <v>555</v>
      </c>
      <c r="B257" s="11">
        <v>684</v>
      </c>
      <c r="C257" s="11">
        <f t="shared" si="18"/>
        <v>1239</v>
      </c>
      <c r="D257" s="11">
        <f t="shared" si="19"/>
        <v>379620</v>
      </c>
      <c r="E257" s="11">
        <f t="shared" si="20"/>
        <v>0.81140350877192979</v>
      </c>
      <c r="F257" s="11">
        <f t="shared" si="21"/>
        <v>122.1</v>
      </c>
      <c r="G257" s="11">
        <f t="shared" si="22"/>
        <v>247.8</v>
      </c>
      <c r="H257" s="11">
        <f t="shared" si="23"/>
        <v>553.47496110567101</v>
      </c>
    </row>
    <row r="258" spans="1:8" x14ac:dyDescent="0.2">
      <c r="A258" s="11">
        <v>754</v>
      </c>
      <c r="B258" s="11">
        <v>84</v>
      </c>
      <c r="C258" s="11">
        <f t="shared" ref="C258:C321" si="24">A258+B258</f>
        <v>838</v>
      </c>
      <c r="D258" s="11">
        <f t="shared" ref="D258:D292" si="25">A258*B258</f>
        <v>63336</v>
      </c>
      <c r="E258" s="11">
        <f t="shared" ref="E258:E292" si="26">A258/B258</f>
        <v>8.9761904761904763</v>
      </c>
      <c r="F258" s="11">
        <f t="shared" ref="F258:F292" si="27">0.22*A258</f>
        <v>165.88</v>
      </c>
      <c r="G258" s="11">
        <f t="shared" ref="G258:G292" si="28">C258/5</f>
        <v>167.6</v>
      </c>
      <c r="H258" s="11">
        <f t="shared" ref="H258:H292" si="29">A258+2*SIN(B258)</f>
        <v>755.46638064014655</v>
      </c>
    </row>
    <row r="259" spans="1:8" x14ac:dyDescent="0.2">
      <c r="A259" s="11">
        <v>498</v>
      </c>
      <c r="B259" s="11">
        <v>14</v>
      </c>
      <c r="C259" s="11">
        <f t="shared" si="24"/>
        <v>512</v>
      </c>
      <c r="D259" s="11">
        <f t="shared" si="25"/>
        <v>6972</v>
      </c>
      <c r="E259" s="11">
        <f t="shared" si="26"/>
        <v>35.571428571428569</v>
      </c>
      <c r="F259" s="11">
        <f t="shared" si="27"/>
        <v>109.56</v>
      </c>
      <c r="G259" s="11">
        <f t="shared" si="28"/>
        <v>102.4</v>
      </c>
      <c r="H259" s="11">
        <f t="shared" si="29"/>
        <v>499.98121471138973</v>
      </c>
    </row>
    <row r="260" spans="1:8" x14ac:dyDescent="0.2">
      <c r="A260" s="11">
        <v>354</v>
      </c>
      <c r="B260" s="11">
        <v>35</v>
      </c>
      <c r="C260" s="11">
        <f t="shared" si="24"/>
        <v>389</v>
      </c>
      <c r="D260" s="11">
        <f t="shared" si="25"/>
        <v>12390</v>
      </c>
      <c r="E260" s="11">
        <f t="shared" si="26"/>
        <v>10.114285714285714</v>
      </c>
      <c r="F260" s="11">
        <f t="shared" si="27"/>
        <v>77.88</v>
      </c>
      <c r="G260" s="11">
        <f t="shared" si="28"/>
        <v>77.8</v>
      </c>
      <c r="H260" s="11">
        <f t="shared" si="29"/>
        <v>353.1436346610077</v>
      </c>
    </row>
    <row r="261" spans="1:8" x14ac:dyDescent="0.2">
      <c r="A261" s="11">
        <v>845</v>
      </c>
      <c r="B261" s="11">
        <v>1</v>
      </c>
      <c r="C261" s="11">
        <f t="shared" si="24"/>
        <v>846</v>
      </c>
      <c r="D261" s="11">
        <f t="shared" si="25"/>
        <v>845</v>
      </c>
      <c r="E261" s="11">
        <f t="shared" si="26"/>
        <v>845</v>
      </c>
      <c r="F261" s="11">
        <f t="shared" si="27"/>
        <v>185.9</v>
      </c>
      <c r="G261" s="11">
        <f t="shared" si="28"/>
        <v>169.2</v>
      </c>
      <c r="H261" s="11">
        <f t="shared" si="29"/>
        <v>846.68294196961574</v>
      </c>
    </row>
    <row r="262" spans="1:8" x14ac:dyDescent="0.2">
      <c r="A262" s="11">
        <v>558</v>
      </c>
      <c r="B262" s="11">
        <v>5</v>
      </c>
      <c r="C262" s="11">
        <f t="shared" si="24"/>
        <v>563</v>
      </c>
      <c r="D262" s="11">
        <f t="shared" si="25"/>
        <v>2790</v>
      </c>
      <c r="E262" s="11">
        <f t="shared" si="26"/>
        <v>111.6</v>
      </c>
      <c r="F262" s="11">
        <f t="shared" si="27"/>
        <v>122.76</v>
      </c>
      <c r="G262" s="11">
        <f t="shared" si="28"/>
        <v>112.6</v>
      </c>
      <c r="H262" s="11">
        <f t="shared" si="29"/>
        <v>556.08215145067368</v>
      </c>
    </row>
    <row r="263" spans="1:8" x14ac:dyDescent="0.2">
      <c r="A263" s="11">
        <v>27524</v>
      </c>
      <c r="B263" s="11">
        <v>54</v>
      </c>
      <c r="C263" s="11">
        <f t="shared" si="24"/>
        <v>27578</v>
      </c>
      <c r="D263" s="11">
        <f t="shared" si="25"/>
        <v>1486296</v>
      </c>
      <c r="E263" s="11">
        <f t="shared" si="26"/>
        <v>509.7037037037037</v>
      </c>
      <c r="F263" s="11">
        <f t="shared" si="27"/>
        <v>6055.28</v>
      </c>
      <c r="G263" s="11">
        <f t="shared" si="28"/>
        <v>5515.6</v>
      </c>
      <c r="H263" s="11">
        <f t="shared" si="29"/>
        <v>27522.882421902297</v>
      </c>
    </row>
    <row r="264" spans="1:8" x14ac:dyDescent="0.2">
      <c r="A264" s="11">
        <v>5468</v>
      </c>
      <c r="B264" s="11">
        <v>54</v>
      </c>
      <c r="C264" s="11">
        <f t="shared" si="24"/>
        <v>5522</v>
      </c>
      <c r="D264" s="11">
        <f t="shared" si="25"/>
        <v>295272</v>
      </c>
      <c r="E264" s="11">
        <f t="shared" si="26"/>
        <v>101.25925925925925</v>
      </c>
      <c r="F264" s="11">
        <f t="shared" si="27"/>
        <v>1202.96</v>
      </c>
      <c r="G264" s="11">
        <f t="shared" si="28"/>
        <v>1104.4000000000001</v>
      </c>
      <c r="H264" s="11">
        <f t="shared" si="29"/>
        <v>5466.8824219022972</v>
      </c>
    </row>
    <row r="265" spans="1:8" x14ac:dyDescent="0.2">
      <c r="A265" s="11">
        <v>1442</v>
      </c>
      <c r="B265" s="11">
        <v>466</v>
      </c>
      <c r="C265" s="11">
        <f t="shared" si="24"/>
        <v>1908</v>
      </c>
      <c r="D265" s="11">
        <f t="shared" si="25"/>
        <v>671972</v>
      </c>
      <c r="E265" s="11">
        <f t="shared" si="26"/>
        <v>3.0944206008583692</v>
      </c>
      <c r="F265" s="11">
        <f t="shared" si="27"/>
        <v>317.24</v>
      </c>
      <c r="G265" s="11">
        <f t="shared" si="28"/>
        <v>381.6</v>
      </c>
      <c r="H265" s="11">
        <f t="shared" si="29"/>
        <v>1443.7291331941826</v>
      </c>
    </row>
    <row r="266" spans="1:8" x14ac:dyDescent="0.2">
      <c r="A266" s="11">
        <v>85646</v>
      </c>
      <c r="B266" s="11">
        <v>45</v>
      </c>
      <c r="C266" s="11">
        <f t="shared" si="24"/>
        <v>85691</v>
      </c>
      <c r="D266" s="11">
        <f t="shared" si="25"/>
        <v>3854070</v>
      </c>
      <c r="E266" s="11">
        <f t="shared" si="26"/>
        <v>1903.2444444444445</v>
      </c>
      <c r="F266" s="11">
        <f t="shared" si="27"/>
        <v>18842.12</v>
      </c>
      <c r="G266" s="11">
        <f t="shared" si="28"/>
        <v>17138.2</v>
      </c>
      <c r="H266" s="11">
        <f t="shared" si="29"/>
        <v>85647.701807049074</v>
      </c>
    </row>
    <row r="267" spans="1:8" x14ac:dyDescent="0.2">
      <c r="A267" s="11">
        <v>555</v>
      </c>
      <c r="B267" s="11">
        <v>684</v>
      </c>
      <c r="C267" s="11">
        <f t="shared" si="24"/>
        <v>1239</v>
      </c>
      <c r="D267" s="11">
        <f t="shared" si="25"/>
        <v>379620</v>
      </c>
      <c r="E267" s="11">
        <f t="shared" si="26"/>
        <v>0.81140350877192979</v>
      </c>
      <c r="F267" s="11">
        <f t="shared" si="27"/>
        <v>122.1</v>
      </c>
      <c r="G267" s="11">
        <f t="shared" si="28"/>
        <v>247.8</v>
      </c>
      <c r="H267" s="11">
        <f t="shared" si="29"/>
        <v>553.47496110567101</v>
      </c>
    </row>
    <row r="268" spans="1:8" x14ac:dyDescent="0.2">
      <c r="A268" s="11">
        <v>4546</v>
      </c>
      <c r="B268" s="11">
        <v>4</v>
      </c>
      <c r="C268" s="11">
        <f t="shared" si="24"/>
        <v>4550</v>
      </c>
      <c r="D268" s="11">
        <f t="shared" si="25"/>
        <v>18184</v>
      </c>
      <c r="E268" s="11">
        <f t="shared" si="26"/>
        <v>1136.5</v>
      </c>
      <c r="F268" s="11">
        <f t="shared" si="27"/>
        <v>1000.12</v>
      </c>
      <c r="G268" s="11">
        <f t="shared" si="28"/>
        <v>910</v>
      </c>
      <c r="H268" s="11">
        <f t="shared" si="29"/>
        <v>4544.4863950093841</v>
      </c>
    </row>
    <row r="269" spans="1:8" x14ac:dyDescent="0.2">
      <c r="A269" s="11">
        <v>847</v>
      </c>
      <c r="B269" s="11">
        <v>24</v>
      </c>
      <c r="C269" s="11">
        <f t="shared" si="24"/>
        <v>871</v>
      </c>
      <c r="D269" s="11">
        <f t="shared" si="25"/>
        <v>20328</v>
      </c>
      <c r="E269" s="11">
        <f t="shared" si="26"/>
        <v>35.291666666666664</v>
      </c>
      <c r="F269" s="11">
        <f t="shared" si="27"/>
        <v>186.34</v>
      </c>
      <c r="G269" s="11">
        <f t="shared" si="28"/>
        <v>174.2</v>
      </c>
      <c r="H269" s="11">
        <f t="shared" si="29"/>
        <v>845.18884327598676</v>
      </c>
    </row>
    <row r="270" spans="1:8" x14ac:dyDescent="0.2">
      <c r="A270" s="11">
        <v>8678</v>
      </c>
      <c r="B270" s="11">
        <v>544</v>
      </c>
      <c r="C270" s="11">
        <f t="shared" si="24"/>
        <v>9222</v>
      </c>
      <c r="D270" s="11">
        <f t="shared" si="25"/>
        <v>4720832</v>
      </c>
      <c r="E270" s="11">
        <f t="shared" si="26"/>
        <v>15.952205882352942</v>
      </c>
      <c r="F270" s="11">
        <f t="shared" si="27"/>
        <v>1909.16</v>
      </c>
      <c r="G270" s="11">
        <f t="shared" si="28"/>
        <v>1844.4</v>
      </c>
      <c r="H270" s="11">
        <f t="shared" si="29"/>
        <v>8677.0333113136621</v>
      </c>
    </row>
    <row r="271" spans="1:8" x14ac:dyDescent="0.2">
      <c r="A271" s="11">
        <v>41</v>
      </c>
      <c r="B271" s="11">
        <v>245</v>
      </c>
      <c r="C271" s="11">
        <f t="shared" si="24"/>
        <v>286</v>
      </c>
      <c r="D271" s="11">
        <f t="shared" si="25"/>
        <v>10045</v>
      </c>
      <c r="E271" s="11">
        <f t="shared" si="26"/>
        <v>0.16734693877551021</v>
      </c>
      <c r="F271" s="11">
        <f t="shared" si="27"/>
        <v>9.02</v>
      </c>
      <c r="G271" s="11">
        <f t="shared" si="28"/>
        <v>57.2</v>
      </c>
      <c r="H271" s="11">
        <f t="shared" si="29"/>
        <v>40.911574873542882</v>
      </c>
    </row>
    <row r="272" spans="1:8" x14ac:dyDescent="0.2">
      <c r="A272" s="11">
        <v>7845</v>
      </c>
      <c r="B272" s="11">
        <v>154</v>
      </c>
      <c r="C272" s="11">
        <f t="shared" si="24"/>
        <v>7999</v>
      </c>
      <c r="D272" s="11">
        <f t="shared" si="25"/>
        <v>1208130</v>
      </c>
      <c r="E272" s="11">
        <f t="shared" si="26"/>
        <v>50.941558441558442</v>
      </c>
      <c r="F272" s="11">
        <f t="shared" si="27"/>
        <v>1725.9</v>
      </c>
      <c r="G272" s="11">
        <f t="shared" si="28"/>
        <v>1599.8</v>
      </c>
      <c r="H272" s="11">
        <f t="shared" si="29"/>
        <v>7844.8761593254876</v>
      </c>
    </row>
    <row r="273" spans="1:8" x14ac:dyDescent="0.2">
      <c r="A273" s="11">
        <v>878</v>
      </c>
      <c r="B273" s="11">
        <v>24</v>
      </c>
      <c r="C273" s="11">
        <f t="shared" si="24"/>
        <v>902</v>
      </c>
      <c r="D273" s="11">
        <f t="shared" si="25"/>
        <v>21072</v>
      </c>
      <c r="E273" s="11">
        <f t="shared" si="26"/>
        <v>36.583333333333336</v>
      </c>
      <c r="F273" s="11">
        <f t="shared" si="27"/>
        <v>193.16</v>
      </c>
      <c r="G273" s="11">
        <f t="shared" si="28"/>
        <v>180.4</v>
      </c>
      <c r="H273" s="11">
        <f t="shared" si="29"/>
        <v>876.18884327598676</v>
      </c>
    </row>
    <row r="274" spans="1:8" x14ac:dyDescent="0.2">
      <c r="A274" s="11">
        <v>487</v>
      </c>
      <c r="B274" s="11">
        <v>125</v>
      </c>
      <c r="C274" s="11">
        <f t="shared" si="24"/>
        <v>612</v>
      </c>
      <c r="D274" s="11">
        <f t="shared" si="25"/>
        <v>60875</v>
      </c>
      <c r="E274" s="11">
        <f t="shared" si="26"/>
        <v>3.8959999999999999</v>
      </c>
      <c r="F274" s="11">
        <f t="shared" si="27"/>
        <v>107.14</v>
      </c>
      <c r="G274" s="11">
        <f t="shared" si="28"/>
        <v>122.4</v>
      </c>
      <c r="H274" s="11">
        <f t="shared" si="29"/>
        <v>485.76791908162267</v>
      </c>
    </row>
    <row r="275" spans="1:8" x14ac:dyDescent="0.2">
      <c r="A275" s="11">
        <v>6514</v>
      </c>
      <c r="B275" s="11">
        <v>14</v>
      </c>
      <c r="C275" s="11">
        <f t="shared" si="24"/>
        <v>6528</v>
      </c>
      <c r="D275" s="11">
        <f t="shared" si="25"/>
        <v>91196</v>
      </c>
      <c r="E275" s="11">
        <f t="shared" si="26"/>
        <v>465.28571428571428</v>
      </c>
      <c r="F275" s="11">
        <f t="shared" si="27"/>
        <v>1433.08</v>
      </c>
      <c r="G275" s="11">
        <f t="shared" si="28"/>
        <v>1305.5999999999999</v>
      </c>
      <c r="H275" s="11">
        <f t="shared" si="29"/>
        <v>6515.9812147113898</v>
      </c>
    </row>
    <row r="276" spans="1:8" x14ac:dyDescent="0.2">
      <c r="A276" s="11">
        <v>42</v>
      </c>
      <c r="B276" s="11">
        <v>24</v>
      </c>
      <c r="C276" s="11">
        <f t="shared" si="24"/>
        <v>66</v>
      </c>
      <c r="D276" s="11">
        <f t="shared" si="25"/>
        <v>1008</v>
      </c>
      <c r="E276" s="11">
        <f t="shared" si="26"/>
        <v>1.75</v>
      </c>
      <c r="F276" s="11">
        <f t="shared" si="27"/>
        <v>9.24</v>
      </c>
      <c r="G276" s="11">
        <f t="shared" si="28"/>
        <v>13.2</v>
      </c>
      <c r="H276" s="11">
        <f t="shared" si="29"/>
        <v>40.188843275986756</v>
      </c>
    </row>
    <row r="277" spans="1:8" x14ac:dyDescent="0.2">
      <c r="A277" s="11">
        <v>24</v>
      </c>
      <c r="B277" s="11">
        <v>47</v>
      </c>
      <c r="C277" s="11">
        <f t="shared" si="24"/>
        <v>71</v>
      </c>
      <c r="D277" s="11">
        <f t="shared" si="25"/>
        <v>1128</v>
      </c>
      <c r="E277" s="11">
        <f t="shared" si="26"/>
        <v>0.51063829787234039</v>
      </c>
      <c r="F277" s="11">
        <f t="shared" si="27"/>
        <v>5.28</v>
      </c>
      <c r="G277" s="11">
        <f t="shared" si="28"/>
        <v>14.2</v>
      </c>
      <c r="H277" s="11">
        <f t="shared" si="29"/>
        <v>24.247146245490448</v>
      </c>
    </row>
    <row r="278" spans="1:8" x14ac:dyDescent="0.2">
      <c r="A278" s="11">
        <v>14</v>
      </c>
      <c r="B278" s="11">
        <v>74</v>
      </c>
      <c r="C278" s="11">
        <f t="shared" si="24"/>
        <v>88</v>
      </c>
      <c r="D278" s="11">
        <f t="shared" si="25"/>
        <v>1036</v>
      </c>
      <c r="E278" s="11">
        <f t="shared" si="26"/>
        <v>0.1891891891891892</v>
      </c>
      <c r="F278" s="11">
        <f t="shared" si="27"/>
        <v>3.08</v>
      </c>
      <c r="G278" s="11">
        <f t="shared" si="28"/>
        <v>17.600000000000001</v>
      </c>
      <c r="H278" s="11">
        <f t="shared" si="29"/>
        <v>12.029707479063505</v>
      </c>
    </row>
    <row r="279" spans="1:8" x14ac:dyDescent="0.2">
      <c r="A279" s="11">
        <v>68</v>
      </c>
      <c r="B279" s="11">
        <v>44</v>
      </c>
      <c r="C279" s="11">
        <f t="shared" si="24"/>
        <v>112</v>
      </c>
      <c r="D279" s="11">
        <f t="shared" si="25"/>
        <v>2992</v>
      </c>
      <c r="E279" s="11">
        <f t="shared" si="26"/>
        <v>1.5454545454545454</v>
      </c>
      <c r="F279" s="11">
        <f t="shared" si="27"/>
        <v>14.96</v>
      </c>
      <c r="G279" s="11">
        <f t="shared" si="28"/>
        <v>22.4</v>
      </c>
      <c r="H279" s="11">
        <f t="shared" si="29"/>
        <v>68.035403850210827</v>
      </c>
    </row>
    <row r="280" spans="1:8" x14ac:dyDescent="0.2">
      <c r="A280" s="11">
        <v>64</v>
      </c>
      <c r="B280" s="11">
        <v>214</v>
      </c>
      <c r="C280" s="11">
        <f t="shared" si="24"/>
        <v>278</v>
      </c>
      <c r="D280" s="11">
        <f t="shared" si="25"/>
        <v>13696</v>
      </c>
      <c r="E280" s="11">
        <f t="shared" si="26"/>
        <v>0.29906542056074764</v>
      </c>
      <c r="F280" s="11">
        <f t="shared" si="27"/>
        <v>14.08</v>
      </c>
      <c r="G280" s="11">
        <f t="shared" si="28"/>
        <v>55.6</v>
      </c>
      <c r="H280" s="11">
        <f t="shared" si="29"/>
        <v>64.72639890275272</v>
      </c>
    </row>
    <row r="281" spans="1:8" x14ac:dyDescent="0.2">
      <c r="A281" s="11">
        <v>564</v>
      </c>
      <c r="B281" s="11">
        <v>14</v>
      </c>
      <c r="C281" s="11">
        <f t="shared" si="24"/>
        <v>578</v>
      </c>
      <c r="D281" s="11">
        <f t="shared" si="25"/>
        <v>7896</v>
      </c>
      <c r="E281" s="11">
        <f t="shared" si="26"/>
        <v>40.285714285714285</v>
      </c>
      <c r="F281" s="11">
        <f t="shared" si="27"/>
        <v>124.08</v>
      </c>
      <c r="G281" s="11">
        <f t="shared" si="28"/>
        <v>115.6</v>
      </c>
      <c r="H281" s="11">
        <f t="shared" si="29"/>
        <v>565.98121471138973</v>
      </c>
    </row>
    <row r="282" spans="1:8" x14ac:dyDescent="0.2">
      <c r="A282" s="11">
        <v>24</v>
      </c>
      <c r="B282" s="11">
        <v>75</v>
      </c>
      <c r="C282" s="11">
        <f t="shared" si="24"/>
        <v>99</v>
      </c>
      <c r="D282" s="11">
        <f t="shared" si="25"/>
        <v>1800</v>
      </c>
      <c r="E282" s="11">
        <f t="shared" si="26"/>
        <v>0.32</v>
      </c>
      <c r="F282" s="11">
        <f t="shared" si="27"/>
        <v>5.28</v>
      </c>
      <c r="G282" s="11">
        <f t="shared" si="28"/>
        <v>19.8</v>
      </c>
      <c r="H282" s="11">
        <f t="shared" si="29"/>
        <v>23.224436729181139</v>
      </c>
    </row>
    <row r="283" spans="1:8" x14ac:dyDescent="0.2">
      <c r="A283" s="11">
        <v>954</v>
      </c>
      <c r="B283" s="11">
        <v>125</v>
      </c>
      <c r="C283" s="11">
        <f t="shared" si="24"/>
        <v>1079</v>
      </c>
      <c r="D283" s="11">
        <f t="shared" si="25"/>
        <v>119250</v>
      </c>
      <c r="E283" s="11">
        <f t="shared" si="26"/>
        <v>7.6319999999999997</v>
      </c>
      <c r="F283" s="11">
        <f t="shared" si="27"/>
        <v>209.88</v>
      </c>
      <c r="G283" s="11">
        <f t="shared" si="28"/>
        <v>215.8</v>
      </c>
      <c r="H283" s="11">
        <f t="shared" si="29"/>
        <v>952.76791908162272</v>
      </c>
    </row>
    <row r="284" spans="1:8" x14ac:dyDescent="0.2">
      <c r="A284" s="11">
        <v>55</v>
      </c>
      <c r="B284" s="11">
        <v>14</v>
      </c>
      <c r="C284" s="11">
        <f t="shared" si="24"/>
        <v>69</v>
      </c>
      <c r="D284" s="11">
        <f t="shared" si="25"/>
        <v>770</v>
      </c>
      <c r="E284" s="11">
        <f t="shared" si="26"/>
        <v>3.9285714285714284</v>
      </c>
      <c r="F284" s="11">
        <f t="shared" si="27"/>
        <v>12.1</v>
      </c>
      <c r="G284" s="11">
        <f t="shared" si="28"/>
        <v>13.8</v>
      </c>
      <c r="H284" s="11">
        <f t="shared" si="29"/>
        <v>56.98121471138974</v>
      </c>
    </row>
    <row r="285" spans="1:8" x14ac:dyDescent="0.2">
      <c r="A285" s="11">
        <v>554</v>
      </c>
      <c r="B285" s="11">
        <v>24</v>
      </c>
      <c r="C285" s="11">
        <f t="shared" si="24"/>
        <v>578</v>
      </c>
      <c r="D285" s="11">
        <f t="shared" si="25"/>
        <v>13296</v>
      </c>
      <c r="E285" s="11">
        <f t="shared" si="26"/>
        <v>23.083333333333332</v>
      </c>
      <c r="F285" s="11">
        <f t="shared" si="27"/>
        <v>121.88</v>
      </c>
      <c r="G285" s="11">
        <f t="shared" si="28"/>
        <v>115.6</v>
      </c>
      <c r="H285" s="11">
        <f t="shared" si="29"/>
        <v>552.18884327598676</v>
      </c>
    </row>
    <row r="286" spans="1:8" x14ac:dyDescent="0.2">
      <c r="A286" s="11">
        <v>954</v>
      </c>
      <c r="B286" s="11">
        <v>47</v>
      </c>
      <c r="C286" s="11">
        <f t="shared" si="24"/>
        <v>1001</v>
      </c>
      <c r="D286" s="11">
        <f t="shared" si="25"/>
        <v>44838</v>
      </c>
      <c r="E286" s="11">
        <f t="shared" si="26"/>
        <v>20.297872340425531</v>
      </c>
      <c r="F286" s="11">
        <f t="shared" si="27"/>
        <v>209.88</v>
      </c>
      <c r="G286" s="11">
        <f t="shared" si="28"/>
        <v>200.2</v>
      </c>
      <c r="H286" s="11">
        <f t="shared" si="29"/>
        <v>954.2471462454904</v>
      </c>
    </row>
    <row r="287" spans="1:8" x14ac:dyDescent="0.2">
      <c r="A287" s="11">
        <v>164</v>
      </c>
      <c r="B287" s="11">
        <v>74</v>
      </c>
      <c r="C287" s="11">
        <f t="shared" si="24"/>
        <v>238</v>
      </c>
      <c r="D287" s="11">
        <f t="shared" si="25"/>
        <v>12136</v>
      </c>
      <c r="E287" s="11">
        <f t="shared" si="26"/>
        <v>2.2162162162162162</v>
      </c>
      <c r="F287" s="11">
        <f t="shared" si="27"/>
        <v>36.08</v>
      </c>
      <c r="G287" s="11">
        <f t="shared" si="28"/>
        <v>47.6</v>
      </c>
      <c r="H287" s="11">
        <f t="shared" si="29"/>
        <v>162.02970747906352</v>
      </c>
    </row>
    <row r="288" spans="1:8" x14ac:dyDescent="0.2">
      <c r="A288" s="11">
        <v>34</v>
      </c>
      <c r="B288" s="11">
        <v>44</v>
      </c>
      <c r="C288" s="11">
        <f t="shared" si="24"/>
        <v>78</v>
      </c>
      <c r="D288" s="11">
        <f t="shared" si="25"/>
        <v>1496</v>
      </c>
      <c r="E288" s="11">
        <f t="shared" si="26"/>
        <v>0.77272727272727271</v>
      </c>
      <c r="F288" s="11">
        <f t="shared" si="27"/>
        <v>7.48</v>
      </c>
      <c r="G288" s="11">
        <f t="shared" si="28"/>
        <v>15.6</v>
      </c>
      <c r="H288" s="11">
        <f t="shared" si="29"/>
        <v>34.035403850210827</v>
      </c>
    </row>
    <row r="289" spans="1:8" x14ac:dyDescent="0.2">
      <c r="A289" s="11">
        <v>254</v>
      </c>
      <c r="B289" s="11">
        <v>214</v>
      </c>
      <c r="C289" s="11">
        <f t="shared" si="24"/>
        <v>468</v>
      </c>
      <c r="D289" s="11">
        <f t="shared" si="25"/>
        <v>54356</v>
      </c>
      <c r="E289" s="11">
        <f t="shared" si="26"/>
        <v>1.1869158878504673</v>
      </c>
      <c r="F289" s="11">
        <f t="shared" si="27"/>
        <v>55.88</v>
      </c>
      <c r="G289" s="11">
        <f t="shared" si="28"/>
        <v>93.6</v>
      </c>
      <c r="H289" s="11">
        <f t="shared" si="29"/>
        <v>254.72639890275272</v>
      </c>
    </row>
    <row r="290" spans="1:8" x14ac:dyDescent="0.2">
      <c r="A290" s="11">
        <v>564</v>
      </c>
      <c r="B290" s="11">
        <v>14</v>
      </c>
      <c r="C290" s="11">
        <f t="shared" si="24"/>
        <v>578</v>
      </c>
      <c r="D290" s="11">
        <f t="shared" si="25"/>
        <v>7896</v>
      </c>
      <c r="E290" s="11">
        <f t="shared" si="26"/>
        <v>40.285714285714285</v>
      </c>
      <c r="F290" s="11">
        <f t="shared" si="27"/>
        <v>124.08</v>
      </c>
      <c r="G290" s="11">
        <f t="shared" si="28"/>
        <v>115.6</v>
      </c>
      <c r="H290" s="11">
        <f t="shared" si="29"/>
        <v>565.98121471138973</v>
      </c>
    </row>
    <row r="291" spans="1:8" x14ac:dyDescent="0.2">
      <c r="A291" s="11">
        <v>864</v>
      </c>
      <c r="B291" s="11">
        <v>75</v>
      </c>
      <c r="C291" s="11">
        <f t="shared" si="24"/>
        <v>939</v>
      </c>
      <c r="D291" s="11">
        <f t="shared" si="25"/>
        <v>64800</v>
      </c>
      <c r="E291" s="11">
        <f t="shared" si="26"/>
        <v>11.52</v>
      </c>
      <c r="F291" s="11">
        <f t="shared" si="27"/>
        <v>190.08</v>
      </c>
      <c r="G291" s="11">
        <f t="shared" si="28"/>
        <v>187.8</v>
      </c>
      <c r="H291" s="11">
        <f t="shared" si="29"/>
        <v>863.22443672918109</v>
      </c>
    </row>
    <row r="292" spans="1:8" x14ac:dyDescent="0.2">
      <c r="A292" s="11">
        <v>47</v>
      </c>
      <c r="B292" s="11">
        <v>15</v>
      </c>
      <c r="C292" s="11">
        <f t="shared" si="24"/>
        <v>62</v>
      </c>
      <c r="D292" s="11">
        <f t="shared" si="25"/>
        <v>705</v>
      </c>
      <c r="E292" s="11">
        <f t="shared" si="26"/>
        <v>3.1333333333333333</v>
      </c>
      <c r="F292" s="11">
        <f t="shared" si="27"/>
        <v>10.34</v>
      </c>
      <c r="G292" s="11">
        <f t="shared" si="28"/>
        <v>12.4</v>
      </c>
      <c r="H292" s="11">
        <f t="shared" si="29"/>
        <v>48.300575680314232</v>
      </c>
    </row>
  </sheetData>
  <pageMargins left="0.78740157499999996" right="0.78740157499999996" top="0.984251969" bottom="0.984251969" header="0.4921259845" footer="0.4921259845"/>
  <pageSetup paperSize="9" orientation="portrait" horizontalDpi="360" verticalDpi="180" r:id="rId1"/>
  <headerFooter alignWithMargins="0">
    <oddHeader>&amp;A</oddHeader>
    <oddFooter>Strana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7026-5B26-49E0-80BA-2C7DB32102E4}">
  <dimension ref="A1:C9"/>
  <sheetViews>
    <sheetView zoomScale="175" zoomScaleNormal="175" workbookViewId="0">
      <selection activeCell="F5" sqref="F5"/>
    </sheetView>
  </sheetViews>
  <sheetFormatPr defaultRowHeight="12" x14ac:dyDescent="0.2"/>
  <cols>
    <col min="1" max="1" width="10" style="15" bestFit="1" customWidth="1"/>
    <col min="2" max="2" width="11.28515625" style="15" bestFit="1" customWidth="1"/>
    <col min="3" max="16384" width="9.140625" style="15"/>
  </cols>
  <sheetData>
    <row r="1" spans="1:3" ht="15" x14ac:dyDescent="0.25">
      <c r="A1" s="15" t="s">
        <v>31</v>
      </c>
      <c r="B1" s="16">
        <v>25.55</v>
      </c>
    </row>
    <row r="3" spans="1:3" x14ac:dyDescent="0.2">
      <c r="A3" s="17">
        <v>500</v>
      </c>
      <c r="B3" s="18">
        <f>A3/$B$1</f>
        <v>19.569471624266143</v>
      </c>
      <c r="C3" s="19"/>
    </row>
    <row r="4" spans="1:3" x14ac:dyDescent="0.2">
      <c r="A4" s="17">
        <v>200</v>
      </c>
      <c r="B4" s="18">
        <f t="shared" ref="B4:B9" si="0">A4/$B$1</f>
        <v>7.8277886497064575</v>
      </c>
    </row>
    <row r="5" spans="1:3" x14ac:dyDescent="0.2">
      <c r="A5" s="17">
        <v>100</v>
      </c>
      <c r="B5" s="18">
        <f t="shared" si="0"/>
        <v>3.9138943248532287</v>
      </c>
    </row>
    <row r="6" spans="1:3" x14ac:dyDescent="0.2">
      <c r="A6" s="17">
        <v>50</v>
      </c>
      <c r="B6" s="18">
        <f t="shared" si="0"/>
        <v>1.9569471624266144</v>
      </c>
    </row>
    <row r="7" spans="1:3" x14ac:dyDescent="0.2">
      <c r="A7" s="17">
        <v>20</v>
      </c>
      <c r="B7" s="18">
        <f t="shared" si="0"/>
        <v>0.78277886497064575</v>
      </c>
    </row>
    <row r="8" spans="1:3" x14ac:dyDescent="0.2">
      <c r="A8" s="17">
        <v>10</v>
      </c>
      <c r="B8" s="18">
        <f t="shared" si="0"/>
        <v>0.39138943248532287</v>
      </c>
    </row>
    <row r="9" spans="1:3" x14ac:dyDescent="0.2">
      <c r="A9" s="17">
        <v>5</v>
      </c>
      <c r="B9" s="18">
        <f t="shared" si="0"/>
        <v>0.19569471624266144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A-filtr</vt:lpstr>
      <vt:lpstr>slevy</vt:lpstr>
      <vt:lpstr>čas</vt:lpstr>
      <vt:lpstr>Adresování</vt:lpstr>
      <vt:lpstr>Teploty</vt:lpstr>
      <vt:lpstr>Cvičení1</vt:lpstr>
      <vt:lpstr>euro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2023-12-08T10:17:12Z</dcterms:modified>
</cp:coreProperties>
</file>