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Test2\"/>
    </mc:Choice>
  </mc:AlternateContent>
  <xr:revisionPtr revIDLastSave="0" documentId="13_ncr:1_{EBCE5F3F-3E24-4CFC-88EA-945181D477F0}" xr6:coauthVersionLast="36" xr6:coauthVersionMax="36" xr10:uidLastSave="{00000000-0000-0000-0000-000000000000}"/>
  <bookViews>
    <workbookView xWindow="0" yWindow="0" windowWidth="19200" windowHeight="11385" xr2:uid="{694A1A7E-EAB7-4C8F-89C7-4A2B9061705E}"/>
  </bookViews>
  <sheets>
    <sheet name="upravená data" sheetId="2" r:id="rId1"/>
    <sheet name="EDF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9" i="2"/>
  <c r="I5" i="2"/>
  <c r="I6" i="2" s="1"/>
  <c r="I4" i="2"/>
  <c r="I3" i="2"/>
  <c r="I2" i="2"/>
  <c r="I1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F9" i="2"/>
  <c r="F8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6EF15-BEA1-43B2-99F0-4A34DC12FFF8}" keepAlive="1" name="Dotaz – Table 0" description="Připojení k dotazu produktu Table 0 v sešitě" type="5" refreshedVersion="6" background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<sst xmlns="http://schemas.openxmlformats.org/spreadsheetml/2006/main" count="179" uniqueCount="101">
  <si>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</si>
  <si>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</si>
  <si>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</si>
  <si>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</si>
  <si>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</si>
  <si>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</si>
  <si>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</si>
  <si>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</si>
  <si>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</si>
  <si>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</si>
  <si>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</si>
  <si>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</si>
  <si>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</si>
  <si>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</si>
  <si>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</si>
  <si>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</si>
  <si>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</si>
  <si>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</si>
  <si>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</si>
  <si>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</si>
  <si>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</si>
  <si>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</si>
  <si>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</si>
  <si>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</si>
  <si>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</si>
  <si>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</si>
  <si>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</si>
  <si>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</si>
  <si>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</si>
  <si>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</si>
  <si>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</si>
  <si>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</si>
  <si>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</si>
  <si>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</si>
  <si>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</si>
  <si>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Ústí nad Labem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</si>
  <si>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</si>
  <si>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</si>
  <si>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</si>
  <si>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</si>
  <si>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</si>
  <si>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</si>
  <si>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</si>
  <si>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nad Kněžnou</t>
  </si>
  <si>
    <t>Trutnov</t>
  </si>
  <si>
    <t>Chrudim</t>
  </si>
  <si>
    <t>Pardubice</t>
  </si>
  <si>
    <t>Svitavy</t>
  </si>
  <si>
    <t>Ústí nad Orlicí</t>
  </si>
  <si>
    <t>Havlíčkův Brod</t>
  </si>
  <si>
    <t>Jihlava</t>
  </si>
  <si>
    <t>Pelhřimov</t>
  </si>
  <si>
    <t>Třebíč</t>
  </si>
  <si>
    <t>Žďár nad Sázavou</t>
  </si>
  <si>
    <t>Blansko</t>
  </si>
  <si>
    <t>Brno-město</t>
  </si>
  <si>
    <t>Brno-venkov</t>
  </si>
  <si>
    <t>Břeclav</t>
  </si>
  <si>
    <t>Hodonín</t>
  </si>
  <si>
    <t>Vyškov</t>
  </si>
  <si>
    <t>Znojmo</t>
  </si>
  <si>
    <t>Jeseník</t>
  </si>
  <si>
    <t>Olomouc</t>
  </si>
  <si>
    <t>Prostějov</t>
  </si>
  <si>
    <t>Přerov</t>
  </si>
  <si>
    <t>Šumperk</t>
  </si>
  <si>
    <t>Kroměříž</t>
  </si>
  <si>
    <t>Uherské Hradiště</t>
  </si>
  <si>
    <t>Vsetín</t>
  </si>
  <si>
    <t>Zlín</t>
  </si>
  <si>
    <t>Bruntál</t>
  </si>
  <si>
    <t>Frýdek-Místek</t>
  </si>
  <si>
    <t>Karviná</t>
  </si>
  <si>
    <t>Nový Jičín</t>
  </si>
  <si>
    <t>Opava</t>
  </si>
  <si>
    <t>Ostrava-město</t>
  </si>
  <si>
    <t>počet svobodných</t>
  </si>
  <si>
    <t>Území / okresy</t>
  </si>
  <si>
    <t>číselník</t>
  </si>
  <si>
    <t>Netříděné charakteristiky</t>
  </si>
  <si>
    <t>průměr</t>
  </si>
  <si>
    <t>rozptyl</t>
  </si>
  <si>
    <t>směrodatná odchylka</t>
  </si>
  <si>
    <t>Ostatní charakteristiky</t>
  </si>
  <si>
    <t>medián</t>
  </si>
  <si>
    <t>variační rozpětí</t>
  </si>
  <si>
    <t>Přibližně 50 % dat je pod 45129,5 a 50 % dat je nad 45129,5.</t>
  </si>
  <si>
    <t>počet svobodných (seřazeno)</t>
  </si>
  <si>
    <t>F_N</t>
  </si>
  <si>
    <t>Přibližně 21 % okresů má počet svobodných menší než Plzeň-sever, tzn. Že přlibižně 79 % okresů má počet svobodných větší než Plzeň-sever.</t>
  </si>
  <si>
    <t>počet dat</t>
  </si>
  <si>
    <t>min</t>
  </si>
  <si>
    <t>max</t>
  </si>
  <si>
    <t>struges k</t>
  </si>
  <si>
    <t>krok h</t>
  </si>
  <si>
    <t>h zaokr.</t>
  </si>
  <si>
    <t>inteval</t>
  </si>
  <si>
    <t>dolní mez</t>
  </si>
  <si>
    <t>horní mez</t>
  </si>
  <si>
    <t>čenost</t>
  </si>
  <si>
    <t>seru na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</si>
</sst>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8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2" xfId="0" applyNumberFormat="1" applyFont="1" applyFill="1" applyBorder="1"/>
    <xf numFmtId="0" fontId="0" fillId="0" borderId="3" xfId="0" applyFont="1" applyFill="1" applyBorder="1"/>
    <xf numFmtId="0" fontId="0" fillId="0" borderId="1" xfId="0" applyNumberFormat="1" applyFont="1" applyFill="1" applyBorder="1"/>
    <xf numFmtId="0" fontId="0" fillId="0" borderId="4" xfId="0" applyFont="1" applyFill="1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2" xfId="0" applyNumberFormat="1" applyFont="1" applyFill="1" applyBorder="1"/>
    <xf numFmtId="0" fontId="0" fillId="3" borderId="3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3" borderId="5" xfId="0" applyFill="1" applyBorder="1"/>
  </cellXfs>
  <cellStyles count="1">
    <cellStyle name="Normální" xfId="0" builtinId="0"/>
  </cellStyles>
  <dxfs count="13"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ill>
        <patternFill patternType="none">
          <bgColor auto="1"/>
        </patternFill>
      </fill>
    </dxf>
    <dxf>
      <border outline="0">
        <right style="thin">
          <color theme="9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ill>
        <patternFill patternType="none">
          <bgColor auto="1"/>
        </patternFill>
      </fill>
    </dxf>
    <dxf>
      <border outline="0">
        <right style="thin">
          <color theme="9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EDF!$D$1</c:f>
              <c:strCache>
                <c:ptCount val="1"/>
                <c:pt idx="0">
                  <c:v>F_N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EDF!$C$2:$C$77</c:f>
              <c:numCache>
                <c:formatCode>General</c:formatCode>
                <c:ptCount val="76"/>
                <c:pt idx="0">
                  <c:v>14838</c:v>
                </c:pt>
                <c:pt idx="1">
                  <c:v>19797</c:v>
                </c:pt>
                <c:pt idx="2">
                  <c:v>20439</c:v>
                </c:pt>
                <c:pt idx="3">
                  <c:v>22012</c:v>
                </c:pt>
                <c:pt idx="4">
                  <c:v>22459</c:v>
                </c:pt>
                <c:pt idx="5">
                  <c:v>22726</c:v>
                </c:pt>
                <c:pt idx="6">
                  <c:v>25305</c:v>
                </c:pt>
                <c:pt idx="7">
                  <c:v>27722</c:v>
                </c:pt>
                <c:pt idx="8">
                  <c:v>28041</c:v>
                </c:pt>
                <c:pt idx="9">
                  <c:v>28104</c:v>
                </c:pt>
                <c:pt idx="10">
                  <c:v>28203</c:v>
                </c:pt>
                <c:pt idx="11">
                  <c:v>28752</c:v>
                </c:pt>
                <c:pt idx="12">
                  <c:v>30204</c:v>
                </c:pt>
                <c:pt idx="13">
                  <c:v>31931</c:v>
                </c:pt>
                <c:pt idx="14">
                  <c:v>32072</c:v>
                </c:pt>
                <c:pt idx="15">
                  <c:v>33136</c:v>
                </c:pt>
                <c:pt idx="16">
                  <c:v>33317</c:v>
                </c:pt>
                <c:pt idx="17">
                  <c:v>35282</c:v>
                </c:pt>
                <c:pt idx="18">
                  <c:v>37041</c:v>
                </c:pt>
                <c:pt idx="19">
                  <c:v>37100</c:v>
                </c:pt>
                <c:pt idx="20">
                  <c:v>37159</c:v>
                </c:pt>
                <c:pt idx="21">
                  <c:v>37386</c:v>
                </c:pt>
                <c:pt idx="22">
                  <c:v>37557</c:v>
                </c:pt>
                <c:pt idx="23">
                  <c:v>38209</c:v>
                </c:pt>
                <c:pt idx="24">
                  <c:v>38241</c:v>
                </c:pt>
                <c:pt idx="25">
                  <c:v>40364</c:v>
                </c:pt>
                <c:pt idx="26">
                  <c:v>41379</c:v>
                </c:pt>
                <c:pt idx="27">
                  <c:v>41565</c:v>
                </c:pt>
                <c:pt idx="28">
                  <c:v>41706</c:v>
                </c:pt>
                <c:pt idx="29">
                  <c:v>41801</c:v>
                </c:pt>
                <c:pt idx="30">
                  <c:v>41803</c:v>
                </c:pt>
                <c:pt idx="31">
                  <c:v>42468</c:v>
                </c:pt>
                <c:pt idx="32">
                  <c:v>43351</c:v>
                </c:pt>
                <c:pt idx="33">
                  <c:v>43840</c:v>
                </c:pt>
                <c:pt idx="34">
                  <c:v>43955</c:v>
                </c:pt>
                <c:pt idx="35">
                  <c:v>43998</c:v>
                </c:pt>
                <c:pt idx="36">
                  <c:v>44016</c:v>
                </c:pt>
                <c:pt idx="37">
                  <c:v>44170</c:v>
                </c:pt>
                <c:pt idx="38">
                  <c:v>46089</c:v>
                </c:pt>
                <c:pt idx="39">
                  <c:v>46272</c:v>
                </c:pt>
                <c:pt idx="40">
                  <c:v>46371</c:v>
                </c:pt>
                <c:pt idx="41">
                  <c:v>46622</c:v>
                </c:pt>
                <c:pt idx="42">
                  <c:v>47094</c:v>
                </c:pt>
                <c:pt idx="43">
                  <c:v>47353</c:v>
                </c:pt>
                <c:pt idx="44">
                  <c:v>47435</c:v>
                </c:pt>
                <c:pt idx="45">
                  <c:v>47481</c:v>
                </c:pt>
                <c:pt idx="46">
                  <c:v>48120</c:v>
                </c:pt>
                <c:pt idx="47">
                  <c:v>48269</c:v>
                </c:pt>
                <c:pt idx="48">
                  <c:v>49700</c:v>
                </c:pt>
                <c:pt idx="49">
                  <c:v>50162</c:v>
                </c:pt>
                <c:pt idx="50">
                  <c:v>51684</c:v>
                </c:pt>
                <c:pt idx="51">
                  <c:v>53662</c:v>
                </c:pt>
                <c:pt idx="52">
                  <c:v>53935</c:v>
                </c:pt>
                <c:pt idx="53">
                  <c:v>54117</c:v>
                </c:pt>
                <c:pt idx="54">
                  <c:v>54323</c:v>
                </c:pt>
                <c:pt idx="55">
                  <c:v>54386</c:v>
                </c:pt>
                <c:pt idx="56">
                  <c:v>55588</c:v>
                </c:pt>
                <c:pt idx="57">
                  <c:v>57034</c:v>
                </c:pt>
                <c:pt idx="58">
                  <c:v>58500</c:v>
                </c:pt>
                <c:pt idx="59">
                  <c:v>61658</c:v>
                </c:pt>
                <c:pt idx="60">
                  <c:v>67496</c:v>
                </c:pt>
                <c:pt idx="61">
                  <c:v>69661</c:v>
                </c:pt>
                <c:pt idx="62">
                  <c:v>71286</c:v>
                </c:pt>
                <c:pt idx="63">
                  <c:v>72481</c:v>
                </c:pt>
                <c:pt idx="64">
                  <c:v>72759</c:v>
                </c:pt>
                <c:pt idx="65">
                  <c:v>75307</c:v>
                </c:pt>
                <c:pt idx="66">
                  <c:v>76078</c:v>
                </c:pt>
                <c:pt idx="67">
                  <c:v>83561</c:v>
                </c:pt>
                <c:pt idx="68">
                  <c:v>84085</c:v>
                </c:pt>
                <c:pt idx="69">
                  <c:v>84427</c:v>
                </c:pt>
                <c:pt idx="70">
                  <c:v>88064</c:v>
                </c:pt>
                <c:pt idx="71">
                  <c:v>95228</c:v>
                </c:pt>
                <c:pt idx="72">
                  <c:v>95459</c:v>
                </c:pt>
                <c:pt idx="73">
                  <c:v>102658</c:v>
                </c:pt>
                <c:pt idx="74">
                  <c:v>138054</c:v>
                </c:pt>
                <c:pt idx="75">
                  <c:v>184368</c:v>
                </c:pt>
              </c:numCache>
            </c:numRef>
          </c:xVal>
          <c:yVal>
            <c:numRef>
              <c:f>EDF!$D$2:$D$77</c:f>
              <c:numCache>
                <c:formatCode>General</c:formatCode>
                <c:ptCount val="76"/>
                <c:pt idx="0">
                  <c:v>1.3157894736842105E-2</c:v>
                </c:pt>
                <c:pt idx="1">
                  <c:v>2.6315789473684209E-2</c:v>
                </c:pt>
                <c:pt idx="2">
                  <c:v>3.9473684210526314E-2</c:v>
                </c:pt>
                <c:pt idx="3">
                  <c:v>5.2631578947368418E-2</c:v>
                </c:pt>
                <c:pt idx="4">
                  <c:v>6.5789473684210523E-2</c:v>
                </c:pt>
                <c:pt idx="5">
                  <c:v>7.8947368421052627E-2</c:v>
                </c:pt>
                <c:pt idx="6">
                  <c:v>9.2105263157894732E-2</c:v>
                </c:pt>
                <c:pt idx="7">
                  <c:v>0.10526315789473684</c:v>
                </c:pt>
                <c:pt idx="8">
                  <c:v>0.11842105263157894</c:v>
                </c:pt>
                <c:pt idx="9">
                  <c:v>0.13157894736842105</c:v>
                </c:pt>
                <c:pt idx="10">
                  <c:v>0.14473684210526316</c:v>
                </c:pt>
                <c:pt idx="11">
                  <c:v>0.15789473684210525</c:v>
                </c:pt>
                <c:pt idx="12">
                  <c:v>0.17105263157894737</c:v>
                </c:pt>
                <c:pt idx="13">
                  <c:v>0.18421052631578946</c:v>
                </c:pt>
                <c:pt idx="14">
                  <c:v>0.19736842105263158</c:v>
                </c:pt>
                <c:pt idx="15">
                  <c:v>0.21052631578947367</c:v>
                </c:pt>
                <c:pt idx="16">
                  <c:v>0.22368421052631579</c:v>
                </c:pt>
                <c:pt idx="17">
                  <c:v>0.23684210526315788</c:v>
                </c:pt>
                <c:pt idx="18">
                  <c:v>0.25</c:v>
                </c:pt>
                <c:pt idx="19">
                  <c:v>0.26315789473684209</c:v>
                </c:pt>
                <c:pt idx="20">
                  <c:v>0.27631578947368424</c:v>
                </c:pt>
                <c:pt idx="21">
                  <c:v>0.28947368421052633</c:v>
                </c:pt>
                <c:pt idx="22">
                  <c:v>0.30263157894736842</c:v>
                </c:pt>
                <c:pt idx="23">
                  <c:v>0.31578947368421051</c:v>
                </c:pt>
                <c:pt idx="24">
                  <c:v>0.32894736842105265</c:v>
                </c:pt>
                <c:pt idx="25">
                  <c:v>0.34210526315789475</c:v>
                </c:pt>
                <c:pt idx="26">
                  <c:v>0.35526315789473684</c:v>
                </c:pt>
                <c:pt idx="27">
                  <c:v>0.36842105263157893</c:v>
                </c:pt>
                <c:pt idx="28">
                  <c:v>0.38157894736842107</c:v>
                </c:pt>
                <c:pt idx="29">
                  <c:v>0.39473684210526316</c:v>
                </c:pt>
                <c:pt idx="30">
                  <c:v>0.40789473684210525</c:v>
                </c:pt>
                <c:pt idx="31">
                  <c:v>0.42105263157894735</c:v>
                </c:pt>
                <c:pt idx="32">
                  <c:v>0.43421052631578949</c:v>
                </c:pt>
                <c:pt idx="33">
                  <c:v>0.44736842105263158</c:v>
                </c:pt>
                <c:pt idx="34">
                  <c:v>0.46052631578947367</c:v>
                </c:pt>
                <c:pt idx="35">
                  <c:v>0.47368421052631576</c:v>
                </c:pt>
                <c:pt idx="36">
                  <c:v>0.48684210526315791</c:v>
                </c:pt>
                <c:pt idx="37">
                  <c:v>0.5</c:v>
                </c:pt>
                <c:pt idx="38">
                  <c:v>0.51315789473684215</c:v>
                </c:pt>
                <c:pt idx="39">
                  <c:v>0.52631578947368418</c:v>
                </c:pt>
                <c:pt idx="40">
                  <c:v>0.53947368421052633</c:v>
                </c:pt>
                <c:pt idx="41">
                  <c:v>0.55263157894736847</c:v>
                </c:pt>
                <c:pt idx="42">
                  <c:v>0.56578947368421051</c:v>
                </c:pt>
                <c:pt idx="43">
                  <c:v>0.57894736842105265</c:v>
                </c:pt>
                <c:pt idx="44">
                  <c:v>0.59210526315789469</c:v>
                </c:pt>
                <c:pt idx="45">
                  <c:v>0.60526315789473684</c:v>
                </c:pt>
                <c:pt idx="46">
                  <c:v>0.61842105263157898</c:v>
                </c:pt>
                <c:pt idx="47">
                  <c:v>0.63157894736842102</c:v>
                </c:pt>
                <c:pt idx="48">
                  <c:v>0.64473684210526316</c:v>
                </c:pt>
                <c:pt idx="49">
                  <c:v>0.65789473684210531</c:v>
                </c:pt>
                <c:pt idx="50">
                  <c:v>0.67105263157894735</c:v>
                </c:pt>
                <c:pt idx="51">
                  <c:v>0.68421052631578949</c:v>
                </c:pt>
                <c:pt idx="52">
                  <c:v>0.69736842105263153</c:v>
                </c:pt>
                <c:pt idx="53">
                  <c:v>0.71052631578947367</c:v>
                </c:pt>
                <c:pt idx="54">
                  <c:v>0.72368421052631582</c:v>
                </c:pt>
                <c:pt idx="55">
                  <c:v>0.73684210526315785</c:v>
                </c:pt>
                <c:pt idx="56">
                  <c:v>0.75</c:v>
                </c:pt>
                <c:pt idx="57">
                  <c:v>0.76315789473684215</c:v>
                </c:pt>
                <c:pt idx="58">
                  <c:v>0.77631578947368418</c:v>
                </c:pt>
                <c:pt idx="59">
                  <c:v>0.78947368421052633</c:v>
                </c:pt>
                <c:pt idx="60">
                  <c:v>0.80263157894736847</c:v>
                </c:pt>
                <c:pt idx="61">
                  <c:v>0.81578947368421051</c:v>
                </c:pt>
                <c:pt idx="62">
                  <c:v>0.82894736842105265</c:v>
                </c:pt>
                <c:pt idx="63">
                  <c:v>0.84210526315789469</c:v>
                </c:pt>
                <c:pt idx="64">
                  <c:v>0.85526315789473684</c:v>
                </c:pt>
                <c:pt idx="65">
                  <c:v>0.86842105263157898</c:v>
                </c:pt>
                <c:pt idx="66">
                  <c:v>0.88157894736842102</c:v>
                </c:pt>
                <c:pt idx="67">
                  <c:v>0.89473684210526316</c:v>
                </c:pt>
                <c:pt idx="68">
                  <c:v>0.90789473684210531</c:v>
                </c:pt>
                <c:pt idx="69">
                  <c:v>0.92105263157894735</c:v>
                </c:pt>
                <c:pt idx="70">
                  <c:v>0.93421052631578949</c:v>
                </c:pt>
                <c:pt idx="71">
                  <c:v>0.94736842105263153</c:v>
                </c:pt>
                <c:pt idx="72">
                  <c:v>0.96052631578947367</c:v>
                </c:pt>
                <c:pt idx="73">
                  <c:v>0.97368421052631582</c:v>
                </c:pt>
                <c:pt idx="74">
                  <c:v>0.98684210526315785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7-4931-9509-41AA75EC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43152"/>
        <c:axId val="1436583392"/>
      </c:scatterChart>
      <c:valAx>
        <c:axId val="14391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svobných</a:t>
                </a:r>
                <a:r>
                  <a:rPr lang="cs-CZ" baseline="0"/>
                  <a:t> (seřazeno)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6583392"/>
        <c:crosses val="autoZero"/>
        <c:crossBetween val="midCat"/>
      </c:valAx>
      <c:valAx>
        <c:axId val="1436583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91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2AD884A-AF25-43DC-A188-B25CC5B16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2AD563-92CC-4D5D-87CA-E0457A4BC340}" name="Tabulka2" displayName="Tabulka2" ref="A1:C77" totalsRowShown="0" headerRowDxfId="8" dataDxfId="7" tableBorderDxfId="12">
  <autoFilter ref="A1:C77" xr:uid="{A1CF9F6A-ADC8-468F-8E90-C03D681BEE10}"/>
  <tableColumns count="3">
    <tableColumn id="1" xr3:uid="{7CE8F199-691E-4193-8F7A-E2154E8C4419}" name="číselník" dataDxfId="11"/>
    <tableColumn id="2" xr3:uid="{EF4A009C-D535-4351-B6A6-D277429186CF}" name="Území / okresy" dataDxfId="10"/>
    <tableColumn id="3" xr3:uid="{9ECDED3D-BED0-4C57-BFEB-B8808DA24D27}" name="počet svobodných" dataDxfId="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383C74-BBBD-42A9-A209-93D37E17DE5F}" name="Tabulka24" displayName="Tabulka24" ref="A1:D77" totalsRowShown="0" headerRowDxfId="6" dataDxfId="5" tableBorderDxfId="4">
  <autoFilter ref="A1:D77" xr:uid="{34179850-918D-4594-983D-8B4C02DF2061}"/>
  <sortState ref="A2:C77">
    <sortCondition ref="C1:C77"/>
  </sortState>
  <tableColumns count="4">
    <tableColumn id="1" xr3:uid="{1B895BA9-B8B9-401E-86BD-92A8D74E094C}" name="číselník" dataDxfId="3"/>
    <tableColumn id="2" xr3:uid="{F0ABB7C2-EB33-471C-932F-5D8A11844937}" name="Území / okresy" dataDxfId="2"/>
    <tableColumn id="3" xr3:uid="{DDDF1895-CB8A-4438-9B87-BE49C2CCDF94}" name="počet svobodných (seřazeno)" dataDxfId="1"/>
    <tableColumn id="4" xr3:uid="{A062C7C9-537C-44B2-8467-184807A9DB57}" name="F_N" dataDxfId="0">
      <calculatedColumnFormula>COUNTIF(Tabulka24[počet svobodných (seřazeno)],"&lt;="&amp;Tabulka24[[#This Row],[počet svobodných (seřazeno)]])/COUNT(Tabulka24[číselník])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B022-F1BF-458E-9B54-3769E2FE764C}">
  <dimension ref="A1:K77"/>
  <sheetViews>
    <sheetView tabSelected="1" topLeftCell="C1" zoomScale="130" zoomScaleNormal="130" workbookViewId="0">
      <selection activeCell="I21" sqref="I21"/>
    </sheetView>
  </sheetViews>
  <sheetFormatPr defaultRowHeight="15" x14ac:dyDescent="0.25"/>
  <cols>
    <col min="1" max="1" width="10" bestFit="1" customWidth="1"/>
    <col min="2" max="2" width="20.5703125" bestFit="1" customWidth="1"/>
    <col min="3" max="3" width="19.5703125" bestFit="1" customWidth="1"/>
    <col min="5" max="5" width="20.140625" bestFit="1" customWidth="1"/>
    <col min="6" max="6" width="13.140625" bestFit="1" customWidth="1"/>
  </cols>
  <sheetData>
    <row r="1" spans="1:11" x14ac:dyDescent="0.25">
      <c r="A1" s="1" t="s">
        <v>78</v>
      </c>
      <c r="B1" s="2" t="s">
        <v>77</v>
      </c>
      <c r="C1" s="3" t="s">
        <v>76</v>
      </c>
      <c r="E1" s="9" t="s">
        <v>79</v>
      </c>
      <c r="F1" s="9"/>
      <c r="H1" s="8" t="s">
        <v>90</v>
      </c>
      <c r="I1" s="8">
        <f>COUNT(Tabulka2[počet svobodných])</f>
        <v>76</v>
      </c>
    </row>
    <row r="2" spans="1:11" x14ac:dyDescent="0.25">
      <c r="A2" s="1">
        <v>1</v>
      </c>
      <c r="B2" s="4" t="s">
        <v>0</v>
      </c>
      <c r="C2" s="5">
        <v>41706</v>
      </c>
      <c r="E2" s="8" t="s">
        <v>80</v>
      </c>
      <c r="F2" s="10">
        <f>AVERAGE(Tabulka2[počet svobodných])</f>
        <v>51161.526315789473</v>
      </c>
      <c r="H2" s="8" t="s">
        <v>91</v>
      </c>
      <c r="I2" s="8">
        <f>MIN(Tabulka2[počet svobodných])</f>
        <v>14838</v>
      </c>
    </row>
    <row r="3" spans="1:11" x14ac:dyDescent="0.25">
      <c r="A3" s="1">
        <v>2</v>
      </c>
      <c r="B3" s="4" t="s">
        <v>1</v>
      </c>
      <c r="C3" s="5">
        <v>41801</v>
      </c>
      <c r="E3" s="8" t="s">
        <v>81</v>
      </c>
      <c r="F3" s="10">
        <f>_xlfn.VAR.P(Tabulka2[počet svobodných])</f>
        <v>702653887.77562332</v>
      </c>
      <c r="H3" s="8" t="s">
        <v>92</v>
      </c>
      <c r="I3" s="8">
        <f>MAX(Tabulka2[počet svobodných])</f>
        <v>184368</v>
      </c>
    </row>
    <row r="4" spans="1:11" x14ac:dyDescent="0.25">
      <c r="A4" s="1">
        <v>3</v>
      </c>
      <c r="B4" s="4" t="s">
        <v>2</v>
      </c>
      <c r="C4" s="5">
        <v>71286</v>
      </c>
      <c r="E4" s="8" t="s">
        <v>82</v>
      </c>
      <c r="F4" s="10">
        <f>SQRT(F3)</f>
        <v>26507.619428677925</v>
      </c>
      <c r="H4" s="8" t="s">
        <v>93</v>
      </c>
      <c r="I4" s="8">
        <f>1+3.32*LOG10(I1)</f>
        <v>7.2443011263722275</v>
      </c>
    </row>
    <row r="5" spans="1:11" x14ac:dyDescent="0.25">
      <c r="A5" s="1">
        <v>4</v>
      </c>
      <c r="B5" s="4" t="s">
        <v>3</v>
      </c>
      <c r="C5" s="5">
        <v>44170</v>
      </c>
      <c r="H5" s="8" t="s">
        <v>94</v>
      </c>
      <c r="I5" s="8">
        <f>(I3-I2)/I4</f>
        <v>23401.843330730866</v>
      </c>
    </row>
    <row r="6" spans="1:11" x14ac:dyDescent="0.25">
      <c r="A6" s="1">
        <v>5</v>
      </c>
      <c r="B6" s="4" t="s">
        <v>4</v>
      </c>
      <c r="C6" s="5">
        <v>30204</v>
      </c>
      <c r="H6" s="8" t="s">
        <v>95</v>
      </c>
      <c r="I6" s="16">
        <f>ROUND(I5,0)</f>
        <v>23402</v>
      </c>
    </row>
    <row r="7" spans="1:11" x14ac:dyDescent="0.25">
      <c r="A7" s="1">
        <v>6</v>
      </c>
      <c r="B7" s="4" t="s">
        <v>5</v>
      </c>
      <c r="C7" s="5">
        <v>47435</v>
      </c>
      <c r="E7" s="9" t="s">
        <v>83</v>
      </c>
      <c r="F7" s="9"/>
    </row>
    <row r="8" spans="1:11" x14ac:dyDescent="0.25">
      <c r="A8" s="1">
        <v>7</v>
      </c>
      <c r="B8" s="4" t="s">
        <v>6</v>
      </c>
      <c r="C8" s="5">
        <v>54323</v>
      </c>
      <c r="E8" s="8" t="s">
        <v>84</v>
      </c>
      <c r="F8" s="10">
        <f>MEDIAN(Tabulka2[počet svobodných])</f>
        <v>45129.5</v>
      </c>
      <c r="H8" t="s">
        <v>96</v>
      </c>
      <c r="I8" t="s">
        <v>97</v>
      </c>
      <c r="J8" t="s">
        <v>98</v>
      </c>
      <c r="K8" t="s">
        <v>99</v>
      </c>
    </row>
    <row r="9" spans="1:11" x14ac:dyDescent="0.25">
      <c r="A9" s="1">
        <v>8</v>
      </c>
      <c r="B9" s="4" t="s">
        <v>7</v>
      </c>
      <c r="C9" s="5">
        <v>43998</v>
      </c>
      <c r="E9" s="8" t="s">
        <v>85</v>
      </c>
      <c r="F9" s="10">
        <f>MAX(Tabulka2[počet svobodných])-MIN(Tabulka2[počet svobodných])</f>
        <v>169530</v>
      </c>
      <c r="H9" t="s">
        <v>100</v>
      </c>
      <c r="I9">
        <f>I2</f>
        <v>14838</v>
      </c>
      <c r="J9">
        <f>I9+I6</f>
        <v>38240</v>
      </c>
    </row>
    <row r="10" spans="1:11" x14ac:dyDescent="0.25">
      <c r="A10" s="1">
        <v>9</v>
      </c>
      <c r="B10" s="4" t="s">
        <v>8</v>
      </c>
      <c r="C10" s="5">
        <v>88064</v>
      </c>
      <c r="I10">
        <f>J9</f>
        <v>38240</v>
      </c>
      <c r="J10">
        <f>I10+$I$6</f>
        <v>61642</v>
      </c>
    </row>
    <row r="11" spans="1:11" x14ac:dyDescent="0.25">
      <c r="A11" s="1">
        <v>10</v>
      </c>
      <c r="B11" s="4" t="s">
        <v>9</v>
      </c>
      <c r="C11" s="5">
        <v>72481</v>
      </c>
      <c r="E11" s="11" t="s">
        <v>86</v>
      </c>
      <c r="F11" s="11"/>
      <c r="I11">
        <f t="shared" ref="I11:I18" si="0">J10</f>
        <v>61642</v>
      </c>
      <c r="J11">
        <f t="shared" ref="J11:J18" si="1">I11+$I$6</f>
        <v>85044</v>
      </c>
    </row>
    <row r="12" spans="1:11" x14ac:dyDescent="0.25">
      <c r="A12" s="1">
        <v>11</v>
      </c>
      <c r="B12" s="4" t="s">
        <v>10</v>
      </c>
      <c r="C12" s="5">
        <v>47481</v>
      </c>
      <c r="E12" s="11"/>
      <c r="F12" s="11"/>
      <c r="I12">
        <f t="shared" si="0"/>
        <v>85044</v>
      </c>
      <c r="J12">
        <f t="shared" si="1"/>
        <v>108446</v>
      </c>
    </row>
    <row r="13" spans="1:11" x14ac:dyDescent="0.25">
      <c r="A13" s="1">
        <v>12</v>
      </c>
      <c r="B13" s="4" t="s">
        <v>11</v>
      </c>
      <c r="C13" s="5">
        <v>22726</v>
      </c>
      <c r="E13" s="11"/>
      <c r="F13" s="11"/>
      <c r="I13">
        <f t="shared" si="0"/>
        <v>108446</v>
      </c>
      <c r="J13">
        <f t="shared" si="1"/>
        <v>131848</v>
      </c>
    </row>
    <row r="14" spans="1:11" x14ac:dyDescent="0.25">
      <c r="A14" s="1">
        <v>13</v>
      </c>
      <c r="B14" s="4" t="s">
        <v>12</v>
      </c>
      <c r="C14" s="5">
        <v>83561</v>
      </c>
      <c r="E14" s="11"/>
      <c r="F14" s="11"/>
      <c r="I14">
        <f t="shared" si="0"/>
        <v>131848</v>
      </c>
      <c r="J14">
        <f t="shared" si="1"/>
        <v>155250</v>
      </c>
    </row>
    <row r="15" spans="1:11" x14ac:dyDescent="0.25">
      <c r="A15" s="1">
        <v>14</v>
      </c>
      <c r="B15" s="4" t="s">
        <v>13</v>
      </c>
      <c r="C15" s="5">
        <v>25305</v>
      </c>
      <c r="E15" s="11"/>
      <c r="F15" s="11"/>
      <c r="I15">
        <f t="shared" si="0"/>
        <v>155250</v>
      </c>
      <c r="J15">
        <f t="shared" si="1"/>
        <v>178652</v>
      </c>
    </row>
    <row r="16" spans="1:11" x14ac:dyDescent="0.25">
      <c r="A16" s="1">
        <v>15</v>
      </c>
      <c r="B16" s="4" t="s">
        <v>14</v>
      </c>
      <c r="C16" s="5">
        <v>35282</v>
      </c>
      <c r="E16" s="11"/>
      <c r="F16" s="11"/>
      <c r="I16">
        <f t="shared" si="0"/>
        <v>178652</v>
      </c>
      <c r="J16">
        <f t="shared" si="1"/>
        <v>202054</v>
      </c>
    </row>
    <row r="17" spans="1:6" x14ac:dyDescent="0.25">
      <c r="A17" s="1">
        <v>16</v>
      </c>
      <c r="B17" s="4" t="s">
        <v>15</v>
      </c>
      <c r="C17" s="5">
        <v>28104</v>
      </c>
      <c r="E17" s="11"/>
      <c r="F17" s="11"/>
    </row>
    <row r="18" spans="1:6" x14ac:dyDescent="0.25">
      <c r="A18" s="1">
        <v>17</v>
      </c>
      <c r="B18" s="4" t="s">
        <v>16</v>
      </c>
      <c r="C18" s="5">
        <v>20439</v>
      </c>
      <c r="E18" s="11"/>
      <c r="F18" s="11"/>
    </row>
    <row r="19" spans="1:6" x14ac:dyDescent="0.25">
      <c r="A19" s="1">
        <v>18</v>
      </c>
      <c r="B19" s="4" t="s">
        <v>17</v>
      </c>
      <c r="C19" s="5">
        <v>28041</v>
      </c>
    </row>
    <row r="20" spans="1:6" x14ac:dyDescent="0.25">
      <c r="A20" s="1">
        <v>19</v>
      </c>
      <c r="B20" s="4" t="s">
        <v>18</v>
      </c>
      <c r="C20" s="5">
        <v>40364</v>
      </c>
    </row>
    <row r="21" spans="1:6" x14ac:dyDescent="0.25">
      <c r="A21" s="1">
        <v>20</v>
      </c>
      <c r="B21" s="4" t="s">
        <v>19</v>
      </c>
      <c r="C21" s="5">
        <v>22012</v>
      </c>
    </row>
    <row r="22" spans="1:6" x14ac:dyDescent="0.25">
      <c r="A22" s="1">
        <v>21</v>
      </c>
      <c r="B22" s="4" t="s">
        <v>20</v>
      </c>
      <c r="C22" s="5">
        <v>33317</v>
      </c>
    </row>
    <row r="23" spans="1:6" x14ac:dyDescent="0.25">
      <c r="A23" s="1">
        <v>22</v>
      </c>
      <c r="B23" s="4" t="s">
        <v>21</v>
      </c>
      <c r="C23" s="5">
        <v>84085</v>
      </c>
    </row>
    <row r="24" spans="1:6" x14ac:dyDescent="0.25">
      <c r="A24" s="1">
        <v>23</v>
      </c>
      <c r="B24" s="4" t="s">
        <v>22</v>
      </c>
      <c r="C24" s="5">
        <v>28203</v>
      </c>
    </row>
    <row r="25" spans="1:6" x14ac:dyDescent="0.25">
      <c r="A25" s="1">
        <v>24</v>
      </c>
      <c r="B25" s="4" t="s">
        <v>23</v>
      </c>
      <c r="C25" s="5">
        <v>33136</v>
      </c>
    </row>
    <row r="26" spans="1:6" x14ac:dyDescent="0.25">
      <c r="A26" s="1">
        <v>25</v>
      </c>
      <c r="B26" s="4" t="s">
        <v>24</v>
      </c>
      <c r="C26" s="5">
        <v>19797</v>
      </c>
    </row>
    <row r="27" spans="1:6" x14ac:dyDescent="0.25">
      <c r="A27" s="1">
        <v>26</v>
      </c>
      <c r="B27" s="4" t="s">
        <v>25</v>
      </c>
      <c r="C27" s="5">
        <v>22459</v>
      </c>
    </row>
    <row r="28" spans="1:6" x14ac:dyDescent="0.25">
      <c r="A28" s="1">
        <v>27</v>
      </c>
      <c r="B28" s="4" t="s">
        <v>26</v>
      </c>
      <c r="C28" s="5">
        <v>37557</v>
      </c>
    </row>
    <row r="29" spans="1:6" x14ac:dyDescent="0.25">
      <c r="A29" s="1">
        <v>28</v>
      </c>
      <c r="B29" s="4" t="s">
        <v>27</v>
      </c>
      <c r="C29" s="5">
        <v>46089</v>
      </c>
    </row>
    <row r="30" spans="1:6" x14ac:dyDescent="0.25">
      <c r="A30" s="1">
        <v>29</v>
      </c>
      <c r="B30" s="4" t="s">
        <v>28</v>
      </c>
      <c r="C30" s="5">
        <v>37159</v>
      </c>
    </row>
    <row r="31" spans="1:6" x14ac:dyDescent="0.25">
      <c r="A31" s="1">
        <v>30</v>
      </c>
      <c r="B31" s="4" t="s">
        <v>29</v>
      </c>
      <c r="C31" s="5">
        <v>54386</v>
      </c>
    </row>
    <row r="32" spans="1:6" x14ac:dyDescent="0.25">
      <c r="A32" s="1">
        <v>31</v>
      </c>
      <c r="B32" s="4" t="s">
        <v>30</v>
      </c>
      <c r="C32" s="5">
        <v>53662</v>
      </c>
    </row>
    <row r="33" spans="1:3" x14ac:dyDescent="0.25">
      <c r="A33" s="1">
        <v>32</v>
      </c>
      <c r="B33" s="4" t="s">
        <v>31</v>
      </c>
      <c r="C33" s="5">
        <v>49700</v>
      </c>
    </row>
    <row r="34" spans="1:3" x14ac:dyDescent="0.25">
      <c r="A34" s="1">
        <v>33</v>
      </c>
      <c r="B34" s="4" t="s">
        <v>32</v>
      </c>
      <c r="C34" s="5">
        <v>37041</v>
      </c>
    </row>
    <row r="35" spans="1:3" x14ac:dyDescent="0.25">
      <c r="A35" s="1">
        <v>34</v>
      </c>
      <c r="B35" s="4" t="s">
        <v>33</v>
      </c>
      <c r="C35" s="5">
        <v>48269</v>
      </c>
    </row>
    <row r="36" spans="1:3" x14ac:dyDescent="0.25">
      <c r="A36" s="1">
        <v>35</v>
      </c>
      <c r="B36" s="4" t="s">
        <v>34</v>
      </c>
      <c r="C36" s="5">
        <v>53935</v>
      </c>
    </row>
    <row r="37" spans="1:3" x14ac:dyDescent="0.25">
      <c r="A37" s="1">
        <v>36</v>
      </c>
      <c r="B37" s="4" t="s">
        <v>35</v>
      </c>
      <c r="C37" s="5">
        <v>51684</v>
      </c>
    </row>
    <row r="38" spans="1:3" x14ac:dyDescent="0.25">
      <c r="A38" s="1">
        <v>37</v>
      </c>
      <c r="B38" s="4" t="s">
        <v>36</v>
      </c>
      <c r="C38" s="5">
        <v>43955</v>
      </c>
    </row>
    <row r="39" spans="1:3" x14ac:dyDescent="0.25">
      <c r="A39" s="1">
        <v>38</v>
      </c>
      <c r="B39" s="4" t="s">
        <v>37</v>
      </c>
      <c r="C39" s="5">
        <v>38241</v>
      </c>
    </row>
    <row r="40" spans="1:3" x14ac:dyDescent="0.25">
      <c r="A40" s="1">
        <v>39</v>
      </c>
      <c r="B40" s="4" t="s">
        <v>38</v>
      </c>
      <c r="C40" s="5">
        <v>76078</v>
      </c>
    </row>
    <row r="41" spans="1:3" x14ac:dyDescent="0.25">
      <c r="A41" s="1">
        <v>40</v>
      </c>
      <c r="B41" s="4" t="s">
        <v>39</v>
      </c>
      <c r="C41" s="5">
        <v>28752</v>
      </c>
    </row>
    <row r="42" spans="1:3" x14ac:dyDescent="0.25">
      <c r="A42" s="1">
        <v>41</v>
      </c>
      <c r="B42" s="4" t="s">
        <v>40</v>
      </c>
      <c r="C42" s="5">
        <v>67496</v>
      </c>
    </row>
    <row r="43" spans="1:3" x14ac:dyDescent="0.25">
      <c r="A43" s="1">
        <v>42</v>
      </c>
      <c r="B43" s="4" t="s">
        <v>41</v>
      </c>
      <c r="C43" s="5">
        <v>32072</v>
      </c>
    </row>
    <row r="44" spans="1:3" x14ac:dyDescent="0.25">
      <c r="A44" s="1">
        <v>43</v>
      </c>
      <c r="B44" s="4" t="s">
        <v>42</v>
      </c>
      <c r="C44" s="5">
        <v>42468</v>
      </c>
    </row>
    <row r="45" spans="1:3" x14ac:dyDescent="0.25">
      <c r="A45" s="1">
        <v>44</v>
      </c>
      <c r="B45" s="4" t="s">
        <v>43</v>
      </c>
      <c r="C45" s="5">
        <v>31931</v>
      </c>
    </row>
    <row r="46" spans="1:3" x14ac:dyDescent="0.25">
      <c r="A46" s="1">
        <v>45</v>
      </c>
      <c r="B46" s="4" t="s">
        <v>44</v>
      </c>
      <c r="C46" s="5">
        <v>47094</v>
      </c>
    </row>
    <row r="47" spans="1:3" x14ac:dyDescent="0.25">
      <c r="A47" s="1">
        <v>46</v>
      </c>
      <c r="B47" s="4" t="s">
        <v>45</v>
      </c>
      <c r="C47" s="5">
        <v>41803</v>
      </c>
    </row>
    <row r="48" spans="1:3" x14ac:dyDescent="0.25">
      <c r="A48" s="1">
        <v>47</v>
      </c>
      <c r="B48" s="4" t="s">
        <v>46</v>
      </c>
      <c r="C48" s="5">
        <v>72759</v>
      </c>
    </row>
    <row r="49" spans="1:3" x14ac:dyDescent="0.25">
      <c r="A49" s="1">
        <v>48</v>
      </c>
      <c r="B49" s="4" t="s">
        <v>47</v>
      </c>
      <c r="C49" s="5">
        <v>41565</v>
      </c>
    </row>
    <row r="50" spans="1:3" x14ac:dyDescent="0.25">
      <c r="A50" s="1">
        <v>49</v>
      </c>
      <c r="B50" s="4" t="s">
        <v>48</v>
      </c>
      <c r="C50" s="5">
        <v>55588</v>
      </c>
    </row>
    <row r="51" spans="1:3" x14ac:dyDescent="0.25">
      <c r="A51" s="1">
        <v>50</v>
      </c>
      <c r="B51" s="4" t="s">
        <v>49</v>
      </c>
      <c r="C51" s="5">
        <v>37386</v>
      </c>
    </row>
    <row r="52" spans="1:3" x14ac:dyDescent="0.25">
      <c r="A52" s="1">
        <v>51</v>
      </c>
      <c r="B52" s="4" t="s">
        <v>50</v>
      </c>
      <c r="C52" s="5">
        <v>46272</v>
      </c>
    </row>
    <row r="53" spans="1:3" x14ac:dyDescent="0.25">
      <c r="A53" s="1">
        <v>52</v>
      </c>
      <c r="B53" s="4" t="s">
        <v>51</v>
      </c>
      <c r="C53" s="5">
        <v>27722</v>
      </c>
    </row>
    <row r="54" spans="1:3" x14ac:dyDescent="0.25">
      <c r="A54" s="1">
        <v>53</v>
      </c>
      <c r="B54" s="4" t="s">
        <v>52</v>
      </c>
      <c r="C54" s="5">
        <v>43351</v>
      </c>
    </row>
    <row r="55" spans="1:3" x14ac:dyDescent="0.25">
      <c r="A55" s="1">
        <v>54</v>
      </c>
      <c r="B55" s="4" t="s">
        <v>53</v>
      </c>
      <c r="C55" s="5">
        <v>46371</v>
      </c>
    </row>
    <row r="56" spans="1:3" x14ac:dyDescent="0.25">
      <c r="A56" s="1">
        <v>55</v>
      </c>
      <c r="B56" s="4" t="s">
        <v>54</v>
      </c>
      <c r="C56" s="5">
        <v>44016</v>
      </c>
    </row>
    <row r="57" spans="1:3" x14ac:dyDescent="0.25">
      <c r="A57" s="1">
        <v>56</v>
      </c>
      <c r="B57" s="4" t="s">
        <v>55</v>
      </c>
      <c r="C57" s="5">
        <v>184368</v>
      </c>
    </row>
    <row r="58" spans="1:3" x14ac:dyDescent="0.25">
      <c r="A58" s="1">
        <v>57</v>
      </c>
      <c r="B58" s="4" t="s">
        <v>56</v>
      </c>
      <c r="C58" s="5">
        <v>95228</v>
      </c>
    </row>
    <row r="59" spans="1:3" x14ac:dyDescent="0.25">
      <c r="A59" s="1">
        <v>58</v>
      </c>
      <c r="B59" s="4" t="s">
        <v>57</v>
      </c>
      <c r="C59" s="5">
        <v>46622</v>
      </c>
    </row>
    <row r="60" spans="1:3" x14ac:dyDescent="0.25">
      <c r="A60" s="1">
        <v>59</v>
      </c>
      <c r="B60" s="4" t="s">
        <v>58</v>
      </c>
      <c r="C60" s="5">
        <v>58500</v>
      </c>
    </row>
    <row r="61" spans="1:3" x14ac:dyDescent="0.25">
      <c r="A61" s="1">
        <v>60</v>
      </c>
      <c r="B61" s="4" t="s">
        <v>59</v>
      </c>
      <c r="C61" s="5">
        <v>38209</v>
      </c>
    </row>
    <row r="62" spans="1:3" x14ac:dyDescent="0.25">
      <c r="A62" s="1">
        <v>61</v>
      </c>
      <c r="B62" s="4" t="s">
        <v>60</v>
      </c>
      <c r="C62" s="5">
        <v>47353</v>
      </c>
    </row>
    <row r="63" spans="1:3" x14ac:dyDescent="0.25">
      <c r="A63" s="1">
        <v>62</v>
      </c>
      <c r="B63" s="4" t="s">
        <v>61</v>
      </c>
      <c r="C63" s="5">
        <v>14838</v>
      </c>
    </row>
    <row r="64" spans="1:3" x14ac:dyDescent="0.25">
      <c r="A64" s="1">
        <v>63</v>
      </c>
      <c r="B64" s="4" t="s">
        <v>62</v>
      </c>
      <c r="C64" s="5">
        <v>102658</v>
      </c>
    </row>
    <row r="65" spans="1:3" x14ac:dyDescent="0.25">
      <c r="A65" s="1">
        <v>64</v>
      </c>
      <c r="B65" s="4" t="s">
        <v>63</v>
      </c>
      <c r="C65" s="5">
        <v>43840</v>
      </c>
    </row>
    <row r="66" spans="1:3" x14ac:dyDescent="0.25">
      <c r="A66" s="1">
        <v>65</v>
      </c>
      <c r="B66" s="4" t="s">
        <v>64</v>
      </c>
      <c r="C66" s="5">
        <v>50162</v>
      </c>
    </row>
    <row r="67" spans="1:3" x14ac:dyDescent="0.25">
      <c r="A67" s="1">
        <v>66</v>
      </c>
      <c r="B67" s="4" t="s">
        <v>65</v>
      </c>
      <c r="C67" s="5">
        <v>48120</v>
      </c>
    </row>
    <row r="68" spans="1:3" x14ac:dyDescent="0.25">
      <c r="A68" s="1">
        <v>67</v>
      </c>
      <c r="B68" s="4" t="s">
        <v>66</v>
      </c>
      <c r="C68" s="5">
        <v>41379</v>
      </c>
    </row>
    <row r="69" spans="1:3" x14ac:dyDescent="0.25">
      <c r="A69" s="1">
        <v>68</v>
      </c>
      <c r="B69" s="4" t="s">
        <v>67</v>
      </c>
      <c r="C69" s="5">
        <v>54117</v>
      </c>
    </row>
    <row r="70" spans="1:3" x14ac:dyDescent="0.25">
      <c r="A70" s="1">
        <v>69</v>
      </c>
      <c r="B70" s="4" t="s">
        <v>68</v>
      </c>
      <c r="C70" s="5">
        <v>57034</v>
      </c>
    </row>
    <row r="71" spans="1:3" x14ac:dyDescent="0.25">
      <c r="A71" s="1">
        <v>70</v>
      </c>
      <c r="B71" s="4" t="s">
        <v>69</v>
      </c>
      <c r="C71" s="5">
        <v>75307</v>
      </c>
    </row>
    <row r="72" spans="1:3" x14ac:dyDescent="0.25">
      <c r="A72" s="1">
        <v>71</v>
      </c>
      <c r="B72" s="4" t="s">
        <v>70</v>
      </c>
      <c r="C72" s="5">
        <v>37100</v>
      </c>
    </row>
    <row r="73" spans="1:3" x14ac:dyDescent="0.25">
      <c r="A73" s="1">
        <v>72</v>
      </c>
      <c r="B73" s="4" t="s">
        <v>71</v>
      </c>
      <c r="C73" s="5">
        <v>84427</v>
      </c>
    </row>
    <row r="74" spans="1:3" x14ac:dyDescent="0.25">
      <c r="A74" s="1">
        <v>73</v>
      </c>
      <c r="B74" s="4" t="s">
        <v>72</v>
      </c>
      <c r="C74" s="5">
        <v>95459</v>
      </c>
    </row>
    <row r="75" spans="1:3" x14ac:dyDescent="0.25">
      <c r="A75" s="1">
        <v>74</v>
      </c>
      <c r="B75" s="4" t="s">
        <v>73</v>
      </c>
      <c r="C75" s="5">
        <v>61658</v>
      </c>
    </row>
    <row r="76" spans="1:3" x14ac:dyDescent="0.25">
      <c r="A76" s="1">
        <v>75</v>
      </c>
      <c r="B76" s="4" t="s">
        <v>74</v>
      </c>
      <c r="C76" s="5">
        <v>69661</v>
      </c>
    </row>
    <row r="77" spans="1:3" x14ac:dyDescent="0.25">
      <c r="A77" s="1">
        <v>76</v>
      </c>
      <c r="B77" s="6" t="s">
        <v>75</v>
      </c>
      <c r="C77" s="7">
        <v>138054</v>
      </c>
    </row>
  </sheetData>
  <mergeCells count="3">
    <mergeCell ref="E1:F1"/>
    <mergeCell ref="E7:F7"/>
    <mergeCell ref="E11:F18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D067-D53F-4270-9173-9D3C6715BD9C}">
  <dimension ref="A1:M77"/>
  <sheetViews>
    <sheetView workbookViewId="0">
      <selection activeCell="H27" sqref="H27"/>
    </sheetView>
  </sheetViews>
  <sheetFormatPr defaultRowHeight="15" x14ac:dyDescent="0.25"/>
  <cols>
    <col min="1" max="1" width="10" bestFit="1" customWidth="1"/>
    <col min="2" max="2" width="20.5703125" bestFit="1" customWidth="1"/>
    <col min="3" max="3" width="29.7109375" bestFit="1" customWidth="1"/>
  </cols>
  <sheetData>
    <row r="1" spans="1:4" x14ac:dyDescent="0.25">
      <c r="A1" s="1" t="s">
        <v>78</v>
      </c>
      <c r="B1" s="2" t="s">
        <v>77</v>
      </c>
      <c r="C1" s="3" t="s">
        <v>87</v>
      </c>
      <c r="D1" s="1" t="s">
        <v>88</v>
      </c>
    </row>
    <row r="2" spans="1:4" x14ac:dyDescent="0.25">
      <c r="A2" s="1">
        <v>62</v>
      </c>
      <c r="B2" s="4" t="s">
        <v>61</v>
      </c>
      <c r="C2" s="5">
        <v>14838</v>
      </c>
      <c r="D2" s="1">
        <f>COUNTIF(Tabulka24[počet svobodných (seřazeno)],"&lt;="&amp;Tabulka24[[#This Row],[počet svobodných (seřazeno)]])/COUNT(Tabulka24[číselník])</f>
        <v>1.3157894736842105E-2</v>
      </c>
    </row>
    <row r="3" spans="1:4" x14ac:dyDescent="0.25">
      <c r="A3" s="1">
        <v>25</v>
      </c>
      <c r="B3" s="4" t="s">
        <v>24</v>
      </c>
      <c r="C3" s="5">
        <v>19797</v>
      </c>
      <c r="D3" s="1">
        <f>COUNTIF(Tabulka24[počet svobodných (seřazeno)],"&lt;="&amp;Tabulka24[[#This Row],[počet svobodných (seřazeno)]])/COUNT(Tabulka24[číselník])</f>
        <v>2.6315789473684209E-2</v>
      </c>
    </row>
    <row r="4" spans="1:4" x14ac:dyDescent="0.25">
      <c r="A4" s="1">
        <v>17</v>
      </c>
      <c r="B4" s="4" t="s">
        <v>16</v>
      </c>
      <c r="C4" s="5">
        <v>20439</v>
      </c>
      <c r="D4" s="1">
        <f>COUNTIF(Tabulka24[počet svobodných (seřazeno)],"&lt;="&amp;Tabulka24[[#This Row],[počet svobodných (seřazeno)]])/COUNT(Tabulka24[číselník])</f>
        <v>3.9473684210526314E-2</v>
      </c>
    </row>
    <row r="5" spans="1:4" x14ac:dyDescent="0.25">
      <c r="A5" s="1">
        <v>20</v>
      </c>
      <c r="B5" s="4" t="s">
        <v>19</v>
      </c>
      <c r="C5" s="5">
        <v>22012</v>
      </c>
      <c r="D5" s="1">
        <f>COUNTIF(Tabulka24[počet svobodných (seřazeno)],"&lt;="&amp;Tabulka24[[#This Row],[počet svobodných (seřazeno)]])/COUNT(Tabulka24[číselník])</f>
        <v>5.2631578947368418E-2</v>
      </c>
    </row>
    <row r="6" spans="1:4" x14ac:dyDescent="0.25">
      <c r="A6" s="1">
        <v>26</v>
      </c>
      <c r="B6" s="4" t="s">
        <v>25</v>
      </c>
      <c r="C6" s="5">
        <v>22459</v>
      </c>
      <c r="D6" s="1">
        <f>COUNTIF(Tabulka24[počet svobodných (seřazeno)],"&lt;="&amp;Tabulka24[[#This Row],[počet svobodných (seřazeno)]])/COUNT(Tabulka24[číselník])</f>
        <v>6.5789473684210523E-2</v>
      </c>
    </row>
    <row r="7" spans="1:4" x14ac:dyDescent="0.25">
      <c r="A7" s="1">
        <v>12</v>
      </c>
      <c r="B7" s="4" t="s">
        <v>11</v>
      </c>
      <c r="C7" s="5">
        <v>22726</v>
      </c>
      <c r="D7" s="1">
        <f>COUNTIF(Tabulka24[počet svobodných (seřazeno)],"&lt;="&amp;Tabulka24[[#This Row],[počet svobodných (seřazeno)]])/COUNT(Tabulka24[číselník])</f>
        <v>7.8947368421052627E-2</v>
      </c>
    </row>
    <row r="8" spans="1:4" x14ac:dyDescent="0.25">
      <c r="A8" s="1">
        <v>14</v>
      </c>
      <c r="B8" s="4" t="s">
        <v>13</v>
      </c>
      <c r="C8" s="5">
        <v>25305</v>
      </c>
      <c r="D8" s="1">
        <f>COUNTIF(Tabulka24[počet svobodných (seřazeno)],"&lt;="&amp;Tabulka24[[#This Row],[počet svobodných (seřazeno)]])/COUNT(Tabulka24[číselník])</f>
        <v>9.2105263157894732E-2</v>
      </c>
    </row>
    <row r="9" spans="1:4" x14ac:dyDescent="0.25">
      <c r="A9" s="1">
        <v>52</v>
      </c>
      <c r="B9" s="4" t="s">
        <v>51</v>
      </c>
      <c r="C9" s="5">
        <v>27722</v>
      </c>
      <c r="D9" s="1">
        <f>COUNTIF(Tabulka24[počet svobodných (seřazeno)],"&lt;="&amp;Tabulka24[[#This Row],[počet svobodných (seřazeno)]])/COUNT(Tabulka24[číselník])</f>
        <v>0.10526315789473684</v>
      </c>
    </row>
    <row r="10" spans="1:4" x14ac:dyDescent="0.25">
      <c r="A10" s="1">
        <v>18</v>
      </c>
      <c r="B10" s="4" t="s">
        <v>17</v>
      </c>
      <c r="C10" s="5">
        <v>28041</v>
      </c>
      <c r="D10" s="1">
        <f>COUNTIF(Tabulka24[počet svobodných (seřazeno)],"&lt;="&amp;Tabulka24[[#This Row],[počet svobodných (seřazeno)]])/COUNT(Tabulka24[číselník])</f>
        <v>0.11842105263157894</v>
      </c>
    </row>
    <row r="11" spans="1:4" x14ac:dyDescent="0.25">
      <c r="A11" s="1">
        <v>16</v>
      </c>
      <c r="B11" s="4" t="s">
        <v>15</v>
      </c>
      <c r="C11" s="5">
        <v>28104</v>
      </c>
      <c r="D11" s="1">
        <f>COUNTIF(Tabulka24[počet svobodných (seřazeno)],"&lt;="&amp;Tabulka24[[#This Row],[počet svobodných (seřazeno)]])/COUNT(Tabulka24[číselník])</f>
        <v>0.13157894736842105</v>
      </c>
    </row>
    <row r="12" spans="1:4" x14ac:dyDescent="0.25">
      <c r="A12" s="1">
        <v>23</v>
      </c>
      <c r="B12" s="4" t="s">
        <v>22</v>
      </c>
      <c r="C12" s="5">
        <v>28203</v>
      </c>
      <c r="D12" s="1">
        <f>COUNTIF(Tabulka24[počet svobodných (seřazeno)],"&lt;="&amp;Tabulka24[[#This Row],[počet svobodných (seřazeno)]])/COUNT(Tabulka24[číselník])</f>
        <v>0.14473684210526316</v>
      </c>
    </row>
    <row r="13" spans="1:4" x14ac:dyDescent="0.25">
      <c r="A13" s="1">
        <v>40</v>
      </c>
      <c r="B13" s="4" t="s">
        <v>39</v>
      </c>
      <c r="C13" s="5">
        <v>28752</v>
      </c>
      <c r="D13" s="1">
        <f>COUNTIF(Tabulka24[počet svobodných (seřazeno)],"&lt;="&amp;Tabulka24[[#This Row],[počet svobodných (seřazeno)]])/COUNT(Tabulka24[číselník])</f>
        <v>0.15789473684210525</v>
      </c>
    </row>
    <row r="14" spans="1:4" x14ac:dyDescent="0.25">
      <c r="A14" s="1">
        <v>5</v>
      </c>
      <c r="B14" s="4" t="s">
        <v>4</v>
      </c>
      <c r="C14" s="5">
        <v>30204</v>
      </c>
      <c r="D14" s="1">
        <f>COUNTIF(Tabulka24[počet svobodných (seřazeno)],"&lt;="&amp;Tabulka24[[#This Row],[počet svobodných (seřazeno)]])/COUNT(Tabulka24[číselník])</f>
        <v>0.17105263157894737</v>
      </c>
    </row>
    <row r="15" spans="1:4" x14ac:dyDescent="0.25">
      <c r="A15" s="1">
        <v>44</v>
      </c>
      <c r="B15" s="4" t="s">
        <v>43</v>
      </c>
      <c r="C15" s="5">
        <v>31931</v>
      </c>
      <c r="D15" s="1">
        <f>COUNTIF(Tabulka24[počet svobodných (seřazeno)],"&lt;="&amp;Tabulka24[[#This Row],[počet svobodných (seřazeno)]])/COUNT(Tabulka24[číselník])</f>
        <v>0.18421052631578946</v>
      </c>
    </row>
    <row r="16" spans="1:4" x14ac:dyDescent="0.25">
      <c r="A16" s="1">
        <v>42</v>
      </c>
      <c r="B16" s="4" t="s">
        <v>41</v>
      </c>
      <c r="C16" s="5">
        <v>32072</v>
      </c>
      <c r="D16" s="1">
        <f>COUNTIF(Tabulka24[počet svobodných (seřazeno)],"&lt;="&amp;Tabulka24[[#This Row],[počet svobodných (seřazeno)]])/COUNT(Tabulka24[číselník])</f>
        <v>0.19736842105263158</v>
      </c>
    </row>
    <row r="17" spans="1:13" x14ac:dyDescent="0.25">
      <c r="A17" s="12">
        <v>24</v>
      </c>
      <c r="B17" s="13" t="s">
        <v>23</v>
      </c>
      <c r="C17" s="14">
        <v>33136</v>
      </c>
      <c r="D17" s="12">
        <f>COUNTIF(Tabulka24[počet svobodných (seřazeno)],"&lt;="&amp;Tabulka24[[#This Row],[počet svobodných (seřazeno)]])/COUNT(Tabulka24[číselník])</f>
        <v>0.21052631578947367</v>
      </c>
    </row>
    <row r="18" spans="1:13" x14ac:dyDescent="0.25">
      <c r="A18" s="1">
        <v>21</v>
      </c>
      <c r="B18" s="4" t="s">
        <v>20</v>
      </c>
      <c r="C18" s="5">
        <v>33317</v>
      </c>
      <c r="D18" s="1">
        <f>COUNTIF(Tabulka24[počet svobodných (seřazeno)],"&lt;="&amp;Tabulka24[[#This Row],[počet svobodných (seřazeno)]])/COUNT(Tabulka24[číselník])</f>
        <v>0.22368421052631579</v>
      </c>
    </row>
    <row r="19" spans="1:13" x14ac:dyDescent="0.25">
      <c r="A19" s="1">
        <v>15</v>
      </c>
      <c r="B19" s="4" t="s">
        <v>14</v>
      </c>
      <c r="C19" s="5">
        <v>35282</v>
      </c>
      <c r="D19" s="1">
        <f>COUNTIF(Tabulka24[počet svobodných (seřazeno)],"&lt;="&amp;Tabulka24[[#This Row],[počet svobodných (seřazeno)]])/COUNT(Tabulka24[číselník])</f>
        <v>0.23684210526315788</v>
      </c>
    </row>
    <row r="20" spans="1:13" x14ac:dyDescent="0.25">
      <c r="A20" s="1">
        <v>33</v>
      </c>
      <c r="B20" s="4" t="s">
        <v>32</v>
      </c>
      <c r="C20" s="5">
        <v>37041</v>
      </c>
      <c r="D20" s="1">
        <f>COUNTIF(Tabulka24[počet svobodných (seřazeno)],"&lt;="&amp;Tabulka24[[#This Row],[počet svobodných (seřazeno)]])/COUNT(Tabulka24[číselník])</f>
        <v>0.25</v>
      </c>
      <c r="F20" s="15" t="s">
        <v>89</v>
      </c>
      <c r="G20" s="15"/>
      <c r="H20" s="15"/>
      <c r="I20" s="15"/>
      <c r="J20" s="15"/>
      <c r="K20" s="15"/>
      <c r="L20" s="15"/>
      <c r="M20" s="15"/>
    </row>
    <row r="21" spans="1:13" x14ac:dyDescent="0.25">
      <c r="A21" s="1">
        <v>71</v>
      </c>
      <c r="B21" s="4" t="s">
        <v>70</v>
      </c>
      <c r="C21" s="5">
        <v>37100</v>
      </c>
      <c r="D21" s="1">
        <f>COUNTIF(Tabulka24[počet svobodných (seřazeno)],"&lt;="&amp;Tabulka24[[#This Row],[počet svobodných (seřazeno)]])/COUNT(Tabulka24[číselník])</f>
        <v>0.26315789473684209</v>
      </c>
      <c r="F21" s="15"/>
      <c r="G21" s="15"/>
      <c r="H21" s="15"/>
      <c r="I21" s="15"/>
      <c r="J21" s="15"/>
      <c r="K21" s="15"/>
      <c r="L21" s="15"/>
      <c r="M21" s="15"/>
    </row>
    <row r="22" spans="1:13" x14ac:dyDescent="0.25">
      <c r="A22" s="1">
        <v>29</v>
      </c>
      <c r="B22" s="4" t="s">
        <v>28</v>
      </c>
      <c r="C22" s="5">
        <v>37159</v>
      </c>
      <c r="D22" s="1">
        <f>COUNTIF(Tabulka24[počet svobodných (seřazeno)],"&lt;="&amp;Tabulka24[[#This Row],[počet svobodných (seřazeno)]])/COUNT(Tabulka24[číselník])</f>
        <v>0.27631578947368424</v>
      </c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">
        <v>50</v>
      </c>
      <c r="B23" s="4" t="s">
        <v>49</v>
      </c>
      <c r="C23" s="5">
        <v>37386</v>
      </c>
      <c r="D23" s="1">
        <f>COUNTIF(Tabulka24[počet svobodných (seřazeno)],"&lt;="&amp;Tabulka24[[#This Row],[počet svobodných (seřazeno)]])/COUNT(Tabulka24[číselník])</f>
        <v>0.28947368421052633</v>
      </c>
      <c r="F23" s="15"/>
      <c r="G23" s="15"/>
      <c r="H23" s="15"/>
      <c r="I23" s="15"/>
      <c r="J23" s="15"/>
      <c r="K23" s="15"/>
      <c r="L23" s="15"/>
      <c r="M23" s="15"/>
    </row>
    <row r="24" spans="1:13" x14ac:dyDescent="0.25">
      <c r="A24" s="1">
        <v>27</v>
      </c>
      <c r="B24" s="4" t="s">
        <v>26</v>
      </c>
      <c r="C24" s="5">
        <v>37557</v>
      </c>
      <c r="D24" s="1">
        <f>COUNTIF(Tabulka24[počet svobodných (seřazeno)],"&lt;="&amp;Tabulka24[[#This Row],[počet svobodných (seřazeno)]])/COUNT(Tabulka24[číselník])</f>
        <v>0.30263157894736842</v>
      </c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1">
        <v>60</v>
      </c>
      <c r="B25" s="4" t="s">
        <v>59</v>
      </c>
      <c r="C25" s="5">
        <v>38209</v>
      </c>
      <c r="D25" s="1">
        <f>COUNTIF(Tabulka24[počet svobodných (seřazeno)],"&lt;="&amp;Tabulka24[[#This Row],[počet svobodných (seřazeno)]])/COUNT(Tabulka24[číselník])</f>
        <v>0.31578947368421051</v>
      </c>
    </row>
    <row r="26" spans="1:13" x14ac:dyDescent="0.25">
      <c r="A26" s="1">
        <v>38</v>
      </c>
      <c r="B26" s="4" t="s">
        <v>37</v>
      </c>
      <c r="C26" s="5">
        <v>38241</v>
      </c>
      <c r="D26" s="1">
        <f>COUNTIF(Tabulka24[počet svobodných (seřazeno)],"&lt;="&amp;Tabulka24[[#This Row],[počet svobodných (seřazeno)]])/COUNT(Tabulka24[číselník])</f>
        <v>0.32894736842105265</v>
      </c>
    </row>
    <row r="27" spans="1:13" x14ac:dyDescent="0.25">
      <c r="A27" s="1">
        <v>19</v>
      </c>
      <c r="B27" s="4" t="s">
        <v>18</v>
      </c>
      <c r="C27" s="5">
        <v>40364</v>
      </c>
      <c r="D27" s="1">
        <f>COUNTIF(Tabulka24[počet svobodných (seřazeno)],"&lt;="&amp;Tabulka24[[#This Row],[počet svobodných (seřazeno)]])/COUNT(Tabulka24[číselník])</f>
        <v>0.34210526315789475</v>
      </c>
    </row>
    <row r="28" spans="1:13" x14ac:dyDescent="0.25">
      <c r="A28" s="1">
        <v>67</v>
      </c>
      <c r="B28" s="4" t="s">
        <v>66</v>
      </c>
      <c r="C28" s="5">
        <v>41379</v>
      </c>
      <c r="D28" s="1">
        <f>COUNTIF(Tabulka24[počet svobodných (seřazeno)],"&lt;="&amp;Tabulka24[[#This Row],[počet svobodných (seřazeno)]])/COUNT(Tabulka24[číselník])</f>
        <v>0.35526315789473684</v>
      </c>
    </row>
    <row r="29" spans="1:13" x14ac:dyDescent="0.25">
      <c r="A29" s="1">
        <v>48</v>
      </c>
      <c r="B29" s="4" t="s">
        <v>47</v>
      </c>
      <c r="C29" s="5">
        <v>41565</v>
      </c>
      <c r="D29" s="1">
        <f>COUNTIF(Tabulka24[počet svobodných (seřazeno)],"&lt;="&amp;Tabulka24[[#This Row],[počet svobodných (seřazeno)]])/COUNT(Tabulka24[číselník])</f>
        <v>0.36842105263157893</v>
      </c>
    </row>
    <row r="30" spans="1:13" x14ac:dyDescent="0.25">
      <c r="A30" s="1">
        <v>1</v>
      </c>
      <c r="B30" s="4" t="s">
        <v>0</v>
      </c>
      <c r="C30" s="5">
        <v>41706</v>
      </c>
      <c r="D30" s="1">
        <f>COUNTIF(Tabulka24[počet svobodných (seřazeno)],"&lt;="&amp;Tabulka24[[#This Row],[počet svobodných (seřazeno)]])/COUNT(Tabulka24[číselník])</f>
        <v>0.38157894736842107</v>
      </c>
    </row>
    <row r="31" spans="1:13" x14ac:dyDescent="0.25">
      <c r="A31" s="1">
        <v>2</v>
      </c>
      <c r="B31" s="4" t="s">
        <v>1</v>
      </c>
      <c r="C31" s="5">
        <v>41801</v>
      </c>
      <c r="D31" s="1">
        <f>COUNTIF(Tabulka24[počet svobodných (seřazeno)],"&lt;="&amp;Tabulka24[[#This Row],[počet svobodných (seřazeno)]])/COUNT(Tabulka24[číselník])</f>
        <v>0.39473684210526316</v>
      </c>
    </row>
    <row r="32" spans="1:13" x14ac:dyDescent="0.25">
      <c r="A32" s="1">
        <v>46</v>
      </c>
      <c r="B32" s="4" t="s">
        <v>45</v>
      </c>
      <c r="C32" s="5">
        <v>41803</v>
      </c>
      <c r="D32" s="1">
        <f>COUNTIF(Tabulka24[počet svobodných (seřazeno)],"&lt;="&amp;Tabulka24[[#This Row],[počet svobodných (seřazeno)]])/COUNT(Tabulka24[číselník])</f>
        <v>0.40789473684210525</v>
      </c>
    </row>
    <row r="33" spans="1:4" x14ac:dyDescent="0.25">
      <c r="A33" s="1">
        <v>43</v>
      </c>
      <c r="B33" s="4" t="s">
        <v>42</v>
      </c>
      <c r="C33" s="5">
        <v>42468</v>
      </c>
      <c r="D33" s="1">
        <f>COUNTIF(Tabulka24[počet svobodných (seřazeno)],"&lt;="&amp;Tabulka24[[#This Row],[počet svobodných (seřazeno)]])/COUNT(Tabulka24[číselník])</f>
        <v>0.42105263157894735</v>
      </c>
    </row>
    <row r="34" spans="1:4" x14ac:dyDescent="0.25">
      <c r="A34" s="1">
        <v>53</v>
      </c>
      <c r="B34" s="4" t="s">
        <v>52</v>
      </c>
      <c r="C34" s="5">
        <v>43351</v>
      </c>
      <c r="D34" s="1">
        <f>COUNTIF(Tabulka24[počet svobodných (seřazeno)],"&lt;="&amp;Tabulka24[[#This Row],[počet svobodných (seřazeno)]])/COUNT(Tabulka24[číselník])</f>
        <v>0.43421052631578949</v>
      </c>
    </row>
    <row r="35" spans="1:4" x14ac:dyDescent="0.25">
      <c r="A35" s="1">
        <v>64</v>
      </c>
      <c r="B35" s="4" t="s">
        <v>63</v>
      </c>
      <c r="C35" s="5">
        <v>43840</v>
      </c>
      <c r="D35" s="1">
        <f>COUNTIF(Tabulka24[počet svobodných (seřazeno)],"&lt;="&amp;Tabulka24[[#This Row],[počet svobodných (seřazeno)]])/COUNT(Tabulka24[číselník])</f>
        <v>0.44736842105263158</v>
      </c>
    </row>
    <row r="36" spans="1:4" x14ac:dyDescent="0.25">
      <c r="A36" s="1">
        <v>37</v>
      </c>
      <c r="B36" s="4" t="s">
        <v>36</v>
      </c>
      <c r="C36" s="5">
        <v>43955</v>
      </c>
      <c r="D36" s="1">
        <f>COUNTIF(Tabulka24[počet svobodných (seřazeno)],"&lt;="&amp;Tabulka24[[#This Row],[počet svobodných (seřazeno)]])/COUNT(Tabulka24[číselník])</f>
        <v>0.46052631578947367</v>
      </c>
    </row>
    <row r="37" spans="1:4" x14ac:dyDescent="0.25">
      <c r="A37" s="1">
        <v>8</v>
      </c>
      <c r="B37" s="4" t="s">
        <v>7</v>
      </c>
      <c r="C37" s="5">
        <v>43998</v>
      </c>
      <c r="D37" s="1">
        <f>COUNTIF(Tabulka24[počet svobodných (seřazeno)],"&lt;="&amp;Tabulka24[[#This Row],[počet svobodných (seřazeno)]])/COUNT(Tabulka24[číselník])</f>
        <v>0.47368421052631576</v>
      </c>
    </row>
    <row r="38" spans="1:4" x14ac:dyDescent="0.25">
      <c r="A38" s="1">
        <v>55</v>
      </c>
      <c r="B38" s="4" t="s">
        <v>54</v>
      </c>
      <c r="C38" s="5">
        <v>44016</v>
      </c>
      <c r="D38" s="1">
        <f>COUNTIF(Tabulka24[počet svobodných (seřazeno)],"&lt;="&amp;Tabulka24[[#This Row],[počet svobodných (seřazeno)]])/COUNT(Tabulka24[číselník])</f>
        <v>0.48684210526315791</v>
      </c>
    </row>
    <row r="39" spans="1:4" x14ac:dyDescent="0.25">
      <c r="A39" s="1">
        <v>4</v>
      </c>
      <c r="B39" s="4" t="s">
        <v>3</v>
      </c>
      <c r="C39" s="5">
        <v>44170</v>
      </c>
      <c r="D39" s="1">
        <f>COUNTIF(Tabulka24[počet svobodných (seřazeno)],"&lt;="&amp;Tabulka24[[#This Row],[počet svobodných (seřazeno)]])/COUNT(Tabulka24[číselník])</f>
        <v>0.5</v>
      </c>
    </row>
    <row r="40" spans="1:4" x14ac:dyDescent="0.25">
      <c r="A40" s="1">
        <v>28</v>
      </c>
      <c r="B40" s="4" t="s">
        <v>27</v>
      </c>
      <c r="C40" s="5">
        <v>46089</v>
      </c>
      <c r="D40" s="1">
        <f>COUNTIF(Tabulka24[počet svobodných (seřazeno)],"&lt;="&amp;Tabulka24[[#This Row],[počet svobodných (seřazeno)]])/COUNT(Tabulka24[číselník])</f>
        <v>0.51315789473684215</v>
      </c>
    </row>
    <row r="41" spans="1:4" x14ac:dyDescent="0.25">
      <c r="A41" s="1">
        <v>51</v>
      </c>
      <c r="B41" s="4" t="s">
        <v>50</v>
      </c>
      <c r="C41" s="5">
        <v>46272</v>
      </c>
      <c r="D41" s="1">
        <f>COUNTIF(Tabulka24[počet svobodných (seřazeno)],"&lt;="&amp;Tabulka24[[#This Row],[počet svobodných (seřazeno)]])/COUNT(Tabulka24[číselník])</f>
        <v>0.52631578947368418</v>
      </c>
    </row>
    <row r="42" spans="1:4" x14ac:dyDescent="0.25">
      <c r="A42" s="1">
        <v>54</v>
      </c>
      <c r="B42" s="4" t="s">
        <v>53</v>
      </c>
      <c r="C42" s="5">
        <v>46371</v>
      </c>
      <c r="D42" s="1">
        <f>COUNTIF(Tabulka24[počet svobodných (seřazeno)],"&lt;="&amp;Tabulka24[[#This Row],[počet svobodných (seřazeno)]])/COUNT(Tabulka24[číselník])</f>
        <v>0.53947368421052633</v>
      </c>
    </row>
    <row r="43" spans="1:4" x14ac:dyDescent="0.25">
      <c r="A43" s="1">
        <v>58</v>
      </c>
      <c r="B43" s="4" t="s">
        <v>57</v>
      </c>
      <c r="C43" s="5">
        <v>46622</v>
      </c>
      <c r="D43" s="1">
        <f>COUNTIF(Tabulka24[počet svobodných (seřazeno)],"&lt;="&amp;Tabulka24[[#This Row],[počet svobodných (seřazeno)]])/COUNT(Tabulka24[číselník])</f>
        <v>0.55263157894736847</v>
      </c>
    </row>
    <row r="44" spans="1:4" x14ac:dyDescent="0.25">
      <c r="A44" s="1">
        <v>45</v>
      </c>
      <c r="B44" s="4" t="s">
        <v>44</v>
      </c>
      <c r="C44" s="5">
        <v>47094</v>
      </c>
      <c r="D44" s="1">
        <f>COUNTIF(Tabulka24[počet svobodných (seřazeno)],"&lt;="&amp;Tabulka24[[#This Row],[počet svobodných (seřazeno)]])/COUNT(Tabulka24[číselník])</f>
        <v>0.56578947368421051</v>
      </c>
    </row>
    <row r="45" spans="1:4" x14ac:dyDescent="0.25">
      <c r="A45" s="1">
        <v>61</v>
      </c>
      <c r="B45" s="4" t="s">
        <v>60</v>
      </c>
      <c r="C45" s="5">
        <v>47353</v>
      </c>
      <c r="D45" s="1">
        <f>COUNTIF(Tabulka24[počet svobodných (seřazeno)],"&lt;="&amp;Tabulka24[[#This Row],[počet svobodných (seřazeno)]])/COUNT(Tabulka24[číselník])</f>
        <v>0.57894736842105265</v>
      </c>
    </row>
    <row r="46" spans="1:4" x14ac:dyDescent="0.25">
      <c r="A46" s="1">
        <v>6</v>
      </c>
      <c r="B46" s="4" t="s">
        <v>5</v>
      </c>
      <c r="C46" s="5">
        <v>47435</v>
      </c>
      <c r="D46" s="1">
        <f>COUNTIF(Tabulka24[počet svobodných (seřazeno)],"&lt;="&amp;Tabulka24[[#This Row],[počet svobodných (seřazeno)]])/COUNT(Tabulka24[číselník])</f>
        <v>0.59210526315789469</v>
      </c>
    </row>
    <row r="47" spans="1:4" x14ac:dyDescent="0.25">
      <c r="A47" s="1">
        <v>11</v>
      </c>
      <c r="B47" s="4" t="s">
        <v>10</v>
      </c>
      <c r="C47" s="5">
        <v>47481</v>
      </c>
      <c r="D47" s="1">
        <f>COUNTIF(Tabulka24[počet svobodných (seřazeno)],"&lt;="&amp;Tabulka24[[#This Row],[počet svobodných (seřazeno)]])/COUNT(Tabulka24[číselník])</f>
        <v>0.60526315789473684</v>
      </c>
    </row>
    <row r="48" spans="1:4" x14ac:dyDescent="0.25">
      <c r="A48" s="1">
        <v>66</v>
      </c>
      <c r="B48" s="4" t="s">
        <v>65</v>
      </c>
      <c r="C48" s="5">
        <v>48120</v>
      </c>
      <c r="D48" s="1">
        <f>COUNTIF(Tabulka24[počet svobodných (seřazeno)],"&lt;="&amp;Tabulka24[[#This Row],[počet svobodných (seřazeno)]])/COUNT(Tabulka24[číselník])</f>
        <v>0.61842105263157898</v>
      </c>
    </row>
    <row r="49" spans="1:4" x14ac:dyDescent="0.25">
      <c r="A49" s="1">
        <v>34</v>
      </c>
      <c r="B49" s="4" t="s">
        <v>33</v>
      </c>
      <c r="C49" s="5">
        <v>48269</v>
      </c>
      <c r="D49" s="1">
        <f>COUNTIF(Tabulka24[počet svobodných (seřazeno)],"&lt;="&amp;Tabulka24[[#This Row],[počet svobodných (seřazeno)]])/COUNT(Tabulka24[číselník])</f>
        <v>0.63157894736842102</v>
      </c>
    </row>
    <row r="50" spans="1:4" x14ac:dyDescent="0.25">
      <c r="A50" s="1">
        <v>32</v>
      </c>
      <c r="B50" s="4" t="s">
        <v>31</v>
      </c>
      <c r="C50" s="5">
        <v>49700</v>
      </c>
      <c r="D50" s="1">
        <f>COUNTIF(Tabulka24[počet svobodných (seřazeno)],"&lt;="&amp;Tabulka24[[#This Row],[počet svobodných (seřazeno)]])/COUNT(Tabulka24[číselník])</f>
        <v>0.64473684210526316</v>
      </c>
    </row>
    <row r="51" spans="1:4" x14ac:dyDescent="0.25">
      <c r="A51" s="1">
        <v>65</v>
      </c>
      <c r="B51" s="4" t="s">
        <v>64</v>
      </c>
      <c r="C51" s="5">
        <v>50162</v>
      </c>
      <c r="D51" s="1">
        <f>COUNTIF(Tabulka24[počet svobodných (seřazeno)],"&lt;="&amp;Tabulka24[[#This Row],[počet svobodných (seřazeno)]])/COUNT(Tabulka24[číselník])</f>
        <v>0.65789473684210531</v>
      </c>
    </row>
    <row r="52" spans="1:4" x14ac:dyDescent="0.25">
      <c r="A52" s="1">
        <v>36</v>
      </c>
      <c r="B52" s="4" t="s">
        <v>35</v>
      </c>
      <c r="C52" s="5">
        <v>51684</v>
      </c>
      <c r="D52" s="1">
        <f>COUNTIF(Tabulka24[počet svobodných (seřazeno)],"&lt;="&amp;Tabulka24[[#This Row],[počet svobodných (seřazeno)]])/COUNT(Tabulka24[číselník])</f>
        <v>0.67105263157894735</v>
      </c>
    </row>
    <row r="53" spans="1:4" x14ac:dyDescent="0.25">
      <c r="A53" s="1">
        <v>31</v>
      </c>
      <c r="B53" s="4" t="s">
        <v>30</v>
      </c>
      <c r="C53" s="5">
        <v>53662</v>
      </c>
      <c r="D53" s="1">
        <f>COUNTIF(Tabulka24[počet svobodných (seřazeno)],"&lt;="&amp;Tabulka24[[#This Row],[počet svobodných (seřazeno)]])/COUNT(Tabulka24[číselník])</f>
        <v>0.68421052631578949</v>
      </c>
    </row>
    <row r="54" spans="1:4" x14ac:dyDescent="0.25">
      <c r="A54" s="1">
        <v>35</v>
      </c>
      <c r="B54" s="4" t="s">
        <v>34</v>
      </c>
      <c r="C54" s="5">
        <v>53935</v>
      </c>
      <c r="D54" s="1">
        <f>COUNTIF(Tabulka24[počet svobodných (seřazeno)],"&lt;="&amp;Tabulka24[[#This Row],[počet svobodných (seřazeno)]])/COUNT(Tabulka24[číselník])</f>
        <v>0.69736842105263153</v>
      </c>
    </row>
    <row r="55" spans="1:4" x14ac:dyDescent="0.25">
      <c r="A55" s="1">
        <v>68</v>
      </c>
      <c r="B55" s="4" t="s">
        <v>67</v>
      </c>
      <c r="C55" s="5">
        <v>54117</v>
      </c>
      <c r="D55" s="1">
        <f>COUNTIF(Tabulka24[počet svobodných (seřazeno)],"&lt;="&amp;Tabulka24[[#This Row],[počet svobodných (seřazeno)]])/COUNT(Tabulka24[číselník])</f>
        <v>0.71052631578947367</v>
      </c>
    </row>
    <row r="56" spans="1:4" x14ac:dyDescent="0.25">
      <c r="A56" s="1">
        <v>7</v>
      </c>
      <c r="B56" s="4" t="s">
        <v>6</v>
      </c>
      <c r="C56" s="5">
        <v>54323</v>
      </c>
      <c r="D56" s="1">
        <f>COUNTIF(Tabulka24[počet svobodných (seřazeno)],"&lt;="&amp;Tabulka24[[#This Row],[počet svobodných (seřazeno)]])/COUNT(Tabulka24[číselník])</f>
        <v>0.72368421052631582</v>
      </c>
    </row>
    <row r="57" spans="1:4" x14ac:dyDescent="0.25">
      <c r="A57" s="1">
        <v>30</v>
      </c>
      <c r="B57" s="4" t="s">
        <v>29</v>
      </c>
      <c r="C57" s="5">
        <v>54386</v>
      </c>
      <c r="D57" s="1">
        <f>COUNTIF(Tabulka24[počet svobodných (seřazeno)],"&lt;="&amp;Tabulka24[[#This Row],[počet svobodných (seřazeno)]])/COUNT(Tabulka24[číselník])</f>
        <v>0.73684210526315785</v>
      </c>
    </row>
    <row r="58" spans="1:4" x14ac:dyDescent="0.25">
      <c r="A58" s="1">
        <v>49</v>
      </c>
      <c r="B58" s="4" t="s">
        <v>48</v>
      </c>
      <c r="C58" s="5">
        <v>55588</v>
      </c>
      <c r="D58" s="1">
        <f>COUNTIF(Tabulka24[počet svobodných (seřazeno)],"&lt;="&amp;Tabulka24[[#This Row],[počet svobodných (seřazeno)]])/COUNT(Tabulka24[číselník])</f>
        <v>0.75</v>
      </c>
    </row>
    <row r="59" spans="1:4" x14ac:dyDescent="0.25">
      <c r="A59" s="1">
        <v>69</v>
      </c>
      <c r="B59" s="4" t="s">
        <v>68</v>
      </c>
      <c r="C59" s="5">
        <v>57034</v>
      </c>
      <c r="D59" s="1">
        <f>COUNTIF(Tabulka24[počet svobodných (seřazeno)],"&lt;="&amp;Tabulka24[[#This Row],[počet svobodných (seřazeno)]])/COUNT(Tabulka24[číselník])</f>
        <v>0.76315789473684215</v>
      </c>
    </row>
    <row r="60" spans="1:4" x14ac:dyDescent="0.25">
      <c r="A60" s="1">
        <v>59</v>
      </c>
      <c r="B60" s="4" t="s">
        <v>58</v>
      </c>
      <c r="C60" s="5">
        <v>58500</v>
      </c>
      <c r="D60" s="1">
        <f>COUNTIF(Tabulka24[počet svobodných (seřazeno)],"&lt;="&amp;Tabulka24[[#This Row],[počet svobodných (seřazeno)]])/COUNT(Tabulka24[číselník])</f>
        <v>0.77631578947368418</v>
      </c>
    </row>
    <row r="61" spans="1:4" x14ac:dyDescent="0.25">
      <c r="A61" s="1">
        <v>74</v>
      </c>
      <c r="B61" s="4" t="s">
        <v>73</v>
      </c>
      <c r="C61" s="5">
        <v>61658</v>
      </c>
      <c r="D61" s="1">
        <f>COUNTIF(Tabulka24[počet svobodných (seřazeno)],"&lt;="&amp;Tabulka24[[#This Row],[počet svobodných (seřazeno)]])/COUNT(Tabulka24[číselník])</f>
        <v>0.78947368421052633</v>
      </c>
    </row>
    <row r="62" spans="1:4" x14ac:dyDescent="0.25">
      <c r="A62" s="1">
        <v>41</v>
      </c>
      <c r="B62" s="4" t="s">
        <v>40</v>
      </c>
      <c r="C62" s="5">
        <v>67496</v>
      </c>
      <c r="D62" s="1">
        <f>COUNTIF(Tabulka24[počet svobodných (seřazeno)],"&lt;="&amp;Tabulka24[[#This Row],[počet svobodných (seřazeno)]])/COUNT(Tabulka24[číselník])</f>
        <v>0.80263157894736847</v>
      </c>
    </row>
    <row r="63" spans="1:4" x14ac:dyDescent="0.25">
      <c r="A63" s="1">
        <v>75</v>
      </c>
      <c r="B63" s="4" t="s">
        <v>74</v>
      </c>
      <c r="C63" s="5">
        <v>69661</v>
      </c>
      <c r="D63" s="1">
        <f>COUNTIF(Tabulka24[počet svobodných (seřazeno)],"&lt;="&amp;Tabulka24[[#This Row],[počet svobodných (seřazeno)]])/COUNT(Tabulka24[číselník])</f>
        <v>0.81578947368421051</v>
      </c>
    </row>
    <row r="64" spans="1:4" x14ac:dyDescent="0.25">
      <c r="A64" s="1">
        <v>3</v>
      </c>
      <c r="B64" s="4" t="s">
        <v>2</v>
      </c>
      <c r="C64" s="5">
        <v>71286</v>
      </c>
      <c r="D64" s="1">
        <f>COUNTIF(Tabulka24[počet svobodných (seřazeno)],"&lt;="&amp;Tabulka24[[#This Row],[počet svobodných (seřazeno)]])/COUNT(Tabulka24[číselník])</f>
        <v>0.82894736842105265</v>
      </c>
    </row>
    <row r="65" spans="1:4" x14ac:dyDescent="0.25">
      <c r="A65" s="1">
        <v>10</v>
      </c>
      <c r="B65" s="4" t="s">
        <v>9</v>
      </c>
      <c r="C65" s="5">
        <v>72481</v>
      </c>
      <c r="D65" s="1">
        <f>COUNTIF(Tabulka24[počet svobodných (seřazeno)],"&lt;="&amp;Tabulka24[[#This Row],[počet svobodných (seřazeno)]])/COUNT(Tabulka24[číselník])</f>
        <v>0.84210526315789469</v>
      </c>
    </row>
    <row r="66" spans="1:4" x14ac:dyDescent="0.25">
      <c r="A66" s="1">
        <v>47</v>
      </c>
      <c r="B66" s="4" t="s">
        <v>46</v>
      </c>
      <c r="C66" s="5">
        <v>72759</v>
      </c>
      <c r="D66" s="1">
        <f>COUNTIF(Tabulka24[počet svobodných (seřazeno)],"&lt;="&amp;Tabulka24[[#This Row],[počet svobodných (seřazeno)]])/COUNT(Tabulka24[číselník])</f>
        <v>0.85526315789473684</v>
      </c>
    </row>
    <row r="67" spans="1:4" x14ac:dyDescent="0.25">
      <c r="A67" s="1">
        <v>70</v>
      </c>
      <c r="B67" s="4" t="s">
        <v>69</v>
      </c>
      <c r="C67" s="5">
        <v>75307</v>
      </c>
      <c r="D67" s="1">
        <f>COUNTIF(Tabulka24[počet svobodných (seřazeno)],"&lt;="&amp;Tabulka24[[#This Row],[počet svobodných (seřazeno)]])/COUNT(Tabulka24[číselník])</f>
        <v>0.86842105263157898</v>
      </c>
    </row>
    <row r="68" spans="1:4" x14ac:dyDescent="0.25">
      <c r="A68" s="1">
        <v>39</v>
      </c>
      <c r="B68" s="4" t="s">
        <v>38</v>
      </c>
      <c r="C68" s="5">
        <v>76078</v>
      </c>
      <c r="D68" s="1">
        <f>COUNTIF(Tabulka24[počet svobodných (seřazeno)],"&lt;="&amp;Tabulka24[[#This Row],[počet svobodných (seřazeno)]])/COUNT(Tabulka24[číselník])</f>
        <v>0.88157894736842102</v>
      </c>
    </row>
    <row r="69" spans="1:4" x14ac:dyDescent="0.25">
      <c r="A69" s="1">
        <v>13</v>
      </c>
      <c r="B69" s="4" t="s">
        <v>12</v>
      </c>
      <c r="C69" s="5">
        <v>83561</v>
      </c>
      <c r="D69" s="1">
        <f>COUNTIF(Tabulka24[počet svobodných (seřazeno)],"&lt;="&amp;Tabulka24[[#This Row],[počet svobodných (seřazeno)]])/COUNT(Tabulka24[číselník])</f>
        <v>0.89473684210526316</v>
      </c>
    </row>
    <row r="70" spans="1:4" x14ac:dyDescent="0.25">
      <c r="A70" s="1">
        <v>22</v>
      </c>
      <c r="B70" s="4" t="s">
        <v>21</v>
      </c>
      <c r="C70" s="5">
        <v>84085</v>
      </c>
      <c r="D70" s="1">
        <f>COUNTIF(Tabulka24[počet svobodných (seřazeno)],"&lt;="&amp;Tabulka24[[#This Row],[počet svobodných (seřazeno)]])/COUNT(Tabulka24[číselník])</f>
        <v>0.90789473684210531</v>
      </c>
    </row>
    <row r="71" spans="1:4" x14ac:dyDescent="0.25">
      <c r="A71" s="1">
        <v>72</v>
      </c>
      <c r="B71" s="4" t="s">
        <v>71</v>
      </c>
      <c r="C71" s="5">
        <v>84427</v>
      </c>
      <c r="D71" s="1">
        <f>COUNTIF(Tabulka24[počet svobodných (seřazeno)],"&lt;="&amp;Tabulka24[[#This Row],[počet svobodných (seřazeno)]])/COUNT(Tabulka24[číselník])</f>
        <v>0.92105263157894735</v>
      </c>
    </row>
    <row r="72" spans="1:4" x14ac:dyDescent="0.25">
      <c r="A72" s="1">
        <v>9</v>
      </c>
      <c r="B72" s="4" t="s">
        <v>8</v>
      </c>
      <c r="C72" s="5">
        <v>88064</v>
      </c>
      <c r="D72" s="1">
        <f>COUNTIF(Tabulka24[počet svobodných (seřazeno)],"&lt;="&amp;Tabulka24[[#This Row],[počet svobodných (seřazeno)]])/COUNT(Tabulka24[číselník])</f>
        <v>0.93421052631578949</v>
      </c>
    </row>
    <row r="73" spans="1:4" x14ac:dyDescent="0.25">
      <c r="A73" s="1">
        <v>57</v>
      </c>
      <c r="B73" s="4" t="s">
        <v>56</v>
      </c>
      <c r="C73" s="5">
        <v>95228</v>
      </c>
      <c r="D73" s="1">
        <f>COUNTIF(Tabulka24[počet svobodných (seřazeno)],"&lt;="&amp;Tabulka24[[#This Row],[počet svobodných (seřazeno)]])/COUNT(Tabulka24[číselník])</f>
        <v>0.94736842105263153</v>
      </c>
    </row>
    <row r="74" spans="1:4" x14ac:dyDescent="0.25">
      <c r="A74" s="1">
        <v>73</v>
      </c>
      <c r="B74" s="4" t="s">
        <v>72</v>
      </c>
      <c r="C74" s="5">
        <v>95459</v>
      </c>
      <c r="D74" s="1">
        <f>COUNTIF(Tabulka24[počet svobodných (seřazeno)],"&lt;="&amp;Tabulka24[[#This Row],[počet svobodných (seřazeno)]])/COUNT(Tabulka24[číselník])</f>
        <v>0.96052631578947367</v>
      </c>
    </row>
    <row r="75" spans="1:4" x14ac:dyDescent="0.25">
      <c r="A75" s="1">
        <v>63</v>
      </c>
      <c r="B75" s="4" t="s">
        <v>62</v>
      </c>
      <c r="C75" s="5">
        <v>102658</v>
      </c>
      <c r="D75" s="1">
        <f>COUNTIF(Tabulka24[počet svobodných (seřazeno)],"&lt;="&amp;Tabulka24[[#This Row],[počet svobodných (seřazeno)]])/COUNT(Tabulka24[číselník])</f>
        <v>0.97368421052631582</v>
      </c>
    </row>
    <row r="76" spans="1:4" x14ac:dyDescent="0.25">
      <c r="A76" s="1">
        <v>76</v>
      </c>
      <c r="B76" s="4" t="s">
        <v>75</v>
      </c>
      <c r="C76" s="5">
        <v>138054</v>
      </c>
      <c r="D76" s="1">
        <f>COUNTIF(Tabulka24[počet svobodných (seřazeno)],"&lt;="&amp;Tabulka24[[#This Row],[počet svobodných (seřazeno)]])/COUNT(Tabulka24[číselník])</f>
        <v>0.98684210526315785</v>
      </c>
    </row>
    <row r="77" spans="1:4" x14ac:dyDescent="0.25">
      <c r="A77" s="1">
        <v>56</v>
      </c>
      <c r="B77" s="6" t="s">
        <v>55</v>
      </c>
      <c r="C77" s="7">
        <v>184368</v>
      </c>
      <c r="D77" s="1">
        <f>COUNTIF(Tabulka24[počet svobodných (seřazeno)],"&lt;="&amp;Tabulka24[[#This Row],[počet svobodných (seřazeno)]])/COUNT(Tabulka24[číselník])</f>
        <v>1</v>
      </c>
    </row>
  </sheetData>
  <mergeCells count="1">
    <mergeCell ref="F20:M24"/>
  </mergeCell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Q V m S V / F k 0 R a n A A A A + Q A A A B I A H A B D b 2 5 m a W c v U G F j a 2 F n Z S 5 4 b W w g o h g A K K A U A A A A A A A A A A A A A A A A A A A A A A A A A A A A h c 8 x D o I w G A X g q 5 D u t K U a I + S n D K y S m J g Y 4 9 a U C o 1 Q D C 2 W u z l 4 J K 8 g i a J u j u / l G 9 5 7 3 O 6 Q j W 0 T X F V v d W d S F G G K A m V k V 2 p T p W h w p 3 C N M g 5 b I c + i U s G E j U 1 G W 6 a o d u 6 S E O K 9 x 3 6 B u 7 4 i j N K I H I r N T t a q F e i D 9 X 8 c a m O d M F I h D v v X G M 5 w v M Q r x m J M J w t k 7 q H Q 5 m v Y N B l T I D 8 l 5 E P j h l 5 x a c P 8 C G S O Q N 4 3 + B N Q S w M E F A A C A A g A Q V m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Z k l c T X O g n I Q I A A A E F A A A T A B w A R m 9 y b X V s Y X M v U 2 V j d G l v b j E u b S C i G A A o o B Q A A A A A A A A A A A A A A A A A A A A A A A A A A A C d V N 1 O 2 z A U v q / U d 7 C C V L V S 6 B 8 M j b F s Y q B p q E h F N N M k E B d O f E r T J D 5 R 7 H i 0 V d 9 g L 7 B x x S U X P M J 2 k / J e c 5 K q 3 V b Y 2 k V R c u y c 8 5 3 v + 2 x H g C s 9 5 K R X v F s H 5 V K 5 J A Y 0 B k a 2 D J s 6 A Z C m Q S w S g C y X i L 4 u W I x D P f E J n P o Z v Y Z q F h w h l 8 C l q B o D K S P x q t F Q z K m 7 Y 4 H 6 k c U K 2 4 0 + d U E 0 X N H w O I O b + l D 0 3 0 Y a w F I j I Z N o G 5 0 h + L I y t u x K 3 7 I P 3 3 0 8 7 R x W h J 9 E J 8 z a b e / v V 3 w q a Y D X 1 s 7 O i 9 b L S q T Q 6 p 0 e t 1 v N 5 l 5 7 u 9 t p r 8 4 Y t Z p Z k D 7 W p U 1 N O i c / a U 4 v s 4 m r + c c t 4 y K c 3 X J 9 p 9 + J H E W Z 3 F x 5 3 Y 4 p F 3 2 M w y M M k p D b o w h E N c c y J x M j / T a G M H 0 w z K w I i I Q b O T X J x O g 6 I 0 U l B E I q J C 4 E P o Q 6 5 4 T L v d 1 6 B p E n R c i 0 t T E y j / P 0 f o B E S K o S I h Q 6 y H j 6 Y J J F f L 9 2 9 e M P 4 F T m x Y r R T S p j H C t g U D R e j t Y H Q M V Q z W 6 D A m A x + g N g W l t 4 3 m X g x B l H I g J M I h e W t p 9 D i A o K z 0 V 1 Z X n M 5 y z e x J b / M G J j 6 b + o f e 8 F M k a V 6 3 3 8 m t 4 x f 7 T U 2 4 N A H 7 9 z / J y J X f X F J E D d A a l e z j f c F X n 9 h h g f A q o 0 S 6 K 9 E R L J W U w H 1 C C U M / J 7 3 u w L C D + 9 I z F E i R N 4 P l 2 e i i d p t Z 7 h 9 Z S C O T O O k t h 6 9 + e / A e r p N V t Q 0 K 7 5 M R 3 + o 2 d 7 / Z 6 t 9 Z p 2 i q b l k s f / 2 v f g J 1 B L A Q I t A B Q A A g A I A E F Z k l f x Z N E W p w A A A P k A A A A S A A A A A A A A A A A A A A A A A A A A A A B D b 2 5 m a W c v U G F j a 2 F n Z S 5 4 b W x Q S w E C L Q A U A A I A C A B B W Z J X D 8 r p q 6 Q A A A D p A A A A E w A A A A A A A A A A A A A A A A D z A A A A W 0 N v b n R l b n R f V H l w Z X N d L n h t b F B L A Q I t A B Q A A g A I A E F Z k l c T X O g n I Q I A A A E F A A A T A A A A A A A A A A A A A A A A A O Q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L A A A A A A A A 2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A 6 M D c 6 N D U u N z Q 4 O D I 0 M V o i I C 8 + P E V u d H J 5 I F R 5 c G U 9 I k Z p b G x D b 2 x 1 b W 5 U e X B l c y I g V m F s d W U 9 I n N C Z 0 0 9 I i A v P j x F b n R y e S B U e X B l P S J G a W x s Q 2 9 s d W 1 u T m F t Z X M i I F Z h b H V l P S J z W y Z x d W 9 0 O 8 O a e m V t w 6 0 m c X V v d D s s J n F 1 b 3 Q 7 c G 9 k b G U g c m 9 k a W 5 u w 6 l o b y B z d G F 2 d S B z d m 9 i b 2 R u w 6 0 s I C B z d m 9 i b 2 R u w 6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p t x J t u x J t u w 7 0 g d H l w L n v D m n p l b c O t L D B 9 J n F 1 b 3 Q 7 L C Z x d W 9 0 O 1 N l Y 3 R p b 2 4 x L 1 R h Y m x l I D A v W m 3 E m 2 7 E m 2 7 D v S B 0 e X A u e 3 B v Z G x l I H J v Z G l u b s O p a G 8 g c 3 R h d n U g c 3 Z v Y m 9 k b s O t L C A g c 3 Z v Y m 9 k b s O p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W m 3 E m 2 7 E m 2 7 D v S B 0 e X A u e 8 O a e m V t w 6 0 s M H 0 m c X V v d D s s J n F 1 b 3 Q 7 U 2 V j d G l v b j E v V G F i b G U g M C 9 a b c S b b s S b b s O 9 I H R 5 c C 5 7 c G 9 k b G U g c m 9 k a W 5 u w 6 l o b y B z d G F 2 d S B z d m 9 i b 2 R u w 6 0 s I C B z d m 9 i b 2 R u w 6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y b 3 Z h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G a W x 0 c m 9 2 Y W 4 l Q z M l Q T k l M j A l Q z U l O T k l Q z M l Q T F k a 3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y b 3 Z h b i V D M y V B O S U y M C V D N S U 5 O S V D M y V B M W R r e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n j y u Z r f O U S m x D / J T u T 9 c g A A A A A C A A A A A A A Q Z g A A A A E A A C A A A A D N i 9 Y Y d 3 A u c E t P k 6 9 C e k Y Y R / U 9 T m C x Q p F F q u k l + m D v w A A A A A A O g A A A A A I A A C A A A A A 3 d 9 c Y R 9 E 8 t k / / Z E 9 W y L m Y c n Q 8 5 / B E 6 l d C H N j w b V w o f F A A A A A L r f O A d j x S 8 U C Z m 8 Y n 3 y F j 3 n Q l 1 T S P z V Q I 5 M 2 y m D q j 2 m W 1 p 5 6 k V N x F 0 Q 7 9 o v M 9 + 3 i t V v i F C u G q 6 W i Y n H G g N G z 3 k R 7 Q y B D y i l D e q k m B t l P j X E A A A A A 6 y l B g o L a 8 c u y o o B 8 G g u S C t 7 z P t s J 3 K 6 7 s o 1 r P i 4 b R f J A y S t N 9 D r y / x E R U z d v s s j x p N l M T A 4 Z P u m V i 0 k 4 d w f T L < / D a t a M a s h u p > 
</file>

<file path=customXml/itemProps1.xml><?xml version="1.0" encoding="utf-8"?>
<ds:datastoreItem xmlns:ds="http://schemas.openxmlformats.org/officeDocument/2006/customXml" ds:itemID="{06219B44-245B-40A1-B2EF-2BCB96947A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upravená data</vt:lpstr>
      <vt:lpstr>EDF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2023-12-18T10:05:03Z</dcterms:created>
  <dcterms:modified xsi:type="dcterms:W3CDTF">2023-12-18T10:31:01Z</dcterms:modified>
</cp:coreProperties>
</file>