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cf-my.sharepoint.com/personal/zhangt44_cardiff_ac_uk/Documents/RESEARCH-IGES optimization/Power system with TL/code/test0406-journal/"/>
    </mc:Choice>
  </mc:AlternateContent>
  <xr:revisionPtr revIDLastSave="46" documentId="8_{9CC3CED6-AC8E-4924-9B81-6E11309A2013}" xr6:coauthVersionLast="47" xr6:coauthVersionMax="47" xr10:uidLastSave="{E7278CC5-01FC-4144-BAB2-603AE9F48058}"/>
  <bookViews>
    <workbookView xWindow="-28920" yWindow="-120" windowWidth="29040" windowHeight="15840" tabRatio="899" activeTab="2" xr2:uid="{00000000-000D-0000-FFFF-FFFF00000000}"/>
  </bookViews>
  <sheets>
    <sheet name="BusPar" sheetId="1" r:id="rId1"/>
    <sheet name="BranchPar" sheetId="2" r:id="rId2"/>
    <sheet name="GenPar" sheetId="20" r:id="rId3"/>
    <sheet name="StorPar" sheetId="22" r:id="rId4"/>
    <sheet name="InterLink" sheetId="18" r:id="rId5"/>
    <sheet name="RegularLoad" sheetId="5" r:id="rId6"/>
  </sheets>
  <definedNames>
    <definedName name="_xlnm._FilterDatabase" localSheetId="2" hidden="1">GenPar!$A$1:$W$131</definedName>
    <definedName name="_xlnm._FilterDatabase" localSheetId="3" hidden="1">StorPar!$A$1:$J$35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22" l="1"/>
  <c r="F35" i="22"/>
  <c r="G34" i="22"/>
  <c r="F34" i="22"/>
  <c r="G33" i="22"/>
  <c r="F33" i="22"/>
  <c r="G32" i="22"/>
  <c r="F32" i="22"/>
  <c r="G31" i="22"/>
  <c r="F31" i="22"/>
  <c r="G30" i="22"/>
  <c r="F30" i="22"/>
  <c r="G29" i="22"/>
  <c r="F29" i="22"/>
  <c r="G28" i="22"/>
  <c r="F28" i="22"/>
  <c r="G27" i="22"/>
  <c r="F27" i="22"/>
  <c r="G26" i="22"/>
  <c r="F26" i="22"/>
  <c r="G25" i="22"/>
  <c r="F25" i="22"/>
  <c r="G24" i="22"/>
  <c r="F24" i="22"/>
  <c r="G23" i="22"/>
  <c r="F23" i="22"/>
  <c r="G22" i="22"/>
  <c r="F22" i="22"/>
  <c r="G21" i="22"/>
  <c r="F21" i="22"/>
  <c r="G20" i="22"/>
  <c r="F20" i="22"/>
  <c r="G19" i="22"/>
  <c r="F19" i="22"/>
  <c r="G18" i="22"/>
  <c r="F18" i="22"/>
  <c r="G17" i="22"/>
  <c r="F17" i="22"/>
  <c r="G15" i="22"/>
  <c r="F15" i="22"/>
  <c r="G14" i="22"/>
  <c r="F14" i="22"/>
  <c r="G13" i="22"/>
  <c r="F13" i="22"/>
  <c r="G12" i="22"/>
  <c r="F12" i="22"/>
  <c r="G11" i="22"/>
  <c r="F11" i="22"/>
  <c r="G10" i="22"/>
  <c r="F10" i="22"/>
  <c r="G9" i="22"/>
  <c r="F9" i="22"/>
  <c r="G7" i="22"/>
  <c r="F7" i="22"/>
  <c r="G6" i="22"/>
  <c r="F6" i="22"/>
  <c r="G5" i="22"/>
  <c r="F5" i="22"/>
  <c r="G4" i="22"/>
  <c r="F4" i="22"/>
  <c r="G2" i="22"/>
  <c r="F2" i="22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C31" i="5"/>
  <c r="L64" i="20" l="1"/>
  <c r="E64" i="20"/>
  <c r="L131" i="20"/>
  <c r="L130" i="20"/>
  <c r="L129" i="20"/>
  <c r="L128" i="20"/>
  <c r="L127" i="20"/>
  <c r="L126" i="20"/>
  <c r="L125" i="20"/>
  <c r="L123" i="20"/>
  <c r="L122" i="20"/>
  <c r="L121" i="20"/>
  <c r="L117" i="20"/>
  <c r="L116" i="20"/>
  <c r="L115" i="20"/>
  <c r="L111" i="20"/>
  <c r="L110" i="20"/>
  <c r="L109" i="20"/>
  <c r="L108" i="20"/>
  <c r="L107" i="20"/>
  <c r="L106" i="20"/>
  <c r="L105" i="20"/>
  <c r="L103" i="20"/>
  <c r="L100" i="20"/>
  <c r="L99" i="20"/>
  <c r="L98" i="20"/>
  <c r="L95" i="20"/>
  <c r="L94" i="20"/>
  <c r="L93" i="20"/>
  <c r="L90" i="20"/>
  <c r="L89" i="20"/>
  <c r="L86" i="20"/>
  <c r="L85" i="20"/>
  <c r="L82" i="20"/>
  <c r="L78" i="20"/>
  <c r="L77" i="20"/>
  <c r="L76" i="20"/>
  <c r="L75" i="20"/>
  <c r="L73" i="20"/>
  <c r="L72" i="20"/>
  <c r="L71" i="20"/>
  <c r="L70" i="20"/>
  <c r="L69" i="20"/>
  <c r="L68" i="20"/>
  <c r="L67" i="20"/>
  <c r="L63" i="20"/>
  <c r="L62" i="20"/>
  <c r="L61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4" i="20"/>
  <c r="L43" i="20"/>
  <c r="L42" i="20"/>
  <c r="L39" i="20"/>
  <c r="L36" i="20"/>
  <c r="L35" i="20"/>
  <c r="L34" i="20"/>
  <c r="L31" i="20"/>
  <c r="L30" i="20"/>
  <c r="L29" i="20"/>
  <c r="L28" i="20"/>
  <c r="L26" i="20"/>
  <c r="L25" i="20"/>
  <c r="L21" i="20"/>
  <c r="L17" i="20"/>
  <c r="L7" i="20"/>
  <c r="E131" i="20"/>
  <c r="E130" i="20"/>
  <c r="E129" i="20"/>
  <c r="E128" i="20"/>
  <c r="E127" i="20"/>
  <c r="E126" i="20"/>
  <c r="E125" i="20"/>
  <c r="E123" i="20"/>
  <c r="E122" i="20"/>
  <c r="E121" i="20"/>
  <c r="E117" i="20"/>
  <c r="E116" i="20"/>
  <c r="E115" i="20"/>
  <c r="E111" i="20"/>
  <c r="E110" i="20"/>
  <c r="E109" i="20"/>
  <c r="E108" i="20"/>
  <c r="E107" i="20"/>
  <c r="E106" i="20"/>
  <c r="E105" i="20"/>
  <c r="E103" i="20"/>
  <c r="E100" i="20"/>
  <c r="E99" i="20"/>
  <c r="E98" i="20"/>
  <c r="E95" i="20"/>
  <c r="E94" i="20"/>
  <c r="E93" i="20"/>
  <c r="E90" i="20"/>
  <c r="E89" i="20"/>
  <c r="E86" i="20"/>
  <c r="E85" i="20"/>
  <c r="E82" i="20"/>
  <c r="E78" i="20"/>
  <c r="E77" i="20"/>
  <c r="E76" i="20"/>
  <c r="E75" i="20"/>
  <c r="E73" i="20"/>
  <c r="E72" i="20"/>
  <c r="E71" i="20"/>
  <c r="E70" i="20"/>
  <c r="E69" i="20"/>
  <c r="E68" i="20"/>
  <c r="E67" i="20"/>
  <c r="E63" i="20"/>
  <c r="E62" i="20"/>
  <c r="E61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4" i="20"/>
  <c r="E43" i="20"/>
  <c r="E42" i="20"/>
  <c r="E39" i="20"/>
  <c r="E36" i="20"/>
  <c r="E35" i="20"/>
  <c r="E34" i="20"/>
  <c r="E31" i="20"/>
  <c r="E30" i="20"/>
  <c r="E29" i="20"/>
  <c r="E28" i="20"/>
  <c r="E26" i="20"/>
  <c r="E25" i="20"/>
  <c r="E21" i="20"/>
  <c r="E17" i="20"/>
  <c r="E7" i="20"/>
  <c r="L6" i="20" l="1"/>
  <c r="E6" i="20"/>
  <c r="C2" i="5" l="1"/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" i="5"/>
  <c r="C34" i="5" l="1"/>
  <c r="V34" i="5"/>
  <c r="J34" i="5"/>
  <c r="Y34" i="5"/>
  <c r="Q34" i="5"/>
  <c r="M34" i="5"/>
  <c r="I34" i="5"/>
  <c r="X34" i="5"/>
  <c r="T34" i="5"/>
  <c r="P34" i="5"/>
  <c r="L34" i="5"/>
  <c r="H34" i="5"/>
  <c r="D34" i="5"/>
  <c r="Z34" i="5"/>
  <c r="R34" i="5"/>
  <c r="N34" i="5"/>
  <c r="F34" i="5"/>
  <c r="U34" i="5"/>
  <c r="E34" i="5"/>
  <c r="W34" i="5"/>
  <c r="S34" i="5"/>
  <c r="O34" i="5"/>
  <c r="K34" i="5"/>
  <c r="G34" i="5"/>
</calcChain>
</file>

<file path=xl/sharedStrings.xml><?xml version="1.0" encoding="utf-8"?>
<sst xmlns="http://schemas.openxmlformats.org/spreadsheetml/2006/main" count="1157" uniqueCount="461">
  <si>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</si>
  <si>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</si>
  <si>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</si>
  <si>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</si>
  <si>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</si>
  <si>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</si>
  <si>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</si>
  <si>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</si>
  <si>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</si>
  <si>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</si>
  <si>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</si>
  <si>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</si>
  <si>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fbus</t>
  </si>
  <si>
    <t>tbus</t>
  </si>
  <si>
    <t>r</t>
  </si>
  <si>
    <t>x</t>
  </si>
  <si>
    <t>b</t>
  </si>
  <si>
    <t>rateB</t>
  </si>
  <si>
    <t>rateC</t>
  </si>
  <si>
    <t>ratio</t>
  </si>
  <si>
    <t>angle</t>
  </si>
  <si>
    <t>status</t>
  </si>
  <si>
    <t>angmin</t>
  </si>
  <si>
    <t>angmax</t>
  </si>
  <si>
    <t>Pmax</t>
  </si>
  <si>
    <t>Pmin</t>
  </si>
  <si>
    <t>RU</t>
  </si>
  <si>
    <t>RD</t>
  </si>
  <si>
    <t>SU</t>
  </si>
  <si>
    <t>SD</t>
  </si>
  <si>
    <t>UT</t>
  </si>
  <si>
    <t>DT</t>
  </si>
  <si>
    <t>uini</t>
  </si>
  <si>
    <t>U0</t>
  </si>
  <si>
    <t>S0</t>
  </si>
  <si>
    <t>Limit</t>
  </si>
  <si>
    <t>Beauly</t>
  </si>
  <si>
    <t>Peterhead</t>
  </si>
  <si>
    <t>Errochty</t>
  </si>
  <si>
    <t>Denny/Bonnybridge</t>
  </si>
  <si>
    <t>Neilston</t>
  </si>
  <si>
    <t>Strathaven</t>
  </si>
  <si>
    <t>Torness</t>
  </si>
  <si>
    <t>Eccles</t>
  </si>
  <si>
    <t>Harker</t>
  </si>
  <si>
    <t>Stella West</t>
  </si>
  <si>
    <t>Penwortham</t>
  </si>
  <si>
    <t>Deeside</t>
  </si>
  <si>
    <t>Daines</t>
  </si>
  <si>
    <t>Th. Marsh/Stocksbridge</t>
  </si>
  <si>
    <t>Keadby</t>
  </si>
  <si>
    <t>Ratcliffe</t>
  </si>
  <si>
    <t>Feckenham</t>
  </si>
  <si>
    <t>Walpole</t>
  </si>
  <si>
    <t>Bramford</t>
  </si>
  <si>
    <t>Pelham</t>
  </si>
  <si>
    <t>Sundon/East Claydon</t>
  </si>
  <si>
    <t>Melksham</t>
  </si>
  <si>
    <t>Bramley</t>
  </si>
  <si>
    <t>London</t>
  </si>
  <si>
    <t>Kemsley</t>
  </si>
  <si>
    <t>Sellindge</t>
  </si>
  <si>
    <t>Lovedean</t>
  </si>
  <si>
    <t>Thornton/Drax/Egg</t>
  </si>
  <si>
    <t>SWP</t>
  </si>
  <si>
    <t>busNo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</si>
  <si>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</si>
  <si>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</si>
  <si>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</si>
  <si>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</si>
  <si>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</si>
  <si>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</si>
  <si>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</si>
  <si>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</si>
  <si>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</si>
  <si>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</si>
  <si>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</si>
  <si>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</si>
  <si>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</si>
  <si>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</si>
  <si>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</si>
  <si>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</si>
  <si>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</si>
  <si>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</si>
  <si>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</si>
  <si>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</si>
  <si>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</si>
  <si>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</si>
  <si>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</si>
  <si>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</si>
  <si>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</si>
  <si>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</si>
  <si>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</si>
  <si>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</si>
  <si>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</si>
  <si>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</si>
  <si>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</si>
  <si>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</si>
  <si>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</si>
  <si>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</si>
  <si>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</si>
  <si>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</si>
  <si>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</si>
  <si>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</si>
  <si>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</si>
  <si>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</si>
  <si>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</si>
  <si>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</si>
  <si>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</si>
  <si>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</si>
  <si>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</si>
  <si>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</si>
  <si>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</si>
  <si>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</si>
  <si>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</si>
  <si>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</si>
  <si>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</si>
  <si>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</si>
  <si>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</si>
  <si>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</si>
  <si>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</si>
  <si>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</si>
  <si>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</si>
  <si>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</si>
  <si>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</si>
  <si>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</si>
  <si>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</si>
  <si>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</si>
  <si>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</si>
  <si>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</si>
  <si>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</si>
  <si>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</si>
  <si>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</si>
  <si>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</si>
  <si>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</si>
  <si>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</si>
  <si>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</si>
  <si>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</si>
  <si>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</si>
  <si>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</si>
  <si>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</si>
  <si>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</si>
  <si>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</si>
  <si>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</si>
  <si>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</si>
  <si>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</si>
  <si>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</si>
  <si>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</si>
  <si>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</si>
  <si>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</si>
  <si>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</si>
  <si>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</si>
  <si>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</si>
  <si>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</si>
  <si>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</si>
  <si>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</si>
  <si>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</si>
  <si>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</si>
  <si>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</si>
  <si>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</si>
  <si>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</si>
  <si>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</si>
  <si>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</si>
  <si>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</si>
  <si>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</si>
  <si>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</si>
  <si>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</si>
  <si>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</si>
  <si>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</si>
  <si>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</si>
  <si>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</si>
  <si>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</si>
  <si>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</si>
  <si>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</si>
  <si>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</si>
  <si>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</si>
  <si>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</si>
  <si>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</si>
  <si>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</si>
  <si>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</si>
  <si>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</si>
  <si>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</si>
  <si>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</si>
  <si>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</si>
  <si>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</si>
  <si>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</si>
  <si>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</si>
  <si>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</si>
  <si>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</si>
  <si>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</si>
  <si>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</si>
  <si>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</si>
  <si>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</si>
  <si>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</si>
  <si>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gen</t>
  </si>
  <si>
    <t>gen1</t>
  </si>
  <si>
    <t>gen2</t>
  </si>
  <si>
    <t>gen3</t>
  </si>
  <si>
    <t>gen4</t>
  </si>
  <si>
    <t>gen5</t>
  </si>
  <si>
    <t>gen6</t>
  </si>
  <si>
    <t>gen7</t>
  </si>
  <si>
    <t>gen8</t>
  </si>
  <si>
    <t>gen9</t>
  </si>
  <si>
    <t>gen10</t>
  </si>
  <si>
    <t>gen11</t>
  </si>
  <si>
    <t>gen12</t>
  </si>
  <si>
    <t>toGas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</si>
  <si>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</si>
  <si>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</si>
  <si>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</si>
  <si>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</si>
  <si>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</si>
  <si>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</si>
  <si>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</si>
  <si>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</si>
  <si>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</si>
  <si>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</si>
  <si>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</si>
  <si>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</si>
  <si>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</si>
  <si>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</si>
  <si>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</si>
  <si>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</si>
  <si>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</si>
  <si>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</si>
  <si>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</si>
  <si>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</si>
  <si>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</si>
  <si>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</si>
  <si>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</si>
  <si>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</si>
  <si>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brh</t>
  </si>
  <si>
    <t>bus</t>
  </si>
  <si>
    <t>loadProfile</t>
  </si>
  <si>
    <t>rgl</t>
  </si>
  <si>
    <t>rgl1</t>
  </si>
  <si>
    <t>rgl2</t>
  </si>
  <si>
    <t>rgl3</t>
  </si>
  <si>
    <t>rgl4</t>
  </si>
  <si>
    <t>rgl5</t>
  </si>
  <si>
    <t>rgl6</t>
  </si>
  <si>
    <t>rgl7</t>
  </si>
  <si>
    <t>rgl8</t>
  </si>
  <si>
    <t>rgl9</t>
  </si>
  <si>
    <t>rgl10</t>
  </si>
  <si>
    <t>rgl11</t>
  </si>
  <si>
    <t>rgl12</t>
  </si>
  <si>
    <t>rgl13</t>
  </si>
  <si>
    <t>rgl14</t>
  </si>
  <si>
    <t>rgl15</t>
  </si>
  <si>
    <t>rgl16</t>
  </si>
  <si>
    <t>rgl17</t>
  </si>
  <si>
    <t>rgl18</t>
  </si>
  <si>
    <t>rgl19</t>
  </si>
  <si>
    <t>rgl20</t>
  </si>
  <si>
    <t>rgl21</t>
  </si>
  <si>
    <t>rgl22</t>
  </si>
  <si>
    <t>rgl23</t>
  </si>
  <si>
    <t>rgl24</t>
  </si>
  <si>
    <t>rgl25</t>
  </si>
  <si>
    <t>rgl26</t>
  </si>
  <si>
    <t>rgl27</t>
  </si>
  <si>
    <t>rgl28</t>
  </si>
  <si>
    <t>rgl29</t>
  </si>
  <si>
    <t>HPCap</t>
  </si>
  <si>
    <t>gen13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</si>
  <si>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</si>
  <si>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</si>
  <si>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</si>
  <si>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</si>
  <si>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</si>
  <si>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</si>
  <si>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</si>
  <si>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</si>
  <si>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</si>
  <si>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</si>
  <si>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</si>
  <si>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</si>
  <si>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</si>
  <si>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</si>
  <si>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</si>
  <si>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</si>
  <si>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Type</t>
  </si>
  <si>
    <t>PumpStor</t>
  </si>
  <si>
    <t>DisEff</t>
  </si>
  <si>
    <t>Costs</t>
  </si>
  <si>
    <t>CCGT</t>
  </si>
  <si>
    <t>StorCap</t>
  </si>
  <si>
    <t>es</t>
  </si>
  <si>
    <t>es1</t>
  </si>
  <si>
    <t>es2</t>
  </si>
  <si>
    <t>es3</t>
  </si>
  <si>
    <t>Nuclear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</si>
  <si>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</si>
  <si>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</si>
  <si>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</si>
  <si>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</si>
  <si>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</si>
  <si>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</si>
  <si>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</si>
  <si>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</si>
  <si>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</si>
  <si>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</si>
  <si>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</si>
  <si>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</si>
  <si>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</si>
  <si>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</si>
  <si>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</si>
  <si>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</si>
  <si>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MaxCh</t>
  </si>
  <si>
    <t>MaxDis</t>
  </si>
  <si>
    <t>ChEff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</si>
  <si>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</si>
  <si>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</si>
  <si>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</si>
  <si>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</si>
  <si>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</si>
  <si>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</si>
  <si>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</si>
  <si>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</si>
  <si>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</si>
  <si>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gen55</t>
  </si>
  <si>
    <t>gen56</t>
  </si>
  <si>
    <t>gen57</t>
  </si>
  <si>
    <t>gen58</t>
  </si>
  <si>
    <t>gen59</t>
  </si>
  <si>
    <t>gen60</t>
  </si>
  <si>
    <t>gen61</t>
  </si>
  <si>
    <t>gen62</t>
  </si>
  <si>
    <t>gen63</t>
  </si>
  <si>
    <t>gen64</t>
  </si>
  <si>
    <t>gen65</t>
  </si>
  <si>
    <t>gen66</t>
  </si>
  <si>
    <t>gen67</t>
  </si>
  <si>
    <t>gen68</t>
  </si>
  <si>
    <t>gen69</t>
  </si>
  <si>
    <t>gen70</t>
  </si>
  <si>
    <t>gen71</t>
  </si>
  <si>
    <t>gen72</t>
  </si>
  <si>
    <t>gen73</t>
  </si>
  <si>
    <t>gen74</t>
  </si>
  <si>
    <t>gen75</t>
  </si>
  <si>
    <t>gen76</t>
  </si>
  <si>
    <t>gen77</t>
  </si>
  <si>
    <t>gen78</t>
  </si>
  <si>
    <t>gen79</t>
  </si>
  <si>
    <t>gen80</t>
  </si>
  <si>
    <t>gen81</t>
  </si>
  <si>
    <t>gen82</t>
  </si>
  <si>
    <t>gen83</t>
  </si>
  <si>
    <t>gen84</t>
  </si>
  <si>
    <t>gen85</t>
  </si>
  <si>
    <t>gen86</t>
  </si>
  <si>
    <t>gen87</t>
  </si>
  <si>
    <t>gen88</t>
  </si>
  <si>
    <t>gen89</t>
  </si>
  <si>
    <t>gen90</t>
  </si>
  <si>
    <t>gen91</t>
  </si>
  <si>
    <t>OtherRe</t>
  </si>
  <si>
    <t>Biomass</t>
  </si>
  <si>
    <t>Battery</t>
  </si>
  <si>
    <t>Cap</t>
  </si>
  <si>
    <t>es4</t>
  </si>
  <si>
    <t>es5</t>
  </si>
  <si>
    <t>es6</t>
  </si>
  <si>
    <t>es7</t>
  </si>
  <si>
    <t>es8</t>
  </si>
  <si>
    <t>es9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</si>
  <si>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</si>
  <si>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</si>
  <si>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</si>
  <si>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</si>
  <si>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</si>
  <si>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</si>
  <si>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</si>
  <si>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</si>
  <si>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</si>
  <si>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</si>
  <si>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</si>
  <si>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</si>
  <si>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</si>
  <si>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</si>
  <si>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es24</t>
  </si>
  <si>
    <t>es25</t>
  </si>
  <si>
    <t>es26</t>
  </si>
  <si>
    <t>es27</t>
  </si>
  <si>
    <t>factor</t>
  </si>
  <si>
    <t>i1</t>
  </si>
  <si>
    <t>cost</t>
  </si>
  <si>
    <t>MaxIn</t>
  </si>
  <si>
    <t>MinIn</t>
  </si>
  <si>
    <t>MaxOut</t>
  </si>
  <si>
    <t>MinOut</t>
  </si>
  <si>
    <t>lk</t>
  </si>
  <si>
    <t>lk1</t>
  </si>
  <si>
    <t>lk2</t>
  </si>
  <si>
    <t>lk3</t>
  </si>
  <si>
    <t>lk4</t>
  </si>
  <si>
    <t>SRDcost</t>
  </si>
  <si>
    <t>SRUcost</t>
  </si>
  <si>
    <t>SDcost</t>
  </si>
  <si>
    <t>SUcost</t>
  </si>
  <si>
    <t>SRUAcost</t>
  </si>
  <si>
    <t>SRDAcost</t>
  </si>
  <si>
    <t>recost</t>
  </si>
  <si>
    <t>Total regular load</t>
  </si>
  <si>
    <t>b100</t>
  </si>
  <si>
    <t>b101</t>
  </si>
  <si>
    <t>n30</t>
  </si>
  <si>
    <t>SWS</t>
  </si>
  <si>
    <t>Part of n23's demand is assigned to n30</t>
  </si>
  <si>
    <t>b102</t>
  </si>
  <si>
    <t>gen92</t>
  </si>
  <si>
    <t>gen93</t>
  </si>
  <si>
    <t>gen94</t>
  </si>
  <si>
    <t>gen95</t>
  </si>
  <si>
    <t>gen96</t>
  </si>
  <si>
    <t>gen97</t>
  </si>
  <si>
    <t>gen98</t>
  </si>
  <si>
    <t>gen99</t>
  </si>
  <si>
    <t>gen100</t>
  </si>
  <si>
    <t>gen101</t>
  </si>
  <si>
    <t>gen102</t>
  </si>
  <si>
    <t>gen103</t>
  </si>
  <si>
    <t>gen104</t>
  </si>
  <si>
    <t>gen105</t>
  </si>
  <si>
    <t>gen106</t>
  </si>
  <si>
    <t>gen107</t>
  </si>
  <si>
    <t>gen108</t>
  </si>
  <si>
    <t>gen109</t>
  </si>
  <si>
    <t>gen110</t>
  </si>
  <si>
    <t>gen111</t>
  </si>
  <si>
    <t>gen112</t>
  </si>
  <si>
    <t>gen113</t>
  </si>
  <si>
    <t>gen114</t>
  </si>
  <si>
    <t>gen115</t>
  </si>
  <si>
    <t>gen116</t>
  </si>
  <si>
    <t>gen117</t>
  </si>
  <si>
    <t>gen118</t>
  </si>
  <si>
    <t>gen119</t>
  </si>
  <si>
    <t>gen120</t>
  </si>
  <si>
    <t>gen121</t>
  </si>
  <si>
    <t>gen122</t>
  </si>
  <si>
    <t>gen123</t>
  </si>
  <si>
    <t>gen124</t>
  </si>
  <si>
    <t>gen125</t>
  </si>
  <si>
    <t>gen126</t>
  </si>
  <si>
    <t>gen127</t>
  </si>
  <si>
    <t>gen128</t>
  </si>
  <si>
    <t>gen129</t>
  </si>
  <si>
    <t>gen130</t>
  </si>
  <si>
    <t>es28</t>
  </si>
  <si>
    <t>es29</t>
  </si>
  <si>
    <t>es30</t>
  </si>
  <si>
    <t>es31</t>
  </si>
  <si>
    <t>es32</t>
  </si>
  <si>
    <t>es33</t>
  </si>
  <si>
    <t>es34</t>
  </si>
  <si>
    <t>rgl30</t>
  </si>
  <si>
    <t>time step: 1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</si>
</sst>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indexed="8"/>
      <name val="Calibri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4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3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0" fillId="0" borderId="0" xfId="0" applyAlignment="1">
      <alignment horizontal="right"/>
    </xf>
    <xf numFmtId="0" fontId="1" fillId="2" borderId="3" xfId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4" xfId="3" applyFont="1" applyFill="1" applyBorder="1" applyAlignment="1">
      <alignment horizontal="right" wrapText="1"/>
    </xf>
    <xf numFmtId="0" fontId="3" fillId="0" borderId="0" xfId="0" applyFont="1" applyFill="1" applyBorder="1"/>
    <xf numFmtId="0" fontId="5" fillId="0" borderId="0" xfId="3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5" fillId="2" borderId="1" xfId="1" applyFont="1" applyFill="1" applyBorder="1" applyAlignment="1">
      <alignment horizontal="center"/>
    </xf>
    <xf numFmtId="0" fontId="5" fillId="0" borderId="2" xfId="1" applyFont="1" applyFill="1" applyBorder="1" applyAlignment="1">
      <alignment wrapText="1"/>
    </xf>
    <xf numFmtId="0" fontId="5" fillId="0" borderId="2" xfId="1" applyFont="1" applyFill="1" applyBorder="1" applyAlignment="1">
      <alignment horizontal="right" wrapText="1"/>
    </xf>
    <xf numFmtId="0" fontId="5" fillId="0" borderId="0" xfId="1" applyFont="1" applyFill="1" applyBorder="1" applyAlignment="1">
      <alignment wrapText="1"/>
    </xf>
    <xf numFmtId="0" fontId="3" fillId="0" borderId="0" xfId="0" applyFont="1"/>
    <xf numFmtId="0" fontId="5" fillId="0" borderId="0" xfId="1" applyFont="1" applyFill="1" applyBorder="1" applyAlignment="1">
      <alignment horizontal="right" wrapText="1"/>
    </xf>
    <xf numFmtId="0" fontId="1" fillId="0" borderId="0" xfId="1" applyFont="1" applyFill="1" applyBorder="1" applyAlignment="1">
      <alignment horizontal="right" wrapText="1"/>
    </xf>
    <xf numFmtId="0" fontId="1" fillId="0" borderId="5" xfId="1" applyFont="1" applyFill="1" applyBorder="1" applyAlignment="1">
      <alignment horizontal="right" wrapText="1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Fill="1"/>
    <xf numFmtId="0" fontId="1" fillId="0" borderId="0" xfId="2" applyFont="1" applyFill="1" applyBorder="1" applyAlignment="1">
      <alignment horizontal="right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5" fillId="0" borderId="0" xfId="2" applyFont="1" applyFill="1" applyBorder="1" applyAlignment="1">
      <alignment horizontal="center"/>
    </xf>
    <xf numFmtId="0" fontId="0" fillId="4" borderId="0" xfId="0" applyFill="1"/>
    <xf numFmtId="49" fontId="0" fillId="4" borderId="0" xfId="0" applyNumberFormat="1" applyFill="1"/>
    <xf numFmtId="164" fontId="0" fillId="4" borderId="0" xfId="0" applyNumberFormat="1" applyFill="1"/>
    <xf numFmtId="0" fontId="1" fillId="4" borderId="2" xfId="3" applyFont="1" applyFill="1" applyBorder="1" applyAlignment="1">
      <alignment horizontal="right" wrapText="1"/>
    </xf>
    <xf numFmtId="1" fontId="0" fillId="4" borderId="0" xfId="0" applyNumberFormat="1" applyFill="1"/>
    <xf numFmtId="0" fontId="1" fillId="4" borderId="0" xfId="2" applyFont="1" applyFill="1" applyBorder="1" applyAlignment="1">
      <alignment horizontal="right" wrapText="1"/>
    </xf>
    <xf numFmtId="0" fontId="0" fillId="4" borderId="0" xfId="0" applyFill="1" applyBorder="1"/>
    <xf numFmtId="0" fontId="8" fillId="4" borderId="0" xfId="2" applyFont="1" applyFill="1" applyBorder="1" applyAlignment="1">
      <alignment horizontal="right" wrapText="1"/>
    </xf>
    <xf numFmtId="0" fontId="9" fillId="4" borderId="0" xfId="0" applyFont="1" applyFill="1" applyBorder="1"/>
    <xf numFmtId="0" fontId="9" fillId="4" borderId="0" xfId="0" applyFont="1" applyFill="1"/>
    <xf numFmtId="165" fontId="0" fillId="0" borderId="0" xfId="0" applyNumberFormat="1"/>
    <xf numFmtId="165" fontId="0" fillId="4" borderId="0" xfId="0" applyNumberFormat="1" applyFill="1"/>
    <xf numFmtId="0" fontId="1" fillId="4" borderId="4" xfId="3" applyFont="1" applyFill="1" applyBorder="1" applyAlignment="1">
      <alignment horizontal="right" wrapText="1"/>
    </xf>
    <xf numFmtId="0" fontId="0" fillId="0" borderId="0" xfId="0" applyFill="1" applyBorder="1"/>
    <xf numFmtId="0" fontId="10" fillId="0" borderId="0" xfId="0" applyFont="1"/>
  </cellXfs>
  <cellStyles count="4">
    <cellStyle name="Normal" xfId="0" builtinId="0"/>
    <cellStyle name="Normal_BranchPar" xfId="3" xr:uid="{290A6FEC-2158-4DA1-9601-3C038B93BB54}"/>
    <cellStyle name="Normal_BusPar" xfId="2" xr:uid="{382FB169-3386-4EA6-A470-D358353255AB}"/>
    <cellStyle name="Normal_GenPar" xfId="1" xr:uid="{FA1BE879-3896-47C7-8C7E-BB867BD661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workbookViewId="0">
      <selection activeCell="I35" sqref="I35"/>
    </sheetView>
  </sheetViews>
  <sheetFormatPr defaultRowHeight="14.4"/>
  <cols>
    <col min="2" max="2" width="22.6640625" style="7" customWidth="1"/>
  </cols>
  <sheetData>
    <row r="1" spans="1:16" s="28" customFormat="1">
      <c r="A1" s="32" t="s">
        <v>65</v>
      </c>
      <c r="B1" s="32" t="s">
        <v>233</v>
      </c>
      <c r="C1" s="32" t="s">
        <v>0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265</v>
      </c>
    </row>
    <row r="2" spans="1:16">
      <c r="A2" s="29" t="s">
        <v>165</v>
      </c>
      <c r="B2" s="30" t="s">
        <v>36</v>
      </c>
      <c r="C2" s="29">
        <v>2</v>
      </c>
      <c r="D2" s="29">
        <v>518</v>
      </c>
      <c r="E2" s="30">
        <v>102</v>
      </c>
      <c r="F2" s="29">
        <v>0</v>
      </c>
      <c r="G2" s="29">
        <v>0</v>
      </c>
      <c r="H2" s="29">
        <v>1</v>
      </c>
      <c r="I2" s="29">
        <v>1</v>
      </c>
      <c r="J2" s="29">
        <v>0</v>
      </c>
      <c r="K2" s="29">
        <v>275</v>
      </c>
      <c r="L2" s="29">
        <v>1</v>
      </c>
      <c r="M2" s="29">
        <v>1.05</v>
      </c>
      <c r="N2" s="29">
        <v>0.95</v>
      </c>
      <c r="O2" s="30">
        <v>390</v>
      </c>
    </row>
    <row r="3" spans="1:16">
      <c r="A3" s="29" t="s">
        <v>166</v>
      </c>
      <c r="B3" s="30" t="s">
        <v>37</v>
      </c>
      <c r="C3" s="29">
        <v>2</v>
      </c>
      <c r="D3" s="29">
        <v>568</v>
      </c>
      <c r="E3" s="30">
        <v>113</v>
      </c>
      <c r="F3" s="29">
        <v>0</v>
      </c>
      <c r="G3" s="29">
        <v>0</v>
      </c>
      <c r="H3" s="29">
        <v>1</v>
      </c>
      <c r="I3" s="29">
        <v>1</v>
      </c>
      <c r="J3" s="29">
        <v>0</v>
      </c>
      <c r="K3" s="29">
        <v>275</v>
      </c>
      <c r="L3" s="29">
        <v>1</v>
      </c>
      <c r="M3" s="29">
        <v>1.05</v>
      </c>
      <c r="N3" s="29">
        <v>0.95</v>
      </c>
      <c r="O3" s="30">
        <v>427</v>
      </c>
      <c r="P3" s="7"/>
    </row>
    <row r="4" spans="1:16">
      <c r="A4" s="29" t="s">
        <v>167</v>
      </c>
      <c r="B4" s="30" t="s">
        <v>38</v>
      </c>
      <c r="C4" s="29">
        <v>1</v>
      </c>
      <c r="D4" s="29">
        <v>615</v>
      </c>
      <c r="E4" s="30">
        <v>105</v>
      </c>
      <c r="F4" s="29">
        <v>0</v>
      </c>
      <c r="G4" s="29">
        <v>0</v>
      </c>
      <c r="H4" s="29">
        <v>1</v>
      </c>
      <c r="I4" s="29">
        <v>1</v>
      </c>
      <c r="J4" s="29">
        <v>0</v>
      </c>
      <c r="K4" s="29">
        <v>132</v>
      </c>
      <c r="L4" s="29">
        <v>1</v>
      </c>
      <c r="M4" s="29">
        <v>1.05</v>
      </c>
      <c r="N4" s="29">
        <v>0.95</v>
      </c>
      <c r="O4" s="30">
        <v>462</v>
      </c>
      <c r="P4" s="7"/>
    </row>
    <row r="5" spans="1:16">
      <c r="A5" s="29" t="s">
        <v>168</v>
      </c>
      <c r="B5" s="30" t="s">
        <v>39</v>
      </c>
      <c r="C5" s="29">
        <v>1</v>
      </c>
      <c r="D5" s="29">
        <v>1450</v>
      </c>
      <c r="E5" s="30">
        <v>317</v>
      </c>
      <c r="F5" s="29">
        <v>0</v>
      </c>
      <c r="G5" s="29">
        <v>0</v>
      </c>
      <c r="H5" s="29">
        <v>1</v>
      </c>
      <c r="I5" s="29">
        <v>1</v>
      </c>
      <c r="J5" s="29">
        <v>0</v>
      </c>
      <c r="K5" s="29">
        <v>275</v>
      </c>
      <c r="L5" s="29">
        <v>1</v>
      </c>
      <c r="M5" s="29">
        <v>1.05</v>
      </c>
      <c r="N5" s="29">
        <v>0.95</v>
      </c>
      <c r="O5" s="30">
        <v>1089</v>
      </c>
      <c r="P5" s="7"/>
    </row>
    <row r="6" spans="1:16">
      <c r="A6" s="29" t="s">
        <v>169</v>
      </c>
      <c r="B6" s="30" t="s">
        <v>40</v>
      </c>
      <c r="C6" s="29">
        <v>1</v>
      </c>
      <c r="D6" s="29">
        <v>556</v>
      </c>
      <c r="E6" s="30">
        <v>128</v>
      </c>
      <c r="F6" s="29">
        <v>0</v>
      </c>
      <c r="G6" s="29">
        <v>0</v>
      </c>
      <c r="H6" s="29">
        <v>1</v>
      </c>
      <c r="I6" s="29">
        <v>1</v>
      </c>
      <c r="J6" s="29">
        <v>0</v>
      </c>
      <c r="K6" s="29">
        <v>400</v>
      </c>
      <c r="L6" s="29">
        <v>1</v>
      </c>
      <c r="M6" s="29">
        <v>1.05</v>
      </c>
      <c r="N6" s="29">
        <v>0.95</v>
      </c>
      <c r="O6" s="30">
        <v>418</v>
      </c>
      <c r="P6" s="7"/>
    </row>
    <row r="7" spans="1:16">
      <c r="A7" s="29" t="s">
        <v>170</v>
      </c>
      <c r="B7" s="30" t="s">
        <v>41</v>
      </c>
      <c r="C7" s="29">
        <v>1</v>
      </c>
      <c r="D7" s="29">
        <v>1303</v>
      </c>
      <c r="E7" s="30">
        <v>315</v>
      </c>
      <c r="F7" s="29">
        <v>0</v>
      </c>
      <c r="G7" s="29">
        <v>-100</v>
      </c>
      <c r="H7" s="29">
        <v>2</v>
      </c>
      <c r="I7" s="29">
        <v>1</v>
      </c>
      <c r="J7" s="29">
        <v>0</v>
      </c>
      <c r="K7" s="29">
        <v>400</v>
      </c>
      <c r="L7" s="29">
        <v>1</v>
      </c>
      <c r="M7" s="29">
        <v>1.05</v>
      </c>
      <c r="N7" s="29">
        <v>0.95</v>
      </c>
      <c r="O7" s="30">
        <v>979</v>
      </c>
      <c r="P7" s="7"/>
    </row>
    <row r="8" spans="1:16">
      <c r="A8" s="29" t="s">
        <v>171</v>
      </c>
      <c r="B8" s="30" t="s">
        <v>42</v>
      </c>
      <c r="C8" s="29">
        <v>2</v>
      </c>
      <c r="D8" s="29">
        <v>825</v>
      </c>
      <c r="E8" s="30">
        <v>171</v>
      </c>
      <c r="F8" s="29">
        <v>0</v>
      </c>
      <c r="G8" s="29">
        <v>0</v>
      </c>
      <c r="H8" s="29">
        <v>2</v>
      </c>
      <c r="I8" s="29">
        <v>1</v>
      </c>
      <c r="J8" s="29">
        <v>0</v>
      </c>
      <c r="K8" s="29">
        <v>400</v>
      </c>
      <c r="L8" s="29">
        <v>1</v>
      </c>
      <c r="M8" s="29">
        <v>1.05</v>
      </c>
      <c r="N8" s="29">
        <v>0.95</v>
      </c>
      <c r="O8" s="30">
        <v>620</v>
      </c>
      <c r="P8" s="7"/>
    </row>
    <row r="9" spans="1:16">
      <c r="A9" s="29" t="s">
        <v>172</v>
      </c>
      <c r="B9" s="30" t="s">
        <v>43</v>
      </c>
      <c r="C9" s="29">
        <v>1</v>
      </c>
      <c r="D9" s="29">
        <v>130</v>
      </c>
      <c r="E9" s="30">
        <v>37.4</v>
      </c>
      <c r="F9" s="29">
        <v>0</v>
      </c>
      <c r="G9" s="29">
        <v>0</v>
      </c>
      <c r="H9" s="29">
        <v>2</v>
      </c>
      <c r="I9" s="29">
        <v>1</v>
      </c>
      <c r="J9" s="29">
        <v>0</v>
      </c>
      <c r="K9" s="29">
        <v>400</v>
      </c>
      <c r="L9" s="29">
        <v>1</v>
      </c>
      <c r="M9" s="29">
        <v>1.05</v>
      </c>
      <c r="N9" s="29">
        <v>0.95</v>
      </c>
      <c r="O9" s="30">
        <v>98</v>
      </c>
      <c r="P9" s="7"/>
    </row>
    <row r="10" spans="1:16">
      <c r="A10" s="29" t="s">
        <v>173</v>
      </c>
      <c r="B10" s="30" t="s">
        <v>44</v>
      </c>
      <c r="C10" s="29">
        <v>1</v>
      </c>
      <c r="D10" s="29">
        <v>144</v>
      </c>
      <c r="E10" s="30">
        <v>53</v>
      </c>
      <c r="F10" s="29">
        <v>0</v>
      </c>
      <c r="G10" s="29">
        <v>0</v>
      </c>
      <c r="H10" s="29">
        <v>1</v>
      </c>
      <c r="I10" s="29">
        <v>1</v>
      </c>
      <c r="J10" s="29">
        <v>0</v>
      </c>
      <c r="K10" s="29">
        <v>400</v>
      </c>
      <c r="L10" s="29">
        <v>1</v>
      </c>
      <c r="M10" s="29">
        <v>1.05</v>
      </c>
      <c r="N10" s="29">
        <v>0.95</v>
      </c>
      <c r="O10" s="30">
        <v>109</v>
      </c>
      <c r="P10" s="7"/>
    </row>
    <row r="11" spans="1:16">
      <c r="A11" s="29" t="s">
        <v>174</v>
      </c>
      <c r="B11" s="30" t="s">
        <v>45</v>
      </c>
      <c r="C11" s="29">
        <v>1</v>
      </c>
      <c r="D11" s="29">
        <v>2837</v>
      </c>
      <c r="E11" s="30">
        <v>465</v>
      </c>
      <c r="F11" s="29">
        <v>0</v>
      </c>
      <c r="G11" s="29">
        <v>0</v>
      </c>
      <c r="H11" s="29">
        <v>2</v>
      </c>
      <c r="I11" s="29">
        <v>1</v>
      </c>
      <c r="J11" s="29">
        <v>0</v>
      </c>
      <c r="K11" s="29">
        <v>400</v>
      </c>
      <c r="L11" s="29">
        <v>1</v>
      </c>
      <c r="M11" s="29">
        <v>1.05</v>
      </c>
      <c r="N11" s="29">
        <v>0.95</v>
      </c>
      <c r="O11" s="30">
        <v>2132</v>
      </c>
      <c r="P11" s="7"/>
    </row>
    <row r="12" spans="1:16">
      <c r="A12" s="29" t="s">
        <v>175</v>
      </c>
      <c r="B12" s="30" t="s">
        <v>46</v>
      </c>
      <c r="C12" s="29">
        <v>1</v>
      </c>
      <c r="D12" s="29">
        <v>3722</v>
      </c>
      <c r="E12" s="30">
        <v>760</v>
      </c>
      <c r="F12" s="29">
        <v>0</v>
      </c>
      <c r="G12" s="29">
        <v>0</v>
      </c>
      <c r="H12" s="29">
        <v>3</v>
      </c>
      <c r="I12" s="29">
        <v>1</v>
      </c>
      <c r="J12" s="29">
        <v>0</v>
      </c>
      <c r="K12" s="29">
        <v>400</v>
      </c>
      <c r="L12" s="29">
        <v>1</v>
      </c>
      <c r="M12" s="29">
        <v>1.05</v>
      </c>
      <c r="N12" s="29">
        <v>0.95</v>
      </c>
      <c r="O12" s="30">
        <v>2798</v>
      </c>
      <c r="P12" s="7"/>
    </row>
    <row r="13" spans="1:16">
      <c r="A13" s="29" t="s">
        <v>176</v>
      </c>
      <c r="B13" s="30" t="s">
        <v>47</v>
      </c>
      <c r="C13" s="29">
        <v>1</v>
      </c>
      <c r="D13" s="29">
        <v>1317</v>
      </c>
      <c r="E13" s="30">
        <v>338</v>
      </c>
      <c r="F13" s="29">
        <v>0</v>
      </c>
      <c r="G13" s="29">
        <v>0</v>
      </c>
      <c r="H13" s="29">
        <v>3</v>
      </c>
      <c r="I13" s="29">
        <v>1</v>
      </c>
      <c r="J13" s="29">
        <v>0</v>
      </c>
      <c r="K13" s="29">
        <v>400</v>
      </c>
      <c r="L13" s="29">
        <v>1</v>
      </c>
      <c r="M13" s="29">
        <v>1.05</v>
      </c>
      <c r="N13" s="29">
        <v>0.95</v>
      </c>
      <c r="O13" s="30">
        <v>991</v>
      </c>
      <c r="P13" s="7"/>
    </row>
    <row r="14" spans="1:16">
      <c r="A14" s="29" t="s">
        <v>177</v>
      </c>
      <c r="B14" s="30" t="s">
        <v>48</v>
      </c>
      <c r="C14" s="29">
        <v>3</v>
      </c>
      <c r="D14" s="29">
        <v>2796</v>
      </c>
      <c r="E14" s="30">
        <v>766</v>
      </c>
      <c r="F14" s="29">
        <v>0</v>
      </c>
      <c r="G14" s="29">
        <v>0</v>
      </c>
      <c r="H14" s="29">
        <v>3</v>
      </c>
      <c r="I14" s="29">
        <v>1</v>
      </c>
      <c r="J14" s="29">
        <v>0</v>
      </c>
      <c r="K14" s="29">
        <v>400</v>
      </c>
      <c r="L14" s="29">
        <v>1</v>
      </c>
      <c r="M14" s="29">
        <v>1.05</v>
      </c>
      <c r="N14" s="29">
        <v>0.95</v>
      </c>
      <c r="O14" s="30">
        <v>2102</v>
      </c>
      <c r="P14" s="7"/>
    </row>
    <row r="15" spans="1:16">
      <c r="A15" s="29" t="s">
        <v>178</v>
      </c>
      <c r="B15" s="30" t="s">
        <v>49</v>
      </c>
      <c r="C15" s="29">
        <v>2</v>
      </c>
      <c r="D15" s="29">
        <v>2029</v>
      </c>
      <c r="E15" s="30">
        <v>566.5</v>
      </c>
      <c r="F15" s="29">
        <v>0</v>
      </c>
      <c r="G15" s="29">
        <v>0</v>
      </c>
      <c r="H15" s="29">
        <v>3</v>
      </c>
      <c r="I15" s="29">
        <v>1</v>
      </c>
      <c r="J15" s="29">
        <v>0</v>
      </c>
      <c r="K15" s="29">
        <v>400</v>
      </c>
      <c r="L15" s="29">
        <v>1</v>
      </c>
      <c r="M15" s="29">
        <v>1.05</v>
      </c>
      <c r="N15" s="29">
        <v>0.95</v>
      </c>
      <c r="O15" s="30">
        <v>1525</v>
      </c>
      <c r="P15" s="7"/>
    </row>
    <row r="16" spans="1:16">
      <c r="A16" s="29" t="s">
        <v>179</v>
      </c>
      <c r="B16" s="30" t="s">
        <v>63</v>
      </c>
      <c r="C16" s="29">
        <v>2</v>
      </c>
      <c r="D16" s="29">
        <v>2917</v>
      </c>
      <c r="E16" s="30">
        <v>694.6</v>
      </c>
      <c r="F16" s="29">
        <v>0</v>
      </c>
      <c r="G16" s="29">
        <v>0</v>
      </c>
      <c r="H16" s="29">
        <v>4</v>
      </c>
      <c r="I16" s="29">
        <v>1</v>
      </c>
      <c r="J16" s="29">
        <v>0</v>
      </c>
      <c r="K16" s="29">
        <v>400</v>
      </c>
      <c r="L16" s="29">
        <v>1</v>
      </c>
      <c r="M16" s="29">
        <v>1.05</v>
      </c>
      <c r="N16" s="29">
        <v>0.95</v>
      </c>
      <c r="O16" s="30">
        <v>2193</v>
      </c>
      <c r="P16" s="7"/>
    </row>
    <row r="17" spans="1:16">
      <c r="A17" s="29" t="s">
        <v>180</v>
      </c>
      <c r="B17" s="30" t="s">
        <v>50</v>
      </c>
      <c r="C17" s="29">
        <v>2</v>
      </c>
      <c r="D17" s="29">
        <v>1780</v>
      </c>
      <c r="E17" s="30">
        <v>655</v>
      </c>
      <c r="F17" s="29">
        <v>0</v>
      </c>
      <c r="G17" s="29">
        <v>0</v>
      </c>
      <c r="H17" s="29">
        <v>4</v>
      </c>
      <c r="I17" s="29">
        <v>1</v>
      </c>
      <c r="J17" s="29">
        <v>0</v>
      </c>
      <c r="K17" s="29">
        <v>400</v>
      </c>
      <c r="L17" s="29">
        <v>1</v>
      </c>
      <c r="M17" s="29">
        <v>1.05</v>
      </c>
      <c r="N17" s="29">
        <v>0.95</v>
      </c>
      <c r="O17" s="30">
        <v>1338</v>
      </c>
      <c r="P17" s="7"/>
    </row>
    <row r="18" spans="1:16">
      <c r="A18" s="29" t="s">
        <v>181</v>
      </c>
      <c r="B18" s="30" t="s">
        <v>51</v>
      </c>
      <c r="C18" s="29">
        <v>1</v>
      </c>
      <c r="D18" s="29">
        <v>1197</v>
      </c>
      <c r="E18" s="30">
        <v>371</v>
      </c>
      <c r="F18" s="29">
        <v>0</v>
      </c>
      <c r="G18" s="29">
        <v>0</v>
      </c>
      <c r="H18" s="29">
        <v>4</v>
      </c>
      <c r="I18" s="29">
        <v>1</v>
      </c>
      <c r="J18" s="29">
        <v>0</v>
      </c>
      <c r="K18" s="29">
        <v>400</v>
      </c>
      <c r="L18" s="29">
        <v>1</v>
      </c>
      <c r="M18" s="29">
        <v>1.05</v>
      </c>
      <c r="N18" s="29">
        <v>0.95</v>
      </c>
      <c r="O18" s="30">
        <v>900</v>
      </c>
      <c r="P18" s="7"/>
    </row>
    <row r="19" spans="1:16">
      <c r="A19" s="29" t="s">
        <v>182</v>
      </c>
      <c r="B19" s="30" t="s">
        <v>52</v>
      </c>
      <c r="C19" s="29">
        <v>2</v>
      </c>
      <c r="D19" s="29">
        <v>5940</v>
      </c>
      <c r="E19" s="30">
        <v>1935</v>
      </c>
      <c r="F19" s="29">
        <v>0</v>
      </c>
      <c r="G19" s="29">
        <v>0</v>
      </c>
      <c r="H19" s="29">
        <v>4</v>
      </c>
      <c r="I19" s="29">
        <v>1</v>
      </c>
      <c r="J19" s="29">
        <v>0</v>
      </c>
      <c r="K19" s="29">
        <v>400</v>
      </c>
      <c r="L19" s="29">
        <v>1</v>
      </c>
      <c r="M19" s="29">
        <v>1.05</v>
      </c>
      <c r="N19" s="29">
        <v>0.95</v>
      </c>
      <c r="O19" s="30">
        <v>4466</v>
      </c>
      <c r="P19" s="7"/>
    </row>
    <row r="20" spans="1:16">
      <c r="A20" s="29" t="s">
        <v>183</v>
      </c>
      <c r="B20" s="31" t="s">
        <v>53</v>
      </c>
      <c r="C20" s="29">
        <v>1</v>
      </c>
      <c r="D20" s="29">
        <v>2236</v>
      </c>
      <c r="E20" s="30">
        <v>648</v>
      </c>
      <c r="F20" s="29">
        <v>0</v>
      </c>
      <c r="G20" s="29">
        <v>0</v>
      </c>
      <c r="H20" s="29">
        <v>3</v>
      </c>
      <c r="I20" s="29">
        <v>1</v>
      </c>
      <c r="J20" s="29">
        <v>0</v>
      </c>
      <c r="K20" s="29">
        <v>400</v>
      </c>
      <c r="L20" s="29">
        <v>1</v>
      </c>
      <c r="M20" s="29">
        <v>1.05</v>
      </c>
      <c r="N20" s="29">
        <v>0.95</v>
      </c>
      <c r="O20" s="30">
        <v>1682</v>
      </c>
      <c r="P20" s="7"/>
    </row>
    <row r="21" spans="1:16">
      <c r="A21" s="29" t="s">
        <v>184</v>
      </c>
      <c r="B21" s="30" t="s">
        <v>54</v>
      </c>
      <c r="C21" s="29">
        <v>1</v>
      </c>
      <c r="D21" s="29">
        <v>1138</v>
      </c>
      <c r="E21" s="30">
        <v>305.8</v>
      </c>
      <c r="F21" s="29">
        <v>0</v>
      </c>
      <c r="G21" s="29">
        <v>0</v>
      </c>
      <c r="H21" s="29">
        <v>3</v>
      </c>
      <c r="I21" s="29">
        <v>1</v>
      </c>
      <c r="J21" s="29">
        <v>0</v>
      </c>
      <c r="K21" s="29">
        <v>400</v>
      </c>
      <c r="L21" s="29">
        <v>1</v>
      </c>
      <c r="M21" s="29">
        <v>1.05</v>
      </c>
      <c r="N21" s="29">
        <v>0.95</v>
      </c>
      <c r="O21" s="30">
        <v>856</v>
      </c>
      <c r="P21" s="7"/>
    </row>
    <row r="22" spans="1:16">
      <c r="A22" s="29" t="s">
        <v>185</v>
      </c>
      <c r="B22" s="30" t="s">
        <v>55</v>
      </c>
      <c r="C22" s="29">
        <v>2</v>
      </c>
      <c r="D22" s="29">
        <v>778</v>
      </c>
      <c r="E22" s="30">
        <v>202.2</v>
      </c>
      <c r="F22" s="29">
        <v>0</v>
      </c>
      <c r="G22" s="29">
        <v>0</v>
      </c>
      <c r="H22" s="29">
        <v>4</v>
      </c>
      <c r="I22" s="29">
        <v>1</v>
      </c>
      <c r="J22" s="29">
        <v>0</v>
      </c>
      <c r="K22" s="29">
        <v>400</v>
      </c>
      <c r="L22" s="29">
        <v>1</v>
      </c>
      <c r="M22" s="29">
        <v>1.05</v>
      </c>
      <c r="N22" s="29">
        <v>0.95</v>
      </c>
      <c r="O22" s="30">
        <v>585</v>
      </c>
      <c r="P22" s="7"/>
    </row>
    <row r="23" spans="1:16">
      <c r="A23" s="29" t="s">
        <v>186</v>
      </c>
      <c r="B23" s="30" t="s">
        <v>56</v>
      </c>
      <c r="C23" s="29">
        <v>2</v>
      </c>
      <c r="D23" s="29">
        <v>2017</v>
      </c>
      <c r="E23" s="30">
        <v>665</v>
      </c>
      <c r="F23" s="29">
        <v>0</v>
      </c>
      <c r="G23" s="29">
        <v>0</v>
      </c>
      <c r="H23" s="29">
        <v>4</v>
      </c>
      <c r="I23" s="29">
        <v>1</v>
      </c>
      <c r="J23" s="29">
        <v>0</v>
      </c>
      <c r="K23" s="29">
        <v>400</v>
      </c>
      <c r="L23" s="29">
        <v>1</v>
      </c>
      <c r="M23" s="29">
        <v>1.05</v>
      </c>
      <c r="N23" s="29">
        <v>0.95</v>
      </c>
      <c r="O23" s="30">
        <v>1516</v>
      </c>
      <c r="P23" s="7"/>
    </row>
    <row r="24" spans="1:16" s="33" customFormat="1">
      <c r="A24" s="38" t="s">
        <v>187</v>
      </c>
      <c r="B24" s="39" t="s">
        <v>57</v>
      </c>
      <c r="C24" s="38">
        <v>2</v>
      </c>
      <c r="D24" s="40">
        <v>2744</v>
      </c>
      <c r="E24" s="41">
        <v>737</v>
      </c>
      <c r="F24" s="38">
        <v>0</v>
      </c>
      <c r="G24" s="38">
        <v>0</v>
      </c>
      <c r="H24" s="38">
        <v>3</v>
      </c>
      <c r="I24" s="38">
        <v>1</v>
      </c>
      <c r="J24" s="38">
        <v>0</v>
      </c>
      <c r="K24" s="38">
        <v>400</v>
      </c>
      <c r="L24" s="38">
        <v>1</v>
      </c>
      <c r="M24" s="38">
        <v>1.05</v>
      </c>
      <c r="N24" s="38">
        <v>0.95</v>
      </c>
      <c r="O24" s="41">
        <v>2063</v>
      </c>
    </row>
    <row r="25" spans="1:16">
      <c r="A25" s="29" t="s">
        <v>188</v>
      </c>
      <c r="B25" s="30" t="s">
        <v>58</v>
      </c>
      <c r="C25" s="29">
        <v>1</v>
      </c>
      <c r="D25" s="29">
        <v>1570</v>
      </c>
      <c r="E25" s="30">
        <v>528</v>
      </c>
      <c r="F25" s="29">
        <v>0</v>
      </c>
      <c r="G25" s="29">
        <v>0</v>
      </c>
      <c r="H25" s="29">
        <v>4</v>
      </c>
      <c r="I25" s="29">
        <v>1</v>
      </c>
      <c r="J25" s="29">
        <v>0</v>
      </c>
      <c r="K25" s="29">
        <v>400</v>
      </c>
      <c r="L25" s="29">
        <v>1</v>
      </c>
      <c r="M25" s="29">
        <v>1.05</v>
      </c>
      <c r="N25" s="29">
        <v>0.95</v>
      </c>
      <c r="O25" s="30">
        <v>1181</v>
      </c>
      <c r="P25" s="7"/>
    </row>
    <row r="26" spans="1:16">
      <c r="A26" s="29" t="s">
        <v>189</v>
      </c>
      <c r="B26" s="30" t="s">
        <v>59</v>
      </c>
      <c r="C26" s="29">
        <v>1</v>
      </c>
      <c r="D26" s="30">
        <v>10784</v>
      </c>
      <c r="E26" s="30">
        <v>2902</v>
      </c>
      <c r="F26" s="29">
        <v>0</v>
      </c>
      <c r="G26" s="29">
        <v>0</v>
      </c>
      <c r="H26" s="29">
        <v>4</v>
      </c>
      <c r="I26" s="29">
        <v>1</v>
      </c>
      <c r="J26" s="29">
        <v>0</v>
      </c>
      <c r="K26" s="30">
        <v>400</v>
      </c>
      <c r="L26" s="29">
        <v>1</v>
      </c>
      <c r="M26" s="29">
        <v>1.05</v>
      </c>
      <c r="N26" s="29">
        <v>0.95</v>
      </c>
      <c r="O26" s="30">
        <v>8106</v>
      </c>
      <c r="P26" s="7"/>
    </row>
    <row r="27" spans="1:16">
      <c r="A27" s="29" t="s">
        <v>190</v>
      </c>
      <c r="B27" s="30" t="s">
        <v>60</v>
      </c>
      <c r="C27" s="29">
        <v>1</v>
      </c>
      <c r="D27" s="30">
        <v>1578</v>
      </c>
      <c r="E27" s="30">
        <v>434</v>
      </c>
      <c r="F27" s="29">
        <v>0</v>
      </c>
      <c r="G27" s="29">
        <v>0</v>
      </c>
      <c r="H27" s="29">
        <v>4</v>
      </c>
      <c r="I27" s="29">
        <v>1</v>
      </c>
      <c r="J27" s="29">
        <v>0</v>
      </c>
      <c r="K27" s="30">
        <v>400</v>
      </c>
      <c r="L27" s="29">
        <v>1</v>
      </c>
      <c r="M27" s="29">
        <v>1.05</v>
      </c>
      <c r="N27" s="29">
        <v>0.95</v>
      </c>
      <c r="O27" s="30">
        <v>1186</v>
      </c>
      <c r="P27" s="7"/>
    </row>
    <row r="28" spans="1:16">
      <c r="A28" s="29" t="s">
        <v>191</v>
      </c>
      <c r="B28" s="30" t="s">
        <v>61</v>
      </c>
      <c r="C28" s="29">
        <v>1</v>
      </c>
      <c r="D28" s="30">
        <v>506</v>
      </c>
      <c r="E28" s="30">
        <v>138</v>
      </c>
      <c r="F28" s="29">
        <v>0</v>
      </c>
      <c r="G28" s="29">
        <v>0</v>
      </c>
      <c r="H28" s="29">
        <v>4</v>
      </c>
      <c r="I28" s="29">
        <v>1</v>
      </c>
      <c r="J28" s="29">
        <v>0</v>
      </c>
      <c r="K28" s="30">
        <v>400</v>
      </c>
      <c r="L28" s="29">
        <v>1</v>
      </c>
      <c r="M28" s="29">
        <v>1.05</v>
      </c>
      <c r="N28" s="29">
        <v>0.95</v>
      </c>
      <c r="O28" s="30">
        <v>381</v>
      </c>
      <c r="P28" s="7"/>
    </row>
    <row r="29" spans="1:16">
      <c r="A29" s="29" t="s">
        <v>192</v>
      </c>
      <c r="B29" s="30" t="s">
        <v>62</v>
      </c>
      <c r="C29" s="29">
        <v>1</v>
      </c>
      <c r="D29" s="30">
        <v>3047</v>
      </c>
      <c r="E29" s="30">
        <v>841</v>
      </c>
      <c r="F29" s="29">
        <v>0</v>
      </c>
      <c r="G29" s="29">
        <v>0</v>
      </c>
      <c r="H29" s="29">
        <v>4</v>
      </c>
      <c r="I29" s="29">
        <v>1</v>
      </c>
      <c r="J29" s="29">
        <v>0</v>
      </c>
      <c r="K29" s="30">
        <v>400</v>
      </c>
      <c r="L29" s="29">
        <v>1</v>
      </c>
      <c r="M29" s="29">
        <v>1.05</v>
      </c>
      <c r="N29" s="29">
        <v>0.95</v>
      </c>
      <c r="O29" s="30">
        <v>2291</v>
      </c>
      <c r="P29" s="7"/>
    </row>
    <row r="30" spans="1:16">
      <c r="A30" s="29" t="s">
        <v>193</v>
      </c>
      <c r="B30" s="30" t="s">
        <v>64</v>
      </c>
      <c r="C30" s="29">
        <v>1</v>
      </c>
      <c r="D30" s="30">
        <v>2855</v>
      </c>
      <c r="E30" s="30">
        <v>356</v>
      </c>
      <c r="F30" s="29">
        <v>0</v>
      </c>
      <c r="G30" s="29">
        <v>0</v>
      </c>
      <c r="H30" s="29">
        <v>4</v>
      </c>
      <c r="I30" s="29">
        <v>1</v>
      </c>
      <c r="J30" s="29">
        <v>0</v>
      </c>
      <c r="K30" s="30">
        <v>400</v>
      </c>
      <c r="L30" s="29">
        <v>1</v>
      </c>
      <c r="M30" s="29">
        <v>1.05</v>
      </c>
      <c r="N30" s="29">
        <v>0.95</v>
      </c>
      <c r="O30" s="30">
        <v>2146</v>
      </c>
      <c r="P30" s="7"/>
    </row>
    <row r="31" spans="1:16" s="33" customFormat="1">
      <c r="A31" s="38" t="s">
        <v>409</v>
      </c>
      <c r="B31" s="39" t="s">
        <v>410</v>
      </c>
      <c r="C31" s="38">
        <v>1</v>
      </c>
      <c r="D31" s="42">
        <v>2500</v>
      </c>
      <c r="E31" s="42">
        <v>600</v>
      </c>
      <c r="F31" s="33">
        <v>0</v>
      </c>
      <c r="G31" s="33">
        <v>0</v>
      </c>
      <c r="H31" s="33">
        <v>4</v>
      </c>
      <c r="I31" s="33">
        <v>1</v>
      </c>
      <c r="J31" s="33">
        <v>0</v>
      </c>
      <c r="K31" s="33">
        <v>400</v>
      </c>
      <c r="L31" s="33">
        <v>1</v>
      </c>
      <c r="M31" s="33">
        <v>1.05</v>
      </c>
      <c r="N31" s="33">
        <v>0.95</v>
      </c>
      <c r="O31" s="42">
        <v>1879</v>
      </c>
    </row>
    <row r="37" spans="2:2">
      <c r="B37" s="7" t="s">
        <v>411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23F7-0E75-4A03-9477-91998AE583A2}">
  <dimension ref="A1:N103"/>
  <sheetViews>
    <sheetView topLeftCell="A10" workbookViewId="0">
      <selection activeCell="B103" sqref="B103"/>
    </sheetView>
  </sheetViews>
  <sheetFormatPr defaultRowHeight="14.4"/>
  <cols>
    <col min="2" max="2" width="22.33203125" customWidth="1"/>
    <col min="3" max="3" width="24.109375" customWidth="1"/>
    <col min="7" max="7" width="13.5546875" style="43" customWidth="1"/>
  </cols>
  <sheetData>
    <row r="1" spans="1:14">
      <c r="A1" s="13" t="s">
        <v>232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16</v>
      </c>
      <c r="G1" s="14" t="s">
        <v>35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</row>
    <row r="2" spans="1:14">
      <c r="A2" t="s">
        <v>66</v>
      </c>
      <c r="B2" s="9" t="s">
        <v>36</v>
      </c>
      <c r="C2" s="9" t="s">
        <v>37</v>
      </c>
      <c r="D2" s="10">
        <v>1E-3</v>
      </c>
      <c r="E2" s="7">
        <v>1.072E-2</v>
      </c>
      <c r="F2" s="7">
        <v>0.45729999999999998</v>
      </c>
      <c r="G2" s="43">
        <v>1655.1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3">
        <v>-360</v>
      </c>
      <c r="N2" s="3">
        <v>360</v>
      </c>
    </row>
    <row r="3" spans="1:14" s="7" customFormat="1">
      <c r="A3" s="7" t="s">
        <v>67</v>
      </c>
      <c r="B3" s="9" t="s">
        <v>36</v>
      </c>
      <c r="C3" s="9" t="s">
        <v>37</v>
      </c>
      <c r="D3" s="10">
        <v>1E-3</v>
      </c>
      <c r="E3" s="7">
        <v>1.072E-2</v>
      </c>
      <c r="F3" s="7">
        <v>0.45729999999999998</v>
      </c>
      <c r="G3" s="43">
        <v>1655.1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3">
        <v>-360</v>
      </c>
      <c r="N3" s="3">
        <v>360</v>
      </c>
    </row>
    <row r="4" spans="1:14">
      <c r="A4" s="7" t="s">
        <v>68</v>
      </c>
      <c r="B4" s="9" t="s">
        <v>36</v>
      </c>
      <c r="C4" s="9" t="s">
        <v>38</v>
      </c>
      <c r="D4" s="10">
        <v>1E-3</v>
      </c>
      <c r="E4" s="7">
        <v>1.072E-2</v>
      </c>
      <c r="F4" s="7">
        <v>0.45729999999999998</v>
      </c>
      <c r="G4" s="43">
        <v>1655.1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3">
        <v>-360</v>
      </c>
      <c r="N4" s="3">
        <v>360</v>
      </c>
    </row>
    <row r="5" spans="1:14">
      <c r="A5" s="7" t="s">
        <v>69</v>
      </c>
      <c r="B5" s="9" t="s">
        <v>36</v>
      </c>
      <c r="C5" s="9" t="s">
        <v>38</v>
      </c>
      <c r="D5" s="10">
        <v>1E-3</v>
      </c>
      <c r="E5" s="7">
        <v>1.072E-2</v>
      </c>
      <c r="F5" s="7">
        <v>0.45729999999999998</v>
      </c>
      <c r="G5" s="43">
        <v>1655.1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3">
        <v>-360</v>
      </c>
      <c r="N5" s="3">
        <v>360</v>
      </c>
    </row>
    <row r="6" spans="1:14">
      <c r="A6" s="7" t="s">
        <v>70</v>
      </c>
      <c r="B6" s="9" t="s">
        <v>37</v>
      </c>
      <c r="C6" s="9" t="s">
        <v>39</v>
      </c>
      <c r="D6" s="10">
        <v>3.0000000000000001E-3</v>
      </c>
      <c r="E6" s="3">
        <v>0.2</v>
      </c>
      <c r="F6" s="3">
        <v>0.29389999999999999</v>
      </c>
      <c r="G6" s="43">
        <v>895.8</v>
      </c>
      <c r="H6" s="3">
        <v>625</v>
      </c>
      <c r="I6" s="3">
        <v>625</v>
      </c>
      <c r="J6" s="3">
        <v>0</v>
      </c>
      <c r="K6" s="3">
        <v>0</v>
      </c>
      <c r="L6" s="3">
        <v>1</v>
      </c>
      <c r="M6" s="3">
        <v>-360</v>
      </c>
      <c r="N6" s="3">
        <v>360</v>
      </c>
    </row>
    <row r="7" spans="1:14">
      <c r="A7" s="7" t="s">
        <v>71</v>
      </c>
      <c r="B7" s="9" t="s">
        <v>37</v>
      </c>
      <c r="C7" s="9" t="s">
        <v>39</v>
      </c>
      <c r="D7" s="10">
        <v>3.0000000000000001E-3</v>
      </c>
      <c r="E7" s="3">
        <v>0.2</v>
      </c>
      <c r="F7" s="3">
        <v>0.29389999999999999</v>
      </c>
      <c r="G7" s="43">
        <v>895.8</v>
      </c>
      <c r="H7" s="3">
        <v>625</v>
      </c>
      <c r="I7" s="3">
        <v>625</v>
      </c>
      <c r="J7" s="3">
        <v>0</v>
      </c>
      <c r="K7" s="3">
        <v>0</v>
      </c>
      <c r="L7" s="3">
        <v>1</v>
      </c>
      <c r="M7" s="3">
        <v>-360</v>
      </c>
      <c r="N7" s="3">
        <v>360</v>
      </c>
    </row>
    <row r="8" spans="1:14" s="33" customFormat="1">
      <c r="A8" s="7" t="s">
        <v>72</v>
      </c>
      <c r="B8" s="34" t="s">
        <v>37</v>
      </c>
      <c r="C8" s="34" t="s">
        <v>45</v>
      </c>
      <c r="D8" s="35">
        <v>0</v>
      </c>
      <c r="E8" s="36">
        <v>0</v>
      </c>
      <c r="F8" s="36">
        <v>0</v>
      </c>
      <c r="G8" s="44">
        <v>2000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</row>
    <row r="9" spans="1:14">
      <c r="A9" s="7" t="s">
        <v>73</v>
      </c>
      <c r="B9" s="9" t="s">
        <v>39</v>
      </c>
      <c r="C9" s="9" t="s">
        <v>42</v>
      </c>
      <c r="D9" s="10">
        <v>3.0000000000000001E-3</v>
      </c>
      <c r="E9" s="3">
        <v>0.2</v>
      </c>
      <c r="F9" s="3">
        <v>0.29389999999999999</v>
      </c>
      <c r="G9" s="43">
        <v>895.8</v>
      </c>
      <c r="H9" s="3">
        <v>625</v>
      </c>
      <c r="I9" s="3">
        <v>625</v>
      </c>
      <c r="J9" s="3">
        <v>0</v>
      </c>
      <c r="K9" s="3">
        <v>0</v>
      </c>
      <c r="L9" s="3">
        <v>1</v>
      </c>
      <c r="M9" s="3">
        <v>-360</v>
      </c>
      <c r="N9" s="3">
        <v>360</v>
      </c>
    </row>
    <row r="10" spans="1:14" s="7" customFormat="1">
      <c r="A10" s="7" t="s">
        <v>74</v>
      </c>
      <c r="B10" s="9" t="s">
        <v>39</v>
      </c>
      <c r="C10" s="9" t="s">
        <v>42</v>
      </c>
      <c r="D10" s="10">
        <v>3.0000000000000001E-3</v>
      </c>
      <c r="E10" s="3">
        <v>0.2</v>
      </c>
      <c r="F10" s="3">
        <v>0.29389999999999999</v>
      </c>
      <c r="G10" s="43">
        <v>895.8</v>
      </c>
      <c r="H10" s="3">
        <v>625</v>
      </c>
      <c r="I10" s="3">
        <v>625</v>
      </c>
      <c r="J10" s="3">
        <v>0</v>
      </c>
      <c r="K10" s="3">
        <v>0</v>
      </c>
      <c r="L10" s="3">
        <v>1</v>
      </c>
      <c r="M10" s="3">
        <v>-360</v>
      </c>
      <c r="N10" s="3">
        <v>360</v>
      </c>
    </row>
    <row r="11" spans="1:14">
      <c r="A11" s="7" t="s">
        <v>75</v>
      </c>
      <c r="B11" s="9" t="s">
        <v>39</v>
      </c>
      <c r="C11" s="9" t="s">
        <v>41</v>
      </c>
      <c r="D11" s="10">
        <v>1E-3</v>
      </c>
      <c r="E11" s="7">
        <v>1.072E-2</v>
      </c>
      <c r="F11" s="7">
        <v>0.2651</v>
      </c>
      <c r="G11" s="43">
        <v>2125.35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3">
        <v>-360</v>
      </c>
      <c r="N11" s="3">
        <v>360</v>
      </c>
    </row>
    <row r="12" spans="1:14">
      <c r="A12" s="7" t="s">
        <v>76</v>
      </c>
      <c r="B12" s="9" t="s">
        <v>39</v>
      </c>
      <c r="C12" s="9" t="s">
        <v>41</v>
      </c>
      <c r="D12" s="10">
        <v>1E-3</v>
      </c>
      <c r="E12" s="7">
        <v>1.072E-2</v>
      </c>
      <c r="F12" s="7">
        <v>0.2651</v>
      </c>
      <c r="G12" s="43">
        <v>2125.35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3">
        <v>-360</v>
      </c>
      <c r="N12" s="3">
        <v>360</v>
      </c>
    </row>
    <row r="13" spans="1:14">
      <c r="A13" s="7" t="s">
        <v>77</v>
      </c>
      <c r="B13" s="9" t="s">
        <v>39</v>
      </c>
      <c r="C13" s="9" t="s">
        <v>40</v>
      </c>
      <c r="D13" s="10">
        <v>1.3699999999999999E-3</v>
      </c>
      <c r="E13" s="7">
        <v>2.3E-2</v>
      </c>
      <c r="F13" s="7">
        <v>0.6643</v>
      </c>
      <c r="G13" s="43">
        <v>1180.5999999999999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3">
        <v>-360</v>
      </c>
      <c r="N13" s="3">
        <v>360</v>
      </c>
    </row>
    <row r="14" spans="1:14">
      <c r="A14" s="7" t="s">
        <v>78</v>
      </c>
      <c r="B14" s="9" t="s">
        <v>39</v>
      </c>
      <c r="C14" s="9" t="s">
        <v>40</v>
      </c>
      <c r="D14" s="10">
        <v>1.3699999999999999E-3</v>
      </c>
      <c r="E14" s="7">
        <v>2.3E-2</v>
      </c>
      <c r="F14" s="7">
        <v>0.6643</v>
      </c>
      <c r="G14" s="43">
        <v>1180.5999999999999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3">
        <v>-360</v>
      </c>
      <c r="N14" s="3">
        <v>360</v>
      </c>
    </row>
    <row r="15" spans="1:14">
      <c r="A15" s="7" t="s">
        <v>79</v>
      </c>
      <c r="B15" s="9" t="s">
        <v>40</v>
      </c>
      <c r="C15" s="9" t="s">
        <v>41</v>
      </c>
      <c r="D15" s="10">
        <v>1E-3</v>
      </c>
      <c r="E15" s="7">
        <v>1.072E-2</v>
      </c>
      <c r="F15" s="7">
        <v>0.2651</v>
      </c>
      <c r="G15" s="43">
        <v>2125.35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3">
        <v>-360</v>
      </c>
      <c r="N15" s="3">
        <v>360</v>
      </c>
    </row>
    <row r="16" spans="1:14">
      <c r="A16" s="7" t="s">
        <v>80</v>
      </c>
      <c r="B16" s="9" t="s">
        <v>40</v>
      </c>
      <c r="C16" s="9" t="s">
        <v>41</v>
      </c>
      <c r="D16" s="10">
        <v>1E-3</v>
      </c>
      <c r="E16" s="7">
        <v>1.072E-2</v>
      </c>
      <c r="F16" s="7">
        <v>0.2651</v>
      </c>
      <c r="G16" s="43">
        <v>2125.35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3">
        <v>-360</v>
      </c>
      <c r="N16" s="3">
        <v>360</v>
      </c>
    </row>
    <row r="17" spans="1:14" s="33" customFormat="1">
      <c r="A17" s="7" t="s">
        <v>81</v>
      </c>
      <c r="B17" s="34" t="s">
        <v>40</v>
      </c>
      <c r="C17" s="34" t="s">
        <v>47</v>
      </c>
      <c r="D17" s="35">
        <v>0</v>
      </c>
      <c r="E17" s="36">
        <v>0</v>
      </c>
      <c r="F17" s="36">
        <v>0</v>
      </c>
      <c r="G17" s="44">
        <v>2000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</row>
    <row r="18" spans="1:14">
      <c r="A18" s="7" t="s">
        <v>82</v>
      </c>
      <c r="B18" s="9" t="s">
        <v>41</v>
      </c>
      <c r="C18" s="9" t="s">
        <v>44</v>
      </c>
      <c r="D18" s="10">
        <v>1E-3</v>
      </c>
      <c r="E18" s="7">
        <v>1.072E-2</v>
      </c>
      <c r="F18" s="7">
        <v>0.2651</v>
      </c>
      <c r="G18" s="43">
        <v>2125.35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3">
        <v>-360</v>
      </c>
      <c r="N18" s="3">
        <v>360</v>
      </c>
    </row>
    <row r="19" spans="1:14">
      <c r="A19" s="7" t="s">
        <v>83</v>
      </c>
      <c r="B19" s="9" t="s">
        <v>41</v>
      </c>
      <c r="C19" s="9" t="s">
        <v>44</v>
      </c>
      <c r="D19" s="10">
        <v>1E-3</v>
      </c>
      <c r="E19" s="7">
        <v>1.072E-2</v>
      </c>
      <c r="F19" s="7">
        <v>0.2651</v>
      </c>
      <c r="G19" s="43">
        <v>2125.35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3">
        <v>-360</v>
      </c>
      <c r="N19" s="3">
        <v>360</v>
      </c>
    </row>
    <row r="20" spans="1:14">
      <c r="A20" s="7" t="s">
        <v>84</v>
      </c>
      <c r="B20" s="9" t="s">
        <v>42</v>
      </c>
      <c r="C20" s="9" t="s">
        <v>43</v>
      </c>
      <c r="D20" s="10">
        <v>4.0000000000000002E-4</v>
      </c>
      <c r="E20" s="3">
        <v>1E-4</v>
      </c>
      <c r="F20" s="3">
        <v>0.72799999999999998</v>
      </c>
      <c r="G20" s="43">
        <v>2000</v>
      </c>
      <c r="H20" s="3">
        <v>510</v>
      </c>
      <c r="I20" s="3">
        <v>600</v>
      </c>
      <c r="J20" s="3">
        <v>1.02</v>
      </c>
      <c r="K20" s="3">
        <v>0</v>
      </c>
      <c r="L20" s="3">
        <v>1</v>
      </c>
      <c r="M20" s="3">
        <v>-360</v>
      </c>
      <c r="N20" s="3">
        <v>360</v>
      </c>
    </row>
    <row r="21" spans="1:14">
      <c r="A21" s="7" t="s">
        <v>85</v>
      </c>
      <c r="B21" s="9" t="s">
        <v>42</v>
      </c>
      <c r="C21" s="9" t="s">
        <v>43</v>
      </c>
      <c r="D21" s="10">
        <v>4.0000000000000002E-4</v>
      </c>
      <c r="E21" s="3">
        <v>1E-4</v>
      </c>
      <c r="F21" s="3">
        <v>1.2871999999999999</v>
      </c>
      <c r="G21" s="43">
        <v>2000</v>
      </c>
      <c r="H21" s="3">
        <v>600</v>
      </c>
      <c r="I21" s="3">
        <v>625</v>
      </c>
      <c r="J21" s="3">
        <v>0</v>
      </c>
      <c r="K21" s="3">
        <v>0</v>
      </c>
      <c r="L21" s="3">
        <v>1</v>
      </c>
      <c r="M21" s="3">
        <v>-360</v>
      </c>
      <c r="N21" s="3">
        <v>360</v>
      </c>
    </row>
    <row r="22" spans="1:14">
      <c r="A22" s="7" t="s">
        <v>86</v>
      </c>
      <c r="B22" s="9" t="s">
        <v>42</v>
      </c>
      <c r="C22" s="9" t="s">
        <v>41</v>
      </c>
      <c r="D22" s="10">
        <v>1E-3</v>
      </c>
      <c r="E22" s="7">
        <v>1.072E-2</v>
      </c>
      <c r="F22" s="7">
        <v>0.2651</v>
      </c>
      <c r="G22" s="43">
        <v>2125.35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3">
        <v>-360</v>
      </c>
      <c r="N22" s="3">
        <v>360</v>
      </c>
    </row>
    <row r="23" spans="1:14">
      <c r="A23" s="7" t="s">
        <v>87</v>
      </c>
      <c r="B23" s="9" t="s">
        <v>42</v>
      </c>
      <c r="C23" s="9" t="s">
        <v>41</v>
      </c>
      <c r="D23" s="10">
        <v>1E-3</v>
      </c>
      <c r="E23" s="7">
        <v>1.072E-2</v>
      </c>
      <c r="F23" s="7">
        <v>0.2651</v>
      </c>
      <c r="G23" s="43">
        <v>2125.35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3">
        <v>-360</v>
      </c>
      <c r="N23" s="3">
        <v>360</v>
      </c>
    </row>
    <row r="24" spans="1:14">
      <c r="A24" s="7" t="s">
        <v>88</v>
      </c>
      <c r="B24" s="9" t="s">
        <v>43</v>
      </c>
      <c r="C24" s="9" t="s">
        <v>45</v>
      </c>
      <c r="D24" s="10">
        <v>6.9999999999999999E-4</v>
      </c>
      <c r="E24" s="3">
        <v>4.2000000000000003E-2</v>
      </c>
      <c r="F24" s="3">
        <v>0.39069999999999999</v>
      </c>
      <c r="G24" s="43">
        <v>2456</v>
      </c>
      <c r="H24" s="3">
        <v>600</v>
      </c>
      <c r="I24" s="3">
        <v>625</v>
      </c>
      <c r="J24" s="3">
        <v>0</v>
      </c>
      <c r="K24" s="3">
        <v>0</v>
      </c>
      <c r="L24" s="3">
        <v>1</v>
      </c>
      <c r="M24" s="3">
        <v>-360</v>
      </c>
      <c r="N24" s="3">
        <v>360</v>
      </c>
    </row>
    <row r="25" spans="1:14">
      <c r="A25" s="7" t="s">
        <v>89</v>
      </c>
      <c r="B25" s="9" t="s">
        <v>43</v>
      </c>
      <c r="C25" s="9" t="s">
        <v>45</v>
      </c>
      <c r="D25" s="10">
        <v>9.8999999999999999E-4</v>
      </c>
      <c r="E25" s="3">
        <v>4.2000000000000003E-2</v>
      </c>
      <c r="F25" s="3">
        <v>0.57379999999999998</v>
      </c>
      <c r="G25" s="43">
        <v>2456</v>
      </c>
      <c r="H25" s="3">
        <v>600</v>
      </c>
      <c r="I25" s="3">
        <v>625</v>
      </c>
      <c r="J25" s="3">
        <v>0</v>
      </c>
      <c r="K25" s="3">
        <v>0</v>
      </c>
      <c r="L25" s="3">
        <v>1</v>
      </c>
      <c r="M25" s="3">
        <v>-360</v>
      </c>
      <c r="N25" s="3">
        <v>360</v>
      </c>
    </row>
    <row r="26" spans="1:14">
      <c r="A26" s="7" t="s">
        <v>90</v>
      </c>
      <c r="B26" s="9" t="s">
        <v>44</v>
      </c>
      <c r="C26" s="9" t="s">
        <v>46</v>
      </c>
      <c r="D26" s="10">
        <v>9.6000000000000002E-4</v>
      </c>
      <c r="E26" s="7">
        <v>1.078E-2</v>
      </c>
      <c r="F26" s="7">
        <v>0.38500000000000001</v>
      </c>
      <c r="G26" s="43">
        <v>2838.75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3">
        <v>-360</v>
      </c>
      <c r="N26" s="3">
        <v>360</v>
      </c>
    </row>
    <row r="27" spans="1:14">
      <c r="A27" s="7" t="s">
        <v>91</v>
      </c>
      <c r="B27" s="9" t="s">
        <v>44</v>
      </c>
      <c r="C27" s="9" t="s">
        <v>46</v>
      </c>
      <c r="D27" s="10">
        <v>9.6000000000000002E-4</v>
      </c>
      <c r="E27" s="7">
        <v>1.078E-2</v>
      </c>
      <c r="F27" s="7">
        <v>0.38500000000000001</v>
      </c>
      <c r="G27" s="43">
        <v>2838.75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3">
        <v>-360</v>
      </c>
      <c r="N27" s="3">
        <v>360</v>
      </c>
    </row>
    <row r="28" spans="1:14">
      <c r="A28" s="7" t="s">
        <v>92</v>
      </c>
      <c r="B28" s="9" t="s">
        <v>44</v>
      </c>
      <c r="C28" s="9" t="s">
        <v>45</v>
      </c>
      <c r="D28" s="10">
        <v>6.8000000000000005E-4</v>
      </c>
      <c r="E28" s="7">
        <v>9.7000000000000003E-3</v>
      </c>
      <c r="F28" s="7">
        <v>0.45660000000000001</v>
      </c>
      <c r="G28" s="43">
        <v>2013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3">
        <v>-360</v>
      </c>
      <c r="N28" s="3">
        <v>360</v>
      </c>
    </row>
    <row r="29" spans="1:14">
      <c r="A29" s="7" t="s">
        <v>93</v>
      </c>
      <c r="B29" s="9" t="s">
        <v>44</v>
      </c>
      <c r="C29" s="9" t="s">
        <v>45</v>
      </c>
      <c r="D29" s="10">
        <v>6.8999999999999997E-4</v>
      </c>
      <c r="E29" s="7">
        <v>9.7000000000000003E-3</v>
      </c>
      <c r="F29" s="7">
        <v>0.45739999999999997</v>
      </c>
      <c r="G29" s="43">
        <v>2013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3">
        <v>-360</v>
      </c>
      <c r="N29" s="3">
        <v>360</v>
      </c>
    </row>
    <row r="30" spans="1:14">
      <c r="A30" s="7" t="s">
        <v>94</v>
      </c>
      <c r="B30" s="9" t="s">
        <v>45</v>
      </c>
      <c r="C30" s="9" t="s">
        <v>63</v>
      </c>
      <c r="D30" s="10">
        <v>3.6999999999999999E-4</v>
      </c>
      <c r="E30" s="7">
        <v>4.1000000000000003E-3</v>
      </c>
      <c r="F30" s="7">
        <v>0.4098</v>
      </c>
      <c r="G30" s="43">
        <v>3216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3">
        <v>-360</v>
      </c>
      <c r="N30" s="3">
        <v>360</v>
      </c>
    </row>
    <row r="31" spans="1:14">
      <c r="A31" s="7" t="s">
        <v>95</v>
      </c>
      <c r="B31" s="9" t="s">
        <v>45</v>
      </c>
      <c r="C31" s="9" t="s">
        <v>63</v>
      </c>
      <c r="D31" s="10">
        <v>3.4000000000000002E-4</v>
      </c>
      <c r="E31" s="7">
        <v>4.1000000000000003E-3</v>
      </c>
      <c r="F31" s="7">
        <v>0.42899999999999999</v>
      </c>
      <c r="G31" s="43">
        <v>3216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3">
        <v>-360</v>
      </c>
      <c r="N31" s="3">
        <v>360</v>
      </c>
    </row>
    <row r="32" spans="1:14">
      <c r="A32" s="7" t="s">
        <v>96</v>
      </c>
      <c r="B32" s="9" t="s">
        <v>46</v>
      </c>
      <c r="C32" s="9" t="s">
        <v>63</v>
      </c>
      <c r="D32" s="10">
        <v>9.6000000000000002E-4</v>
      </c>
      <c r="E32" s="7">
        <v>1.078E-2</v>
      </c>
      <c r="F32" s="7">
        <v>0.38500000000000001</v>
      </c>
      <c r="G32" s="43">
        <v>2838.75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3">
        <v>-360</v>
      </c>
      <c r="N32" s="3">
        <v>360</v>
      </c>
    </row>
    <row r="33" spans="1:14">
      <c r="A33" s="7" t="s">
        <v>97</v>
      </c>
      <c r="B33" s="9" t="s">
        <v>46</v>
      </c>
      <c r="C33" s="9" t="s">
        <v>63</v>
      </c>
      <c r="D33" s="10">
        <v>9.6000000000000002E-4</v>
      </c>
      <c r="E33" s="7">
        <v>1.078E-2</v>
      </c>
      <c r="F33" s="7">
        <v>0.38500000000000001</v>
      </c>
      <c r="G33" s="43">
        <v>2838.75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3">
        <v>-360</v>
      </c>
      <c r="N33" s="3">
        <v>360</v>
      </c>
    </row>
    <row r="34" spans="1:14">
      <c r="A34" s="7" t="s">
        <v>98</v>
      </c>
      <c r="B34" s="9" t="s">
        <v>46</v>
      </c>
      <c r="C34" s="9" t="s">
        <v>48</v>
      </c>
      <c r="D34" s="10">
        <v>9.6000000000000002E-4</v>
      </c>
      <c r="E34" s="7">
        <v>1.078E-2</v>
      </c>
      <c r="F34" s="7">
        <v>0.38500000000000001</v>
      </c>
      <c r="G34" s="43">
        <v>2838.75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3">
        <v>-360</v>
      </c>
      <c r="N34" s="3">
        <v>360</v>
      </c>
    </row>
    <row r="35" spans="1:14">
      <c r="A35" s="7" t="s">
        <v>99</v>
      </c>
      <c r="B35" s="9" t="s">
        <v>46</v>
      </c>
      <c r="C35" s="9" t="s">
        <v>48</v>
      </c>
      <c r="D35" s="10">
        <v>9.6000000000000002E-4</v>
      </c>
      <c r="E35" s="7">
        <v>1.078E-2</v>
      </c>
      <c r="F35" s="7">
        <v>0.38500000000000001</v>
      </c>
      <c r="G35" s="43">
        <v>2838.75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3">
        <v>-360</v>
      </c>
      <c r="N35" s="3">
        <v>360</v>
      </c>
    </row>
    <row r="36" spans="1:14">
      <c r="A36" s="7" t="s">
        <v>100</v>
      </c>
      <c r="B36" s="9" t="s">
        <v>46</v>
      </c>
      <c r="C36" s="9" t="s">
        <v>47</v>
      </c>
      <c r="D36" s="10">
        <v>1.6000000000000001E-4</v>
      </c>
      <c r="E36" s="7">
        <v>1.72E-3</v>
      </c>
      <c r="F36" s="7">
        <v>0.3992</v>
      </c>
      <c r="G36" s="43">
        <v>5456.85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3">
        <v>-360</v>
      </c>
      <c r="N36" s="3">
        <v>360</v>
      </c>
    </row>
    <row r="37" spans="1:14">
      <c r="A37" s="7" t="s">
        <v>101</v>
      </c>
      <c r="B37" s="9" t="s">
        <v>46</v>
      </c>
      <c r="C37" s="9" t="s">
        <v>47</v>
      </c>
      <c r="D37" s="10">
        <v>1.6000000000000001E-4</v>
      </c>
      <c r="E37" s="7">
        <v>1.72E-3</v>
      </c>
      <c r="F37" s="7">
        <v>0.3992</v>
      </c>
      <c r="G37" s="43">
        <v>5456.85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3">
        <v>-360</v>
      </c>
      <c r="N37" s="3">
        <v>360</v>
      </c>
    </row>
    <row r="38" spans="1:14">
      <c r="A38" s="7" t="s">
        <v>102</v>
      </c>
      <c r="B38" s="9" t="s">
        <v>47</v>
      </c>
      <c r="C38" s="9" t="s">
        <v>52</v>
      </c>
      <c r="D38" s="10">
        <v>1.6000000000000001E-4</v>
      </c>
      <c r="E38" s="7">
        <v>1.72E-3</v>
      </c>
      <c r="F38" s="7">
        <v>0.3992</v>
      </c>
      <c r="G38" s="43">
        <v>5456.85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3">
        <v>-360</v>
      </c>
      <c r="N38" s="3">
        <v>360</v>
      </c>
    </row>
    <row r="39" spans="1:14">
      <c r="A39" s="7" t="s">
        <v>103</v>
      </c>
      <c r="B39" s="9" t="s">
        <v>47</v>
      </c>
      <c r="C39" s="9" t="s">
        <v>52</v>
      </c>
      <c r="D39" s="10">
        <v>1.6000000000000001E-4</v>
      </c>
      <c r="E39" s="7">
        <v>1.72E-3</v>
      </c>
      <c r="F39" s="7">
        <v>0.3992</v>
      </c>
      <c r="G39" s="43">
        <v>5456.85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3">
        <v>-360</v>
      </c>
      <c r="N39" s="3">
        <v>360</v>
      </c>
    </row>
    <row r="40" spans="1:14">
      <c r="A40" s="7" t="s">
        <v>104</v>
      </c>
      <c r="B40" s="9" t="s">
        <v>47</v>
      </c>
      <c r="C40" s="9" t="s">
        <v>48</v>
      </c>
      <c r="D40" s="10">
        <v>1.6000000000000001E-4</v>
      </c>
      <c r="E40" s="7">
        <v>1.72E-3</v>
      </c>
      <c r="F40" s="7">
        <v>0.3992</v>
      </c>
      <c r="G40" s="43">
        <v>5456.85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3">
        <v>-360</v>
      </c>
      <c r="N40" s="3">
        <v>360</v>
      </c>
    </row>
    <row r="41" spans="1:14">
      <c r="A41" s="7" t="s">
        <v>105</v>
      </c>
      <c r="B41" s="9" t="s">
        <v>47</v>
      </c>
      <c r="C41" s="9" t="s">
        <v>48</v>
      </c>
      <c r="D41" s="10">
        <v>1.6000000000000001E-4</v>
      </c>
      <c r="E41" s="7">
        <v>1.72E-3</v>
      </c>
      <c r="F41" s="7">
        <v>0.3992</v>
      </c>
      <c r="G41" s="43">
        <v>5456.85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3">
        <v>-360</v>
      </c>
      <c r="N41" s="3">
        <v>360</v>
      </c>
    </row>
    <row r="42" spans="1:14">
      <c r="A42" s="7" t="s">
        <v>106</v>
      </c>
      <c r="B42" s="9" t="s">
        <v>48</v>
      </c>
      <c r="C42" s="9" t="s">
        <v>52</v>
      </c>
      <c r="D42" s="10">
        <v>3.3E-4</v>
      </c>
      <c r="E42" s="7">
        <v>5.1999999999999998E-3</v>
      </c>
      <c r="F42" s="7">
        <v>0.35339999999999999</v>
      </c>
      <c r="G42" s="43">
        <v>2705.95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3">
        <v>-360</v>
      </c>
      <c r="N42" s="3">
        <v>360</v>
      </c>
    </row>
    <row r="43" spans="1:14">
      <c r="A43" s="7" t="s">
        <v>107</v>
      </c>
      <c r="B43" s="9" t="s">
        <v>48</v>
      </c>
      <c r="C43" s="9" t="s">
        <v>52</v>
      </c>
      <c r="D43" s="10">
        <v>3.3E-4</v>
      </c>
      <c r="E43" s="7">
        <v>5.1999999999999998E-3</v>
      </c>
      <c r="F43" s="7">
        <v>0.35339999999999999</v>
      </c>
      <c r="G43" s="43">
        <v>2705.95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3">
        <v>-360</v>
      </c>
      <c r="N43" s="3">
        <v>360</v>
      </c>
    </row>
    <row r="44" spans="1:14">
      <c r="A44" s="7" t="s">
        <v>108</v>
      </c>
      <c r="B44" s="9" t="s">
        <v>48</v>
      </c>
      <c r="C44" s="9" t="s">
        <v>63</v>
      </c>
      <c r="D44" s="10">
        <v>6.8000000000000005E-4</v>
      </c>
      <c r="E44" s="7">
        <v>9.7000000000000003E-3</v>
      </c>
      <c r="F44" s="7">
        <v>0.45660000000000001</v>
      </c>
      <c r="G44" s="43">
        <v>2058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3">
        <v>-360</v>
      </c>
      <c r="N44" s="3">
        <v>360</v>
      </c>
    </row>
    <row r="45" spans="1:14">
      <c r="A45" s="7" t="s">
        <v>109</v>
      </c>
      <c r="B45" s="9" t="s">
        <v>48</v>
      </c>
      <c r="C45" s="9" t="s">
        <v>63</v>
      </c>
      <c r="D45" s="10">
        <v>6.8000000000000005E-4</v>
      </c>
      <c r="E45" s="7">
        <v>9.7000000000000003E-3</v>
      </c>
      <c r="F45" s="7">
        <v>0.45660000000000001</v>
      </c>
      <c r="G45" s="43">
        <v>2058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3">
        <v>-360</v>
      </c>
      <c r="N45" s="3">
        <v>360</v>
      </c>
    </row>
    <row r="46" spans="1:14">
      <c r="A46" s="7" t="s">
        <v>110</v>
      </c>
      <c r="B46" s="9" t="s">
        <v>48</v>
      </c>
      <c r="C46" s="9" t="s">
        <v>49</v>
      </c>
      <c r="D46" s="10">
        <v>1.3799999999999999E-3</v>
      </c>
      <c r="E46" s="7">
        <v>9.5999999999999992E-3</v>
      </c>
      <c r="F46" s="7">
        <v>0.4829</v>
      </c>
      <c r="G46" s="43">
        <v>1939.45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3">
        <v>-360</v>
      </c>
      <c r="N46" s="3">
        <v>360</v>
      </c>
    </row>
    <row r="47" spans="1:14">
      <c r="A47" s="7" t="s">
        <v>111</v>
      </c>
      <c r="B47" s="9" t="s">
        <v>48</v>
      </c>
      <c r="C47" s="9" t="s">
        <v>49</v>
      </c>
      <c r="D47" s="10">
        <v>1.17E-3</v>
      </c>
      <c r="E47" s="7">
        <v>9.5999999999999992E-3</v>
      </c>
      <c r="F47" s="7">
        <v>0.41220000000000001</v>
      </c>
      <c r="G47" s="43">
        <v>1939.45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3">
        <v>-360</v>
      </c>
      <c r="N47" s="3">
        <v>360</v>
      </c>
    </row>
    <row r="48" spans="1:14">
      <c r="A48" s="7" t="s">
        <v>112</v>
      </c>
      <c r="B48" s="9" t="s">
        <v>49</v>
      </c>
      <c r="C48" s="9" t="s">
        <v>50</v>
      </c>
      <c r="D48" s="10">
        <v>1.6000000000000001E-4</v>
      </c>
      <c r="E48" s="7">
        <v>1.72E-3</v>
      </c>
      <c r="F48" s="7">
        <v>0.3992</v>
      </c>
      <c r="G48" s="43">
        <v>5171.45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3">
        <v>-360</v>
      </c>
      <c r="N48" s="3">
        <v>360</v>
      </c>
    </row>
    <row r="49" spans="1:14">
      <c r="A49" s="7" t="s">
        <v>113</v>
      </c>
      <c r="B49" s="9" t="s">
        <v>49</v>
      </c>
      <c r="C49" s="9" t="s">
        <v>50</v>
      </c>
      <c r="D49" s="10">
        <v>1.6000000000000001E-4</v>
      </c>
      <c r="E49" s="7">
        <v>1.72E-3</v>
      </c>
      <c r="F49" s="7">
        <v>0.3992</v>
      </c>
      <c r="G49" s="43">
        <v>5171.45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3">
        <v>-360</v>
      </c>
      <c r="N49" s="3">
        <v>360</v>
      </c>
    </row>
    <row r="50" spans="1:14">
      <c r="A50" s="7" t="s">
        <v>114</v>
      </c>
      <c r="B50" s="9" t="s">
        <v>63</v>
      </c>
      <c r="C50" s="9" t="s">
        <v>50</v>
      </c>
      <c r="D50" s="10">
        <v>1.6000000000000001E-4</v>
      </c>
      <c r="E50" s="7">
        <v>1.72E-3</v>
      </c>
      <c r="F50" s="7">
        <v>0.3992</v>
      </c>
      <c r="G50" s="43">
        <v>5171.45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3">
        <v>-360</v>
      </c>
      <c r="N50" s="3">
        <v>360</v>
      </c>
    </row>
    <row r="51" spans="1:14">
      <c r="A51" s="7" t="s">
        <v>115</v>
      </c>
      <c r="B51" s="9" t="s">
        <v>63</v>
      </c>
      <c r="C51" s="9" t="s">
        <v>50</v>
      </c>
      <c r="D51" s="10">
        <v>1.6000000000000001E-4</v>
      </c>
      <c r="E51" s="7">
        <v>1.72E-3</v>
      </c>
      <c r="F51" s="7">
        <v>0.3992</v>
      </c>
      <c r="G51" s="43">
        <v>5171.45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3">
        <v>-360</v>
      </c>
      <c r="N51" s="3">
        <v>360</v>
      </c>
    </row>
    <row r="52" spans="1:14">
      <c r="A52" s="7" t="s">
        <v>116</v>
      </c>
      <c r="B52" s="9" t="s">
        <v>63</v>
      </c>
      <c r="C52" s="9" t="s">
        <v>49</v>
      </c>
      <c r="D52" s="10">
        <v>2.3000000000000001E-4</v>
      </c>
      <c r="E52" s="7">
        <v>6.9999999999999999E-4</v>
      </c>
      <c r="F52" s="7">
        <v>2.8447</v>
      </c>
      <c r="G52" s="43">
        <v>4000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3">
        <v>-360</v>
      </c>
      <c r="N52" s="3">
        <v>360</v>
      </c>
    </row>
    <row r="53" spans="1:14">
      <c r="A53" s="7" t="s">
        <v>117</v>
      </c>
      <c r="B53" s="9" t="s">
        <v>63</v>
      </c>
      <c r="C53" s="9" t="s">
        <v>49</v>
      </c>
      <c r="D53" s="10">
        <v>2.3000000000000001E-4</v>
      </c>
      <c r="E53" s="7">
        <v>6.9999999999999999E-4</v>
      </c>
      <c r="F53" s="7">
        <v>2.8447</v>
      </c>
      <c r="G53" s="43">
        <v>4000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3">
        <v>-360</v>
      </c>
      <c r="N53" s="3">
        <v>360</v>
      </c>
    </row>
    <row r="54" spans="1:14">
      <c r="A54" s="7" t="s">
        <v>118</v>
      </c>
      <c r="B54" s="9" t="s">
        <v>50</v>
      </c>
      <c r="C54" s="9" t="s">
        <v>53</v>
      </c>
      <c r="D54" s="10">
        <v>1.6000000000000001E-4</v>
      </c>
      <c r="E54" s="7">
        <v>1.72E-3</v>
      </c>
      <c r="F54" s="7">
        <v>0.3992</v>
      </c>
      <c r="G54" s="43">
        <v>5171.45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3">
        <v>-360</v>
      </c>
      <c r="N54" s="3">
        <v>360</v>
      </c>
    </row>
    <row r="55" spans="1:14">
      <c r="A55" s="7" t="s">
        <v>119</v>
      </c>
      <c r="B55" s="9" t="s">
        <v>50</v>
      </c>
      <c r="C55" s="9" t="s">
        <v>53</v>
      </c>
      <c r="D55" s="10">
        <v>1.6000000000000001E-4</v>
      </c>
      <c r="E55" s="7">
        <v>1.72E-3</v>
      </c>
      <c r="F55" s="7">
        <v>0.3992</v>
      </c>
      <c r="G55" s="43">
        <v>5171.45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3">
        <v>-360</v>
      </c>
      <c r="N55" s="3">
        <v>360</v>
      </c>
    </row>
    <row r="56" spans="1:14">
      <c r="A56" s="7" t="s">
        <v>120</v>
      </c>
      <c r="B56" s="9" t="s">
        <v>51</v>
      </c>
      <c r="C56" s="9" t="s">
        <v>50</v>
      </c>
      <c r="D56" s="10">
        <v>1.6000000000000001E-4</v>
      </c>
      <c r="E56" s="7">
        <v>1.72E-3</v>
      </c>
      <c r="F56" s="7">
        <v>0.3992</v>
      </c>
      <c r="G56" s="43">
        <v>5171.45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3">
        <v>-360</v>
      </c>
      <c r="N56" s="3">
        <v>360</v>
      </c>
    </row>
    <row r="57" spans="1:14">
      <c r="A57" s="7" t="s">
        <v>121</v>
      </c>
      <c r="B57" s="9" t="s">
        <v>51</v>
      </c>
      <c r="C57" s="9" t="s">
        <v>50</v>
      </c>
      <c r="D57" s="10">
        <v>1.6000000000000001E-4</v>
      </c>
      <c r="E57" s="7">
        <v>1.72E-3</v>
      </c>
      <c r="F57" s="7">
        <v>0.3992</v>
      </c>
      <c r="G57" s="43">
        <v>5171.45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3">
        <v>-360</v>
      </c>
      <c r="N57" s="3">
        <v>360</v>
      </c>
    </row>
    <row r="58" spans="1:14">
      <c r="A58" s="7" t="s">
        <v>122</v>
      </c>
      <c r="B58" s="9" t="s">
        <v>51</v>
      </c>
      <c r="C58" s="9" t="s">
        <v>56</v>
      </c>
      <c r="D58" s="10">
        <v>1E-3</v>
      </c>
      <c r="E58" s="10">
        <v>1.072E-2</v>
      </c>
      <c r="F58" s="10">
        <v>0.45729999999999998</v>
      </c>
      <c r="G58" s="11">
        <v>1680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3">
        <v>-360</v>
      </c>
      <c r="N58" s="3">
        <v>360</v>
      </c>
    </row>
    <row r="59" spans="1:14">
      <c r="A59" s="7" t="s">
        <v>123</v>
      </c>
      <c r="B59" s="9" t="s">
        <v>51</v>
      </c>
      <c r="C59" s="9" t="s">
        <v>56</v>
      </c>
      <c r="D59" s="10">
        <v>1E-3</v>
      </c>
      <c r="E59" s="10">
        <v>1.072E-2</v>
      </c>
      <c r="F59" s="10">
        <v>0.45729999999999998</v>
      </c>
      <c r="G59" s="11">
        <v>1680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3">
        <v>-360</v>
      </c>
      <c r="N59" s="3">
        <v>360</v>
      </c>
    </row>
    <row r="60" spans="1:14">
      <c r="A60" s="7" t="s">
        <v>124</v>
      </c>
      <c r="B60" s="9" t="s">
        <v>52</v>
      </c>
      <c r="C60" s="9" t="s">
        <v>51</v>
      </c>
      <c r="D60" s="10">
        <v>3.3E-4</v>
      </c>
      <c r="E60" s="10">
        <v>5.1999999999999998E-3</v>
      </c>
      <c r="F60" s="10">
        <v>0.35339999999999999</v>
      </c>
      <c r="G60" s="11">
        <v>2768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3">
        <v>-360</v>
      </c>
      <c r="N60" s="3">
        <v>360</v>
      </c>
    </row>
    <row r="61" spans="1:14">
      <c r="A61" s="7" t="s">
        <v>125</v>
      </c>
      <c r="B61" s="9" t="s">
        <v>52</v>
      </c>
      <c r="C61" s="9" t="s">
        <v>51</v>
      </c>
      <c r="D61" s="10">
        <v>3.3E-4</v>
      </c>
      <c r="E61" s="10">
        <v>5.1999999999999998E-3</v>
      </c>
      <c r="F61" s="10">
        <v>0.35339999999999999</v>
      </c>
      <c r="G61" s="11">
        <v>2768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3">
        <v>-360</v>
      </c>
      <c r="N61" s="3">
        <v>360</v>
      </c>
    </row>
    <row r="62" spans="1:14">
      <c r="A62" s="7" t="s">
        <v>126</v>
      </c>
      <c r="B62" s="9" t="s">
        <v>52</v>
      </c>
      <c r="C62" s="9" t="s">
        <v>57</v>
      </c>
      <c r="D62" s="10">
        <v>3.3E-4</v>
      </c>
      <c r="E62" s="7">
        <v>5.1999999999999998E-3</v>
      </c>
      <c r="F62" s="7">
        <v>0.35339999999999999</v>
      </c>
      <c r="G62" s="43">
        <v>2705.95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3">
        <v>-360</v>
      </c>
      <c r="N62" s="3">
        <v>360</v>
      </c>
    </row>
    <row r="63" spans="1:14">
      <c r="A63" s="7" t="s">
        <v>127</v>
      </c>
      <c r="B63" s="9" t="s">
        <v>52</v>
      </c>
      <c r="C63" s="9" t="s">
        <v>57</v>
      </c>
      <c r="D63" s="10">
        <v>3.3E-4</v>
      </c>
      <c r="E63" s="7">
        <v>5.1999999999999998E-3</v>
      </c>
      <c r="F63" s="7">
        <v>0.35339999999999999</v>
      </c>
      <c r="G63" s="43">
        <v>2705.95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3">
        <v>-360</v>
      </c>
      <c r="N63" s="3">
        <v>360</v>
      </c>
    </row>
    <row r="64" spans="1:14">
      <c r="A64" s="7" t="s">
        <v>128</v>
      </c>
      <c r="B64" s="9" t="s">
        <v>54</v>
      </c>
      <c r="C64" s="9" t="s">
        <v>60</v>
      </c>
      <c r="D64" s="10">
        <v>1.6000000000000001E-4</v>
      </c>
      <c r="E64" s="10">
        <v>1.72E-3</v>
      </c>
      <c r="F64" s="10">
        <v>0.3992</v>
      </c>
      <c r="G64" s="11">
        <v>5517.25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3">
        <v>-360</v>
      </c>
      <c r="N64" s="3">
        <v>360</v>
      </c>
    </row>
    <row r="65" spans="1:14">
      <c r="A65" s="7" t="s">
        <v>129</v>
      </c>
      <c r="B65" s="9" t="s">
        <v>54</v>
      </c>
      <c r="C65" s="9" t="s">
        <v>60</v>
      </c>
      <c r="D65" s="10">
        <v>1.6000000000000001E-4</v>
      </c>
      <c r="E65" s="10">
        <v>1.72E-3</v>
      </c>
      <c r="F65" s="10">
        <v>0.3992</v>
      </c>
      <c r="G65" s="11">
        <v>5517.25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3">
        <v>-360</v>
      </c>
      <c r="N65" s="3">
        <v>360</v>
      </c>
    </row>
    <row r="66" spans="1:14">
      <c r="A66" s="7" t="s">
        <v>130</v>
      </c>
      <c r="B66" s="9" t="s">
        <v>54</v>
      </c>
      <c r="C66" s="9" t="s">
        <v>53</v>
      </c>
      <c r="D66" s="10">
        <v>5.5999999999999995E-4</v>
      </c>
      <c r="E66" s="10">
        <v>1.41E-2</v>
      </c>
      <c r="F66" s="10">
        <v>0.4496</v>
      </c>
      <c r="G66" s="11">
        <v>3644.85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3">
        <v>-360</v>
      </c>
      <c r="N66" s="3">
        <v>360</v>
      </c>
    </row>
    <row r="67" spans="1:14">
      <c r="A67" s="7" t="s">
        <v>131</v>
      </c>
      <c r="B67" s="9" t="s">
        <v>54</v>
      </c>
      <c r="C67" s="9" t="s">
        <v>53</v>
      </c>
      <c r="D67" s="10">
        <v>5.5999999999999995E-4</v>
      </c>
      <c r="E67" s="10">
        <v>1.41E-2</v>
      </c>
      <c r="F67" s="10">
        <v>0.4496</v>
      </c>
      <c r="G67" s="11">
        <v>3644.85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3">
        <v>-360</v>
      </c>
      <c r="N67" s="3">
        <v>360</v>
      </c>
    </row>
    <row r="68" spans="1:14">
      <c r="A68" s="7" t="s">
        <v>132</v>
      </c>
      <c r="B68" s="9" t="s">
        <v>55</v>
      </c>
      <c r="C68" s="9" t="s">
        <v>50</v>
      </c>
      <c r="D68" s="10">
        <v>1.6000000000000001E-4</v>
      </c>
      <c r="E68" s="7">
        <v>1.72E-3</v>
      </c>
      <c r="F68" s="7">
        <v>0.3992</v>
      </c>
      <c r="G68" s="43">
        <v>5171.45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3">
        <v>-360</v>
      </c>
      <c r="N68" s="3">
        <v>360</v>
      </c>
    </row>
    <row r="69" spans="1:14">
      <c r="A69" s="7" t="s">
        <v>133</v>
      </c>
      <c r="B69" s="9" t="s">
        <v>55</v>
      </c>
      <c r="C69" s="9" t="s">
        <v>50</v>
      </c>
      <c r="D69" s="10">
        <v>1.6000000000000001E-4</v>
      </c>
      <c r="E69" s="7">
        <v>1.72E-3</v>
      </c>
      <c r="F69" s="7">
        <v>0.3992</v>
      </c>
      <c r="G69" s="43">
        <v>5171.45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3">
        <v>-360</v>
      </c>
      <c r="N69" s="3">
        <v>360</v>
      </c>
    </row>
    <row r="70" spans="1:14">
      <c r="A70" s="7" t="s">
        <v>134</v>
      </c>
      <c r="B70" s="9" t="s">
        <v>55</v>
      </c>
      <c r="C70" s="9" t="s">
        <v>59</v>
      </c>
      <c r="D70" s="10">
        <v>4.8999999999999998E-4</v>
      </c>
      <c r="E70" s="10">
        <v>7.0000000000000001E-3</v>
      </c>
      <c r="F70" s="10">
        <v>0.1943</v>
      </c>
      <c r="G70" s="11">
        <v>2224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3">
        <v>-360</v>
      </c>
      <c r="N70" s="3">
        <v>360</v>
      </c>
    </row>
    <row r="71" spans="1:14">
      <c r="A71" s="7" t="s">
        <v>135</v>
      </c>
      <c r="B71" s="9" t="s">
        <v>55</v>
      </c>
      <c r="C71" s="9" t="s">
        <v>59</v>
      </c>
      <c r="D71" s="10">
        <v>8.4000000000000003E-4</v>
      </c>
      <c r="E71" s="10">
        <v>7.0000000000000001E-3</v>
      </c>
      <c r="F71" s="10">
        <v>0.77590000000000003</v>
      </c>
      <c r="G71" s="11">
        <v>2224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3">
        <v>-360</v>
      </c>
      <c r="N71" s="3">
        <v>360</v>
      </c>
    </row>
    <row r="72" spans="1:14">
      <c r="A72" s="7" t="s">
        <v>136</v>
      </c>
      <c r="B72" s="9" t="s">
        <v>55</v>
      </c>
      <c r="C72" s="9" t="s">
        <v>54</v>
      </c>
      <c r="D72" s="10">
        <v>5.5999999999999995E-4</v>
      </c>
      <c r="E72" s="10">
        <v>1.41E-2</v>
      </c>
      <c r="F72" s="10">
        <v>0.4496</v>
      </c>
      <c r="G72" s="11">
        <v>3644.85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3">
        <v>-360</v>
      </c>
      <c r="N72" s="3">
        <v>360</v>
      </c>
    </row>
    <row r="73" spans="1:14">
      <c r="A73" s="7" t="s">
        <v>137</v>
      </c>
      <c r="B73" s="9" t="s">
        <v>55</v>
      </c>
      <c r="C73" s="9" t="s">
        <v>54</v>
      </c>
      <c r="D73" s="10">
        <v>5.5999999999999995E-4</v>
      </c>
      <c r="E73" s="10">
        <v>1.41E-2</v>
      </c>
      <c r="F73" s="10">
        <v>0.4496</v>
      </c>
      <c r="G73" s="11">
        <v>3644.85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3">
        <v>-360</v>
      </c>
      <c r="N73" s="3">
        <v>360</v>
      </c>
    </row>
    <row r="74" spans="1:14">
      <c r="A74" s="7" t="s">
        <v>138</v>
      </c>
      <c r="B74" s="9" t="s">
        <v>55</v>
      </c>
      <c r="C74" s="9" t="s">
        <v>53</v>
      </c>
      <c r="D74" s="10">
        <v>4.8999999999999998E-4</v>
      </c>
      <c r="E74" s="10">
        <v>7.0000000000000001E-3</v>
      </c>
      <c r="F74" s="10">
        <v>0.1943</v>
      </c>
      <c r="G74" s="11">
        <v>2224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3">
        <v>-360</v>
      </c>
      <c r="N74" s="3">
        <v>360</v>
      </c>
    </row>
    <row r="75" spans="1:14">
      <c r="A75" s="7" t="s">
        <v>139</v>
      </c>
      <c r="B75" s="9" t="s">
        <v>55</v>
      </c>
      <c r="C75" s="9" t="s">
        <v>53</v>
      </c>
      <c r="D75" s="10">
        <v>8.4000000000000003E-4</v>
      </c>
      <c r="E75" s="10">
        <v>7.0000000000000001E-3</v>
      </c>
      <c r="F75" s="10">
        <v>0.77590000000000003</v>
      </c>
      <c r="G75" s="11">
        <v>2224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3">
        <v>-360</v>
      </c>
      <c r="N75" s="3">
        <v>360</v>
      </c>
    </row>
    <row r="76" spans="1:14">
      <c r="A76" s="7" t="s">
        <v>140</v>
      </c>
      <c r="B76" s="9" t="s">
        <v>56</v>
      </c>
      <c r="C76" s="9" t="s">
        <v>50</v>
      </c>
      <c r="D76" s="10">
        <v>1.6000000000000001E-4</v>
      </c>
      <c r="E76">
        <v>1.72E-3</v>
      </c>
      <c r="F76">
        <v>0.3992</v>
      </c>
      <c r="G76" s="43">
        <v>5171.45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3">
        <v>-360</v>
      </c>
      <c r="N76" s="3">
        <v>360</v>
      </c>
    </row>
    <row r="77" spans="1:14">
      <c r="A77" s="7" t="s">
        <v>141</v>
      </c>
      <c r="B77" s="9" t="s">
        <v>56</v>
      </c>
      <c r="C77" s="9" t="s">
        <v>50</v>
      </c>
      <c r="D77" s="10">
        <v>1.6000000000000001E-4</v>
      </c>
      <c r="E77">
        <v>1.72E-3</v>
      </c>
      <c r="F77">
        <v>0.3992</v>
      </c>
      <c r="G77" s="43">
        <v>5171.45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3">
        <v>-360</v>
      </c>
      <c r="N77" s="3">
        <v>360</v>
      </c>
    </row>
    <row r="78" spans="1:14">
      <c r="A78" s="7" t="s">
        <v>142</v>
      </c>
      <c r="B78" s="9" t="s">
        <v>56</v>
      </c>
      <c r="C78" s="9" t="s">
        <v>59</v>
      </c>
      <c r="D78" s="10">
        <v>3.8999999999999999E-4</v>
      </c>
      <c r="E78" s="10">
        <v>3.0000000000000001E-3</v>
      </c>
      <c r="F78" s="10">
        <v>0.24660000000000001</v>
      </c>
      <c r="G78" s="11">
        <v>2620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3">
        <v>-360</v>
      </c>
      <c r="N78" s="3">
        <v>360</v>
      </c>
    </row>
    <row r="79" spans="1:14">
      <c r="A79" s="7" t="s">
        <v>143</v>
      </c>
      <c r="B79" s="9" t="s">
        <v>56</v>
      </c>
      <c r="C79" s="9" t="s">
        <v>59</v>
      </c>
      <c r="D79" s="10">
        <v>3.8999999999999999E-4</v>
      </c>
      <c r="E79" s="10">
        <v>3.0000000000000001E-3</v>
      </c>
      <c r="F79" s="10">
        <v>0.24660000000000001</v>
      </c>
      <c r="G79" s="11">
        <v>2620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3">
        <v>-360</v>
      </c>
      <c r="N79" s="3">
        <v>360</v>
      </c>
    </row>
    <row r="80" spans="1:14">
      <c r="A80" s="7" t="s">
        <v>144</v>
      </c>
      <c r="B80" s="9" t="s">
        <v>56</v>
      </c>
      <c r="C80" s="9" t="s">
        <v>55</v>
      </c>
      <c r="D80" s="10">
        <v>4.8999999999999998E-4</v>
      </c>
      <c r="E80" s="10">
        <v>7.0000000000000001E-3</v>
      </c>
      <c r="F80" s="10">
        <v>0.1943</v>
      </c>
      <c r="G80" s="11">
        <v>2224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3">
        <v>-360</v>
      </c>
      <c r="N80" s="3">
        <v>360</v>
      </c>
    </row>
    <row r="81" spans="1:14">
      <c r="A81" s="7" t="s">
        <v>145</v>
      </c>
      <c r="B81" s="9" t="s">
        <v>56</v>
      </c>
      <c r="C81" s="9" t="s">
        <v>55</v>
      </c>
      <c r="D81" s="10">
        <v>8.4000000000000003E-4</v>
      </c>
      <c r="E81" s="10">
        <v>7.0000000000000001E-3</v>
      </c>
      <c r="F81" s="10">
        <v>0.77590000000000003</v>
      </c>
      <c r="G81" s="11">
        <v>2224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3">
        <v>-360</v>
      </c>
      <c r="N81" s="3">
        <v>360</v>
      </c>
    </row>
    <row r="82" spans="1:14">
      <c r="A82" s="7" t="s">
        <v>146</v>
      </c>
      <c r="B82" s="9" t="s">
        <v>57</v>
      </c>
      <c r="C82" s="9" t="s">
        <v>64</v>
      </c>
      <c r="D82" s="10">
        <v>1E-3</v>
      </c>
      <c r="E82" s="10">
        <v>1.072E-2</v>
      </c>
      <c r="F82" s="10">
        <v>0.45729999999999998</v>
      </c>
      <c r="G82" s="11">
        <v>1608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3">
        <v>-360</v>
      </c>
      <c r="N82" s="3">
        <v>360</v>
      </c>
    </row>
    <row r="83" spans="1:14" s="7" customFormat="1">
      <c r="A83" s="7" t="s">
        <v>147</v>
      </c>
      <c r="B83" s="9" t="s">
        <v>57</v>
      </c>
      <c r="C83" s="9" t="s">
        <v>64</v>
      </c>
      <c r="D83" s="10">
        <v>1E-3</v>
      </c>
      <c r="E83" s="10">
        <v>1.072E-2</v>
      </c>
      <c r="F83" s="10">
        <v>0.45729999999999998</v>
      </c>
      <c r="G83" s="11">
        <v>1608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3">
        <v>-360</v>
      </c>
      <c r="N83" s="3">
        <v>360</v>
      </c>
    </row>
    <row r="84" spans="1:14">
      <c r="A84" s="7" t="s">
        <v>148</v>
      </c>
      <c r="B84" s="9" t="s">
        <v>57</v>
      </c>
      <c r="C84" s="9" t="s">
        <v>58</v>
      </c>
      <c r="D84" s="10">
        <v>5.5999999999999995E-4</v>
      </c>
      <c r="E84" s="10">
        <v>1.41E-2</v>
      </c>
      <c r="F84" s="10">
        <v>0.4496</v>
      </c>
      <c r="G84" s="11">
        <v>3520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3">
        <v>-360</v>
      </c>
      <c r="N84" s="3">
        <v>360</v>
      </c>
    </row>
    <row r="85" spans="1:14">
      <c r="A85" s="7" t="s">
        <v>149</v>
      </c>
      <c r="B85" s="9" t="s">
        <v>57</v>
      </c>
      <c r="C85" s="9" t="s">
        <v>58</v>
      </c>
      <c r="D85" s="10">
        <v>5.5999999999999995E-4</v>
      </c>
      <c r="E85" s="10">
        <v>1.41E-2</v>
      </c>
      <c r="F85" s="10">
        <v>0.4496</v>
      </c>
      <c r="G85" s="11">
        <v>3520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3">
        <v>-360</v>
      </c>
      <c r="N85" s="3">
        <v>360</v>
      </c>
    </row>
    <row r="86" spans="1:14">
      <c r="A86" s="7" t="s">
        <v>150</v>
      </c>
      <c r="B86" s="9" t="s">
        <v>57</v>
      </c>
      <c r="C86" s="9" t="s">
        <v>56</v>
      </c>
      <c r="D86" s="10">
        <v>8.4000000000000003E-4</v>
      </c>
      <c r="E86" s="10">
        <v>7.0000000000000001E-3</v>
      </c>
      <c r="F86" s="10">
        <v>0.77590000000000003</v>
      </c>
      <c r="G86" s="11">
        <v>2216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3">
        <v>-360</v>
      </c>
      <c r="N86" s="3">
        <v>360</v>
      </c>
    </row>
    <row r="87" spans="1:14">
      <c r="A87" s="7" t="s">
        <v>151</v>
      </c>
      <c r="B87" s="9" t="s">
        <v>57</v>
      </c>
      <c r="C87" s="9" t="s">
        <v>56</v>
      </c>
      <c r="D87" s="10">
        <v>8.4000000000000003E-4</v>
      </c>
      <c r="E87" s="10">
        <v>7.0000000000000001E-3</v>
      </c>
      <c r="F87" s="10">
        <v>0.77590000000000003</v>
      </c>
      <c r="G87" s="11">
        <v>2216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3">
        <v>-360</v>
      </c>
      <c r="N87" s="3">
        <v>360</v>
      </c>
    </row>
    <row r="88" spans="1:14">
      <c r="A88" s="7" t="s">
        <v>152</v>
      </c>
      <c r="B88" s="9" t="s">
        <v>58</v>
      </c>
      <c r="C88" s="9" t="s">
        <v>62</v>
      </c>
      <c r="D88" s="10">
        <v>1E-3</v>
      </c>
      <c r="E88" s="10">
        <v>1.072E-2</v>
      </c>
      <c r="F88" s="10">
        <v>0.45729999999999998</v>
      </c>
      <c r="G88" s="11">
        <v>1768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3">
        <v>-360</v>
      </c>
      <c r="N88" s="3">
        <v>360</v>
      </c>
    </row>
    <row r="89" spans="1:14" s="7" customFormat="1">
      <c r="A89" s="7" t="s">
        <v>153</v>
      </c>
      <c r="B89" s="9" t="s">
        <v>58</v>
      </c>
      <c r="C89" s="9" t="s">
        <v>62</v>
      </c>
      <c r="D89" s="10">
        <v>1E-3</v>
      </c>
      <c r="E89" s="10">
        <v>1.072E-2</v>
      </c>
      <c r="F89" s="10">
        <v>0.45729999999999998</v>
      </c>
      <c r="G89" s="11">
        <v>1768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3">
        <v>-360</v>
      </c>
      <c r="N89" s="3">
        <v>360</v>
      </c>
    </row>
    <row r="90" spans="1:14">
      <c r="A90" s="7" t="s">
        <v>154</v>
      </c>
      <c r="B90" s="9" t="s">
        <v>58</v>
      </c>
      <c r="C90" s="9" t="s">
        <v>59</v>
      </c>
      <c r="D90" s="10">
        <v>1.2999999999999999E-3</v>
      </c>
      <c r="E90" s="10">
        <v>2.3E-2</v>
      </c>
      <c r="F90" s="10">
        <v>0.17580000000000001</v>
      </c>
      <c r="G90" s="11">
        <v>1112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3">
        <v>-360</v>
      </c>
      <c r="N90" s="3">
        <v>360</v>
      </c>
    </row>
    <row r="91" spans="1:14">
      <c r="A91" s="7" t="s">
        <v>155</v>
      </c>
      <c r="B91" s="9" t="s">
        <v>58</v>
      </c>
      <c r="C91" s="9" t="s">
        <v>59</v>
      </c>
      <c r="D91" s="10">
        <v>1.2999999999999999E-3</v>
      </c>
      <c r="E91" s="10">
        <v>2.3E-2</v>
      </c>
      <c r="F91" s="10">
        <v>0.17580000000000001</v>
      </c>
      <c r="G91" s="11">
        <v>1112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3">
        <v>-360</v>
      </c>
      <c r="N91" s="3">
        <v>360</v>
      </c>
    </row>
    <row r="92" spans="1:14">
      <c r="A92" s="7" t="s">
        <v>156</v>
      </c>
      <c r="B92" s="9" t="s">
        <v>59</v>
      </c>
      <c r="C92" s="9" t="s">
        <v>60</v>
      </c>
      <c r="D92" s="10">
        <v>1.6000000000000001E-4</v>
      </c>
      <c r="E92" s="10">
        <v>1.72E-3</v>
      </c>
      <c r="F92" s="10">
        <v>0.3992</v>
      </c>
      <c r="G92" s="11">
        <v>5517.25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3">
        <v>-360</v>
      </c>
      <c r="N92" s="3">
        <v>360</v>
      </c>
    </row>
    <row r="93" spans="1:14">
      <c r="A93" s="7" t="s">
        <v>157</v>
      </c>
      <c r="B93" s="9" t="s">
        <v>59</v>
      </c>
      <c r="C93" s="9" t="s">
        <v>60</v>
      </c>
      <c r="D93" s="10">
        <v>1.6000000000000001E-4</v>
      </c>
      <c r="E93" s="10">
        <v>1.72E-3</v>
      </c>
      <c r="F93" s="10">
        <v>0.3992</v>
      </c>
      <c r="G93" s="11">
        <v>5517.25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3">
        <v>-360</v>
      </c>
      <c r="N93" s="3">
        <v>360</v>
      </c>
    </row>
    <row r="94" spans="1:14">
      <c r="A94" s="7" t="s">
        <v>158</v>
      </c>
      <c r="B94" s="9" t="s">
        <v>61</v>
      </c>
      <c r="C94" s="9" t="s">
        <v>60</v>
      </c>
      <c r="D94" s="10">
        <v>1.6000000000000001E-4</v>
      </c>
      <c r="E94" s="10">
        <v>1.72E-3</v>
      </c>
      <c r="F94" s="10">
        <v>0.3992</v>
      </c>
      <c r="G94" s="11">
        <v>5517.25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3">
        <v>-360</v>
      </c>
      <c r="N94" s="3">
        <v>360</v>
      </c>
    </row>
    <row r="95" spans="1:14">
      <c r="A95" s="7" t="s">
        <v>159</v>
      </c>
      <c r="B95" s="9" t="s">
        <v>61</v>
      </c>
      <c r="C95" s="9" t="s">
        <v>60</v>
      </c>
      <c r="D95" s="10">
        <v>1.6000000000000001E-4</v>
      </c>
      <c r="E95" s="10">
        <v>1.72E-3</v>
      </c>
      <c r="F95" s="10">
        <v>0.3992</v>
      </c>
      <c r="G95" s="11">
        <v>5517.25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3">
        <v>-360</v>
      </c>
      <c r="N95" s="3">
        <v>360</v>
      </c>
    </row>
    <row r="96" spans="1:14">
      <c r="A96" s="7" t="s">
        <v>160</v>
      </c>
      <c r="B96" s="9" t="s">
        <v>62</v>
      </c>
      <c r="C96" s="9" t="s">
        <v>61</v>
      </c>
      <c r="D96" s="10">
        <v>2.0000000000000001E-4</v>
      </c>
      <c r="E96" s="10">
        <v>5.7000000000000002E-3</v>
      </c>
      <c r="F96" s="10">
        <v>0.53200000000000003</v>
      </c>
      <c r="G96" s="11">
        <v>5220.6499999999996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3">
        <v>-360</v>
      </c>
      <c r="N96" s="3">
        <v>360</v>
      </c>
    </row>
    <row r="97" spans="1:14">
      <c r="A97" s="7" t="s">
        <v>161</v>
      </c>
      <c r="B97" s="9" t="s">
        <v>62</v>
      </c>
      <c r="C97" s="9" t="s">
        <v>61</v>
      </c>
      <c r="D97" s="10">
        <v>2.0000000000000001E-4</v>
      </c>
      <c r="E97" s="10">
        <v>5.7000000000000002E-3</v>
      </c>
      <c r="F97" s="10">
        <v>0.53200000000000003</v>
      </c>
      <c r="G97" s="11">
        <v>5220.6499999999996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3">
        <v>-360</v>
      </c>
      <c r="N97" s="3">
        <v>360</v>
      </c>
    </row>
    <row r="98" spans="1:14">
      <c r="A98" s="7" t="s">
        <v>162</v>
      </c>
      <c r="B98" s="9" t="s">
        <v>64</v>
      </c>
      <c r="C98" s="9" t="s">
        <v>62</v>
      </c>
      <c r="D98" s="10">
        <v>4.8999999999999998E-4</v>
      </c>
      <c r="E98" s="10">
        <v>7.0000000000000001E-3</v>
      </c>
      <c r="F98" s="10">
        <v>0.1943</v>
      </c>
      <c r="G98" s="11">
        <v>2224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3">
        <v>-360</v>
      </c>
      <c r="N98" s="3">
        <v>360</v>
      </c>
    </row>
    <row r="99" spans="1:14">
      <c r="A99" s="7" t="s">
        <v>163</v>
      </c>
      <c r="B99" s="9" t="s">
        <v>64</v>
      </c>
      <c r="C99" s="9" t="s">
        <v>62</v>
      </c>
      <c r="D99" s="10">
        <v>8.4000000000000003E-4</v>
      </c>
      <c r="E99" s="10">
        <v>7.0000000000000001E-3</v>
      </c>
      <c r="F99" s="10">
        <v>0.77590000000000003</v>
      </c>
      <c r="G99" s="11">
        <v>2224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3">
        <v>-360</v>
      </c>
      <c r="N99" s="3">
        <v>360</v>
      </c>
    </row>
    <row r="100" spans="1:14">
      <c r="A100" s="7" t="s">
        <v>164</v>
      </c>
      <c r="B100" s="9" t="s">
        <v>38</v>
      </c>
      <c r="C100" s="9" t="s">
        <v>39</v>
      </c>
      <c r="D100" s="10">
        <v>3.0000000000000001E-3</v>
      </c>
      <c r="E100" s="10">
        <v>0.2</v>
      </c>
      <c r="F100" s="10">
        <v>0.29389999999999999</v>
      </c>
      <c r="G100" s="11">
        <v>895.8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3">
        <v>-360</v>
      </c>
      <c r="N100" s="3">
        <v>360</v>
      </c>
    </row>
    <row r="101" spans="1:14">
      <c r="A101" s="7" t="s">
        <v>407</v>
      </c>
      <c r="B101" s="9" t="s">
        <v>38</v>
      </c>
      <c r="C101" s="9" t="s">
        <v>39</v>
      </c>
      <c r="D101" s="10">
        <v>3.0000000000000001E-3</v>
      </c>
      <c r="E101" s="10">
        <v>0.2</v>
      </c>
      <c r="F101" s="10">
        <v>0.29389999999999999</v>
      </c>
      <c r="G101" s="11">
        <v>895.8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3">
        <v>-360</v>
      </c>
      <c r="N101" s="3">
        <v>360</v>
      </c>
    </row>
    <row r="102" spans="1:14">
      <c r="A102" s="7" t="s">
        <v>408</v>
      </c>
      <c r="B102" s="9" t="s">
        <v>38</v>
      </c>
      <c r="C102" s="9" t="s">
        <v>37</v>
      </c>
      <c r="D102" s="10">
        <v>1.2999999999999999E-3</v>
      </c>
      <c r="E102" s="10">
        <v>2.3E-2</v>
      </c>
      <c r="F102" s="10">
        <v>0.14960000000000001</v>
      </c>
      <c r="G102" s="11">
        <v>1467.5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3">
        <v>-360</v>
      </c>
      <c r="N102" s="3">
        <v>360</v>
      </c>
    </row>
    <row r="103" spans="1:14" s="33" customFormat="1">
      <c r="A103" s="33" t="s">
        <v>412</v>
      </c>
      <c r="B103" s="34" t="s">
        <v>410</v>
      </c>
      <c r="C103" s="39" t="s">
        <v>57</v>
      </c>
      <c r="D103" s="35">
        <v>5.2999999999999998E-4</v>
      </c>
      <c r="E103" s="35">
        <v>8.3499999999999998E-3</v>
      </c>
      <c r="F103" s="35">
        <v>5.3730000000000002</v>
      </c>
      <c r="G103" s="37">
        <v>4840</v>
      </c>
      <c r="H103" s="45">
        <v>0</v>
      </c>
      <c r="I103" s="45">
        <v>0</v>
      </c>
      <c r="J103" s="45">
        <v>0</v>
      </c>
      <c r="K103" s="45">
        <v>0</v>
      </c>
      <c r="L103" s="45">
        <v>0</v>
      </c>
      <c r="M103" s="36">
        <v>-360</v>
      </c>
      <c r="N103" s="36">
        <v>360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6CCE-AD02-46F9-8773-DC93A6DACF42}">
  <dimension ref="A1:Y134"/>
  <sheetViews>
    <sheetView tabSelected="1" workbookViewId="0">
      <selection activeCell="I28" sqref="I28"/>
    </sheetView>
  </sheetViews>
  <sheetFormatPr defaultColWidth="8.88671875" defaultRowHeight="14.4"/>
  <cols>
    <col min="1" max="1" width="17.33203125" style="7" customWidth="1"/>
    <col min="2" max="2" width="8.88671875" style="7"/>
    <col min="3" max="6" width="8.88671875" style="22"/>
    <col min="7" max="22" width="8.88671875" style="7"/>
    <col min="23" max="23" width="16.88671875" style="7" customWidth="1"/>
    <col min="24" max="16384" width="8.88671875" style="7"/>
  </cols>
  <sheetData>
    <row r="1" spans="1:23">
      <c r="A1" s="1" t="s">
        <v>233</v>
      </c>
      <c r="B1" s="1" t="s">
        <v>194</v>
      </c>
      <c r="C1" s="18" t="s">
        <v>283</v>
      </c>
      <c r="D1" s="18" t="s">
        <v>24</v>
      </c>
      <c r="E1" s="18" t="s">
        <v>25</v>
      </c>
      <c r="F1" s="18" t="s">
        <v>387</v>
      </c>
      <c r="G1" s="1" t="s">
        <v>389</v>
      </c>
      <c r="H1" s="1" t="s">
        <v>400</v>
      </c>
      <c r="I1" s="1" t="s">
        <v>399</v>
      </c>
      <c r="J1" s="1" t="s">
        <v>403</v>
      </c>
      <c r="K1" s="1" t="s">
        <v>404</v>
      </c>
      <c r="L1" s="1" t="s">
        <v>402</v>
      </c>
      <c r="M1" s="1" t="s">
        <v>401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6" t="s">
        <v>207</v>
      </c>
    </row>
    <row r="2" spans="1:23">
      <c r="A2" s="7" t="s">
        <v>36</v>
      </c>
      <c r="B2" s="4" t="s">
        <v>195</v>
      </c>
      <c r="C2" s="19" t="s">
        <v>360</v>
      </c>
      <c r="D2" s="20">
        <v>110</v>
      </c>
      <c r="E2" s="20">
        <v>0</v>
      </c>
      <c r="F2" s="20">
        <v>0.6</v>
      </c>
      <c r="G2" s="2">
        <v>44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1</v>
      </c>
      <c r="V2" s="2">
        <v>0</v>
      </c>
      <c r="W2" s="5" t="s">
        <v>388</v>
      </c>
    </row>
    <row r="3" spans="1:23">
      <c r="A3" s="7" t="s">
        <v>36</v>
      </c>
      <c r="B3" s="4" t="s">
        <v>196</v>
      </c>
      <c r="C3" s="19" t="s">
        <v>359</v>
      </c>
      <c r="D3" s="20">
        <v>2581</v>
      </c>
      <c r="E3" s="20">
        <v>0</v>
      </c>
      <c r="F3" s="20">
        <v>0.4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1</v>
      </c>
      <c r="V3" s="2">
        <v>0</v>
      </c>
      <c r="W3" s="5" t="s">
        <v>388</v>
      </c>
    </row>
    <row r="4" spans="1:23">
      <c r="A4" s="7" t="s">
        <v>37</v>
      </c>
      <c r="B4" s="4" t="s">
        <v>197</v>
      </c>
      <c r="C4" s="19" t="s">
        <v>360</v>
      </c>
      <c r="D4" s="20">
        <v>10</v>
      </c>
      <c r="E4" s="20">
        <v>0</v>
      </c>
      <c r="F4" s="20">
        <v>0.6</v>
      </c>
      <c r="G4" s="2">
        <v>44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1</v>
      </c>
      <c r="U4" s="2">
        <v>1</v>
      </c>
      <c r="V4" s="2">
        <v>0</v>
      </c>
      <c r="W4" s="5" t="s">
        <v>388</v>
      </c>
    </row>
    <row r="5" spans="1:23">
      <c r="A5" s="7" t="s">
        <v>37</v>
      </c>
      <c r="B5" s="4" t="s">
        <v>198</v>
      </c>
      <c r="C5" s="19" t="s">
        <v>359</v>
      </c>
      <c r="D5" s="20">
        <v>76</v>
      </c>
      <c r="E5" s="20">
        <v>0</v>
      </c>
      <c r="F5" s="20">
        <v>0.4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1</v>
      </c>
      <c r="V5" s="2">
        <v>0</v>
      </c>
      <c r="W5" s="5" t="s">
        <v>388</v>
      </c>
    </row>
    <row r="6" spans="1:23">
      <c r="A6" s="7" t="s">
        <v>37</v>
      </c>
      <c r="B6" s="4" t="s">
        <v>199</v>
      </c>
      <c r="C6" s="19" t="s">
        <v>287</v>
      </c>
      <c r="D6" s="20">
        <v>500</v>
      </c>
      <c r="E6" s="20">
        <f>D6/2</f>
        <v>250</v>
      </c>
      <c r="F6" s="20">
        <v>1</v>
      </c>
      <c r="G6" s="2">
        <v>90</v>
      </c>
      <c r="H6" s="2">
        <v>10</v>
      </c>
      <c r="I6" s="2">
        <v>0</v>
      </c>
      <c r="J6" s="2">
        <v>90</v>
      </c>
      <c r="K6" s="2">
        <v>0</v>
      </c>
      <c r="L6" s="2">
        <f>60*D6</f>
        <v>30000</v>
      </c>
      <c r="M6" s="2">
        <v>0</v>
      </c>
      <c r="N6" s="2">
        <v>250</v>
      </c>
      <c r="O6" s="2">
        <v>250</v>
      </c>
      <c r="P6" s="2">
        <v>500</v>
      </c>
      <c r="Q6" s="2">
        <v>500</v>
      </c>
      <c r="R6" s="2">
        <v>4</v>
      </c>
      <c r="S6" s="2">
        <v>4</v>
      </c>
      <c r="T6" s="2">
        <v>1</v>
      </c>
      <c r="U6" s="2">
        <v>4</v>
      </c>
      <c r="V6" s="2">
        <v>0</v>
      </c>
      <c r="W6" s="5" t="s">
        <v>388</v>
      </c>
    </row>
    <row r="7" spans="1:23">
      <c r="A7" s="7" t="s">
        <v>37</v>
      </c>
      <c r="B7" s="4" t="s">
        <v>200</v>
      </c>
      <c r="C7" s="19" t="s">
        <v>287</v>
      </c>
      <c r="D7" s="20">
        <v>501</v>
      </c>
      <c r="E7" s="20">
        <f>D7/2</f>
        <v>250.5</v>
      </c>
      <c r="F7" s="20">
        <v>1</v>
      </c>
      <c r="G7" s="2">
        <v>90</v>
      </c>
      <c r="H7" s="2">
        <v>10</v>
      </c>
      <c r="I7" s="2">
        <v>0</v>
      </c>
      <c r="J7" s="2">
        <v>90</v>
      </c>
      <c r="K7" s="2">
        <v>0</v>
      </c>
      <c r="L7" s="2">
        <f>60*D7</f>
        <v>30060</v>
      </c>
      <c r="M7" s="2">
        <v>0</v>
      </c>
      <c r="N7" s="2">
        <v>250</v>
      </c>
      <c r="O7" s="2">
        <v>250</v>
      </c>
      <c r="P7" s="2">
        <v>500</v>
      </c>
      <c r="Q7" s="2">
        <v>500</v>
      </c>
      <c r="R7" s="2">
        <v>4</v>
      </c>
      <c r="S7" s="2">
        <v>4</v>
      </c>
      <c r="T7" s="2">
        <v>1</v>
      </c>
      <c r="U7" s="2">
        <v>4</v>
      </c>
      <c r="V7" s="2">
        <v>0</v>
      </c>
      <c r="W7" s="5" t="s">
        <v>388</v>
      </c>
    </row>
    <row r="8" spans="1:23">
      <c r="A8" s="7" t="s">
        <v>38</v>
      </c>
      <c r="B8" s="4" t="s">
        <v>201</v>
      </c>
      <c r="C8" s="19" t="s">
        <v>359</v>
      </c>
      <c r="D8" s="20">
        <v>425</v>
      </c>
      <c r="E8" s="20">
        <v>0</v>
      </c>
      <c r="F8" s="20">
        <v>0.4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1</v>
      </c>
      <c r="V8" s="2">
        <v>0</v>
      </c>
      <c r="W8" s="5" t="s">
        <v>388</v>
      </c>
    </row>
    <row r="9" spans="1:23">
      <c r="A9" s="7" t="s">
        <v>39</v>
      </c>
      <c r="B9" s="4" t="s">
        <v>202</v>
      </c>
      <c r="C9" s="19" t="s">
        <v>360</v>
      </c>
      <c r="D9" s="20">
        <v>685</v>
      </c>
      <c r="E9" s="20">
        <v>0</v>
      </c>
      <c r="F9" s="20">
        <v>0.6</v>
      </c>
      <c r="G9" s="2">
        <v>44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1</v>
      </c>
      <c r="V9" s="2">
        <v>0</v>
      </c>
      <c r="W9" s="5" t="s">
        <v>388</v>
      </c>
    </row>
    <row r="10" spans="1:23">
      <c r="A10" s="7" t="s">
        <v>40</v>
      </c>
      <c r="B10" s="4" t="s">
        <v>203</v>
      </c>
      <c r="C10" s="19" t="s">
        <v>359</v>
      </c>
      <c r="D10" s="20">
        <v>195</v>
      </c>
      <c r="E10" s="20">
        <v>0</v>
      </c>
      <c r="F10" s="20">
        <v>0.4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1</v>
      </c>
      <c r="V10" s="2">
        <v>0</v>
      </c>
      <c r="W10" s="5" t="s">
        <v>388</v>
      </c>
    </row>
    <row r="11" spans="1:23">
      <c r="A11" s="7" t="s">
        <v>40</v>
      </c>
      <c r="B11" s="4" t="s">
        <v>204</v>
      </c>
      <c r="C11" s="19" t="s">
        <v>360</v>
      </c>
      <c r="D11" s="20">
        <v>339</v>
      </c>
      <c r="E11" s="20">
        <v>0</v>
      </c>
      <c r="F11" s="20">
        <v>0.6</v>
      </c>
      <c r="G11" s="2">
        <v>44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</v>
      </c>
      <c r="U11" s="2">
        <v>1</v>
      </c>
      <c r="V11" s="2">
        <v>0</v>
      </c>
      <c r="W11" s="5" t="s">
        <v>388</v>
      </c>
    </row>
    <row r="12" spans="1:23">
      <c r="A12" s="7" t="s">
        <v>40</v>
      </c>
      <c r="B12" s="4" t="s">
        <v>205</v>
      </c>
      <c r="C12" s="19" t="s">
        <v>293</v>
      </c>
      <c r="D12" s="20">
        <v>495</v>
      </c>
      <c r="E12" s="20">
        <v>0</v>
      </c>
      <c r="F12" s="20">
        <v>0.75</v>
      </c>
      <c r="G12" s="2">
        <v>10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1</v>
      </c>
      <c r="V12" s="2">
        <v>0</v>
      </c>
      <c r="W12" s="5" t="s">
        <v>388</v>
      </c>
    </row>
    <row r="13" spans="1:23">
      <c r="A13" s="7" t="s">
        <v>41</v>
      </c>
      <c r="B13" s="4" t="s">
        <v>206</v>
      </c>
      <c r="C13" s="19" t="s">
        <v>360</v>
      </c>
      <c r="D13" s="20">
        <v>416</v>
      </c>
      <c r="E13" s="20">
        <v>0</v>
      </c>
      <c r="F13" s="20">
        <v>0.6</v>
      </c>
      <c r="G13" s="2">
        <v>44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</v>
      </c>
      <c r="U13" s="2">
        <v>1</v>
      </c>
      <c r="V13" s="2">
        <v>0</v>
      </c>
      <c r="W13" s="5" t="s">
        <v>388</v>
      </c>
    </row>
    <row r="14" spans="1:23">
      <c r="A14" s="7" t="s">
        <v>42</v>
      </c>
      <c r="B14" s="4" t="s">
        <v>266</v>
      </c>
      <c r="C14" s="19" t="s">
        <v>293</v>
      </c>
      <c r="D14" s="20">
        <v>607</v>
      </c>
      <c r="E14" s="20">
        <v>0</v>
      </c>
      <c r="F14" s="20">
        <v>0.75</v>
      </c>
      <c r="G14" s="2">
        <v>10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1</v>
      </c>
      <c r="V14" s="2">
        <v>0</v>
      </c>
      <c r="W14" s="5" t="s">
        <v>388</v>
      </c>
    </row>
    <row r="15" spans="1:23">
      <c r="A15" s="7" t="s">
        <v>44</v>
      </c>
      <c r="B15" s="4" t="s">
        <v>267</v>
      </c>
      <c r="C15" s="19" t="s">
        <v>360</v>
      </c>
      <c r="D15" s="20">
        <v>405</v>
      </c>
      <c r="E15" s="20">
        <v>0</v>
      </c>
      <c r="F15" s="20">
        <v>0.6</v>
      </c>
      <c r="G15" s="2">
        <v>44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1</v>
      </c>
      <c r="V15" s="2">
        <v>0</v>
      </c>
      <c r="W15" s="5" t="s">
        <v>388</v>
      </c>
    </row>
    <row r="16" spans="1:23">
      <c r="A16" s="7" t="s">
        <v>44</v>
      </c>
      <c r="B16" s="4" t="s">
        <v>268</v>
      </c>
      <c r="C16" s="19" t="s">
        <v>359</v>
      </c>
      <c r="D16" s="20">
        <v>11</v>
      </c>
      <c r="E16" s="20">
        <v>0</v>
      </c>
      <c r="F16" s="20">
        <v>0.4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</v>
      </c>
      <c r="U16" s="2">
        <v>1</v>
      </c>
      <c r="V16" s="2">
        <v>0</v>
      </c>
      <c r="W16" s="5" t="s">
        <v>388</v>
      </c>
    </row>
    <row r="17" spans="1:25">
      <c r="A17" s="7" t="s">
        <v>44</v>
      </c>
      <c r="B17" s="4" t="s">
        <v>269</v>
      </c>
      <c r="C17" s="19" t="s">
        <v>287</v>
      </c>
      <c r="D17" s="20">
        <v>153</v>
      </c>
      <c r="E17" s="20">
        <f>D17/2</f>
        <v>76.5</v>
      </c>
      <c r="F17" s="20">
        <v>1</v>
      </c>
      <c r="G17" s="2">
        <v>90</v>
      </c>
      <c r="H17" s="2">
        <v>10</v>
      </c>
      <c r="I17" s="2">
        <v>0</v>
      </c>
      <c r="J17" s="2">
        <v>90</v>
      </c>
      <c r="K17" s="2">
        <v>0</v>
      </c>
      <c r="L17" s="2">
        <f>60*D17</f>
        <v>9180</v>
      </c>
      <c r="M17" s="2">
        <v>0</v>
      </c>
      <c r="N17" s="2">
        <v>250</v>
      </c>
      <c r="O17" s="2">
        <v>250</v>
      </c>
      <c r="P17" s="2">
        <v>500</v>
      </c>
      <c r="Q17" s="2">
        <v>500</v>
      </c>
      <c r="R17" s="2">
        <v>4</v>
      </c>
      <c r="S17" s="2">
        <v>4</v>
      </c>
      <c r="T17" s="2">
        <v>1</v>
      </c>
      <c r="U17" s="2">
        <v>4</v>
      </c>
      <c r="V17" s="2">
        <v>0</v>
      </c>
      <c r="W17" s="5" t="s">
        <v>388</v>
      </c>
    </row>
    <row r="18" spans="1:25">
      <c r="A18" s="7" t="s">
        <v>45</v>
      </c>
      <c r="B18" s="4" t="s">
        <v>270</v>
      </c>
      <c r="C18" s="19" t="s">
        <v>360</v>
      </c>
      <c r="D18" s="20">
        <v>456</v>
      </c>
      <c r="E18" s="20">
        <v>0</v>
      </c>
      <c r="F18" s="20">
        <v>0.6</v>
      </c>
      <c r="G18" s="2">
        <v>44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</v>
      </c>
      <c r="U18" s="2">
        <v>1</v>
      </c>
      <c r="V18" s="2">
        <v>0</v>
      </c>
      <c r="W18" s="5" t="s">
        <v>388</v>
      </c>
    </row>
    <row r="19" spans="1:25">
      <c r="A19" s="7" t="s">
        <v>45</v>
      </c>
      <c r="B19" s="4" t="s">
        <v>271</v>
      </c>
      <c r="C19" s="19" t="s">
        <v>359</v>
      </c>
      <c r="D19" s="20">
        <v>46</v>
      </c>
      <c r="E19" s="20">
        <v>0</v>
      </c>
      <c r="F19" s="20">
        <v>0.4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1</v>
      </c>
      <c r="V19" s="2">
        <v>0</v>
      </c>
      <c r="W19" s="5" t="s">
        <v>388</v>
      </c>
    </row>
    <row r="20" spans="1:25">
      <c r="A20" s="7" t="s">
        <v>45</v>
      </c>
      <c r="B20" s="4" t="s">
        <v>272</v>
      </c>
      <c r="C20" s="19" t="s">
        <v>293</v>
      </c>
      <c r="D20" s="20">
        <v>605</v>
      </c>
      <c r="E20" s="20">
        <v>0</v>
      </c>
      <c r="F20" s="20">
        <v>0.75</v>
      </c>
      <c r="G20" s="2">
        <v>10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1</v>
      </c>
      <c r="U20" s="2">
        <v>1</v>
      </c>
      <c r="V20" s="2">
        <v>0</v>
      </c>
      <c r="W20" s="5" t="s">
        <v>388</v>
      </c>
    </row>
    <row r="21" spans="1:25">
      <c r="A21" s="7" t="s">
        <v>45</v>
      </c>
      <c r="B21" s="4" t="s">
        <v>273</v>
      </c>
      <c r="C21" s="19" t="s">
        <v>287</v>
      </c>
      <c r="D21" s="20">
        <v>105</v>
      </c>
      <c r="E21" s="20">
        <f>D21/2</f>
        <v>52.5</v>
      </c>
      <c r="F21" s="20">
        <v>1</v>
      </c>
      <c r="G21" s="2">
        <v>90</v>
      </c>
      <c r="H21" s="2">
        <v>10</v>
      </c>
      <c r="I21" s="2">
        <v>0</v>
      </c>
      <c r="J21" s="2">
        <v>90</v>
      </c>
      <c r="K21" s="2">
        <v>0</v>
      </c>
      <c r="L21" s="2">
        <f>60*D21</f>
        <v>6300</v>
      </c>
      <c r="M21" s="2">
        <v>0</v>
      </c>
      <c r="N21" s="2">
        <v>250</v>
      </c>
      <c r="O21" s="2">
        <v>250</v>
      </c>
      <c r="P21" s="2">
        <v>500</v>
      </c>
      <c r="Q21" s="2">
        <v>500</v>
      </c>
      <c r="R21" s="2">
        <v>4</v>
      </c>
      <c r="S21" s="2">
        <v>4</v>
      </c>
      <c r="T21" s="2">
        <v>1</v>
      </c>
      <c r="U21" s="2">
        <v>4</v>
      </c>
      <c r="V21" s="2">
        <v>0</v>
      </c>
      <c r="W21" s="5" t="s">
        <v>388</v>
      </c>
      <c r="Y21" s="24"/>
    </row>
    <row r="22" spans="1:25">
      <c r="A22" s="7" t="s">
        <v>46</v>
      </c>
      <c r="B22" s="4" t="s">
        <v>274</v>
      </c>
      <c r="C22" s="19" t="s">
        <v>360</v>
      </c>
      <c r="D22" s="20">
        <v>84</v>
      </c>
      <c r="E22" s="20">
        <v>0</v>
      </c>
      <c r="F22" s="20">
        <v>0.6</v>
      </c>
      <c r="G22" s="2">
        <v>44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>
        <v>1</v>
      </c>
      <c r="V22" s="2">
        <v>0</v>
      </c>
      <c r="W22" s="5" t="s">
        <v>388</v>
      </c>
      <c r="Y22" s="24"/>
    </row>
    <row r="23" spans="1:25">
      <c r="A23" s="7" t="s">
        <v>46</v>
      </c>
      <c r="B23" s="4" t="s">
        <v>275</v>
      </c>
      <c r="C23" s="19" t="s">
        <v>359</v>
      </c>
      <c r="D23" s="20">
        <v>59</v>
      </c>
      <c r="E23" s="20">
        <v>0</v>
      </c>
      <c r="F23" s="20">
        <v>0.4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2">
        <v>1</v>
      </c>
      <c r="V23" s="2">
        <v>0</v>
      </c>
      <c r="W23" s="5" t="s">
        <v>388</v>
      </c>
      <c r="Y23" s="24"/>
    </row>
    <row r="24" spans="1:25">
      <c r="A24" s="7" t="s">
        <v>46</v>
      </c>
      <c r="B24" s="4" t="s">
        <v>276</v>
      </c>
      <c r="C24" s="19" t="s">
        <v>293</v>
      </c>
      <c r="D24" s="20">
        <v>1222</v>
      </c>
      <c r="E24" s="20">
        <v>0</v>
      </c>
      <c r="F24" s="20">
        <v>0.75</v>
      </c>
      <c r="G24" s="2">
        <v>10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1</v>
      </c>
      <c r="V24" s="2">
        <v>0</v>
      </c>
      <c r="W24" s="5" t="s">
        <v>388</v>
      </c>
    </row>
    <row r="25" spans="1:25">
      <c r="A25" s="7" t="s">
        <v>46</v>
      </c>
      <c r="B25" s="4" t="s">
        <v>277</v>
      </c>
      <c r="C25" s="19" t="s">
        <v>287</v>
      </c>
      <c r="D25" s="20">
        <v>500</v>
      </c>
      <c r="E25" s="20">
        <f t="shared" ref="E25:E26" si="0">D25/2</f>
        <v>250</v>
      </c>
      <c r="F25" s="20">
        <v>1</v>
      </c>
      <c r="G25" s="2">
        <v>90</v>
      </c>
      <c r="H25" s="2">
        <v>10</v>
      </c>
      <c r="I25" s="2">
        <v>0</v>
      </c>
      <c r="J25" s="2">
        <v>90</v>
      </c>
      <c r="K25" s="2">
        <v>0</v>
      </c>
      <c r="L25" s="2">
        <f t="shared" ref="L25:L26" si="1">60*D25</f>
        <v>30000</v>
      </c>
      <c r="M25" s="2">
        <v>0</v>
      </c>
      <c r="N25" s="2">
        <v>250</v>
      </c>
      <c r="O25" s="2">
        <v>250</v>
      </c>
      <c r="P25" s="2">
        <v>500</v>
      </c>
      <c r="Q25" s="2">
        <v>500</v>
      </c>
      <c r="R25" s="2">
        <v>4</v>
      </c>
      <c r="S25" s="2">
        <v>4</v>
      </c>
      <c r="T25" s="2">
        <v>1</v>
      </c>
      <c r="U25" s="2">
        <v>4</v>
      </c>
      <c r="V25" s="2">
        <v>0</v>
      </c>
      <c r="W25" s="5" t="s">
        <v>388</v>
      </c>
      <c r="Y25" s="25"/>
    </row>
    <row r="26" spans="1:25">
      <c r="A26" s="7" t="s">
        <v>46</v>
      </c>
      <c r="B26" s="4" t="s">
        <v>278</v>
      </c>
      <c r="C26" s="19" t="s">
        <v>287</v>
      </c>
      <c r="D26" s="20">
        <v>275</v>
      </c>
      <c r="E26" s="20">
        <f t="shared" si="0"/>
        <v>137.5</v>
      </c>
      <c r="F26" s="20">
        <v>1</v>
      </c>
      <c r="G26" s="2">
        <v>90</v>
      </c>
      <c r="H26" s="2">
        <v>10</v>
      </c>
      <c r="I26" s="2">
        <v>0</v>
      </c>
      <c r="J26" s="2">
        <v>90</v>
      </c>
      <c r="K26" s="2">
        <v>0</v>
      </c>
      <c r="L26" s="2">
        <f t="shared" si="1"/>
        <v>16500</v>
      </c>
      <c r="M26" s="2">
        <v>0</v>
      </c>
      <c r="N26" s="2">
        <v>250</v>
      </c>
      <c r="O26" s="2">
        <v>250</v>
      </c>
      <c r="P26" s="2">
        <v>500</v>
      </c>
      <c r="Q26" s="2">
        <v>500</v>
      </c>
      <c r="R26" s="2">
        <v>4</v>
      </c>
      <c r="S26" s="2">
        <v>4</v>
      </c>
      <c r="T26" s="2">
        <v>1</v>
      </c>
      <c r="U26" s="2">
        <v>4</v>
      </c>
      <c r="V26" s="2">
        <v>0</v>
      </c>
      <c r="W26" s="5" t="s">
        <v>388</v>
      </c>
      <c r="Y26" s="24"/>
    </row>
    <row r="27" spans="1:25">
      <c r="A27" s="7" t="s">
        <v>47</v>
      </c>
      <c r="B27" s="4" t="s">
        <v>279</v>
      </c>
      <c r="C27" s="19" t="s">
        <v>359</v>
      </c>
      <c r="D27" s="20">
        <v>416</v>
      </c>
      <c r="E27" s="20">
        <v>0</v>
      </c>
      <c r="F27" s="20">
        <v>0.4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1</v>
      </c>
      <c r="U27" s="2">
        <v>1</v>
      </c>
      <c r="V27" s="2">
        <v>0</v>
      </c>
      <c r="W27" s="5" t="s">
        <v>388</v>
      </c>
      <c r="Y27" s="24"/>
    </row>
    <row r="28" spans="1:25">
      <c r="A28" s="7" t="s">
        <v>47</v>
      </c>
      <c r="B28" s="4" t="s">
        <v>280</v>
      </c>
      <c r="C28" s="21" t="s">
        <v>287</v>
      </c>
      <c r="D28" s="23">
        <v>500</v>
      </c>
      <c r="E28" s="20">
        <f t="shared" ref="E28:E31" si="2">D28/2</f>
        <v>250</v>
      </c>
      <c r="F28" s="20">
        <v>1</v>
      </c>
      <c r="G28" s="2">
        <v>90</v>
      </c>
      <c r="H28" s="2">
        <v>10</v>
      </c>
      <c r="I28" s="2">
        <v>0</v>
      </c>
      <c r="J28" s="2">
        <v>90</v>
      </c>
      <c r="K28" s="2">
        <v>0</v>
      </c>
      <c r="L28" s="2">
        <f t="shared" ref="L28:L31" si="3">60*D28</f>
        <v>30000</v>
      </c>
      <c r="M28" s="2">
        <v>0</v>
      </c>
      <c r="N28" s="2">
        <v>250</v>
      </c>
      <c r="O28" s="2">
        <v>250</v>
      </c>
      <c r="P28" s="2">
        <v>500</v>
      </c>
      <c r="Q28" s="2">
        <v>500</v>
      </c>
      <c r="R28" s="2">
        <v>4</v>
      </c>
      <c r="S28" s="2">
        <v>4</v>
      </c>
      <c r="T28" s="2">
        <v>1</v>
      </c>
      <c r="U28" s="2">
        <v>4</v>
      </c>
      <c r="V28" s="2">
        <v>0</v>
      </c>
      <c r="W28" s="5" t="s">
        <v>388</v>
      </c>
    </row>
    <row r="29" spans="1:25">
      <c r="A29" s="7" t="s">
        <v>47</v>
      </c>
      <c r="B29" s="4" t="s">
        <v>281</v>
      </c>
      <c r="C29" s="21" t="s">
        <v>287</v>
      </c>
      <c r="D29" s="23">
        <v>500</v>
      </c>
      <c r="E29" s="20">
        <f t="shared" si="2"/>
        <v>250</v>
      </c>
      <c r="F29" s="20">
        <v>1</v>
      </c>
      <c r="G29" s="2">
        <v>90</v>
      </c>
      <c r="H29" s="2">
        <v>10</v>
      </c>
      <c r="I29" s="2">
        <v>0</v>
      </c>
      <c r="J29" s="2">
        <v>90</v>
      </c>
      <c r="K29" s="2">
        <v>0</v>
      </c>
      <c r="L29" s="2">
        <f t="shared" si="3"/>
        <v>30000</v>
      </c>
      <c r="M29" s="2">
        <v>0</v>
      </c>
      <c r="N29" s="2">
        <v>250</v>
      </c>
      <c r="O29" s="2">
        <v>250</v>
      </c>
      <c r="P29" s="2">
        <v>500</v>
      </c>
      <c r="Q29" s="2">
        <v>500</v>
      </c>
      <c r="R29" s="2">
        <v>4</v>
      </c>
      <c r="S29" s="2">
        <v>4</v>
      </c>
      <c r="T29" s="2">
        <v>1</v>
      </c>
      <c r="U29" s="2">
        <v>4</v>
      </c>
      <c r="V29" s="2">
        <v>0</v>
      </c>
      <c r="W29" s="5" t="s">
        <v>388</v>
      </c>
    </row>
    <row r="30" spans="1:25">
      <c r="A30" s="7" t="s">
        <v>47</v>
      </c>
      <c r="B30" s="4" t="s">
        <v>282</v>
      </c>
      <c r="C30" s="21" t="s">
        <v>287</v>
      </c>
      <c r="D30" s="23">
        <v>500</v>
      </c>
      <c r="E30" s="20">
        <f t="shared" si="2"/>
        <v>250</v>
      </c>
      <c r="F30" s="20">
        <v>1</v>
      </c>
      <c r="G30" s="2">
        <v>90</v>
      </c>
      <c r="H30" s="2">
        <v>10</v>
      </c>
      <c r="I30" s="2">
        <v>0</v>
      </c>
      <c r="J30" s="2">
        <v>90</v>
      </c>
      <c r="K30" s="2">
        <v>0</v>
      </c>
      <c r="L30" s="2">
        <f t="shared" si="3"/>
        <v>30000</v>
      </c>
      <c r="M30" s="2">
        <v>0</v>
      </c>
      <c r="N30" s="2">
        <v>250</v>
      </c>
      <c r="O30" s="2">
        <v>250</v>
      </c>
      <c r="P30" s="2">
        <v>500</v>
      </c>
      <c r="Q30" s="2">
        <v>500</v>
      </c>
      <c r="R30" s="2">
        <v>4</v>
      </c>
      <c r="S30" s="2">
        <v>4</v>
      </c>
      <c r="T30" s="2">
        <v>1</v>
      </c>
      <c r="U30" s="2">
        <v>4</v>
      </c>
      <c r="V30" s="2">
        <v>0</v>
      </c>
      <c r="W30" s="5" t="s">
        <v>388</v>
      </c>
    </row>
    <row r="31" spans="1:25">
      <c r="A31" s="7" t="s">
        <v>47</v>
      </c>
      <c r="B31" s="4" t="s">
        <v>294</v>
      </c>
      <c r="C31" s="21" t="s">
        <v>287</v>
      </c>
      <c r="D31" s="23">
        <v>108</v>
      </c>
      <c r="E31" s="20">
        <f t="shared" si="2"/>
        <v>54</v>
      </c>
      <c r="F31" s="20">
        <v>1</v>
      </c>
      <c r="G31" s="2">
        <v>90</v>
      </c>
      <c r="H31" s="2">
        <v>10</v>
      </c>
      <c r="I31" s="2">
        <v>0</v>
      </c>
      <c r="J31" s="2">
        <v>90</v>
      </c>
      <c r="K31" s="2">
        <v>0</v>
      </c>
      <c r="L31" s="2">
        <f t="shared" si="3"/>
        <v>6480</v>
      </c>
      <c r="M31" s="2">
        <v>0</v>
      </c>
      <c r="N31" s="2">
        <v>250</v>
      </c>
      <c r="O31" s="2">
        <v>250</v>
      </c>
      <c r="P31" s="2">
        <v>500</v>
      </c>
      <c r="Q31" s="2">
        <v>500</v>
      </c>
      <c r="R31" s="2">
        <v>4</v>
      </c>
      <c r="S31" s="2">
        <v>4</v>
      </c>
      <c r="T31" s="2">
        <v>1</v>
      </c>
      <c r="U31" s="2">
        <v>4</v>
      </c>
      <c r="V31" s="2">
        <v>0</v>
      </c>
      <c r="W31" s="5" t="s">
        <v>388</v>
      </c>
    </row>
    <row r="32" spans="1:25">
      <c r="A32" s="7" t="s">
        <v>48</v>
      </c>
      <c r="B32" s="4" t="s">
        <v>295</v>
      </c>
      <c r="C32" s="21" t="s">
        <v>360</v>
      </c>
      <c r="D32" s="23">
        <v>344</v>
      </c>
      <c r="E32" s="20">
        <v>0</v>
      </c>
      <c r="F32" s="20">
        <v>0.6</v>
      </c>
      <c r="G32" s="2">
        <v>44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1</v>
      </c>
      <c r="V32" s="2">
        <v>0</v>
      </c>
      <c r="W32" s="5" t="s">
        <v>388</v>
      </c>
    </row>
    <row r="33" spans="1:23">
      <c r="A33" s="7" t="s">
        <v>48</v>
      </c>
      <c r="B33" s="4" t="s">
        <v>296</v>
      </c>
      <c r="C33" s="21" t="s">
        <v>359</v>
      </c>
      <c r="D33" s="23">
        <v>179</v>
      </c>
      <c r="E33" s="20">
        <v>0</v>
      </c>
      <c r="F33" s="20">
        <v>0.4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1</v>
      </c>
      <c r="V33" s="2">
        <v>0</v>
      </c>
      <c r="W33" s="5" t="s">
        <v>388</v>
      </c>
    </row>
    <row r="34" spans="1:23">
      <c r="A34" s="7" t="s">
        <v>48</v>
      </c>
      <c r="B34" s="4" t="s">
        <v>297</v>
      </c>
      <c r="C34" s="21" t="s">
        <v>287</v>
      </c>
      <c r="D34" s="23">
        <v>500</v>
      </c>
      <c r="E34" s="20">
        <f t="shared" ref="E34:E36" si="4">D34/2</f>
        <v>250</v>
      </c>
      <c r="F34" s="20">
        <v>1</v>
      </c>
      <c r="G34" s="2">
        <v>90</v>
      </c>
      <c r="H34" s="2">
        <v>10</v>
      </c>
      <c r="I34" s="2">
        <v>0</v>
      </c>
      <c r="J34" s="2">
        <v>90</v>
      </c>
      <c r="K34" s="2">
        <v>0</v>
      </c>
      <c r="L34" s="2">
        <f t="shared" ref="L34:L36" si="5">60*D34</f>
        <v>30000</v>
      </c>
      <c r="M34" s="2">
        <v>0</v>
      </c>
      <c r="N34" s="2">
        <v>250</v>
      </c>
      <c r="O34" s="2">
        <v>250</v>
      </c>
      <c r="P34" s="2">
        <v>500</v>
      </c>
      <c r="Q34" s="2">
        <v>500</v>
      </c>
      <c r="R34" s="2">
        <v>4</v>
      </c>
      <c r="S34" s="2">
        <v>4</v>
      </c>
      <c r="T34" s="2">
        <v>1</v>
      </c>
      <c r="U34" s="2">
        <v>4</v>
      </c>
      <c r="V34" s="2">
        <v>0</v>
      </c>
      <c r="W34" s="5" t="s">
        <v>388</v>
      </c>
    </row>
    <row r="35" spans="1:23">
      <c r="A35" s="7" t="s">
        <v>48</v>
      </c>
      <c r="B35" s="4" t="s">
        <v>298</v>
      </c>
      <c r="C35" s="21" t="s">
        <v>287</v>
      </c>
      <c r="D35" s="23">
        <v>500</v>
      </c>
      <c r="E35" s="20">
        <f t="shared" si="4"/>
        <v>250</v>
      </c>
      <c r="F35" s="20">
        <v>1</v>
      </c>
      <c r="G35" s="2">
        <v>90</v>
      </c>
      <c r="H35" s="2">
        <v>10</v>
      </c>
      <c r="I35" s="2">
        <v>0</v>
      </c>
      <c r="J35" s="2">
        <v>90</v>
      </c>
      <c r="K35" s="2">
        <v>0</v>
      </c>
      <c r="L35" s="2">
        <f t="shared" si="5"/>
        <v>30000</v>
      </c>
      <c r="M35" s="2">
        <v>0</v>
      </c>
      <c r="N35" s="2">
        <v>250</v>
      </c>
      <c r="O35" s="2">
        <v>250</v>
      </c>
      <c r="P35" s="2">
        <v>500</v>
      </c>
      <c r="Q35" s="2">
        <v>500</v>
      </c>
      <c r="R35" s="2">
        <v>4</v>
      </c>
      <c r="S35" s="2">
        <v>4</v>
      </c>
      <c r="T35" s="2">
        <v>1</v>
      </c>
      <c r="U35" s="2">
        <v>4</v>
      </c>
      <c r="V35" s="2">
        <v>0</v>
      </c>
      <c r="W35" s="5" t="s">
        <v>388</v>
      </c>
    </row>
    <row r="36" spans="1:23">
      <c r="A36" s="7" t="s">
        <v>48</v>
      </c>
      <c r="B36" s="4" t="s">
        <v>299</v>
      </c>
      <c r="C36" s="21" t="s">
        <v>287</v>
      </c>
      <c r="D36" s="23">
        <v>110</v>
      </c>
      <c r="E36" s="20">
        <f t="shared" si="4"/>
        <v>55</v>
      </c>
      <c r="F36" s="20">
        <v>1</v>
      </c>
      <c r="G36" s="2">
        <v>90</v>
      </c>
      <c r="H36" s="2">
        <v>10</v>
      </c>
      <c r="I36" s="2">
        <v>0</v>
      </c>
      <c r="J36" s="2">
        <v>90</v>
      </c>
      <c r="K36" s="2">
        <v>0</v>
      </c>
      <c r="L36" s="2">
        <f t="shared" si="5"/>
        <v>6600</v>
      </c>
      <c r="M36" s="2">
        <v>0</v>
      </c>
      <c r="N36" s="2">
        <v>250</v>
      </c>
      <c r="O36" s="2">
        <v>250</v>
      </c>
      <c r="P36" s="2">
        <v>500</v>
      </c>
      <c r="Q36" s="2">
        <v>500</v>
      </c>
      <c r="R36" s="2">
        <v>4</v>
      </c>
      <c r="S36" s="2">
        <v>4</v>
      </c>
      <c r="T36" s="2">
        <v>1</v>
      </c>
      <c r="U36" s="2">
        <v>4</v>
      </c>
      <c r="V36" s="2">
        <v>0</v>
      </c>
      <c r="W36" s="5" t="s">
        <v>388</v>
      </c>
    </row>
    <row r="37" spans="1:23">
      <c r="A37" s="30" t="s">
        <v>49</v>
      </c>
      <c r="B37" s="4" t="s">
        <v>300</v>
      </c>
      <c r="C37" s="21" t="s">
        <v>360</v>
      </c>
      <c r="D37" s="23">
        <v>248</v>
      </c>
      <c r="E37" s="20">
        <v>0</v>
      </c>
      <c r="F37" s="20">
        <v>0.6</v>
      </c>
      <c r="G37" s="2">
        <v>44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1</v>
      </c>
      <c r="V37" s="2">
        <v>0</v>
      </c>
      <c r="W37" s="5" t="s">
        <v>388</v>
      </c>
    </row>
    <row r="38" spans="1:23">
      <c r="A38" s="30" t="s">
        <v>49</v>
      </c>
      <c r="B38" s="4" t="s">
        <v>301</v>
      </c>
      <c r="C38" s="21" t="s">
        <v>359</v>
      </c>
      <c r="D38" s="23">
        <v>3</v>
      </c>
      <c r="E38" s="20">
        <v>0</v>
      </c>
      <c r="F38" s="20">
        <v>0.4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1</v>
      </c>
      <c r="U38" s="2">
        <v>1</v>
      </c>
      <c r="V38" s="2">
        <v>0</v>
      </c>
      <c r="W38" s="5" t="s">
        <v>388</v>
      </c>
    </row>
    <row r="39" spans="1:23">
      <c r="A39" s="30" t="s">
        <v>49</v>
      </c>
      <c r="B39" s="4" t="s">
        <v>302</v>
      </c>
      <c r="C39" s="21" t="s">
        <v>287</v>
      </c>
      <c r="D39" s="23">
        <v>42</v>
      </c>
      <c r="E39" s="20">
        <f>D39/2</f>
        <v>21</v>
      </c>
      <c r="F39" s="20">
        <v>1</v>
      </c>
      <c r="G39" s="2">
        <v>90</v>
      </c>
      <c r="H39" s="2">
        <v>10</v>
      </c>
      <c r="I39" s="2">
        <v>0</v>
      </c>
      <c r="J39" s="2">
        <v>90</v>
      </c>
      <c r="K39" s="2">
        <v>0</v>
      </c>
      <c r="L39" s="2">
        <f>60*D39</f>
        <v>2520</v>
      </c>
      <c r="M39" s="2">
        <v>0</v>
      </c>
      <c r="N39" s="2">
        <v>250</v>
      </c>
      <c r="O39" s="2">
        <v>250</v>
      </c>
      <c r="P39" s="2">
        <v>500</v>
      </c>
      <c r="Q39" s="2">
        <v>500</v>
      </c>
      <c r="R39" s="2">
        <v>4</v>
      </c>
      <c r="S39" s="2">
        <v>4</v>
      </c>
      <c r="T39" s="2">
        <v>1</v>
      </c>
      <c r="U39" s="2">
        <v>4</v>
      </c>
      <c r="V39" s="2">
        <v>0</v>
      </c>
      <c r="W39" s="5" t="s">
        <v>388</v>
      </c>
    </row>
    <row r="40" spans="1:23">
      <c r="A40" s="7" t="s">
        <v>63</v>
      </c>
      <c r="B40" s="4" t="s">
        <v>303</v>
      </c>
      <c r="C40" s="21" t="s">
        <v>360</v>
      </c>
      <c r="D40" s="23">
        <v>727</v>
      </c>
      <c r="E40" s="20">
        <v>0</v>
      </c>
      <c r="F40" s="20">
        <v>0.6</v>
      </c>
      <c r="G40" s="2">
        <v>44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1</v>
      </c>
      <c r="U40" s="2">
        <v>1</v>
      </c>
      <c r="V40" s="2">
        <v>0</v>
      </c>
      <c r="W40" s="5" t="s">
        <v>388</v>
      </c>
    </row>
    <row r="41" spans="1:23">
      <c r="A41" s="7" t="s">
        <v>63</v>
      </c>
      <c r="B41" s="4" t="s">
        <v>304</v>
      </c>
      <c r="C41" s="21" t="s">
        <v>359</v>
      </c>
      <c r="D41" s="23">
        <v>84</v>
      </c>
      <c r="E41" s="20">
        <v>0</v>
      </c>
      <c r="F41" s="20">
        <v>0.4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1</v>
      </c>
      <c r="U41" s="2">
        <v>1</v>
      </c>
      <c r="V41" s="2">
        <v>0</v>
      </c>
      <c r="W41" s="5" t="s">
        <v>388</v>
      </c>
    </row>
    <row r="42" spans="1:23">
      <c r="A42" s="7" t="s">
        <v>63</v>
      </c>
      <c r="B42" s="4" t="s">
        <v>305</v>
      </c>
      <c r="C42" s="21" t="s">
        <v>287</v>
      </c>
      <c r="D42" s="22">
        <v>500</v>
      </c>
      <c r="E42" s="20">
        <f t="shared" ref="E42:E44" si="6">D42/2</f>
        <v>250</v>
      </c>
      <c r="F42" s="20">
        <v>1</v>
      </c>
      <c r="G42" s="2">
        <v>90</v>
      </c>
      <c r="H42" s="2">
        <v>10</v>
      </c>
      <c r="I42" s="2">
        <v>0</v>
      </c>
      <c r="J42" s="2">
        <v>90</v>
      </c>
      <c r="K42" s="2">
        <v>0</v>
      </c>
      <c r="L42" s="2">
        <f t="shared" ref="L42:L44" si="7">60*D42</f>
        <v>30000</v>
      </c>
      <c r="M42" s="2">
        <v>0</v>
      </c>
      <c r="N42" s="2">
        <v>250</v>
      </c>
      <c r="O42" s="2">
        <v>250</v>
      </c>
      <c r="P42" s="2">
        <v>500</v>
      </c>
      <c r="Q42" s="2">
        <v>500</v>
      </c>
      <c r="R42" s="2">
        <v>4</v>
      </c>
      <c r="S42" s="2">
        <v>4</v>
      </c>
      <c r="T42" s="2">
        <v>1</v>
      </c>
      <c r="U42" s="2">
        <v>4</v>
      </c>
      <c r="V42" s="2">
        <v>0</v>
      </c>
      <c r="W42" s="5" t="s">
        <v>388</v>
      </c>
    </row>
    <row r="43" spans="1:23">
      <c r="A43" s="7" t="s">
        <v>63</v>
      </c>
      <c r="B43" s="4" t="s">
        <v>306</v>
      </c>
      <c r="C43" s="21" t="s">
        <v>287</v>
      </c>
      <c r="D43" s="22">
        <v>500</v>
      </c>
      <c r="E43" s="20">
        <f t="shared" si="6"/>
        <v>250</v>
      </c>
      <c r="F43" s="20">
        <v>1</v>
      </c>
      <c r="G43" s="2">
        <v>90</v>
      </c>
      <c r="H43" s="2">
        <v>10</v>
      </c>
      <c r="I43" s="2">
        <v>0</v>
      </c>
      <c r="J43" s="2">
        <v>90</v>
      </c>
      <c r="K43" s="2">
        <v>0</v>
      </c>
      <c r="L43" s="2">
        <f t="shared" si="7"/>
        <v>30000</v>
      </c>
      <c r="M43" s="2">
        <v>0</v>
      </c>
      <c r="N43" s="2">
        <v>250</v>
      </c>
      <c r="O43" s="2">
        <v>250</v>
      </c>
      <c r="P43" s="2">
        <v>500</v>
      </c>
      <c r="Q43" s="2">
        <v>500</v>
      </c>
      <c r="R43" s="2">
        <v>4</v>
      </c>
      <c r="S43" s="2">
        <v>4</v>
      </c>
      <c r="T43" s="2">
        <v>1</v>
      </c>
      <c r="U43" s="2">
        <v>4</v>
      </c>
      <c r="V43" s="2">
        <v>0</v>
      </c>
      <c r="W43" s="5" t="s">
        <v>388</v>
      </c>
    </row>
    <row r="44" spans="1:23">
      <c r="A44" s="7" t="s">
        <v>63</v>
      </c>
      <c r="B44" s="4" t="s">
        <v>307</v>
      </c>
      <c r="C44" s="21" t="s">
        <v>287</v>
      </c>
      <c r="D44" s="22">
        <v>87</v>
      </c>
      <c r="E44" s="20">
        <f t="shared" si="6"/>
        <v>43.5</v>
      </c>
      <c r="F44" s="20">
        <v>1</v>
      </c>
      <c r="G44" s="2">
        <v>90</v>
      </c>
      <c r="H44" s="2">
        <v>10</v>
      </c>
      <c r="I44" s="2">
        <v>0</v>
      </c>
      <c r="J44" s="2">
        <v>90</v>
      </c>
      <c r="K44" s="2">
        <v>0</v>
      </c>
      <c r="L44" s="2">
        <f t="shared" si="7"/>
        <v>5220</v>
      </c>
      <c r="M44" s="2">
        <v>0</v>
      </c>
      <c r="N44" s="2">
        <v>250</v>
      </c>
      <c r="O44" s="2">
        <v>250</v>
      </c>
      <c r="P44" s="2">
        <v>500</v>
      </c>
      <c r="Q44" s="2">
        <v>500</v>
      </c>
      <c r="R44" s="2">
        <v>4</v>
      </c>
      <c r="S44" s="2">
        <v>4</v>
      </c>
      <c r="T44" s="2">
        <v>1</v>
      </c>
      <c r="U44" s="2">
        <v>4</v>
      </c>
      <c r="V44" s="2">
        <v>0</v>
      </c>
      <c r="W44" s="5" t="s">
        <v>388</v>
      </c>
    </row>
    <row r="45" spans="1:23">
      <c r="A45" s="7" t="s">
        <v>50</v>
      </c>
      <c r="B45" s="4" t="s">
        <v>308</v>
      </c>
      <c r="C45" s="21" t="s">
        <v>360</v>
      </c>
      <c r="D45" s="22">
        <v>314</v>
      </c>
      <c r="E45" s="20">
        <v>0</v>
      </c>
      <c r="F45" s="20">
        <v>0.6</v>
      </c>
      <c r="G45" s="2">
        <v>44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1</v>
      </c>
      <c r="U45" s="2">
        <v>1</v>
      </c>
      <c r="V45" s="2">
        <v>0</v>
      </c>
      <c r="W45" s="5" t="s">
        <v>388</v>
      </c>
    </row>
    <row r="46" spans="1:23">
      <c r="A46" s="7" t="s">
        <v>50</v>
      </c>
      <c r="B46" s="4" t="s">
        <v>309</v>
      </c>
      <c r="C46" s="21" t="s">
        <v>359</v>
      </c>
      <c r="D46" s="22">
        <v>431</v>
      </c>
      <c r="E46" s="20">
        <v>0</v>
      </c>
      <c r="F46" s="20">
        <v>0.4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1</v>
      </c>
      <c r="U46" s="2">
        <v>1</v>
      </c>
      <c r="V46" s="2">
        <v>0</v>
      </c>
      <c r="W46" s="5" t="s">
        <v>388</v>
      </c>
    </row>
    <row r="47" spans="1:23">
      <c r="A47" s="7" t="s">
        <v>50</v>
      </c>
      <c r="B47" s="4" t="s">
        <v>313</v>
      </c>
      <c r="C47" s="21" t="s">
        <v>287</v>
      </c>
      <c r="D47" s="22">
        <v>500</v>
      </c>
      <c r="E47" s="20">
        <f t="shared" ref="E47:E58" si="8">D47/2</f>
        <v>250</v>
      </c>
      <c r="F47" s="20">
        <v>1</v>
      </c>
      <c r="G47" s="2">
        <v>90</v>
      </c>
      <c r="H47" s="2">
        <v>10</v>
      </c>
      <c r="I47" s="2">
        <v>0</v>
      </c>
      <c r="J47" s="2">
        <v>90</v>
      </c>
      <c r="K47" s="2">
        <v>0</v>
      </c>
      <c r="L47" s="2">
        <f t="shared" ref="L47:L58" si="9">60*D47</f>
        <v>30000</v>
      </c>
      <c r="M47" s="2">
        <v>0</v>
      </c>
      <c r="N47" s="2">
        <v>250</v>
      </c>
      <c r="O47" s="2">
        <v>250</v>
      </c>
      <c r="P47" s="2">
        <v>500</v>
      </c>
      <c r="Q47" s="2">
        <v>500</v>
      </c>
      <c r="R47" s="2">
        <v>4</v>
      </c>
      <c r="S47" s="2">
        <v>4</v>
      </c>
      <c r="T47" s="2">
        <v>1</v>
      </c>
      <c r="U47" s="2">
        <v>4</v>
      </c>
      <c r="V47" s="2">
        <v>0</v>
      </c>
      <c r="W47" s="5" t="s">
        <v>388</v>
      </c>
    </row>
    <row r="48" spans="1:23">
      <c r="A48" s="7" t="s">
        <v>50</v>
      </c>
      <c r="B48" s="4" t="s">
        <v>314</v>
      </c>
      <c r="C48" s="21" t="s">
        <v>287</v>
      </c>
      <c r="D48" s="22">
        <v>500</v>
      </c>
      <c r="E48" s="20">
        <f t="shared" si="8"/>
        <v>250</v>
      </c>
      <c r="F48" s="20">
        <v>1</v>
      </c>
      <c r="G48" s="2">
        <v>90</v>
      </c>
      <c r="H48" s="2">
        <v>10</v>
      </c>
      <c r="I48" s="2">
        <v>0</v>
      </c>
      <c r="J48" s="2">
        <v>90</v>
      </c>
      <c r="K48" s="2">
        <v>0</v>
      </c>
      <c r="L48" s="2">
        <f t="shared" si="9"/>
        <v>30000</v>
      </c>
      <c r="M48" s="2">
        <v>0</v>
      </c>
      <c r="N48" s="2">
        <v>250</v>
      </c>
      <c r="O48" s="2">
        <v>250</v>
      </c>
      <c r="P48" s="2">
        <v>500</v>
      </c>
      <c r="Q48" s="2">
        <v>500</v>
      </c>
      <c r="R48" s="2">
        <v>4</v>
      </c>
      <c r="S48" s="2">
        <v>4</v>
      </c>
      <c r="T48" s="2">
        <v>1</v>
      </c>
      <c r="U48" s="2">
        <v>4</v>
      </c>
      <c r="V48" s="2">
        <v>0</v>
      </c>
      <c r="W48" s="5" t="s">
        <v>388</v>
      </c>
    </row>
    <row r="49" spans="1:23">
      <c r="A49" s="7" t="s">
        <v>50</v>
      </c>
      <c r="B49" s="4" t="s">
        <v>315</v>
      </c>
      <c r="C49" s="21" t="s">
        <v>287</v>
      </c>
      <c r="D49" s="22">
        <v>500</v>
      </c>
      <c r="E49" s="20">
        <f t="shared" si="8"/>
        <v>250</v>
      </c>
      <c r="F49" s="20">
        <v>1</v>
      </c>
      <c r="G49" s="2">
        <v>90</v>
      </c>
      <c r="H49" s="2">
        <v>10</v>
      </c>
      <c r="I49" s="2">
        <v>0</v>
      </c>
      <c r="J49" s="2">
        <v>90</v>
      </c>
      <c r="K49" s="2">
        <v>0</v>
      </c>
      <c r="L49" s="2">
        <f t="shared" si="9"/>
        <v>30000</v>
      </c>
      <c r="M49" s="2">
        <v>0</v>
      </c>
      <c r="N49" s="2">
        <v>250</v>
      </c>
      <c r="O49" s="2">
        <v>250</v>
      </c>
      <c r="P49" s="2">
        <v>500</v>
      </c>
      <c r="Q49" s="2">
        <v>500</v>
      </c>
      <c r="R49" s="2">
        <v>4</v>
      </c>
      <c r="S49" s="2">
        <v>4</v>
      </c>
      <c r="T49" s="2">
        <v>1</v>
      </c>
      <c r="U49" s="2">
        <v>4</v>
      </c>
      <c r="V49" s="2">
        <v>0</v>
      </c>
      <c r="W49" s="5" t="s">
        <v>388</v>
      </c>
    </row>
    <row r="50" spans="1:23">
      <c r="A50" s="7" t="s">
        <v>50</v>
      </c>
      <c r="B50" s="4" t="s">
        <v>316</v>
      </c>
      <c r="C50" s="21" t="s">
        <v>287</v>
      </c>
      <c r="D50" s="22">
        <v>500</v>
      </c>
      <c r="E50" s="20">
        <f t="shared" si="8"/>
        <v>250</v>
      </c>
      <c r="F50" s="20">
        <v>1</v>
      </c>
      <c r="G50" s="2">
        <v>90</v>
      </c>
      <c r="H50" s="2">
        <v>10</v>
      </c>
      <c r="I50" s="2">
        <v>0</v>
      </c>
      <c r="J50" s="2">
        <v>90</v>
      </c>
      <c r="K50" s="2">
        <v>0</v>
      </c>
      <c r="L50" s="2">
        <f t="shared" si="9"/>
        <v>30000</v>
      </c>
      <c r="M50" s="2">
        <v>0</v>
      </c>
      <c r="N50" s="2">
        <v>250</v>
      </c>
      <c r="O50" s="2">
        <v>250</v>
      </c>
      <c r="P50" s="2">
        <v>500</v>
      </c>
      <c r="Q50" s="2">
        <v>500</v>
      </c>
      <c r="R50" s="2">
        <v>4</v>
      </c>
      <c r="S50" s="2">
        <v>4</v>
      </c>
      <c r="T50" s="2">
        <v>1</v>
      </c>
      <c r="U50" s="2">
        <v>4</v>
      </c>
      <c r="V50" s="2">
        <v>0</v>
      </c>
      <c r="W50" s="5" t="s">
        <v>388</v>
      </c>
    </row>
    <row r="51" spans="1:23">
      <c r="A51" s="7" t="s">
        <v>50</v>
      </c>
      <c r="B51" s="4" t="s">
        <v>317</v>
      </c>
      <c r="C51" s="21" t="s">
        <v>287</v>
      </c>
      <c r="D51" s="22">
        <v>500</v>
      </c>
      <c r="E51" s="20">
        <f t="shared" si="8"/>
        <v>250</v>
      </c>
      <c r="F51" s="20">
        <v>1</v>
      </c>
      <c r="G51" s="2">
        <v>90</v>
      </c>
      <c r="H51" s="2">
        <v>10</v>
      </c>
      <c r="I51" s="2">
        <v>0</v>
      </c>
      <c r="J51" s="2">
        <v>90</v>
      </c>
      <c r="K51" s="2">
        <v>0</v>
      </c>
      <c r="L51" s="2">
        <f t="shared" si="9"/>
        <v>30000</v>
      </c>
      <c r="M51" s="2">
        <v>0</v>
      </c>
      <c r="N51" s="2">
        <v>250</v>
      </c>
      <c r="O51" s="2">
        <v>250</v>
      </c>
      <c r="P51" s="2">
        <v>500</v>
      </c>
      <c r="Q51" s="2">
        <v>500</v>
      </c>
      <c r="R51" s="2">
        <v>4</v>
      </c>
      <c r="S51" s="2">
        <v>4</v>
      </c>
      <c r="T51" s="2">
        <v>1</v>
      </c>
      <c r="U51" s="2">
        <v>4</v>
      </c>
      <c r="V51" s="2">
        <v>0</v>
      </c>
      <c r="W51" s="5" t="s">
        <v>388</v>
      </c>
    </row>
    <row r="52" spans="1:23">
      <c r="A52" s="7" t="s">
        <v>50</v>
      </c>
      <c r="B52" s="4" t="s">
        <v>318</v>
      </c>
      <c r="C52" s="21" t="s">
        <v>287</v>
      </c>
      <c r="D52" s="22">
        <v>500</v>
      </c>
      <c r="E52" s="20">
        <f t="shared" si="8"/>
        <v>250</v>
      </c>
      <c r="F52" s="20">
        <v>1</v>
      </c>
      <c r="G52" s="2">
        <v>90</v>
      </c>
      <c r="H52" s="2">
        <v>10</v>
      </c>
      <c r="I52" s="2">
        <v>0</v>
      </c>
      <c r="J52" s="2">
        <v>90</v>
      </c>
      <c r="K52" s="2">
        <v>0</v>
      </c>
      <c r="L52" s="2">
        <f t="shared" si="9"/>
        <v>30000</v>
      </c>
      <c r="M52" s="2">
        <v>0</v>
      </c>
      <c r="N52" s="2">
        <v>250</v>
      </c>
      <c r="O52" s="2">
        <v>250</v>
      </c>
      <c r="P52" s="2">
        <v>500</v>
      </c>
      <c r="Q52" s="2">
        <v>500</v>
      </c>
      <c r="R52" s="2">
        <v>4</v>
      </c>
      <c r="S52" s="2">
        <v>4</v>
      </c>
      <c r="T52" s="2">
        <v>1</v>
      </c>
      <c r="U52" s="2">
        <v>4</v>
      </c>
      <c r="V52" s="2">
        <v>0</v>
      </c>
      <c r="W52" s="5" t="s">
        <v>388</v>
      </c>
    </row>
    <row r="53" spans="1:23">
      <c r="A53" s="7" t="s">
        <v>50</v>
      </c>
      <c r="B53" s="4" t="s">
        <v>319</v>
      </c>
      <c r="C53" s="21" t="s">
        <v>287</v>
      </c>
      <c r="D53" s="22">
        <v>500</v>
      </c>
      <c r="E53" s="20">
        <f t="shared" si="8"/>
        <v>250</v>
      </c>
      <c r="F53" s="20">
        <v>1</v>
      </c>
      <c r="G53" s="2">
        <v>90</v>
      </c>
      <c r="H53" s="2">
        <v>10</v>
      </c>
      <c r="I53" s="2">
        <v>0</v>
      </c>
      <c r="J53" s="2">
        <v>90</v>
      </c>
      <c r="K53" s="2">
        <v>0</v>
      </c>
      <c r="L53" s="2">
        <f t="shared" si="9"/>
        <v>30000</v>
      </c>
      <c r="M53" s="2">
        <v>0</v>
      </c>
      <c r="N53" s="2">
        <v>250</v>
      </c>
      <c r="O53" s="2">
        <v>250</v>
      </c>
      <c r="P53" s="2">
        <v>500</v>
      </c>
      <c r="Q53" s="2">
        <v>500</v>
      </c>
      <c r="R53" s="2">
        <v>4</v>
      </c>
      <c r="S53" s="2">
        <v>4</v>
      </c>
      <c r="T53" s="2">
        <v>1</v>
      </c>
      <c r="U53" s="2">
        <v>4</v>
      </c>
      <c r="V53" s="2">
        <v>0</v>
      </c>
      <c r="W53" s="5" t="s">
        <v>388</v>
      </c>
    </row>
    <row r="54" spans="1:23">
      <c r="A54" s="7" t="s">
        <v>50</v>
      </c>
      <c r="B54" s="4" t="s">
        <v>320</v>
      </c>
      <c r="C54" s="21" t="s">
        <v>287</v>
      </c>
      <c r="D54" s="22">
        <v>500</v>
      </c>
      <c r="E54" s="20">
        <f t="shared" si="8"/>
        <v>250</v>
      </c>
      <c r="F54" s="20">
        <v>1</v>
      </c>
      <c r="G54" s="2">
        <v>90</v>
      </c>
      <c r="H54" s="2">
        <v>10</v>
      </c>
      <c r="I54" s="2">
        <v>0</v>
      </c>
      <c r="J54" s="2">
        <v>90</v>
      </c>
      <c r="K54" s="2">
        <v>0</v>
      </c>
      <c r="L54" s="2">
        <f t="shared" si="9"/>
        <v>30000</v>
      </c>
      <c r="M54" s="2">
        <v>0</v>
      </c>
      <c r="N54" s="2">
        <v>250</v>
      </c>
      <c r="O54" s="2">
        <v>250</v>
      </c>
      <c r="P54" s="2">
        <v>500</v>
      </c>
      <c r="Q54" s="2">
        <v>500</v>
      </c>
      <c r="R54" s="2">
        <v>4</v>
      </c>
      <c r="S54" s="2">
        <v>4</v>
      </c>
      <c r="T54" s="2">
        <v>1</v>
      </c>
      <c r="U54" s="2">
        <v>4</v>
      </c>
      <c r="V54" s="2">
        <v>0</v>
      </c>
      <c r="W54" s="5" t="s">
        <v>388</v>
      </c>
    </row>
    <row r="55" spans="1:23">
      <c r="A55" s="7" t="s">
        <v>50</v>
      </c>
      <c r="B55" s="4" t="s">
        <v>321</v>
      </c>
      <c r="C55" s="21" t="s">
        <v>287</v>
      </c>
      <c r="D55" s="22">
        <v>500</v>
      </c>
      <c r="E55" s="20">
        <f t="shared" si="8"/>
        <v>250</v>
      </c>
      <c r="F55" s="20">
        <v>1</v>
      </c>
      <c r="G55" s="2">
        <v>90</v>
      </c>
      <c r="H55" s="2">
        <v>10</v>
      </c>
      <c r="I55" s="2">
        <v>0</v>
      </c>
      <c r="J55" s="2">
        <v>90</v>
      </c>
      <c r="K55" s="2">
        <v>0</v>
      </c>
      <c r="L55" s="2">
        <f t="shared" si="9"/>
        <v>30000</v>
      </c>
      <c r="M55" s="2">
        <v>0</v>
      </c>
      <c r="N55" s="2">
        <v>250</v>
      </c>
      <c r="O55" s="2">
        <v>250</v>
      </c>
      <c r="P55" s="2">
        <v>500</v>
      </c>
      <c r="Q55" s="2">
        <v>500</v>
      </c>
      <c r="R55" s="2">
        <v>4</v>
      </c>
      <c r="S55" s="2">
        <v>4</v>
      </c>
      <c r="T55" s="2">
        <v>1</v>
      </c>
      <c r="U55" s="2">
        <v>4</v>
      </c>
      <c r="V55" s="2">
        <v>0</v>
      </c>
      <c r="W55" s="5" t="s">
        <v>388</v>
      </c>
    </row>
    <row r="56" spans="1:23">
      <c r="A56" s="7" t="s">
        <v>50</v>
      </c>
      <c r="B56" s="4" t="s">
        <v>322</v>
      </c>
      <c r="C56" s="21" t="s">
        <v>287</v>
      </c>
      <c r="D56" s="22">
        <v>500</v>
      </c>
      <c r="E56" s="20">
        <f t="shared" si="8"/>
        <v>250</v>
      </c>
      <c r="F56" s="20">
        <v>1</v>
      </c>
      <c r="G56" s="2">
        <v>90</v>
      </c>
      <c r="H56" s="2">
        <v>10</v>
      </c>
      <c r="I56" s="2">
        <v>0</v>
      </c>
      <c r="J56" s="2">
        <v>90</v>
      </c>
      <c r="K56" s="2">
        <v>0</v>
      </c>
      <c r="L56" s="2">
        <f t="shared" si="9"/>
        <v>30000</v>
      </c>
      <c r="M56" s="2">
        <v>0</v>
      </c>
      <c r="N56" s="2">
        <v>250</v>
      </c>
      <c r="O56" s="2">
        <v>250</v>
      </c>
      <c r="P56" s="2">
        <v>500</v>
      </c>
      <c r="Q56" s="2">
        <v>500</v>
      </c>
      <c r="R56" s="2">
        <v>4</v>
      </c>
      <c r="S56" s="2">
        <v>4</v>
      </c>
      <c r="T56" s="2">
        <v>1</v>
      </c>
      <c r="U56" s="2">
        <v>4</v>
      </c>
      <c r="V56" s="2">
        <v>0</v>
      </c>
      <c r="W56" s="5" t="s">
        <v>388</v>
      </c>
    </row>
    <row r="57" spans="1:23">
      <c r="A57" s="7" t="s">
        <v>50</v>
      </c>
      <c r="B57" s="4" t="s">
        <v>323</v>
      </c>
      <c r="C57" s="21" t="s">
        <v>287</v>
      </c>
      <c r="D57" s="22">
        <v>500</v>
      </c>
      <c r="E57" s="20">
        <f t="shared" si="8"/>
        <v>250</v>
      </c>
      <c r="F57" s="20">
        <v>1</v>
      </c>
      <c r="G57" s="2">
        <v>90</v>
      </c>
      <c r="H57" s="2">
        <v>10</v>
      </c>
      <c r="I57" s="2">
        <v>0</v>
      </c>
      <c r="J57" s="2">
        <v>90</v>
      </c>
      <c r="K57" s="2">
        <v>0</v>
      </c>
      <c r="L57" s="2">
        <f t="shared" si="9"/>
        <v>30000</v>
      </c>
      <c r="M57" s="2">
        <v>0</v>
      </c>
      <c r="N57" s="2">
        <v>250</v>
      </c>
      <c r="O57" s="2">
        <v>250</v>
      </c>
      <c r="P57" s="2">
        <v>500</v>
      </c>
      <c r="Q57" s="2">
        <v>500</v>
      </c>
      <c r="R57" s="2">
        <v>4</v>
      </c>
      <c r="S57" s="2">
        <v>4</v>
      </c>
      <c r="T57" s="2">
        <v>1</v>
      </c>
      <c r="U57" s="2">
        <v>4</v>
      </c>
      <c r="V57" s="2">
        <v>0</v>
      </c>
      <c r="W57" s="5" t="s">
        <v>388</v>
      </c>
    </row>
    <row r="58" spans="1:23">
      <c r="A58" s="7" t="s">
        <v>50</v>
      </c>
      <c r="B58" s="4" t="s">
        <v>324</v>
      </c>
      <c r="C58" s="21" t="s">
        <v>287</v>
      </c>
      <c r="D58" s="22">
        <v>282</v>
      </c>
      <c r="E58" s="20">
        <f t="shared" si="8"/>
        <v>141</v>
      </c>
      <c r="F58" s="20">
        <v>1</v>
      </c>
      <c r="G58" s="2">
        <v>90</v>
      </c>
      <c r="H58" s="2">
        <v>10</v>
      </c>
      <c r="I58" s="2">
        <v>0</v>
      </c>
      <c r="J58" s="2">
        <v>90</v>
      </c>
      <c r="K58" s="2">
        <v>0</v>
      </c>
      <c r="L58" s="2">
        <f t="shared" si="9"/>
        <v>16920</v>
      </c>
      <c r="M58" s="2">
        <v>0</v>
      </c>
      <c r="N58" s="2">
        <v>250</v>
      </c>
      <c r="O58" s="2">
        <v>250</v>
      </c>
      <c r="P58" s="2">
        <v>500</v>
      </c>
      <c r="Q58" s="2">
        <v>500</v>
      </c>
      <c r="R58" s="2">
        <v>4</v>
      </c>
      <c r="S58" s="2">
        <v>4</v>
      </c>
      <c r="T58" s="2">
        <v>1</v>
      </c>
      <c r="U58" s="2">
        <v>4</v>
      </c>
      <c r="V58" s="2">
        <v>0</v>
      </c>
      <c r="W58" s="5" t="s">
        <v>388</v>
      </c>
    </row>
    <row r="59" spans="1:23">
      <c r="A59" s="7" t="s">
        <v>51</v>
      </c>
      <c r="B59" s="4" t="s">
        <v>325</v>
      </c>
      <c r="C59" s="21" t="s">
        <v>360</v>
      </c>
      <c r="D59" s="22">
        <v>16</v>
      </c>
      <c r="E59" s="20">
        <v>0</v>
      </c>
      <c r="F59" s="20">
        <v>0.6</v>
      </c>
      <c r="G59" s="2">
        <v>44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1</v>
      </c>
      <c r="U59" s="2">
        <v>1</v>
      </c>
      <c r="V59" s="2">
        <v>0</v>
      </c>
      <c r="W59" s="5" t="s">
        <v>388</v>
      </c>
    </row>
    <row r="60" spans="1:23">
      <c r="A60" s="7" t="s">
        <v>51</v>
      </c>
      <c r="B60" s="4" t="s">
        <v>326</v>
      </c>
      <c r="C60" s="21" t="s">
        <v>359</v>
      </c>
      <c r="D60" s="22">
        <v>125</v>
      </c>
      <c r="E60" s="20">
        <v>0</v>
      </c>
      <c r="F60" s="20">
        <v>0.4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1</v>
      </c>
      <c r="U60" s="2">
        <v>1</v>
      </c>
      <c r="V60" s="2">
        <v>0</v>
      </c>
      <c r="W60" s="5" t="s">
        <v>388</v>
      </c>
    </row>
    <row r="61" spans="1:23">
      <c r="A61" s="7" t="s">
        <v>51</v>
      </c>
      <c r="B61" s="4" t="s">
        <v>327</v>
      </c>
      <c r="C61" s="21" t="s">
        <v>287</v>
      </c>
      <c r="D61" s="22">
        <v>500</v>
      </c>
      <c r="E61" s="20">
        <f t="shared" ref="E61:E64" si="10">D61/2</f>
        <v>250</v>
      </c>
      <c r="F61" s="20">
        <v>1</v>
      </c>
      <c r="G61" s="2">
        <v>90</v>
      </c>
      <c r="H61" s="2">
        <v>10</v>
      </c>
      <c r="I61" s="2">
        <v>0</v>
      </c>
      <c r="J61" s="2">
        <v>90</v>
      </c>
      <c r="K61" s="2">
        <v>0</v>
      </c>
      <c r="L61" s="2">
        <f t="shared" ref="L61:L64" si="11">60*D61</f>
        <v>30000</v>
      </c>
      <c r="M61" s="2">
        <v>0</v>
      </c>
      <c r="N61" s="2">
        <v>250</v>
      </c>
      <c r="O61" s="2">
        <v>250</v>
      </c>
      <c r="P61" s="2">
        <v>500</v>
      </c>
      <c r="Q61" s="2">
        <v>500</v>
      </c>
      <c r="R61" s="2">
        <v>4</v>
      </c>
      <c r="S61" s="2">
        <v>4</v>
      </c>
      <c r="T61" s="2">
        <v>1</v>
      </c>
      <c r="U61" s="2">
        <v>4</v>
      </c>
      <c r="V61" s="2">
        <v>0</v>
      </c>
      <c r="W61" s="5" t="s">
        <v>388</v>
      </c>
    </row>
    <row r="62" spans="1:23">
      <c r="A62" s="7" t="s">
        <v>51</v>
      </c>
      <c r="B62" s="4" t="s">
        <v>328</v>
      </c>
      <c r="C62" s="21" t="s">
        <v>287</v>
      </c>
      <c r="D62" s="22">
        <v>500</v>
      </c>
      <c r="E62" s="20">
        <f t="shared" si="10"/>
        <v>250</v>
      </c>
      <c r="F62" s="20">
        <v>1</v>
      </c>
      <c r="G62" s="2">
        <v>90</v>
      </c>
      <c r="H62" s="2">
        <v>10</v>
      </c>
      <c r="I62" s="2">
        <v>0</v>
      </c>
      <c r="J62" s="2">
        <v>90</v>
      </c>
      <c r="K62" s="2">
        <v>0</v>
      </c>
      <c r="L62" s="2">
        <f t="shared" si="11"/>
        <v>30000</v>
      </c>
      <c r="M62" s="2">
        <v>0</v>
      </c>
      <c r="N62" s="2">
        <v>250</v>
      </c>
      <c r="O62" s="2">
        <v>250</v>
      </c>
      <c r="P62" s="2">
        <v>500</v>
      </c>
      <c r="Q62" s="2">
        <v>500</v>
      </c>
      <c r="R62" s="2">
        <v>4</v>
      </c>
      <c r="S62" s="2">
        <v>4</v>
      </c>
      <c r="T62" s="2">
        <v>1</v>
      </c>
      <c r="U62" s="2">
        <v>4</v>
      </c>
      <c r="V62" s="2">
        <v>0</v>
      </c>
      <c r="W62" s="5" t="s">
        <v>388</v>
      </c>
    </row>
    <row r="63" spans="1:23">
      <c r="A63" s="7" t="s">
        <v>51</v>
      </c>
      <c r="B63" s="4" t="s">
        <v>329</v>
      </c>
      <c r="C63" s="21" t="s">
        <v>287</v>
      </c>
      <c r="D63" s="22">
        <v>250</v>
      </c>
      <c r="E63" s="20">
        <f t="shared" si="10"/>
        <v>125</v>
      </c>
      <c r="F63" s="20">
        <v>1</v>
      </c>
      <c r="G63" s="2">
        <v>90</v>
      </c>
      <c r="H63" s="2">
        <v>10</v>
      </c>
      <c r="I63" s="2">
        <v>0</v>
      </c>
      <c r="J63" s="2">
        <v>90</v>
      </c>
      <c r="K63" s="2">
        <v>0</v>
      </c>
      <c r="L63" s="2">
        <f t="shared" si="11"/>
        <v>15000</v>
      </c>
      <c r="M63" s="2">
        <v>0</v>
      </c>
      <c r="N63" s="2">
        <v>250</v>
      </c>
      <c r="O63" s="2">
        <v>250</v>
      </c>
      <c r="P63" s="2">
        <v>500</v>
      </c>
      <c r="Q63" s="2">
        <v>500</v>
      </c>
      <c r="R63" s="2">
        <v>4</v>
      </c>
      <c r="S63" s="2">
        <v>4</v>
      </c>
      <c r="T63" s="2">
        <v>1</v>
      </c>
      <c r="U63" s="2">
        <v>4</v>
      </c>
      <c r="V63" s="2">
        <v>0</v>
      </c>
      <c r="W63" s="5" t="s">
        <v>388</v>
      </c>
    </row>
    <row r="64" spans="1:23">
      <c r="A64" s="7" t="s">
        <v>51</v>
      </c>
      <c r="B64" s="4" t="s">
        <v>330</v>
      </c>
      <c r="C64" s="21" t="s">
        <v>287</v>
      </c>
      <c r="D64" s="22">
        <v>254</v>
      </c>
      <c r="E64" s="20">
        <f t="shared" si="10"/>
        <v>127</v>
      </c>
      <c r="F64" s="20">
        <v>1</v>
      </c>
      <c r="G64" s="2">
        <v>90</v>
      </c>
      <c r="H64" s="2">
        <v>10</v>
      </c>
      <c r="I64" s="2">
        <v>0</v>
      </c>
      <c r="J64" s="2">
        <v>90</v>
      </c>
      <c r="K64" s="2">
        <v>0</v>
      </c>
      <c r="L64" s="2">
        <f t="shared" si="11"/>
        <v>15240</v>
      </c>
      <c r="M64" s="2">
        <v>0</v>
      </c>
      <c r="N64" s="2">
        <v>250</v>
      </c>
      <c r="O64" s="2">
        <v>250</v>
      </c>
      <c r="P64" s="2">
        <v>500</v>
      </c>
      <c r="Q64" s="2">
        <v>500</v>
      </c>
      <c r="R64" s="2">
        <v>4</v>
      </c>
      <c r="S64" s="2">
        <v>4</v>
      </c>
      <c r="T64" s="2">
        <v>1</v>
      </c>
      <c r="U64" s="2">
        <v>4</v>
      </c>
      <c r="V64" s="2">
        <v>0</v>
      </c>
      <c r="W64" s="5" t="s">
        <v>388</v>
      </c>
    </row>
    <row r="65" spans="1:23">
      <c r="A65" s="7" t="s">
        <v>52</v>
      </c>
      <c r="B65" s="4" t="s">
        <v>331</v>
      </c>
      <c r="C65" s="21" t="s">
        <v>360</v>
      </c>
      <c r="D65" s="22">
        <v>435</v>
      </c>
      <c r="E65" s="20">
        <v>0</v>
      </c>
      <c r="F65" s="20">
        <v>0.6</v>
      </c>
      <c r="G65" s="2">
        <v>44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1</v>
      </c>
      <c r="U65" s="2">
        <v>1</v>
      </c>
      <c r="V65" s="2">
        <v>0</v>
      </c>
      <c r="W65" s="5" t="s">
        <v>388</v>
      </c>
    </row>
    <row r="66" spans="1:23">
      <c r="A66" s="7" t="s">
        <v>52</v>
      </c>
      <c r="B66" s="4" t="s">
        <v>332</v>
      </c>
      <c r="C66" s="21" t="s">
        <v>359</v>
      </c>
      <c r="D66" s="22">
        <v>303</v>
      </c>
      <c r="E66" s="20">
        <v>0</v>
      </c>
      <c r="F66" s="20">
        <v>0.4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1</v>
      </c>
      <c r="U66" s="2">
        <v>1</v>
      </c>
      <c r="V66" s="2">
        <v>0</v>
      </c>
      <c r="W66" s="5" t="s">
        <v>388</v>
      </c>
    </row>
    <row r="67" spans="1:23">
      <c r="A67" s="7" t="s">
        <v>52</v>
      </c>
      <c r="B67" s="4" t="s">
        <v>333</v>
      </c>
      <c r="C67" s="21" t="s">
        <v>287</v>
      </c>
      <c r="D67" s="22">
        <v>500</v>
      </c>
      <c r="E67" s="20">
        <f t="shared" ref="E67:E73" si="12">D67/2</f>
        <v>250</v>
      </c>
      <c r="F67" s="20">
        <v>1</v>
      </c>
      <c r="G67" s="2">
        <v>90</v>
      </c>
      <c r="H67" s="2">
        <v>10</v>
      </c>
      <c r="I67" s="2">
        <v>0</v>
      </c>
      <c r="J67" s="2">
        <v>90</v>
      </c>
      <c r="K67" s="2">
        <v>0</v>
      </c>
      <c r="L67" s="2">
        <f t="shared" ref="L67:L73" si="13">60*D67</f>
        <v>30000</v>
      </c>
      <c r="M67" s="2">
        <v>0</v>
      </c>
      <c r="N67" s="2">
        <v>250</v>
      </c>
      <c r="O67" s="2">
        <v>250</v>
      </c>
      <c r="P67" s="2">
        <v>500</v>
      </c>
      <c r="Q67" s="2">
        <v>500</v>
      </c>
      <c r="R67" s="2">
        <v>4</v>
      </c>
      <c r="S67" s="2">
        <v>4</v>
      </c>
      <c r="T67" s="2">
        <v>1</v>
      </c>
      <c r="U67" s="2">
        <v>4</v>
      </c>
      <c r="V67" s="2">
        <v>0</v>
      </c>
      <c r="W67" s="5" t="s">
        <v>388</v>
      </c>
    </row>
    <row r="68" spans="1:23">
      <c r="A68" s="7" t="s">
        <v>52</v>
      </c>
      <c r="B68" s="4" t="s">
        <v>334</v>
      </c>
      <c r="C68" s="21" t="s">
        <v>287</v>
      </c>
      <c r="D68" s="22">
        <v>500</v>
      </c>
      <c r="E68" s="20">
        <f t="shared" si="12"/>
        <v>250</v>
      </c>
      <c r="F68" s="20">
        <v>1</v>
      </c>
      <c r="G68" s="2">
        <v>90</v>
      </c>
      <c r="H68" s="2">
        <v>10</v>
      </c>
      <c r="I68" s="2">
        <v>0</v>
      </c>
      <c r="J68" s="2">
        <v>90</v>
      </c>
      <c r="K68" s="2">
        <v>0</v>
      </c>
      <c r="L68" s="2">
        <f t="shared" si="13"/>
        <v>30000</v>
      </c>
      <c r="M68" s="2">
        <v>0</v>
      </c>
      <c r="N68" s="2">
        <v>250</v>
      </c>
      <c r="O68" s="2">
        <v>250</v>
      </c>
      <c r="P68" s="2">
        <v>500</v>
      </c>
      <c r="Q68" s="2">
        <v>500</v>
      </c>
      <c r="R68" s="2">
        <v>4</v>
      </c>
      <c r="S68" s="2">
        <v>4</v>
      </c>
      <c r="T68" s="2">
        <v>1</v>
      </c>
      <c r="U68" s="2">
        <v>4</v>
      </c>
      <c r="V68" s="2">
        <v>0</v>
      </c>
      <c r="W68" s="5" t="s">
        <v>388</v>
      </c>
    </row>
    <row r="69" spans="1:23">
      <c r="A69" s="7" t="s">
        <v>52</v>
      </c>
      <c r="B69" s="4" t="s">
        <v>335</v>
      </c>
      <c r="C69" s="21" t="s">
        <v>287</v>
      </c>
      <c r="D69" s="22">
        <v>500</v>
      </c>
      <c r="E69" s="20">
        <f t="shared" si="12"/>
        <v>250</v>
      </c>
      <c r="F69" s="20">
        <v>1</v>
      </c>
      <c r="G69" s="2">
        <v>90</v>
      </c>
      <c r="H69" s="2">
        <v>10</v>
      </c>
      <c r="I69" s="2">
        <v>0</v>
      </c>
      <c r="J69" s="2">
        <v>90</v>
      </c>
      <c r="K69" s="2">
        <v>0</v>
      </c>
      <c r="L69" s="2">
        <f t="shared" si="13"/>
        <v>30000</v>
      </c>
      <c r="M69" s="2">
        <v>0</v>
      </c>
      <c r="N69" s="2">
        <v>250</v>
      </c>
      <c r="O69" s="2">
        <v>250</v>
      </c>
      <c r="P69" s="2">
        <v>500</v>
      </c>
      <c r="Q69" s="2">
        <v>500</v>
      </c>
      <c r="R69" s="2">
        <v>4</v>
      </c>
      <c r="S69" s="2">
        <v>4</v>
      </c>
      <c r="T69" s="2">
        <v>1</v>
      </c>
      <c r="U69" s="2">
        <v>4</v>
      </c>
      <c r="V69" s="2">
        <v>0</v>
      </c>
      <c r="W69" s="5" t="s">
        <v>388</v>
      </c>
    </row>
    <row r="70" spans="1:23">
      <c r="A70" s="7" t="s">
        <v>52</v>
      </c>
      <c r="B70" s="4" t="s">
        <v>336</v>
      </c>
      <c r="C70" s="21" t="s">
        <v>287</v>
      </c>
      <c r="D70" s="22">
        <v>500</v>
      </c>
      <c r="E70" s="20">
        <f t="shared" si="12"/>
        <v>250</v>
      </c>
      <c r="F70" s="20">
        <v>1</v>
      </c>
      <c r="G70" s="2">
        <v>90</v>
      </c>
      <c r="H70" s="2">
        <v>10</v>
      </c>
      <c r="I70" s="2">
        <v>0</v>
      </c>
      <c r="J70" s="2">
        <v>90</v>
      </c>
      <c r="K70" s="2">
        <v>0</v>
      </c>
      <c r="L70" s="2">
        <f t="shared" si="13"/>
        <v>30000</v>
      </c>
      <c r="M70" s="2">
        <v>0</v>
      </c>
      <c r="N70" s="2">
        <v>250</v>
      </c>
      <c r="O70" s="2">
        <v>250</v>
      </c>
      <c r="P70" s="2">
        <v>500</v>
      </c>
      <c r="Q70" s="2">
        <v>500</v>
      </c>
      <c r="R70" s="2">
        <v>4</v>
      </c>
      <c r="S70" s="2">
        <v>4</v>
      </c>
      <c r="T70" s="2">
        <v>1</v>
      </c>
      <c r="U70" s="2">
        <v>4</v>
      </c>
      <c r="V70" s="2">
        <v>0</v>
      </c>
      <c r="W70" s="5" t="s">
        <v>388</v>
      </c>
    </row>
    <row r="71" spans="1:23">
      <c r="A71" s="7" t="s">
        <v>52</v>
      </c>
      <c r="B71" s="4" t="s">
        <v>337</v>
      </c>
      <c r="C71" s="21" t="s">
        <v>287</v>
      </c>
      <c r="D71" s="22">
        <v>500</v>
      </c>
      <c r="E71" s="20">
        <f t="shared" si="12"/>
        <v>250</v>
      </c>
      <c r="F71" s="20">
        <v>1</v>
      </c>
      <c r="G71" s="2">
        <v>90</v>
      </c>
      <c r="H71" s="2">
        <v>10</v>
      </c>
      <c r="I71" s="2">
        <v>0</v>
      </c>
      <c r="J71" s="2">
        <v>90</v>
      </c>
      <c r="K71" s="2">
        <v>0</v>
      </c>
      <c r="L71" s="2">
        <f t="shared" si="13"/>
        <v>30000</v>
      </c>
      <c r="M71" s="2">
        <v>0</v>
      </c>
      <c r="N71" s="2">
        <v>250</v>
      </c>
      <c r="O71" s="2">
        <v>250</v>
      </c>
      <c r="P71" s="2">
        <v>500</v>
      </c>
      <c r="Q71" s="2">
        <v>500</v>
      </c>
      <c r="R71" s="2">
        <v>4</v>
      </c>
      <c r="S71" s="2">
        <v>4</v>
      </c>
      <c r="T71" s="2">
        <v>1</v>
      </c>
      <c r="U71" s="2">
        <v>4</v>
      </c>
      <c r="V71" s="2">
        <v>0</v>
      </c>
      <c r="W71" s="5" t="s">
        <v>388</v>
      </c>
    </row>
    <row r="72" spans="1:23">
      <c r="A72" s="7" t="s">
        <v>52</v>
      </c>
      <c r="B72" s="4" t="s">
        <v>338</v>
      </c>
      <c r="C72" s="21" t="s">
        <v>287</v>
      </c>
      <c r="D72" s="22">
        <v>500</v>
      </c>
      <c r="E72" s="20">
        <f t="shared" si="12"/>
        <v>250</v>
      </c>
      <c r="F72" s="20">
        <v>1</v>
      </c>
      <c r="G72" s="2">
        <v>90</v>
      </c>
      <c r="H72" s="2">
        <v>10</v>
      </c>
      <c r="I72" s="2">
        <v>0</v>
      </c>
      <c r="J72" s="2">
        <v>90</v>
      </c>
      <c r="K72" s="2">
        <v>0</v>
      </c>
      <c r="L72" s="2">
        <f t="shared" si="13"/>
        <v>30000</v>
      </c>
      <c r="M72" s="2">
        <v>0</v>
      </c>
      <c r="N72" s="2">
        <v>250</v>
      </c>
      <c r="O72" s="2">
        <v>250</v>
      </c>
      <c r="P72" s="2">
        <v>500</v>
      </c>
      <c r="Q72" s="2">
        <v>500</v>
      </c>
      <c r="R72" s="2">
        <v>4</v>
      </c>
      <c r="S72" s="2">
        <v>4</v>
      </c>
      <c r="T72" s="2">
        <v>1</v>
      </c>
      <c r="U72" s="2">
        <v>4</v>
      </c>
      <c r="V72" s="2">
        <v>0</v>
      </c>
      <c r="W72" s="5" t="s">
        <v>388</v>
      </c>
    </row>
    <row r="73" spans="1:23">
      <c r="A73" s="7" t="s">
        <v>52</v>
      </c>
      <c r="B73" s="4" t="s">
        <v>339</v>
      </c>
      <c r="C73" s="21" t="s">
        <v>287</v>
      </c>
      <c r="D73" s="22">
        <v>392</v>
      </c>
      <c r="E73" s="20">
        <f t="shared" si="12"/>
        <v>196</v>
      </c>
      <c r="F73" s="20">
        <v>1</v>
      </c>
      <c r="G73" s="2">
        <v>90</v>
      </c>
      <c r="H73" s="2">
        <v>10</v>
      </c>
      <c r="I73" s="2">
        <v>0</v>
      </c>
      <c r="J73" s="2">
        <v>90</v>
      </c>
      <c r="K73" s="2">
        <v>0</v>
      </c>
      <c r="L73" s="2">
        <f t="shared" si="13"/>
        <v>23520</v>
      </c>
      <c r="M73" s="2">
        <v>0</v>
      </c>
      <c r="N73" s="2">
        <v>250</v>
      </c>
      <c r="O73" s="2">
        <v>250</v>
      </c>
      <c r="P73" s="2">
        <v>500</v>
      </c>
      <c r="Q73" s="2">
        <v>500</v>
      </c>
      <c r="R73" s="2">
        <v>4</v>
      </c>
      <c r="S73" s="2">
        <v>4</v>
      </c>
      <c r="T73" s="2">
        <v>1</v>
      </c>
      <c r="U73" s="2">
        <v>4</v>
      </c>
      <c r="V73" s="2">
        <v>0</v>
      </c>
      <c r="W73" s="5" t="s">
        <v>388</v>
      </c>
    </row>
    <row r="74" spans="1:23">
      <c r="A74" s="8" t="s">
        <v>53</v>
      </c>
      <c r="B74" s="4" t="s">
        <v>340</v>
      </c>
      <c r="C74" s="21" t="s">
        <v>359</v>
      </c>
      <c r="D74" s="22">
        <v>124</v>
      </c>
      <c r="E74" s="20">
        <v>0</v>
      </c>
      <c r="F74" s="20">
        <v>0.4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1</v>
      </c>
      <c r="U74" s="2">
        <v>1</v>
      </c>
      <c r="V74" s="2">
        <v>0</v>
      </c>
      <c r="W74" s="5" t="s">
        <v>388</v>
      </c>
    </row>
    <row r="75" spans="1:23">
      <c r="A75" s="8" t="s">
        <v>53</v>
      </c>
      <c r="B75" s="4" t="s">
        <v>341</v>
      </c>
      <c r="C75" s="21" t="s">
        <v>287</v>
      </c>
      <c r="D75" s="22">
        <v>500</v>
      </c>
      <c r="E75" s="20">
        <f t="shared" ref="E75:E78" si="14">D75/2</f>
        <v>250</v>
      </c>
      <c r="F75" s="20">
        <v>1</v>
      </c>
      <c r="G75" s="2">
        <v>90</v>
      </c>
      <c r="H75" s="2">
        <v>10</v>
      </c>
      <c r="I75" s="2">
        <v>0</v>
      </c>
      <c r="J75" s="2">
        <v>90</v>
      </c>
      <c r="K75" s="2">
        <v>0</v>
      </c>
      <c r="L75" s="2">
        <f t="shared" ref="L75:L78" si="15">60*D75</f>
        <v>30000</v>
      </c>
      <c r="M75" s="2">
        <v>0</v>
      </c>
      <c r="N75" s="2">
        <v>250</v>
      </c>
      <c r="O75" s="2">
        <v>250</v>
      </c>
      <c r="P75" s="2">
        <v>500</v>
      </c>
      <c r="Q75" s="2">
        <v>500</v>
      </c>
      <c r="R75" s="2">
        <v>4</v>
      </c>
      <c r="S75" s="2">
        <v>4</v>
      </c>
      <c r="T75" s="2">
        <v>1</v>
      </c>
      <c r="U75" s="2">
        <v>4</v>
      </c>
      <c r="V75" s="2">
        <v>0</v>
      </c>
      <c r="W75" s="5" t="s">
        <v>388</v>
      </c>
    </row>
    <row r="76" spans="1:23">
      <c r="A76" s="8" t="s">
        <v>53</v>
      </c>
      <c r="B76" s="4" t="s">
        <v>342</v>
      </c>
      <c r="C76" s="21" t="s">
        <v>287</v>
      </c>
      <c r="D76" s="22">
        <v>500</v>
      </c>
      <c r="E76" s="20">
        <f t="shared" si="14"/>
        <v>250</v>
      </c>
      <c r="F76" s="20">
        <v>1</v>
      </c>
      <c r="G76" s="2">
        <v>90</v>
      </c>
      <c r="H76" s="2">
        <v>10</v>
      </c>
      <c r="I76" s="2">
        <v>0</v>
      </c>
      <c r="J76" s="2">
        <v>90</v>
      </c>
      <c r="K76" s="2">
        <v>0</v>
      </c>
      <c r="L76" s="2">
        <f t="shared" si="15"/>
        <v>30000</v>
      </c>
      <c r="M76" s="2">
        <v>0</v>
      </c>
      <c r="N76" s="2">
        <v>250</v>
      </c>
      <c r="O76" s="2">
        <v>250</v>
      </c>
      <c r="P76" s="2">
        <v>500</v>
      </c>
      <c r="Q76" s="2">
        <v>500</v>
      </c>
      <c r="R76" s="2">
        <v>4</v>
      </c>
      <c r="S76" s="2">
        <v>4</v>
      </c>
      <c r="T76" s="2">
        <v>1</v>
      </c>
      <c r="U76" s="2">
        <v>4</v>
      </c>
      <c r="V76" s="2">
        <v>0</v>
      </c>
      <c r="W76" s="5" t="s">
        <v>388</v>
      </c>
    </row>
    <row r="77" spans="1:23">
      <c r="A77" s="8" t="s">
        <v>53</v>
      </c>
      <c r="B77" s="4" t="s">
        <v>343</v>
      </c>
      <c r="C77" s="21" t="s">
        <v>287</v>
      </c>
      <c r="D77" s="22">
        <v>500</v>
      </c>
      <c r="E77" s="20">
        <f t="shared" si="14"/>
        <v>250</v>
      </c>
      <c r="F77" s="20">
        <v>1</v>
      </c>
      <c r="G77" s="2">
        <v>90</v>
      </c>
      <c r="H77" s="2">
        <v>10</v>
      </c>
      <c r="I77" s="2">
        <v>0</v>
      </c>
      <c r="J77" s="2">
        <v>90</v>
      </c>
      <c r="K77" s="2">
        <v>0</v>
      </c>
      <c r="L77" s="2">
        <f t="shared" si="15"/>
        <v>30000</v>
      </c>
      <c r="M77" s="2">
        <v>0</v>
      </c>
      <c r="N77" s="2">
        <v>250</v>
      </c>
      <c r="O77" s="2">
        <v>250</v>
      </c>
      <c r="P77" s="2">
        <v>500</v>
      </c>
      <c r="Q77" s="2">
        <v>500</v>
      </c>
      <c r="R77" s="2">
        <v>4</v>
      </c>
      <c r="S77" s="2">
        <v>4</v>
      </c>
      <c r="T77" s="2">
        <v>1</v>
      </c>
      <c r="U77" s="2">
        <v>4</v>
      </c>
      <c r="V77" s="2">
        <v>0</v>
      </c>
      <c r="W77" s="5" t="s">
        <v>388</v>
      </c>
    </row>
    <row r="78" spans="1:23">
      <c r="A78" s="8" t="s">
        <v>53</v>
      </c>
      <c r="B78" s="4" t="s">
        <v>344</v>
      </c>
      <c r="C78" s="21" t="s">
        <v>287</v>
      </c>
      <c r="D78" s="22">
        <v>145</v>
      </c>
      <c r="E78" s="20">
        <f t="shared" si="14"/>
        <v>72.5</v>
      </c>
      <c r="F78" s="20">
        <v>1</v>
      </c>
      <c r="G78" s="2">
        <v>90</v>
      </c>
      <c r="H78" s="2">
        <v>10</v>
      </c>
      <c r="I78" s="2">
        <v>0</v>
      </c>
      <c r="J78" s="2">
        <v>90</v>
      </c>
      <c r="K78" s="2">
        <v>0</v>
      </c>
      <c r="L78" s="2">
        <f t="shared" si="15"/>
        <v>8700</v>
      </c>
      <c r="M78" s="2">
        <v>0</v>
      </c>
      <c r="N78" s="2">
        <v>250</v>
      </c>
      <c r="O78" s="2">
        <v>250</v>
      </c>
      <c r="P78" s="2">
        <v>500</v>
      </c>
      <c r="Q78" s="2">
        <v>500</v>
      </c>
      <c r="R78" s="2">
        <v>4</v>
      </c>
      <c r="S78" s="2">
        <v>4</v>
      </c>
      <c r="T78" s="2">
        <v>1</v>
      </c>
      <c r="U78" s="2">
        <v>4</v>
      </c>
      <c r="V78" s="2">
        <v>0</v>
      </c>
      <c r="W78" s="5" t="s">
        <v>388</v>
      </c>
    </row>
    <row r="79" spans="1:23">
      <c r="A79" s="7" t="s">
        <v>54</v>
      </c>
      <c r="B79" s="4" t="s">
        <v>345</v>
      </c>
      <c r="C79" s="21" t="s">
        <v>360</v>
      </c>
      <c r="D79" s="22">
        <v>502</v>
      </c>
      <c r="E79" s="20">
        <v>0</v>
      </c>
      <c r="F79" s="20">
        <v>0.6</v>
      </c>
      <c r="G79" s="2">
        <v>44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1</v>
      </c>
      <c r="U79" s="2">
        <v>1</v>
      </c>
      <c r="V79" s="2">
        <v>0</v>
      </c>
      <c r="W79" s="5" t="s">
        <v>388</v>
      </c>
    </row>
    <row r="80" spans="1:23">
      <c r="A80" s="7" t="s">
        <v>54</v>
      </c>
      <c r="B80" s="4" t="s">
        <v>346</v>
      </c>
      <c r="C80" s="21" t="s">
        <v>359</v>
      </c>
      <c r="D80" s="22">
        <v>27</v>
      </c>
      <c r="E80" s="20">
        <v>0</v>
      </c>
      <c r="F80" s="20">
        <v>0.4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1</v>
      </c>
      <c r="U80" s="2">
        <v>1</v>
      </c>
      <c r="V80" s="2">
        <v>0</v>
      </c>
      <c r="W80" s="5" t="s">
        <v>388</v>
      </c>
    </row>
    <row r="81" spans="1:23">
      <c r="A81" s="7" t="s">
        <v>54</v>
      </c>
      <c r="B81" s="4" t="s">
        <v>347</v>
      </c>
      <c r="C81" s="21" t="s">
        <v>293</v>
      </c>
      <c r="D81" s="22">
        <v>614</v>
      </c>
      <c r="E81" s="20">
        <v>0</v>
      </c>
      <c r="F81" s="20">
        <v>0.75</v>
      </c>
      <c r="G81" s="2">
        <v>10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1</v>
      </c>
      <c r="U81" s="2">
        <v>1</v>
      </c>
      <c r="V81" s="2">
        <v>0</v>
      </c>
      <c r="W81" s="5" t="s">
        <v>388</v>
      </c>
    </row>
    <row r="82" spans="1:23">
      <c r="A82" s="7" t="s">
        <v>54</v>
      </c>
      <c r="B82" s="4" t="s">
        <v>348</v>
      </c>
      <c r="C82" s="21" t="s">
        <v>287</v>
      </c>
      <c r="D82" s="22">
        <v>356</v>
      </c>
      <c r="E82" s="20">
        <f>D82/2</f>
        <v>178</v>
      </c>
      <c r="F82" s="20">
        <v>1</v>
      </c>
      <c r="G82" s="2">
        <v>90</v>
      </c>
      <c r="H82" s="2">
        <v>10</v>
      </c>
      <c r="I82" s="2">
        <v>0</v>
      </c>
      <c r="J82" s="2">
        <v>90</v>
      </c>
      <c r="K82" s="2">
        <v>0</v>
      </c>
      <c r="L82" s="2">
        <f>60*D82</f>
        <v>21360</v>
      </c>
      <c r="M82" s="2">
        <v>0</v>
      </c>
      <c r="N82" s="2">
        <v>250</v>
      </c>
      <c r="O82" s="2">
        <v>250</v>
      </c>
      <c r="P82" s="2">
        <v>500</v>
      </c>
      <c r="Q82" s="2">
        <v>500</v>
      </c>
      <c r="R82" s="2">
        <v>4</v>
      </c>
      <c r="S82" s="2">
        <v>4</v>
      </c>
      <c r="T82" s="2">
        <v>1</v>
      </c>
      <c r="U82" s="2">
        <v>4</v>
      </c>
      <c r="V82" s="2">
        <v>0</v>
      </c>
      <c r="W82" s="5" t="s">
        <v>388</v>
      </c>
    </row>
    <row r="83" spans="1:23">
      <c r="A83" s="7" t="s">
        <v>55</v>
      </c>
      <c r="B83" s="4" t="s">
        <v>349</v>
      </c>
      <c r="C83" s="21" t="s">
        <v>360</v>
      </c>
      <c r="D83" s="22">
        <v>330</v>
      </c>
      <c r="E83" s="20">
        <v>0</v>
      </c>
      <c r="F83" s="20">
        <v>0.6</v>
      </c>
      <c r="G83" s="2">
        <v>44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1</v>
      </c>
      <c r="U83" s="2">
        <v>1</v>
      </c>
      <c r="V83" s="2">
        <v>0</v>
      </c>
      <c r="W83" s="5" t="s">
        <v>388</v>
      </c>
    </row>
    <row r="84" spans="1:23">
      <c r="A84" s="7" t="s">
        <v>55</v>
      </c>
      <c r="B84" s="4" t="s">
        <v>350</v>
      </c>
      <c r="C84" s="21" t="s">
        <v>359</v>
      </c>
      <c r="D84" s="22">
        <v>46</v>
      </c>
      <c r="E84" s="20">
        <v>0</v>
      </c>
      <c r="F84" s="20">
        <v>0.4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1</v>
      </c>
      <c r="U84" s="2">
        <v>1</v>
      </c>
      <c r="V84" s="2">
        <v>0</v>
      </c>
      <c r="W84" s="5" t="s">
        <v>388</v>
      </c>
    </row>
    <row r="85" spans="1:23">
      <c r="A85" s="7" t="s">
        <v>55</v>
      </c>
      <c r="B85" s="4" t="s">
        <v>351</v>
      </c>
      <c r="C85" s="21" t="s">
        <v>287</v>
      </c>
      <c r="D85" s="22">
        <v>500</v>
      </c>
      <c r="E85" s="20">
        <f t="shared" ref="E85:E86" si="16">D85/2</f>
        <v>250</v>
      </c>
      <c r="F85" s="20">
        <v>1</v>
      </c>
      <c r="G85" s="2">
        <v>90</v>
      </c>
      <c r="H85" s="2">
        <v>10</v>
      </c>
      <c r="I85" s="2">
        <v>0</v>
      </c>
      <c r="J85" s="2">
        <v>90</v>
      </c>
      <c r="K85" s="2">
        <v>0</v>
      </c>
      <c r="L85" s="2">
        <f t="shared" ref="L85:L86" si="17">60*D85</f>
        <v>30000</v>
      </c>
      <c r="M85" s="2">
        <v>0</v>
      </c>
      <c r="N85" s="2">
        <v>250</v>
      </c>
      <c r="O85" s="2">
        <v>250</v>
      </c>
      <c r="P85" s="2">
        <v>500</v>
      </c>
      <c r="Q85" s="2">
        <v>500</v>
      </c>
      <c r="R85" s="2">
        <v>4</v>
      </c>
      <c r="S85" s="2">
        <v>4</v>
      </c>
      <c r="T85" s="2">
        <v>1</v>
      </c>
      <c r="U85" s="2">
        <v>4</v>
      </c>
      <c r="V85" s="2">
        <v>0</v>
      </c>
      <c r="W85" s="5" t="s">
        <v>388</v>
      </c>
    </row>
    <row r="86" spans="1:23">
      <c r="A86" s="7" t="s">
        <v>55</v>
      </c>
      <c r="B86" s="4" t="s">
        <v>352</v>
      </c>
      <c r="C86" s="21" t="s">
        <v>287</v>
      </c>
      <c r="D86" s="22">
        <v>107</v>
      </c>
      <c r="E86" s="20">
        <f t="shared" si="16"/>
        <v>53.5</v>
      </c>
      <c r="F86" s="20">
        <v>1</v>
      </c>
      <c r="G86" s="2">
        <v>90</v>
      </c>
      <c r="H86" s="2">
        <v>10</v>
      </c>
      <c r="I86" s="2">
        <v>0</v>
      </c>
      <c r="J86" s="2">
        <v>90</v>
      </c>
      <c r="K86" s="2">
        <v>0</v>
      </c>
      <c r="L86" s="2">
        <f t="shared" si="17"/>
        <v>6420</v>
      </c>
      <c r="M86" s="2">
        <v>0</v>
      </c>
      <c r="N86" s="2">
        <v>250</v>
      </c>
      <c r="O86" s="2">
        <v>250</v>
      </c>
      <c r="P86" s="2">
        <v>500</v>
      </c>
      <c r="Q86" s="2">
        <v>500</v>
      </c>
      <c r="R86" s="2">
        <v>4</v>
      </c>
      <c r="S86" s="2">
        <v>4</v>
      </c>
      <c r="T86" s="2">
        <v>1</v>
      </c>
      <c r="U86" s="2">
        <v>4</v>
      </c>
      <c r="V86" s="2">
        <v>0</v>
      </c>
      <c r="W86" s="5" t="s">
        <v>388</v>
      </c>
    </row>
    <row r="87" spans="1:23">
      <c r="A87" s="7" t="s">
        <v>56</v>
      </c>
      <c r="B87" s="4" t="s">
        <v>353</v>
      </c>
      <c r="C87" s="21" t="s">
        <v>360</v>
      </c>
      <c r="D87" s="22">
        <v>132</v>
      </c>
      <c r="E87" s="20">
        <v>0</v>
      </c>
      <c r="F87" s="20">
        <v>0.6</v>
      </c>
      <c r="G87" s="2">
        <v>44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1</v>
      </c>
      <c r="U87" s="2">
        <v>1</v>
      </c>
      <c r="V87" s="2">
        <v>0</v>
      </c>
      <c r="W87" s="5" t="s">
        <v>388</v>
      </c>
    </row>
    <row r="88" spans="1:23">
      <c r="A88" s="7" t="s">
        <v>56</v>
      </c>
      <c r="B88" s="4" t="s">
        <v>354</v>
      </c>
      <c r="C88" s="21" t="s">
        <v>359</v>
      </c>
      <c r="D88" s="22">
        <v>73</v>
      </c>
      <c r="E88" s="20">
        <v>0</v>
      </c>
      <c r="F88" s="20">
        <v>0.4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1</v>
      </c>
      <c r="U88" s="2">
        <v>1</v>
      </c>
      <c r="V88" s="2">
        <v>0</v>
      </c>
      <c r="W88" s="5" t="s">
        <v>388</v>
      </c>
    </row>
    <row r="89" spans="1:23">
      <c r="A89" s="7" t="s">
        <v>56</v>
      </c>
      <c r="B89" s="4" t="s">
        <v>355</v>
      </c>
      <c r="C89" s="21" t="s">
        <v>287</v>
      </c>
      <c r="D89" s="22">
        <v>500</v>
      </c>
      <c r="E89" s="20">
        <f t="shared" ref="E89:E90" si="18">D89/2</f>
        <v>250</v>
      </c>
      <c r="F89" s="20">
        <v>1</v>
      </c>
      <c r="G89" s="2">
        <v>90</v>
      </c>
      <c r="H89" s="2">
        <v>10</v>
      </c>
      <c r="I89" s="2">
        <v>0</v>
      </c>
      <c r="J89" s="2">
        <v>90</v>
      </c>
      <c r="K89" s="2">
        <v>0</v>
      </c>
      <c r="L89" s="2">
        <f t="shared" ref="L89:L90" si="19">60*D89</f>
        <v>30000</v>
      </c>
      <c r="M89" s="2">
        <v>0</v>
      </c>
      <c r="N89" s="2">
        <v>250</v>
      </c>
      <c r="O89" s="2">
        <v>250</v>
      </c>
      <c r="P89" s="2">
        <v>500</v>
      </c>
      <c r="Q89" s="2">
        <v>500</v>
      </c>
      <c r="R89" s="2">
        <v>4</v>
      </c>
      <c r="S89" s="2">
        <v>4</v>
      </c>
      <c r="T89" s="2">
        <v>1</v>
      </c>
      <c r="U89" s="2">
        <v>4</v>
      </c>
      <c r="V89" s="2">
        <v>0</v>
      </c>
      <c r="W89" s="5" t="s">
        <v>388</v>
      </c>
    </row>
    <row r="90" spans="1:23">
      <c r="A90" s="7" t="s">
        <v>56</v>
      </c>
      <c r="B90" s="4" t="s">
        <v>356</v>
      </c>
      <c r="C90" s="21" t="s">
        <v>287</v>
      </c>
      <c r="D90" s="22">
        <v>466</v>
      </c>
      <c r="E90" s="20">
        <f t="shared" si="18"/>
        <v>233</v>
      </c>
      <c r="F90" s="20">
        <v>1</v>
      </c>
      <c r="G90" s="2">
        <v>90</v>
      </c>
      <c r="H90" s="2">
        <v>10</v>
      </c>
      <c r="I90" s="2">
        <v>0</v>
      </c>
      <c r="J90" s="2">
        <v>90</v>
      </c>
      <c r="K90" s="2">
        <v>0</v>
      </c>
      <c r="L90" s="2">
        <f t="shared" si="19"/>
        <v>27960</v>
      </c>
      <c r="M90" s="2">
        <v>0</v>
      </c>
      <c r="N90" s="2">
        <v>250</v>
      </c>
      <c r="O90" s="2">
        <v>250</v>
      </c>
      <c r="P90" s="2">
        <v>500</v>
      </c>
      <c r="Q90" s="2">
        <v>500</v>
      </c>
      <c r="R90" s="2">
        <v>4</v>
      </c>
      <c r="S90" s="2">
        <v>4</v>
      </c>
      <c r="T90" s="2">
        <v>1</v>
      </c>
      <c r="U90" s="2">
        <v>4</v>
      </c>
      <c r="V90" s="2">
        <v>0</v>
      </c>
      <c r="W90" s="5" t="s">
        <v>388</v>
      </c>
    </row>
    <row r="91" spans="1:23">
      <c r="A91" s="7" t="s">
        <v>57</v>
      </c>
      <c r="B91" s="4" t="s">
        <v>357</v>
      </c>
      <c r="C91" s="21" t="s">
        <v>360</v>
      </c>
      <c r="D91" s="22">
        <v>125</v>
      </c>
      <c r="E91" s="20">
        <v>0</v>
      </c>
      <c r="F91" s="20">
        <v>0.6</v>
      </c>
      <c r="G91" s="2">
        <v>44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1</v>
      </c>
      <c r="U91" s="2">
        <v>1</v>
      </c>
      <c r="V91" s="2">
        <v>0</v>
      </c>
      <c r="W91" s="5" t="s">
        <v>388</v>
      </c>
    </row>
    <row r="92" spans="1:23">
      <c r="A92" s="7" t="s">
        <v>57</v>
      </c>
      <c r="B92" s="4" t="s">
        <v>358</v>
      </c>
      <c r="C92" s="21" t="s">
        <v>359</v>
      </c>
      <c r="D92" s="22">
        <v>76</v>
      </c>
      <c r="E92" s="20">
        <v>0</v>
      </c>
      <c r="F92" s="20">
        <v>0.4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1</v>
      </c>
      <c r="U92" s="2">
        <v>1</v>
      </c>
      <c r="V92" s="2">
        <v>0</v>
      </c>
      <c r="W92" s="5" t="s">
        <v>388</v>
      </c>
    </row>
    <row r="93" spans="1:23">
      <c r="A93" s="7" t="s">
        <v>57</v>
      </c>
      <c r="B93" s="4" t="s">
        <v>413</v>
      </c>
      <c r="C93" s="21" t="s">
        <v>287</v>
      </c>
      <c r="D93" s="22">
        <v>500</v>
      </c>
      <c r="E93" s="20">
        <f t="shared" ref="E93:E95" si="20">D93/2</f>
        <v>250</v>
      </c>
      <c r="F93" s="20">
        <v>1</v>
      </c>
      <c r="G93" s="2">
        <v>90</v>
      </c>
      <c r="H93" s="2">
        <v>10</v>
      </c>
      <c r="I93" s="2">
        <v>0</v>
      </c>
      <c r="J93" s="2">
        <v>90</v>
      </c>
      <c r="K93" s="2">
        <v>0</v>
      </c>
      <c r="L93" s="2">
        <f t="shared" ref="L93:L95" si="21">60*D93</f>
        <v>30000</v>
      </c>
      <c r="M93" s="2">
        <v>0</v>
      </c>
      <c r="N93" s="2">
        <v>250</v>
      </c>
      <c r="O93" s="2">
        <v>250</v>
      </c>
      <c r="P93" s="2">
        <v>500</v>
      </c>
      <c r="Q93" s="2">
        <v>500</v>
      </c>
      <c r="R93" s="2">
        <v>4</v>
      </c>
      <c r="S93" s="2">
        <v>4</v>
      </c>
      <c r="T93" s="2">
        <v>1</v>
      </c>
      <c r="U93" s="2">
        <v>4</v>
      </c>
      <c r="V93" s="2">
        <v>0</v>
      </c>
      <c r="W93" s="5" t="s">
        <v>388</v>
      </c>
    </row>
    <row r="94" spans="1:23">
      <c r="A94" s="7" t="s">
        <v>57</v>
      </c>
      <c r="B94" s="4" t="s">
        <v>414</v>
      </c>
      <c r="C94" s="21" t="s">
        <v>287</v>
      </c>
      <c r="D94" s="22">
        <v>500</v>
      </c>
      <c r="E94" s="20">
        <f t="shared" si="20"/>
        <v>250</v>
      </c>
      <c r="F94" s="20">
        <v>1</v>
      </c>
      <c r="G94" s="2">
        <v>90</v>
      </c>
      <c r="H94" s="2">
        <v>10</v>
      </c>
      <c r="I94" s="2">
        <v>0</v>
      </c>
      <c r="J94" s="2">
        <v>90</v>
      </c>
      <c r="K94" s="2">
        <v>0</v>
      </c>
      <c r="L94" s="2">
        <f t="shared" si="21"/>
        <v>30000</v>
      </c>
      <c r="M94" s="2">
        <v>0</v>
      </c>
      <c r="N94" s="2">
        <v>250</v>
      </c>
      <c r="O94" s="2">
        <v>250</v>
      </c>
      <c r="P94" s="2">
        <v>500</v>
      </c>
      <c r="Q94" s="2">
        <v>500</v>
      </c>
      <c r="R94" s="2">
        <v>4</v>
      </c>
      <c r="S94" s="2">
        <v>4</v>
      </c>
      <c r="T94" s="2">
        <v>1</v>
      </c>
      <c r="U94" s="2">
        <v>4</v>
      </c>
      <c r="V94" s="2">
        <v>0</v>
      </c>
      <c r="W94" s="5" t="s">
        <v>388</v>
      </c>
    </row>
    <row r="95" spans="1:23">
      <c r="A95" s="7" t="s">
        <v>57</v>
      </c>
      <c r="B95" s="4" t="s">
        <v>415</v>
      </c>
      <c r="C95" s="21" t="s">
        <v>287</v>
      </c>
      <c r="D95" s="22">
        <v>54</v>
      </c>
      <c r="E95" s="20">
        <f t="shared" si="20"/>
        <v>27</v>
      </c>
      <c r="F95" s="20">
        <v>1</v>
      </c>
      <c r="G95" s="2">
        <v>90</v>
      </c>
      <c r="H95" s="2">
        <v>10</v>
      </c>
      <c r="I95" s="2">
        <v>0</v>
      </c>
      <c r="J95" s="2">
        <v>90</v>
      </c>
      <c r="K95" s="2">
        <v>0</v>
      </c>
      <c r="L95" s="2">
        <f t="shared" si="21"/>
        <v>3240</v>
      </c>
      <c r="M95" s="2">
        <v>0</v>
      </c>
      <c r="N95" s="2">
        <v>250</v>
      </c>
      <c r="O95" s="2">
        <v>250</v>
      </c>
      <c r="P95" s="2">
        <v>500</v>
      </c>
      <c r="Q95" s="2">
        <v>500</v>
      </c>
      <c r="R95" s="2">
        <v>4</v>
      </c>
      <c r="S95" s="2">
        <v>4</v>
      </c>
      <c r="T95" s="2">
        <v>1</v>
      </c>
      <c r="U95" s="2">
        <v>4</v>
      </c>
      <c r="V95" s="2">
        <v>0</v>
      </c>
      <c r="W95" s="5" t="s">
        <v>388</v>
      </c>
    </row>
    <row r="96" spans="1:23">
      <c r="A96" s="7" t="s">
        <v>58</v>
      </c>
      <c r="B96" s="4" t="s">
        <v>416</v>
      </c>
      <c r="C96" s="21" t="s">
        <v>360</v>
      </c>
      <c r="D96" s="22">
        <v>289</v>
      </c>
      <c r="E96" s="20">
        <v>0</v>
      </c>
      <c r="F96" s="20">
        <v>0.6</v>
      </c>
      <c r="G96" s="2">
        <v>44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1</v>
      </c>
      <c r="U96" s="2">
        <v>1</v>
      </c>
      <c r="V96" s="2">
        <v>0</v>
      </c>
      <c r="W96" s="5" t="s">
        <v>388</v>
      </c>
    </row>
    <row r="97" spans="1:23">
      <c r="A97" s="7" t="s">
        <v>58</v>
      </c>
      <c r="B97" s="4" t="s">
        <v>417</v>
      </c>
      <c r="C97" s="21" t="s">
        <v>359</v>
      </c>
      <c r="D97" s="22">
        <v>99</v>
      </c>
      <c r="E97" s="20">
        <v>0</v>
      </c>
      <c r="F97" s="20">
        <v>0.4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1</v>
      </c>
      <c r="U97" s="2">
        <v>1</v>
      </c>
      <c r="V97" s="2">
        <v>0</v>
      </c>
      <c r="W97" s="5" t="s">
        <v>388</v>
      </c>
    </row>
    <row r="98" spans="1:23">
      <c r="A98" s="7" t="s">
        <v>58</v>
      </c>
      <c r="B98" s="4" t="s">
        <v>418</v>
      </c>
      <c r="C98" s="21" t="s">
        <v>287</v>
      </c>
      <c r="D98" s="22">
        <v>500</v>
      </c>
      <c r="E98" s="20">
        <f t="shared" ref="E98:E100" si="22">D98/2</f>
        <v>250</v>
      </c>
      <c r="F98" s="20">
        <v>1</v>
      </c>
      <c r="G98" s="2">
        <v>90</v>
      </c>
      <c r="H98" s="2">
        <v>10</v>
      </c>
      <c r="I98" s="2">
        <v>0</v>
      </c>
      <c r="J98" s="2">
        <v>90</v>
      </c>
      <c r="K98" s="2">
        <v>0</v>
      </c>
      <c r="L98" s="2">
        <f t="shared" ref="L98:L100" si="23">60*D98</f>
        <v>30000</v>
      </c>
      <c r="M98" s="2">
        <v>0</v>
      </c>
      <c r="N98" s="2">
        <v>250</v>
      </c>
      <c r="O98" s="2">
        <v>250</v>
      </c>
      <c r="P98" s="2">
        <v>500</v>
      </c>
      <c r="Q98" s="2">
        <v>500</v>
      </c>
      <c r="R98" s="2">
        <v>4</v>
      </c>
      <c r="S98" s="2">
        <v>4</v>
      </c>
      <c r="T98" s="2">
        <v>1</v>
      </c>
      <c r="U98" s="2">
        <v>4</v>
      </c>
      <c r="V98" s="2">
        <v>0</v>
      </c>
      <c r="W98" s="5" t="s">
        <v>388</v>
      </c>
    </row>
    <row r="99" spans="1:23">
      <c r="A99" s="7" t="s">
        <v>58</v>
      </c>
      <c r="B99" s="4" t="s">
        <v>419</v>
      </c>
      <c r="C99" s="21" t="s">
        <v>287</v>
      </c>
      <c r="D99" s="22">
        <v>500</v>
      </c>
      <c r="E99" s="20">
        <f t="shared" si="22"/>
        <v>250</v>
      </c>
      <c r="F99" s="20">
        <v>1</v>
      </c>
      <c r="G99" s="2">
        <v>90</v>
      </c>
      <c r="H99" s="2">
        <v>10</v>
      </c>
      <c r="I99" s="2">
        <v>0</v>
      </c>
      <c r="J99" s="2">
        <v>90</v>
      </c>
      <c r="K99" s="2">
        <v>0</v>
      </c>
      <c r="L99" s="2">
        <f t="shared" si="23"/>
        <v>30000</v>
      </c>
      <c r="M99" s="2">
        <v>0</v>
      </c>
      <c r="N99" s="2">
        <v>250</v>
      </c>
      <c r="O99" s="2">
        <v>250</v>
      </c>
      <c r="P99" s="2">
        <v>500</v>
      </c>
      <c r="Q99" s="2">
        <v>500</v>
      </c>
      <c r="R99" s="2">
        <v>4</v>
      </c>
      <c r="S99" s="2">
        <v>4</v>
      </c>
      <c r="T99" s="2">
        <v>1</v>
      </c>
      <c r="U99" s="2">
        <v>4</v>
      </c>
      <c r="V99" s="2">
        <v>0</v>
      </c>
      <c r="W99" s="5" t="s">
        <v>388</v>
      </c>
    </row>
    <row r="100" spans="1:23">
      <c r="A100" s="7" t="s">
        <v>58</v>
      </c>
      <c r="B100" s="4" t="s">
        <v>420</v>
      </c>
      <c r="C100" s="21" t="s">
        <v>287</v>
      </c>
      <c r="D100" s="22">
        <v>371</v>
      </c>
      <c r="E100" s="20">
        <f t="shared" si="22"/>
        <v>185.5</v>
      </c>
      <c r="F100" s="20">
        <v>1</v>
      </c>
      <c r="G100" s="2">
        <v>90</v>
      </c>
      <c r="H100" s="2">
        <v>10</v>
      </c>
      <c r="I100" s="2">
        <v>0</v>
      </c>
      <c r="J100" s="2">
        <v>90</v>
      </c>
      <c r="K100" s="2">
        <v>0</v>
      </c>
      <c r="L100" s="2">
        <f t="shared" si="23"/>
        <v>22260</v>
      </c>
      <c r="M100" s="2">
        <v>0</v>
      </c>
      <c r="N100" s="2">
        <v>250</v>
      </c>
      <c r="O100" s="2">
        <v>250</v>
      </c>
      <c r="P100" s="2">
        <v>500</v>
      </c>
      <c r="Q100" s="2">
        <v>500</v>
      </c>
      <c r="R100" s="2">
        <v>4</v>
      </c>
      <c r="S100" s="2">
        <v>4</v>
      </c>
      <c r="T100" s="2">
        <v>1</v>
      </c>
      <c r="U100" s="2">
        <v>4</v>
      </c>
      <c r="V100" s="2">
        <v>0</v>
      </c>
      <c r="W100" s="5" t="s">
        <v>388</v>
      </c>
    </row>
    <row r="101" spans="1:23">
      <c r="A101" s="7" t="s">
        <v>59</v>
      </c>
      <c r="B101" s="4" t="s">
        <v>421</v>
      </c>
      <c r="C101" s="21" t="s">
        <v>360</v>
      </c>
      <c r="D101" s="22">
        <v>263</v>
      </c>
      <c r="E101" s="20">
        <v>0</v>
      </c>
      <c r="F101" s="20">
        <v>0.6</v>
      </c>
      <c r="G101" s="2">
        <v>44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1</v>
      </c>
      <c r="U101" s="2">
        <v>1</v>
      </c>
      <c r="V101" s="2">
        <v>0</v>
      </c>
      <c r="W101" s="5" t="s">
        <v>388</v>
      </c>
    </row>
    <row r="102" spans="1:23">
      <c r="A102" s="7" t="s">
        <v>59</v>
      </c>
      <c r="B102" s="4" t="s">
        <v>422</v>
      </c>
      <c r="C102" s="21" t="s">
        <v>359</v>
      </c>
      <c r="D102" s="22">
        <v>33</v>
      </c>
      <c r="E102" s="20">
        <v>0</v>
      </c>
      <c r="F102" s="20">
        <v>0.4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1</v>
      </c>
      <c r="U102" s="2">
        <v>1</v>
      </c>
      <c r="V102" s="2">
        <v>0</v>
      </c>
      <c r="W102" s="5" t="s">
        <v>388</v>
      </c>
    </row>
    <row r="103" spans="1:23">
      <c r="A103" s="7" t="s">
        <v>59</v>
      </c>
      <c r="B103" s="4" t="s">
        <v>423</v>
      </c>
      <c r="C103" s="21" t="s">
        <v>287</v>
      </c>
      <c r="D103" s="22">
        <v>483</v>
      </c>
      <c r="E103" s="20">
        <f>D103/2</f>
        <v>241.5</v>
      </c>
      <c r="F103" s="20">
        <v>1</v>
      </c>
      <c r="G103" s="2">
        <v>90</v>
      </c>
      <c r="H103" s="2">
        <v>10</v>
      </c>
      <c r="I103" s="2">
        <v>0</v>
      </c>
      <c r="J103" s="2">
        <v>90</v>
      </c>
      <c r="K103" s="2">
        <v>0</v>
      </c>
      <c r="L103" s="2">
        <f>60*D103</f>
        <v>28980</v>
      </c>
      <c r="M103" s="2">
        <v>0</v>
      </c>
      <c r="N103" s="2">
        <v>250</v>
      </c>
      <c r="O103" s="2">
        <v>250</v>
      </c>
      <c r="P103" s="2">
        <v>500</v>
      </c>
      <c r="Q103" s="2">
        <v>500</v>
      </c>
      <c r="R103" s="2">
        <v>4</v>
      </c>
      <c r="S103" s="2">
        <v>4</v>
      </c>
      <c r="T103" s="2">
        <v>1</v>
      </c>
      <c r="U103" s="2">
        <v>4</v>
      </c>
      <c r="V103" s="2">
        <v>0</v>
      </c>
      <c r="W103" s="5" t="s">
        <v>388</v>
      </c>
    </row>
    <row r="104" spans="1:23">
      <c r="A104" s="7" t="s">
        <v>60</v>
      </c>
      <c r="B104" s="4" t="s">
        <v>424</v>
      </c>
      <c r="C104" s="21" t="s">
        <v>359</v>
      </c>
      <c r="D104" s="22">
        <v>243</v>
      </c>
      <c r="E104" s="20">
        <v>0</v>
      </c>
      <c r="F104" s="20">
        <v>0.4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1</v>
      </c>
      <c r="U104" s="2">
        <v>1</v>
      </c>
      <c r="V104" s="2">
        <v>0</v>
      </c>
      <c r="W104" s="5" t="s">
        <v>388</v>
      </c>
    </row>
    <row r="105" spans="1:23">
      <c r="A105" s="7" t="s">
        <v>60</v>
      </c>
      <c r="B105" s="4" t="s">
        <v>425</v>
      </c>
      <c r="C105" s="21" t="s">
        <v>287</v>
      </c>
      <c r="D105" s="22">
        <v>500</v>
      </c>
      <c r="E105" s="20">
        <f t="shared" ref="E105:E111" si="24">D105/2</f>
        <v>250</v>
      </c>
      <c r="F105" s="20">
        <v>1</v>
      </c>
      <c r="G105" s="2">
        <v>90</v>
      </c>
      <c r="H105" s="2">
        <v>10</v>
      </c>
      <c r="I105" s="2">
        <v>0</v>
      </c>
      <c r="J105" s="2">
        <v>90</v>
      </c>
      <c r="K105" s="2">
        <v>0</v>
      </c>
      <c r="L105" s="2">
        <f t="shared" ref="L105:L111" si="25">60*D105</f>
        <v>30000</v>
      </c>
      <c r="M105" s="2">
        <v>0</v>
      </c>
      <c r="N105" s="2">
        <v>250</v>
      </c>
      <c r="O105" s="2">
        <v>250</v>
      </c>
      <c r="P105" s="2">
        <v>500</v>
      </c>
      <c r="Q105" s="2">
        <v>500</v>
      </c>
      <c r="R105" s="2">
        <v>4</v>
      </c>
      <c r="S105" s="2">
        <v>4</v>
      </c>
      <c r="T105" s="2">
        <v>1</v>
      </c>
      <c r="U105" s="2">
        <v>4</v>
      </c>
      <c r="V105" s="2">
        <v>0</v>
      </c>
      <c r="W105" s="5" t="s">
        <v>388</v>
      </c>
    </row>
    <row r="106" spans="1:23">
      <c r="A106" s="7" t="s">
        <v>60</v>
      </c>
      <c r="B106" s="4" t="s">
        <v>426</v>
      </c>
      <c r="C106" s="21" t="s">
        <v>287</v>
      </c>
      <c r="D106" s="22">
        <v>500</v>
      </c>
      <c r="E106" s="20">
        <f t="shared" si="24"/>
        <v>250</v>
      </c>
      <c r="F106" s="20">
        <v>1</v>
      </c>
      <c r="G106" s="2">
        <v>90</v>
      </c>
      <c r="H106" s="2">
        <v>10</v>
      </c>
      <c r="I106" s="2">
        <v>0</v>
      </c>
      <c r="J106" s="2">
        <v>90</v>
      </c>
      <c r="K106" s="2">
        <v>0</v>
      </c>
      <c r="L106" s="2">
        <f t="shared" si="25"/>
        <v>30000</v>
      </c>
      <c r="M106" s="2">
        <v>0</v>
      </c>
      <c r="N106" s="2">
        <v>250</v>
      </c>
      <c r="O106" s="2">
        <v>250</v>
      </c>
      <c r="P106" s="2">
        <v>500</v>
      </c>
      <c r="Q106" s="2">
        <v>500</v>
      </c>
      <c r="R106" s="2">
        <v>4</v>
      </c>
      <c r="S106" s="2">
        <v>4</v>
      </c>
      <c r="T106" s="2">
        <v>1</v>
      </c>
      <c r="U106" s="2">
        <v>4</v>
      </c>
      <c r="V106" s="2">
        <v>0</v>
      </c>
      <c r="W106" s="5" t="s">
        <v>388</v>
      </c>
    </row>
    <row r="107" spans="1:23">
      <c r="A107" s="7" t="s">
        <v>60</v>
      </c>
      <c r="B107" s="4" t="s">
        <v>427</v>
      </c>
      <c r="C107" s="21" t="s">
        <v>287</v>
      </c>
      <c r="D107" s="22">
        <v>500</v>
      </c>
      <c r="E107" s="20">
        <f t="shared" si="24"/>
        <v>250</v>
      </c>
      <c r="F107" s="20">
        <v>1</v>
      </c>
      <c r="G107" s="2">
        <v>90</v>
      </c>
      <c r="H107" s="2">
        <v>10</v>
      </c>
      <c r="I107" s="2">
        <v>0</v>
      </c>
      <c r="J107" s="2">
        <v>90</v>
      </c>
      <c r="K107" s="2">
        <v>0</v>
      </c>
      <c r="L107" s="2">
        <f t="shared" si="25"/>
        <v>30000</v>
      </c>
      <c r="M107" s="2">
        <v>0</v>
      </c>
      <c r="N107" s="2">
        <v>250</v>
      </c>
      <c r="O107" s="2">
        <v>250</v>
      </c>
      <c r="P107" s="2">
        <v>500</v>
      </c>
      <c r="Q107" s="2">
        <v>500</v>
      </c>
      <c r="R107" s="2">
        <v>4</v>
      </c>
      <c r="S107" s="2">
        <v>4</v>
      </c>
      <c r="T107" s="2">
        <v>1</v>
      </c>
      <c r="U107" s="2">
        <v>4</v>
      </c>
      <c r="V107" s="2">
        <v>0</v>
      </c>
      <c r="W107" s="5" t="s">
        <v>388</v>
      </c>
    </row>
    <row r="108" spans="1:23">
      <c r="A108" s="7" t="s">
        <v>60</v>
      </c>
      <c r="B108" s="4" t="s">
        <v>428</v>
      </c>
      <c r="C108" s="21" t="s">
        <v>287</v>
      </c>
      <c r="D108" s="22">
        <v>500</v>
      </c>
      <c r="E108" s="20">
        <f t="shared" si="24"/>
        <v>250</v>
      </c>
      <c r="F108" s="20">
        <v>1</v>
      </c>
      <c r="G108" s="2">
        <v>90</v>
      </c>
      <c r="H108" s="2">
        <v>10</v>
      </c>
      <c r="I108" s="2">
        <v>0</v>
      </c>
      <c r="J108" s="2">
        <v>90</v>
      </c>
      <c r="K108" s="2">
        <v>0</v>
      </c>
      <c r="L108" s="2">
        <f t="shared" si="25"/>
        <v>30000</v>
      </c>
      <c r="M108" s="2">
        <v>0</v>
      </c>
      <c r="N108" s="2">
        <v>250</v>
      </c>
      <c r="O108" s="2">
        <v>250</v>
      </c>
      <c r="P108" s="2">
        <v>500</v>
      </c>
      <c r="Q108" s="2">
        <v>500</v>
      </c>
      <c r="R108" s="2">
        <v>4</v>
      </c>
      <c r="S108" s="2">
        <v>4</v>
      </c>
      <c r="T108" s="2">
        <v>1</v>
      </c>
      <c r="U108" s="2">
        <v>4</v>
      </c>
      <c r="V108" s="2">
        <v>0</v>
      </c>
      <c r="W108" s="5" t="s">
        <v>388</v>
      </c>
    </row>
    <row r="109" spans="1:23">
      <c r="A109" s="7" t="s">
        <v>60</v>
      </c>
      <c r="B109" s="4" t="s">
        <v>429</v>
      </c>
      <c r="C109" s="21" t="s">
        <v>287</v>
      </c>
      <c r="D109" s="22">
        <v>500</v>
      </c>
      <c r="E109" s="20">
        <f t="shared" si="24"/>
        <v>250</v>
      </c>
      <c r="F109" s="20">
        <v>1</v>
      </c>
      <c r="G109" s="2">
        <v>90</v>
      </c>
      <c r="H109" s="2">
        <v>10</v>
      </c>
      <c r="I109" s="2">
        <v>0</v>
      </c>
      <c r="J109" s="2">
        <v>90</v>
      </c>
      <c r="K109" s="2">
        <v>0</v>
      </c>
      <c r="L109" s="2">
        <f t="shared" si="25"/>
        <v>30000</v>
      </c>
      <c r="M109" s="2">
        <v>0</v>
      </c>
      <c r="N109" s="2">
        <v>250</v>
      </c>
      <c r="O109" s="2">
        <v>250</v>
      </c>
      <c r="P109" s="2">
        <v>500</v>
      </c>
      <c r="Q109" s="2">
        <v>500</v>
      </c>
      <c r="R109" s="2">
        <v>4</v>
      </c>
      <c r="S109" s="2">
        <v>4</v>
      </c>
      <c r="T109" s="2">
        <v>1</v>
      </c>
      <c r="U109" s="2">
        <v>4</v>
      </c>
      <c r="V109" s="2">
        <v>0</v>
      </c>
      <c r="W109" s="5" t="s">
        <v>388</v>
      </c>
    </row>
    <row r="110" spans="1:23">
      <c r="A110" s="7" t="s">
        <v>60</v>
      </c>
      <c r="B110" s="4" t="s">
        <v>430</v>
      </c>
      <c r="C110" s="21" t="s">
        <v>287</v>
      </c>
      <c r="D110" s="22">
        <v>500</v>
      </c>
      <c r="E110" s="20">
        <f t="shared" si="24"/>
        <v>250</v>
      </c>
      <c r="F110" s="20">
        <v>1</v>
      </c>
      <c r="G110" s="2">
        <v>90</v>
      </c>
      <c r="H110" s="2">
        <v>10</v>
      </c>
      <c r="I110" s="2">
        <v>0</v>
      </c>
      <c r="J110" s="2">
        <v>90</v>
      </c>
      <c r="K110" s="2">
        <v>0</v>
      </c>
      <c r="L110" s="2">
        <f t="shared" si="25"/>
        <v>30000</v>
      </c>
      <c r="M110" s="2">
        <v>0</v>
      </c>
      <c r="N110" s="2">
        <v>250</v>
      </c>
      <c r="O110" s="2">
        <v>250</v>
      </c>
      <c r="P110" s="2">
        <v>500</v>
      </c>
      <c r="Q110" s="2">
        <v>500</v>
      </c>
      <c r="R110" s="2">
        <v>4</v>
      </c>
      <c r="S110" s="2">
        <v>4</v>
      </c>
      <c r="T110" s="2">
        <v>1</v>
      </c>
      <c r="U110" s="2">
        <v>4</v>
      </c>
      <c r="V110" s="2">
        <v>0</v>
      </c>
      <c r="W110" s="5" t="s">
        <v>388</v>
      </c>
    </row>
    <row r="111" spans="1:23">
      <c r="A111" s="7" t="s">
        <v>60</v>
      </c>
      <c r="B111" s="4" t="s">
        <v>431</v>
      </c>
      <c r="C111" s="21" t="s">
        <v>287</v>
      </c>
      <c r="D111" s="22">
        <v>198</v>
      </c>
      <c r="E111" s="20">
        <f t="shared" si="24"/>
        <v>99</v>
      </c>
      <c r="F111" s="20">
        <v>1</v>
      </c>
      <c r="G111" s="2">
        <v>90</v>
      </c>
      <c r="H111" s="2">
        <v>10</v>
      </c>
      <c r="I111" s="2">
        <v>0</v>
      </c>
      <c r="J111" s="2">
        <v>90</v>
      </c>
      <c r="K111" s="2">
        <v>0</v>
      </c>
      <c r="L111" s="2">
        <f t="shared" si="25"/>
        <v>11880</v>
      </c>
      <c r="M111" s="2">
        <v>0</v>
      </c>
      <c r="N111" s="2">
        <v>250</v>
      </c>
      <c r="O111" s="2">
        <v>250</v>
      </c>
      <c r="P111" s="2">
        <v>500</v>
      </c>
      <c r="Q111" s="2">
        <v>500</v>
      </c>
      <c r="R111" s="2">
        <v>4</v>
      </c>
      <c r="S111" s="2">
        <v>4</v>
      </c>
      <c r="T111" s="2">
        <v>1</v>
      </c>
      <c r="U111" s="2">
        <v>4</v>
      </c>
      <c r="V111" s="2">
        <v>0</v>
      </c>
      <c r="W111" s="5" t="s">
        <v>388</v>
      </c>
    </row>
    <row r="112" spans="1:23">
      <c r="A112" s="7" t="s">
        <v>61</v>
      </c>
      <c r="B112" s="4" t="s">
        <v>432</v>
      </c>
      <c r="C112" s="21" t="s">
        <v>293</v>
      </c>
      <c r="D112" s="22">
        <v>538</v>
      </c>
      <c r="E112" s="20">
        <v>0</v>
      </c>
      <c r="F112" s="20">
        <v>0.75</v>
      </c>
      <c r="G112" s="2">
        <v>10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1</v>
      </c>
      <c r="U112" s="2">
        <v>1</v>
      </c>
      <c r="V112" s="2">
        <v>0</v>
      </c>
      <c r="W112" s="5" t="s">
        <v>388</v>
      </c>
    </row>
    <row r="113" spans="1:23">
      <c r="A113" s="7" t="s">
        <v>62</v>
      </c>
      <c r="B113" s="4" t="s">
        <v>433</v>
      </c>
      <c r="C113" s="21" t="s">
        <v>360</v>
      </c>
      <c r="D113" s="22">
        <v>12</v>
      </c>
      <c r="E113" s="20">
        <v>0</v>
      </c>
      <c r="F113" s="20">
        <v>0.6</v>
      </c>
      <c r="G113" s="2">
        <v>44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1</v>
      </c>
      <c r="U113" s="2">
        <v>1</v>
      </c>
      <c r="V113" s="2">
        <v>0</v>
      </c>
      <c r="W113" s="5" t="s">
        <v>388</v>
      </c>
    </row>
    <row r="114" spans="1:23">
      <c r="A114" s="7" t="s">
        <v>62</v>
      </c>
      <c r="B114" s="4" t="s">
        <v>434</v>
      </c>
      <c r="C114" s="21" t="s">
        <v>359</v>
      </c>
      <c r="D114" s="22">
        <v>90</v>
      </c>
      <c r="E114" s="20">
        <v>0</v>
      </c>
      <c r="F114" s="20">
        <v>0.4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1</v>
      </c>
      <c r="U114" s="2">
        <v>1</v>
      </c>
      <c r="V114" s="2">
        <v>0</v>
      </c>
      <c r="W114" s="5" t="s">
        <v>388</v>
      </c>
    </row>
    <row r="115" spans="1:23">
      <c r="A115" s="7" t="s">
        <v>62</v>
      </c>
      <c r="B115" s="4" t="s">
        <v>435</v>
      </c>
      <c r="C115" s="21" t="s">
        <v>287</v>
      </c>
      <c r="D115" s="22">
        <v>500</v>
      </c>
      <c r="E115" s="20">
        <f t="shared" ref="E115:E117" si="26">D115/2</f>
        <v>250</v>
      </c>
      <c r="F115" s="20">
        <v>1</v>
      </c>
      <c r="G115" s="2">
        <v>90</v>
      </c>
      <c r="H115" s="2">
        <v>10</v>
      </c>
      <c r="I115" s="2">
        <v>0</v>
      </c>
      <c r="J115" s="2">
        <v>90</v>
      </c>
      <c r="K115" s="2">
        <v>0</v>
      </c>
      <c r="L115" s="2">
        <f t="shared" ref="L115:L117" si="27">60*D115</f>
        <v>30000</v>
      </c>
      <c r="M115" s="2">
        <v>0</v>
      </c>
      <c r="N115" s="2">
        <v>250</v>
      </c>
      <c r="O115" s="2">
        <v>250</v>
      </c>
      <c r="P115" s="2">
        <v>500</v>
      </c>
      <c r="Q115" s="2">
        <v>500</v>
      </c>
      <c r="R115" s="2">
        <v>4</v>
      </c>
      <c r="S115" s="2">
        <v>4</v>
      </c>
      <c r="T115" s="2">
        <v>1</v>
      </c>
      <c r="U115" s="2">
        <v>4</v>
      </c>
      <c r="V115" s="2">
        <v>0</v>
      </c>
      <c r="W115" s="5" t="s">
        <v>388</v>
      </c>
    </row>
    <row r="116" spans="1:23">
      <c r="A116" s="7" t="s">
        <v>62</v>
      </c>
      <c r="B116" s="4" t="s">
        <v>436</v>
      </c>
      <c r="C116" s="21" t="s">
        <v>287</v>
      </c>
      <c r="D116" s="22">
        <v>500</v>
      </c>
      <c r="E116" s="20">
        <f t="shared" si="26"/>
        <v>250</v>
      </c>
      <c r="F116" s="20">
        <v>1</v>
      </c>
      <c r="G116" s="2">
        <v>90</v>
      </c>
      <c r="H116" s="2">
        <v>10</v>
      </c>
      <c r="I116" s="2">
        <v>0</v>
      </c>
      <c r="J116" s="2">
        <v>90</v>
      </c>
      <c r="K116" s="2">
        <v>0</v>
      </c>
      <c r="L116" s="2">
        <f t="shared" si="27"/>
        <v>30000</v>
      </c>
      <c r="M116" s="2">
        <v>0</v>
      </c>
      <c r="N116" s="2">
        <v>250</v>
      </c>
      <c r="O116" s="2">
        <v>250</v>
      </c>
      <c r="P116" s="2">
        <v>500</v>
      </c>
      <c r="Q116" s="2">
        <v>500</v>
      </c>
      <c r="R116" s="2">
        <v>4</v>
      </c>
      <c r="S116" s="2">
        <v>4</v>
      </c>
      <c r="T116" s="2">
        <v>1</v>
      </c>
      <c r="U116" s="2">
        <v>4</v>
      </c>
      <c r="V116" s="2">
        <v>0</v>
      </c>
      <c r="W116" s="5" t="s">
        <v>388</v>
      </c>
    </row>
    <row r="117" spans="1:23">
      <c r="A117" s="7" t="s">
        <v>62</v>
      </c>
      <c r="B117" s="4" t="s">
        <v>437</v>
      </c>
      <c r="C117" s="21" t="s">
        <v>287</v>
      </c>
      <c r="D117" s="22">
        <v>257</v>
      </c>
      <c r="E117" s="20">
        <f t="shared" si="26"/>
        <v>128.5</v>
      </c>
      <c r="F117" s="20">
        <v>1</v>
      </c>
      <c r="G117" s="2">
        <v>90</v>
      </c>
      <c r="H117" s="2">
        <v>10</v>
      </c>
      <c r="I117" s="2">
        <v>0</v>
      </c>
      <c r="J117" s="2">
        <v>90</v>
      </c>
      <c r="K117" s="2">
        <v>0</v>
      </c>
      <c r="L117" s="2">
        <f t="shared" si="27"/>
        <v>15420</v>
      </c>
      <c r="M117" s="2">
        <v>0</v>
      </c>
      <c r="N117" s="2">
        <v>250</v>
      </c>
      <c r="O117" s="2">
        <v>250</v>
      </c>
      <c r="P117" s="2">
        <v>500</v>
      </c>
      <c r="Q117" s="2">
        <v>500</v>
      </c>
      <c r="R117" s="2">
        <v>4</v>
      </c>
      <c r="S117" s="2">
        <v>4</v>
      </c>
      <c r="T117" s="2">
        <v>1</v>
      </c>
      <c r="U117" s="2">
        <v>4</v>
      </c>
      <c r="V117" s="2">
        <v>0</v>
      </c>
      <c r="W117" s="5" t="s">
        <v>388</v>
      </c>
    </row>
    <row r="118" spans="1:23">
      <c r="A118" s="7" t="s">
        <v>64</v>
      </c>
      <c r="B118" s="4" t="s">
        <v>438</v>
      </c>
      <c r="C118" s="21" t="s">
        <v>360</v>
      </c>
      <c r="D118" s="22">
        <v>12</v>
      </c>
      <c r="E118" s="20">
        <v>0</v>
      </c>
      <c r="F118" s="20">
        <v>0.6</v>
      </c>
      <c r="G118" s="2">
        <v>44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1</v>
      </c>
      <c r="U118" s="2">
        <v>1</v>
      </c>
      <c r="V118" s="2">
        <v>0</v>
      </c>
      <c r="W118" s="5" t="s">
        <v>388</v>
      </c>
    </row>
    <row r="119" spans="1:23">
      <c r="A119" s="7" t="s">
        <v>64</v>
      </c>
      <c r="B119" s="4" t="s">
        <v>439</v>
      </c>
      <c r="C119" s="21" t="s">
        <v>359</v>
      </c>
      <c r="D119" s="22">
        <v>1775</v>
      </c>
      <c r="E119" s="20">
        <v>0</v>
      </c>
      <c r="F119" s="20">
        <v>0.4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1</v>
      </c>
      <c r="U119" s="2">
        <v>1</v>
      </c>
      <c r="V119" s="2">
        <v>0</v>
      </c>
      <c r="W119" s="5" t="s">
        <v>388</v>
      </c>
    </row>
    <row r="120" spans="1:23">
      <c r="A120" s="7" t="s">
        <v>64</v>
      </c>
      <c r="B120" s="4" t="s">
        <v>440</v>
      </c>
      <c r="C120" s="21" t="s">
        <v>293</v>
      </c>
      <c r="D120" s="22">
        <v>489</v>
      </c>
      <c r="E120" s="20">
        <v>0</v>
      </c>
      <c r="F120" s="20">
        <v>0.75</v>
      </c>
      <c r="G120" s="2">
        <v>10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1</v>
      </c>
      <c r="U120" s="2">
        <v>1</v>
      </c>
      <c r="V120" s="2">
        <v>0</v>
      </c>
      <c r="W120" s="5" t="s">
        <v>388</v>
      </c>
    </row>
    <row r="121" spans="1:23">
      <c r="A121" s="7" t="s">
        <v>64</v>
      </c>
      <c r="B121" s="4" t="s">
        <v>441</v>
      </c>
      <c r="C121" s="28" t="s">
        <v>287</v>
      </c>
      <c r="D121" s="22">
        <v>500</v>
      </c>
      <c r="E121" s="20">
        <f t="shared" ref="E121:E123" si="28">D121/2</f>
        <v>250</v>
      </c>
      <c r="F121" s="20">
        <v>1</v>
      </c>
      <c r="G121" s="2">
        <v>90</v>
      </c>
      <c r="H121" s="2">
        <v>10</v>
      </c>
      <c r="I121" s="2">
        <v>0</v>
      </c>
      <c r="J121" s="2">
        <v>90</v>
      </c>
      <c r="K121" s="2">
        <v>0</v>
      </c>
      <c r="L121" s="2">
        <f t="shared" ref="L121:L123" si="29">60*D121</f>
        <v>30000</v>
      </c>
      <c r="M121" s="2">
        <v>0</v>
      </c>
      <c r="N121" s="2">
        <v>250</v>
      </c>
      <c r="O121" s="2">
        <v>250</v>
      </c>
      <c r="P121" s="2">
        <v>500</v>
      </c>
      <c r="Q121" s="2">
        <v>500</v>
      </c>
      <c r="R121" s="2">
        <v>4</v>
      </c>
      <c r="S121" s="2">
        <v>4</v>
      </c>
      <c r="T121" s="2">
        <v>1</v>
      </c>
      <c r="U121" s="2">
        <v>4</v>
      </c>
      <c r="V121" s="2">
        <v>0</v>
      </c>
      <c r="W121" s="5" t="s">
        <v>388</v>
      </c>
    </row>
    <row r="122" spans="1:23">
      <c r="A122" s="7" t="s">
        <v>64</v>
      </c>
      <c r="B122" s="4" t="s">
        <v>442</v>
      </c>
      <c r="C122" s="28" t="s">
        <v>287</v>
      </c>
      <c r="D122" s="22">
        <v>500</v>
      </c>
      <c r="E122" s="20">
        <f t="shared" si="28"/>
        <v>250</v>
      </c>
      <c r="F122" s="20">
        <v>1</v>
      </c>
      <c r="G122" s="2">
        <v>90</v>
      </c>
      <c r="H122" s="2">
        <v>10</v>
      </c>
      <c r="I122" s="2">
        <v>0</v>
      </c>
      <c r="J122" s="2">
        <v>90</v>
      </c>
      <c r="K122" s="2">
        <v>0</v>
      </c>
      <c r="L122" s="2">
        <f t="shared" si="29"/>
        <v>30000</v>
      </c>
      <c r="M122" s="2">
        <v>0</v>
      </c>
      <c r="N122" s="2">
        <v>250</v>
      </c>
      <c r="O122" s="2">
        <v>250</v>
      </c>
      <c r="P122" s="2">
        <v>500</v>
      </c>
      <c r="Q122" s="2">
        <v>500</v>
      </c>
      <c r="R122" s="2">
        <v>4</v>
      </c>
      <c r="S122" s="2">
        <v>4</v>
      </c>
      <c r="T122" s="2">
        <v>1</v>
      </c>
      <c r="U122" s="2">
        <v>4</v>
      </c>
      <c r="V122" s="2">
        <v>0</v>
      </c>
      <c r="W122" s="5" t="s">
        <v>388</v>
      </c>
    </row>
    <row r="123" spans="1:23">
      <c r="A123" s="7" t="s">
        <v>64</v>
      </c>
      <c r="B123" s="4" t="s">
        <v>443</v>
      </c>
      <c r="C123" s="28" t="s">
        <v>287</v>
      </c>
      <c r="D123" s="22">
        <v>27</v>
      </c>
      <c r="E123" s="20">
        <f t="shared" si="28"/>
        <v>13.5</v>
      </c>
      <c r="F123" s="20">
        <v>1</v>
      </c>
      <c r="G123" s="2">
        <v>90</v>
      </c>
      <c r="H123" s="2">
        <v>10</v>
      </c>
      <c r="I123" s="2">
        <v>0</v>
      </c>
      <c r="J123" s="2">
        <v>90</v>
      </c>
      <c r="K123" s="2">
        <v>0</v>
      </c>
      <c r="L123" s="2">
        <f t="shared" si="29"/>
        <v>1620</v>
      </c>
      <c r="M123" s="2">
        <v>0</v>
      </c>
      <c r="N123" s="2">
        <v>250</v>
      </c>
      <c r="O123" s="2">
        <v>250</v>
      </c>
      <c r="P123" s="2">
        <v>500</v>
      </c>
      <c r="Q123" s="2">
        <v>500</v>
      </c>
      <c r="R123" s="2">
        <v>4</v>
      </c>
      <c r="S123" s="2">
        <v>4</v>
      </c>
      <c r="T123" s="2">
        <v>1</v>
      </c>
      <c r="U123" s="2">
        <v>4</v>
      </c>
      <c r="V123" s="2">
        <v>0</v>
      </c>
      <c r="W123" s="5" t="s">
        <v>388</v>
      </c>
    </row>
    <row r="124" spans="1:23">
      <c r="A124" s="46" t="s">
        <v>410</v>
      </c>
      <c r="B124" s="4" t="s">
        <v>444</v>
      </c>
      <c r="C124" s="22" t="s">
        <v>360</v>
      </c>
      <c r="D124" s="22">
        <v>56</v>
      </c>
      <c r="E124" s="20">
        <v>0</v>
      </c>
      <c r="F124" s="20">
        <v>0.6</v>
      </c>
      <c r="G124" s="2">
        <v>44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1</v>
      </c>
      <c r="U124" s="2">
        <v>1</v>
      </c>
      <c r="V124" s="2">
        <v>0</v>
      </c>
      <c r="W124" s="5" t="s">
        <v>388</v>
      </c>
    </row>
    <row r="125" spans="1:23">
      <c r="A125" s="46" t="s">
        <v>410</v>
      </c>
      <c r="B125" s="4" t="s">
        <v>445</v>
      </c>
      <c r="C125" s="22" t="s">
        <v>287</v>
      </c>
      <c r="D125" s="22">
        <v>500</v>
      </c>
      <c r="E125" s="20">
        <f t="shared" ref="E125:E131" si="30">D125/2</f>
        <v>250</v>
      </c>
      <c r="F125" s="20">
        <v>1</v>
      </c>
      <c r="G125" s="2">
        <v>90</v>
      </c>
      <c r="H125" s="2">
        <v>10</v>
      </c>
      <c r="I125" s="2">
        <v>0</v>
      </c>
      <c r="J125" s="2">
        <v>90</v>
      </c>
      <c r="K125" s="2">
        <v>0</v>
      </c>
      <c r="L125" s="2">
        <f t="shared" ref="L125:L131" si="31">60*D125</f>
        <v>30000</v>
      </c>
      <c r="M125" s="2">
        <v>0</v>
      </c>
      <c r="N125" s="2">
        <v>250</v>
      </c>
      <c r="O125" s="2">
        <v>250</v>
      </c>
      <c r="P125" s="2">
        <v>500</v>
      </c>
      <c r="Q125" s="2">
        <v>500</v>
      </c>
      <c r="R125" s="2">
        <v>4</v>
      </c>
      <c r="S125" s="2">
        <v>4</v>
      </c>
      <c r="T125" s="2">
        <v>1</v>
      </c>
      <c r="U125" s="2">
        <v>4</v>
      </c>
      <c r="V125" s="2">
        <v>0</v>
      </c>
      <c r="W125" s="5" t="s">
        <v>388</v>
      </c>
    </row>
    <row r="126" spans="1:23">
      <c r="A126" s="46" t="s">
        <v>410</v>
      </c>
      <c r="B126" s="4" t="s">
        <v>446</v>
      </c>
      <c r="C126" s="22" t="s">
        <v>287</v>
      </c>
      <c r="D126" s="22">
        <v>500</v>
      </c>
      <c r="E126" s="20">
        <f t="shared" si="30"/>
        <v>250</v>
      </c>
      <c r="F126" s="20">
        <v>1</v>
      </c>
      <c r="G126" s="2">
        <v>90</v>
      </c>
      <c r="H126" s="2">
        <v>10</v>
      </c>
      <c r="I126" s="2">
        <v>0</v>
      </c>
      <c r="J126" s="2">
        <v>90</v>
      </c>
      <c r="K126" s="2">
        <v>0</v>
      </c>
      <c r="L126" s="2">
        <f t="shared" si="31"/>
        <v>30000</v>
      </c>
      <c r="M126" s="2">
        <v>0</v>
      </c>
      <c r="N126" s="2">
        <v>250</v>
      </c>
      <c r="O126" s="2">
        <v>250</v>
      </c>
      <c r="P126" s="2">
        <v>500</v>
      </c>
      <c r="Q126" s="2">
        <v>500</v>
      </c>
      <c r="R126" s="2">
        <v>4</v>
      </c>
      <c r="S126" s="2">
        <v>4</v>
      </c>
      <c r="T126" s="2">
        <v>1</v>
      </c>
      <c r="U126" s="2">
        <v>4</v>
      </c>
      <c r="V126" s="2">
        <v>0</v>
      </c>
      <c r="W126" s="5" t="s">
        <v>388</v>
      </c>
    </row>
    <row r="127" spans="1:23">
      <c r="A127" s="46" t="s">
        <v>410</v>
      </c>
      <c r="B127" s="4" t="s">
        <v>447</v>
      </c>
      <c r="C127" s="22" t="s">
        <v>287</v>
      </c>
      <c r="D127" s="22">
        <v>500</v>
      </c>
      <c r="E127" s="20">
        <f t="shared" si="30"/>
        <v>250</v>
      </c>
      <c r="F127" s="20">
        <v>1</v>
      </c>
      <c r="G127" s="2">
        <v>90</v>
      </c>
      <c r="H127" s="2">
        <v>10</v>
      </c>
      <c r="I127" s="2">
        <v>0</v>
      </c>
      <c r="J127" s="2">
        <v>90</v>
      </c>
      <c r="K127" s="2">
        <v>0</v>
      </c>
      <c r="L127" s="2">
        <f t="shared" si="31"/>
        <v>30000</v>
      </c>
      <c r="M127" s="2">
        <v>0</v>
      </c>
      <c r="N127" s="2">
        <v>250</v>
      </c>
      <c r="O127" s="2">
        <v>250</v>
      </c>
      <c r="P127" s="2">
        <v>500</v>
      </c>
      <c r="Q127" s="2">
        <v>500</v>
      </c>
      <c r="R127" s="2">
        <v>4</v>
      </c>
      <c r="S127" s="2">
        <v>4</v>
      </c>
      <c r="T127" s="2">
        <v>1</v>
      </c>
      <c r="U127" s="2">
        <v>4</v>
      </c>
      <c r="V127" s="2">
        <v>0</v>
      </c>
      <c r="W127" s="5" t="s">
        <v>388</v>
      </c>
    </row>
    <row r="128" spans="1:23">
      <c r="A128" s="46" t="s">
        <v>410</v>
      </c>
      <c r="B128" s="4" t="s">
        <v>448</v>
      </c>
      <c r="C128" s="22" t="s">
        <v>287</v>
      </c>
      <c r="D128" s="22">
        <v>500</v>
      </c>
      <c r="E128" s="20">
        <f t="shared" si="30"/>
        <v>250</v>
      </c>
      <c r="F128" s="20">
        <v>1</v>
      </c>
      <c r="G128" s="2">
        <v>90</v>
      </c>
      <c r="H128" s="2">
        <v>10</v>
      </c>
      <c r="I128" s="2">
        <v>0</v>
      </c>
      <c r="J128" s="2">
        <v>90</v>
      </c>
      <c r="K128" s="2">
        <v>0</v>
      </c>
      <c r="L128" s="2">
        <f t="shared" si="31"/>
        <v>30000</v>
      </c>
      <c r="M128" s="2">
        <v>0</v>
      </c>
      <c r="N128" s="2">
        <v>250</v>
      </c>
      <c r="O128" s="2">
        <v>250</v>
      </c>
      <c r="P128" s="2">
        <v>500</v>
      </c>
      <c r="Q128" s="2">
        <v>500</v>
      </c>
      <c r="R128" s="2">
        <v>4</v>
      </c>
      <c r="S128" s="2">
        <v>4</v>
      </c>
      <c r="T128" s="2">
        <v>1</v>
      </c>
      <c r="U128" s="2">
        <v>4</v>
      </c>
      <c r="V128" s="2">
        <v>0</v>
      </c>
      <c r="W128" s="5" t="s">
        <v>388</v>
      </c>
    </row>
    <row r="129" spans="1:23">
      <c r="A129" s="46" t="s">
        <v>410</v>
      </c>
      <c r="B129" s="4" t="s">
        <v>449</v>
      </c>
      <c r="C129" s="22" t="s">
        <v>287</v>
      </c>
      <c r="D129" s="22">
        <v>500</v>
      </c>
      <c r="E129" s="20">
        <f t="shared" si="30"/>
        <v>250</v>
      </c>
      <c r="F129" s="20">
        <v>1</v>
      </c>
      <c r="G129" s="2">
        <v>90</v>
      </c>
      <c r="H129" s="2">
        <v>10</v>
      </c>
      <c r="I129" s="2">
        <v>0</v>
      </c>
      <c r="J129" s="2">
        <v>90</v>
      </c>
      <c r="K129" s="2">
        <v>0</v>
      </c>
      <c r="L129" s="2">
        <f t="shared" si="31"/>
        <v>30000</v>
      </c>
      <c r="M129" s="2">
        <v>0</v>
      </c>
      <c r="N129" s="2">
        <v>250</v>
      </c>
      <c r="O129" s="2">
        <v>250</v>
      </c>
      <c r="P129" s="2">
        <v>500</v>
      </c>
      <c r="Q129" s="2">
        <v>500</v>
      </c>
      <c r="R129" s="2">
        <v>4</v>
      </c>
      <c r="S129" s="2">
        <v>4</v>
      </c>
      <c r="T129" s="2">
        <v>1</v>
      </c>
      <c r="U129" s="2">
        <v>4</v>
      </c>
      <c r="V129" s="2">
        <v>0</v>
      </c>
      <c r="W129" s="5" t="s">
        <v>388</v>
      </c>
    </row>
    <row r="130" spans="1:23">
      <c r="A130" s="46" t="s">
        <v>410</v>
      </c>
      <c r="B130" s="4" t="s">
        <v>450</v>
      </c>
      <c r="C130" s="22" t="s">
        <v>287</v>
      </c>
      <c r="D130" s="22">
        <v>500</v>
      </c>
      <c r="E130" s="20">
        <f t="shared" si="30"/>
        <v>250</v>
      </c>
      <c r="F130" s="20">
        <v>1</v>
      </c>
      <c r="G130" s="2">
        <v>90</v>
      </c>
      <c r="H130" s="2">
        <v>10</v>
      </c>
      <c r="I130" s="2">
        <v>0</v>
      </c>
      <c r="J130" s="2">
        <v>90</v>
      </c>
      <c r="K130" s="2">
        <v>0</v>
      </c>
      <c r="L130" s="2">
        <f t="shared" si="31"/>
        <v>30000</v>
      </c>
      <c r="M130" s="2">
        <v>0</v>
      </c>
      <c r="N130" s="2">
        <v>250</v>
      </c>
      <c r="O130" s="2">
        <v>250</v>
      </c>
      <c r="P130" s="2">
        <v>500</v>
      </c>
      <c r="Q130" s="2">
        <v>500</v>
      </c>
      <c r="R130" s="2">
        <v>4</v>
      </c>
      <c r="S130" s="2">
        <v>4</v>
      </c>
      <c r="T130" s="2">
        <v>1</v>
      </c>
      <c r="U130" s="2">
        <v>4</v>
      </c>
      <c r="V130" s="2">
        <v>0</v>
      </c>
      <c r="W130" s="5" t="s">
        <v>388</v>
      </c>
    </row>
    <row r="131" spans="1:23">
      <c r="A131" s="46" t="s">
        <v>410</v>
      </c>
      <c r="B131" s="4" t="s">
        <v>451</v>
      </c>
      <c r="C131" s="22" t="s">
        <v>287</v>
      </c>
      <c r="D131" s="22">
        <v>47</v>
      </c>
      <c r="E131" s="20">
        <f t="shared" si="30"/>
        <v>23.5</v>
      </c>
      <c r="F131" s="20">
        <v>1</v>
      </c>
      <c r="G131" s="2">
        <v>90</v>
      </c>
      <c r="H131" s="2">
        <v>10</v>
      </c>
      <c r="I131" s="2">
        <v>0</v>
      </c>
      <c r="J131" s="2">
        <v>90</v>
      </c>
      <c r="K131" s="2">
        <v>0</v>
      </c>
      <c r="L131" s="2">
        <f t="shared" si="31"/>
        <v>2820</v>
      </c>
      <c r="M131" s="2">
        <v>0</v>
      </c>
      <c r="N131" s="2">
        <v>250</v>
      </c>
      <c r="O131" s="2">
        <v>250</v>
      </c>
      <c r="P131" s="2">
        <v>500</v>
      </c>
      <c r="Q131" s="2">
        <v>500</v>
      </c>
      <c r="R131" s="2">
        <v>4</v>
      </c>
      <c r="S131" s="2">
        <v>4</v>
      </c>
      <c r="T131" s="2">
        <v>1</v>
      </c>
      <c r="U131" s="2">
        <v>4</v>
      </c>
      <c r="V131" s="2">
        <v>0</v>
      </c>
      <c r="W131" s="5" t="s">
        <v>388</v>
      </c>
    </row>
    <row r="134" spans="1:23">
      <c r="A134" s="46" t="s">
        <v>460</v>
      </c>
    </row>
  </sheetData>
  <autoFilter ref="A1:W131" xr:uid="{A49C6464-2BB1-4EEC-AAD9-1CD534147760}"/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B4C1-989D-4670-BFCB-AA416721FBEB}">
  <dimension ref="A1:J35"/>
  <sheetViews>
    <sheetView workbookViewId="0">
      <selection activeCell="J32" sqref="J32"/>
    </sheetView>
  </sheetViews>
  <sheetFormatPr defaultColWidth="8.88671875" defaultRowHeight="14.4"/>
  <cols>
    <col min="1" max="1" width="19.6640625" style="7" customWidth="1"/>
    <col min="2" max="2" width="7" style="7" customWidth="1"/>
    <col min="3" max="5" width="8.88671875" style="7"/>
    <col min="6" max="6" width="13.44140625" style="7" customWidth="1"/>
    <col min="7" max="7" width="13.109375" style="7" customWidth="1"/>
    <col min="8" max="16384" width="8.88671875" style="7"/>
  </cols>
  <sheetData>
    <row r="1" spans="1:10">
      <c r="A1" s="26" t="s">
        <v>233</v>
      </c>
      <c r="B1" s="26" t="s">
        <v>289</v>
      </c>
      <c r="C1" s="26" t="s">
        <v>283</v>
      </c>
      <c r="D1" s="26" t="s">
        <v>362</v>
      </c>
      <c r="E1" s="26" t="s">
        <v>288</v>
      </c>
      <c r="F1" s="26" t="s">
        <v>310</v>
      </c>
      <c r="G1" s="26" t="s">
        <v>311</v>
      </c>
      <c r="H1" s="26" t="s">
        <v>312</v>
      </c>
      <c r="I1" s="26" t="s">
        <v>285</v>
      </c>
      <c r="J1" s="26" t="s">
        <v>286</v>
      </c>
    </row>
    <row r="2" spans="1:10">
      <c r="A2" s="7" t="s">
        <v>36</v>
      </c>
      <c r="B2" s="7" t="s">
        <v>290</v>
      </c>
      <c r="C2" s="7" t="s">
        <v>361</v>
      </c>
      <c r="D2" s="7">
        <v>395</v>
      </c>
      <c r="E2" s="7">
        <v>438</v>
      </c>
      <c r="F2" s="7">
        <f>IF(D2&gt;=200,D2/4,D2)</f>
        <v>98.75</v>
      </c>
      <c r="G2" s="7">
        <f>IF(D2&gt;=200,D2/4,D2)</f>
        <v>98.75</v>
      </c>
      <c r="H2" s="7">
        <v>0.9</v>
      </c>
      <c r="I2" s="7">
        <v>0.9</v>
      </c>
      <c r="J2" s="7">
        <v>0</v>
      </c>
    </row>
    <row r="3" spans="1:10">
      <c r="A3" s="7" t="s">
        <v>36</v>
      </c>
      <c r="B3" s="7" t="s">
        <v>291</v>
      </c>
      <c r="C3" s="7" t="s">
        <v>284</v>
      </c>
      <c r="D3" s="7">
        <v>323</v>
      </c>
      <c r="E3" s="7">
        <v>4447</v>
      </c>
      <c r="F3" s="7">
        <v>323</v>
      </c>
      <c r="G3" s="7">
        <v>323</v>
      </c>
      <c r="H3" s="7">
        <v>0.75</v>
      </c>
      <c r="I3" s="7">
        <v>0.75</v>
      </c>
      <c r="J3" s="7">
        <v>0</v>
      </c>
    </row>
    <row r="4" spans="1:10">
      <c r="A4" s="7" t="s">
        <v>37</v>
      </c>
      <c r="B4" s="7" t="s">
        <v>292</v>
      </c>
      <c r="C4" s="7" t="s">
        <v>361</v>
      </c>
      <c r="D4" s="7">
        <v>155</v>
      </c>
      <c r="E4" s="7">
        <v>172</v>
      </c>
      <c r="F4" s="7">
        <f t="shared" ref="F4:F7" si="0">IF(D4&gt;=200,D4/4,D4)</f>
        <v>155</v>
      </c>
      <c r="G4" s="7">
        <f t="shared" ref="G4:G7" si="1">IF(D4&gt;=200,D4/4,D4)</f>
        <v>155</v>
      </c>
      <c r="H4" s="7">
        <v>0.9</v>
      </c>
      <c r="I4" s="7">
        <v>0.9</v>
      </c>
      <c r="J4" s="7">
        <v>0</v>
      </c>
    </row>
    <row r="5" spans="1:10">
      <c r="A5" s="7" t="s">
        <v>38</v>
      </c>
      <c r="B5" s="7" t="s">
        <v>363</v>
      </c>
      <c r="C5" s="7" t="s">
        <v>361</v>
      </c>
      <c r="D5" s="7">
        <v>95</v>
      </c>
      <c r="E5" s="7">
        <v>105</v>
      </c>
      <c r="F5" s="7">
        <f t="shared" si="0"/>
        <v>95</v>
      </c>
      <c r="G5" s="7">
        <f t="shared" si="1"/>
        <v>95</v>
      </c>
      <c r="H5" s="7">
        <v>0.9</v>
      </c>
      <c r="I5" s="7">
        <v>0.9</v>
      </c>
      <c r="J5" s="7">
        <v>0</v>
      </c>
    </row>
    <row r="6" spans="1:10">
      <c r="A6" s="7" t="s">
        <v>39</v>
      </c>
      <c r="B6" s="7" t="s">
        <v>364</v>
      </c>
      <c r="C6" s="7" t="s">
        <v>361</v>
      </c>
      <c r="D6" s="7">
        <v>41</v>
      </c>
      <c r="E6" s="7">
        <v>45</v>
      </c>
      <c r="F6" s="7">
        <f t="shared" si="0"/>
        <v>41</v>
      </c>
      <c r="G6" s="7">
        <f t="shared" si="1"/>
        <v>41</v>
      </c>
      <c r="H6" s="7">
        <v>0.9</v>
      </c>
      <c r="I6" s="7">
        <v>0.9</v>
      </c>
      <c r="J6" s="7">
        <v>0</v>
      </c>
    </row>
    <row r="7" spans="1:10">
      <c r="A7" s="7" t="s">
        <v>40</v>
      </c>
      <c r="B7" s="7" t="s">
        <v>365</v>
      </c>
      <c r="C7" s="7" t="s">
        <v>361</v>
      </c>
      <c r="D7" s="7">
        <v>299</v>
      </c>
      <c r="E7" s="7">
        <v>332</v>
      </c>
      <c r="F7" s="7">
        <f t="shared" si="0"/>
        <v>74.75</v>
      </c>
      <c r="G7" s="7">
        <f t="shared" si="1"/>
        <v>74.75</v>
      </c>
      <c r="H7" s="7">
        <v>0.9</v>
      </c>
      <c r="I7" s="7">
        <v>0.9</v>
      </c>
      <c r="J7" s="7">
        <v>0</v>
      </c>
    </row>
    <row r="8" spans="1:10">
      <c r="A8" s="7" t="s">
        <v>40</v>
      </c>
      <c r="B8" s="7" t="s">
        <v>366</v>
      </c>
      <c r="C8" s="7" t="s">
        <v>284</v>
      </c>
      <c r="D8" s="7">
        <v>466</v>
      </c>
      <c r="E8" s="7">
        <v>6415</v>
      </c>
      <c r="F8" s="7">
        <v>466</v>
      </c>
      <c r="G8" s="7">
        <v>466</v>
      </c>
      <c r="H8" s="7">
        <v>0.75</v>
      </c>
      <c r="I8" s="7">
        <v>0.75</v>
      </c>
      <c r="J8" s="7">
        <v>0</v>
      </c>
    </row>
    <row r="9" spans="1:10">
      <c r="A9" s="7" t="s">
        <v>41</v>
      </c>
      <c r="B9" s="7" t="s">
        <v>367</v>
      </c>
      <c r="C9" s="7" t="s">
        <v>361</v>
      </c>
      <c r="D9" s="7">
        <v>534</v>
      </c>
      <c r="E9" s="7">
        <v>592</v>
      </c>
      <c r="F9" s="7">
        <f t="shared" ref="F9:F15" si="2">IF(D9&gt;=200,D9/4,D9)</f>
        <v>133.5</v>
      </c>
      <c r="G9" s="7">
        <f t="shared" ref="G9:G15" si="3">IF(D9&gt;=200,D9/4,D9)</f>
        <v>133.5</v>
      </c>
      <c r="H9" s="7">
        <v>0.9</v>
      </c>
      <c r="I9" s="7">
        <v>0.9</v>
      </c>
      <c r="J9" s="7">
        <v>0</v>
      </c>
    </row>
    <row r="10" spans="1:10">
      <c r="A10" s="7" t="s">
        <v>42</v>
      </c>
      <c r="B10" s="7" t="s">
        <v>368</v>
      </c>
      <c r="C10" s="7" t="s">
        <v>361</v>
      </c>
      <c r="D10" s="7">
        <v>35</v>
      </c>
      <c r="E10" s="7">
        <v>39</v>
      </c>
      <c r="F10" s="7">
        <f t="shared" si="2"/>
        <v>35</v>
      </c>
      <c r="G10" s="7">
        <f t="shared" si="3"/>
        <v>35</v>
      </c>
      <c r="H10" s="7">
        <v>0.9</v>
      </c>
      <c r="I10" s="7">
        <v>0.9</v>
      </c>
      <c r="J10" s="7">
        <v>0</v>
      </c>
    </row>
    <row r="11" spans="1:10">
      <c r="A11" s="7" t="s">
        <v>43</v>
      </c>
      <c r="B11" s="7" t="s">
        <v>369</v>
      </c>
      <c r="C11" s="7" t="s">
        <v>361</v>
      </c>
      <c r="D11" s="7">
        <v>207</v>
      </c>
      <c r="E11" s="7">
        <v>229</v>
      </c>
      <c r="F11" s="7">
        <f t="shared" si="2"/>
        <v>51.75</v>
      </c>
      <c r="G11" s="7">
        <f t="shared" si="3"/>
        <v>51.75</v>
      </c>
      <c r="H11" s="7">
        <v>0.9</v>
      </c>
      <c r="I11" s="7">
        <v>0.9</v>
      </c>
      <c r="J11" s="7">
        <v>0</v>
      </c>
    </row>
    <row r="12" spans="1:10">
      <c r="A12" s="7" t="s">
        <v>44</v>
      </c>
      <c r="B12" s="7" t="s">
        <v>370</v>
      </c>
      <c r="C12" s="7" t="s">
        <v>361</v>
      </c>
      <c r="D12" s="7">
        <v>89</v>
      </c>
      <c r="E12" s="7">
        <v>99</v>
      </c>
      <c r="F12" s="7">
        <f t="shared" si="2"/>
        <v>89</v>
      </c>
      <c r="G12" s="7">
        <f t="shared" si="3"/>
        <v>89</v>
      </c>
      <c r="H12" s="7">
        <v>0.9</v>
      </c>
      <c r="I12" s="7">
        <v>0.9</v>
      </c>
      <c r="J12" s="7">
        <v>0</v>
      </c>
    </row>
    <row r="13" spans="1:10">
      <c r="A13" s="7" t="s">
        <v>45</v>
      </c>
      <c r="B13" s="7" t="s">
        <v>371</v>
      </c>
      <c r="C13" s="7" t="s">
        <v>361</v>
      </c>
      <c r="D13" s="7">
        <v>132</v>
      </c>
      <c r="E13" s="7">
        <v>146</v>
      </c>
      <c r="F13" s="7">
        <f t="shared" si="2"/>
        <v>132</v>
      </c>
      <c r="G13" s="7">
        <f t="shared" si="3"/>
        <v>132</v>
      </c>
      <c r="H13" s="7">
        <v>0.9</v>
      </c>
      <c r="I13" s="7">
        <v>0.9</v>
      </c>
      <c r="J13" s="7">
        <v>0</v>
      </c>
    </row>
    <row r="14" spans="1:10">
      <c r="A14" s="7" t="s">
        <v>46</v>
      </c>
      <c r="B14" s="7" t="s">
        <v>372</v>
      </c>
      <c r="C14" s="7" t="s">
        <v>361</v>
      </c>
      <c r="D14" s="7">
        <v>153</v>
      </c>
      <c r="E14" s="7">
        <v>170</v>
      </c>
      <c r="F14" s="7">
        <f t="shared" si="2"/>
        <v>153</v>
      </c>
      <c r="G14" s="7">
        <f t="shared" si="3"/>
        <v>153</v>
      </c>
      <c r="H14" s="7">
        <v>0.9</v>
      </c>
      <c r="I14" s="7">
        <v>0.9</v>
      </c>
      <c r="J14" s="7">
        <v>0</v>
      </c>
    </row>
    <row r="15" spans="1:10">
      <c r="A15" s="7" t="s">
        <v>47</v>
      </c>
      <c r="B15" s="7" t="s">
        <v>373</v>
      </c>
      <c r="C15" s="7" t="s">
        <v>361</v>
      </c>
      <c r="D15" s="7">
        <v>159</v>
      </c>
      <c r="E15" s="7">
        <v>176</v>
      </c>
      <c r="F15" s="7">
        <f t="shared" si="2"/>
        <v>159</v>
      </c>
      <c r="G15" s="7">
        <f t="shared" si="3"/>
        <v>159</v>
      </c>
      <c r="H15" s="7">
        <v>0.9</v>
      </c>
      <c r="I15" s="7">
        <v>0.9</v>
      </c>
      <c r="J15" s="7">
        <v>0</v>
      </c>
    </row>
    <row r="16" spans="1:10">
      <c r="A16" s="7" t="s">
        <v>47</v>
      </c>
      <c r="B16" s="7" t="s">
        <v>374</v>
      </c>
      <c r="C16" s="7" t="s">
        <v>284</v>
      </c>
      <c r="D16" s="7">
        <v>2211</v>
      </c>
      <c r="E16" s="7">
        <v>30438</v>
      </c>
      <c r="F16" s="7">
        <v>2211</v>
      </c>
      <c r="G16" s="7">
        <v>2211</v>
      </c>
      <c r="H16" s="7">
        <v>0.75</v>
      </c>
      <c r="I16" s="7">
        <v>0.75</v>
      </c>
      <c r="J16" s="7">
        <v>0</v>
      </c>
    </row>
    <row r="17" spans="1:10">
      <c r="A17" s="7" t="s">
        <v>48</v>
      </c>
      <c r="B17" s="7" t="s">
        <v>375</v>
      </c>
      <c r="C17" s="7" t="s">
        <v>361</v>
      </c>
      <c r="D17" s="7">
        <v>33</v>
      </c>
      <c r="E17" s="7">
        <v>37</v>
      </c>
      <c r="F17" s="7">
        <f t="shared" ref="F17:F35" si="4">IF(D17&gt;=200,D17/4,D17)</f>
        <v>33</v>
      </c>
      <c r="G17" s="7">
        <f t="shared" ref="G17:G35" si="5">IF(D17&gt;=200,D17/4,D17)</f>
        <v>33</v>
      </c>
      <c r="H17" s="7">
        <v>0.9</v>
      </c>
      <c r="I17" s="7">
        <v>0.9</v>
      </c>
      <c r="J17" s="7">
        <v>0</v>
      </c>
    </row>
    <row r="18" spans="1:10">
      <c r="A18" s="7" t="s">
        <v>49</v>
      </c>
      <c r="B18" s="7" t="s">
        <v>376</v>
      </c>
      <c r="C18" s="7" t="s">
        <v>361</v>
      </c>
      <c r="D18" s="7">
        <v>55</v>
      </c>
      <c r="E18" s="7">
        <v>61</v>
      </c>
      <c r="F18" s="7">
        <f t="shared" si="4"/>
        <v>55</v>
      </c>
      <c r="G18" s="7">
        <f t="shared" si="5"/>
        <v>55</v>
      </c>
      <c r="H18" s="7">
        <v>0.9</v>
      </c>
      <c r="I18" s="7">
        <v>0.9</v>
      </c>
      <c r="J18" s="7">
        <v>0</v>
      </c>
    </row>
    <row r="19" spans="1:10">
      <c r="A19" s="7" t="s">
        <v>63</v>
      </c>
      <c r="B19" s="7" t="s">
        <v>377</v>
      </c>
      <c r="C19" s="7" t="s">
        <v>361</v>
      </c>
      <c r="D19" s="7">
        <v>244</v>
      </c>
      <c r="E19" s="7">
        <v>271</v>
      </c>
      <c r="F19" s="7">
        <f t="shared" si="4"/>
        <v>61</v>
      </c>
      <c r="G19" s="7">
        <f t="shared" si="5"/>
        <v>61</v>
      </c>
      <c r="H19" s="7">
        <v>0.9</v>
      </c>
      <c r="I19" s="7">
        <v>0.9</v>
      </c>
      <c r="J19" s="7">
        <v>0</v>
      </c>
    </row>
    <row r="20" spans="1:10">
      <c r="A20" s="7" t="s">
        <v>50</v>
      </c>
      <c r="B20" s="7" t="s">
        <v>378</v>
      </c>
      <c r="C20" s="7" t="s">
        <v>361</v>
      </c>
      <c r="D20" s="7">
        <v>310</v>
      </c>
      <c r="E20" s="7">
        <v>344</v>
      </c>
      <c r="F20" s="7">
        <f t="shared" si="4"/>
        <v>77.5</v>
      </c>
      <c r="G20" s="7">
        <f t="shared" si="5"/>
        <v>77.5</v>
      </c>
      <c r="H20" s="7">
        <v>0.9</v>
      </c>
      <c r="I20" s="7">
        <v>0.9</v>
      </c>
      <c r="J20" s="7">
        <v>0</v>
      </c>
    </row>
    <row r="21" spans="1:10">
      <c r="A21" s="7" t="s">
        <v>51</v>
      </c>
      <c r="B21" s="7" t="s">
        <v>379</v>
      </c>
      <c r="C21" s="7" t="s">
        <v>361</v>
      </c>
      <c r="D21" s="7">
        <v>223</v>
      </c>
      <c r="E21" s="7">
        <v>247</v>
      </c>
      <c r="F21" s="7">
        <f t="shared" si="4"/>
        <v>55.75</v>
      </c>
      <c r="G21" s="7">
        <f t="shared" si="5"/>
        <v>55.75</v>
      </c>
      <c r="H21" s="7">
        <v>0.9</v>
      </c>
      <c r="I21" s="7">
        <v>0.9</v>
      </c>
      <c r="J21" s="7">
        <v>0</v>
      </c>
    </row>
    <row r="22" spans="1:10">
      <c r="A22" s="7" t="s">
        <v>52</v>
      </c>
      <c r="B22" s="7" t="s">
        <v>380</v>
      </c>
      <c r="C22" s="7" t="s">
        <v>361</v>
      </c>
      <c r="D22" s="7">
        <v>736</v>
      </c>
      <c r="E22" s="7">
        <v>816</v>
      </c>
      <c r="F22" s="7">
        <f t="shared" si="4"/>
        <v>184</v>
      </c>
      <c r="G22" s="7">
        <f t="shared" si="5"/>
        <v>184</v>
      </c>
      <c r="H22" s="7">
        <v>0.9</v>
      </c>
      <c r="I22" s="7">
        <v>0.9</v>
      </c>
      <c r="J22" s="7">
        <v>0</v>
      </c>
    </row>
    <row r="23" spans="1:10">
      <c r="A23" s="7" t="s">
        <v>53</v>
      </c>
      <c r="B23" s="7" t="s">
        <v>381</v>
      </c>
      <c r="C23" s="7" t="s">
        <v>361</v>
      </c>
      <c r="D23" s="7">
        <v>258</v>
      </c>
      <c r="E23" s="7">
        <v>286</v>
      </c>
      <c r="F23" s="7">
        <f t="shared" si="4"/>
        <v>64.5</v>
      </c>
      <c r="G23" s="7">
        <f t="shared" si="5"/>
        <v>64.5</v>
      </c>
      <c r="H23" s="7">
        <v>0.9</v>
      </c>
      <c r="I23" s="7">
        <v>0.9</v>
      </c>
      <c r="J23" s="7">
        <v>0</v>
      </c>
    </row>
    <row r="24" spans="1:10">
      <c r="A24" s="7" t="s">
        <v>54</v>
      </c>
      <c r="B24" s="7" t="s">
        <v>382</v>
      </c>
      <c r="C24" s="7" t="s">
        <v>361</v>
      </c>
      <c r="D24" s="7">
        <v>610</v>
      </c>
      <c r="E24" s="7">
        <v>676</v>
      </c>
      <c r="F24" s="7">
        <f t="shared" si="4"/>
        <v>152.5</v>
      </c>
      <c r="G24" s="7">
        <f t="shared" si="5"/>
        <v>152.5</v>
      </c>
      <c r="H24" s="7">
        <v>0.9</v>
      </c>
      <c r="I24" s="7">
        <v>0.9</v>
      </c>
      <c r="J24" s="7">
        <v>0</v>
      </c>
    </row>
    <row r="25" spans="1:10">
      <c r="A25" s="7" t="s">
        <v>55</v>
      </c>
      <c r="B25" s="7" t="s">
        <v>383</v>
      </c>
      <c r="C25" s="7" t="s">
        <v>361</v>
      </c>
      <c r="D25" s="7">
        <v>479</v>
      </c>
      <c r="E25" s="7">
        <v>531</v>
      </c>
      <c r="F25" s="7">
        <f t="shared" si="4"/>
        <v>119.75</v>
      </c>
      <c r="G25" s="7">
        <f t="shared" si="5"/>
        <v>119.75</v>
      </c>
      <c r="H25" s="7">
        <v>0.9</v>
      </c>
      <c r="I25" s="7">
        <v>0.9</v>
      </c>
      <c r="J25" s="7">
        <v>0</v>
      </c>
    </row>
    <row r="26" spans="1:10">
      <c r="A26" s="7" t="s">
        <v>56</v>
      </c>
      <c r="B26" s="7" t="s">
        <v>384</v>
      </c>
      <c r="C26" s="7" t="s">
        <v>361</v>
      </c>
      <c r="D26" s="7">
        <v>501</v>
      </c>
      <c r="E26" s="7">
        <v>555</v>
      </c>
      <c r="F26" s="7">
        <f t="shared" si="4"/>
        <v>125.25</v>
      </c>
      <c r="G26" s="7">
        <f t="shared" si="5"/>
        <v>125.25</v>
      </c>
      <c r="H26" s="7">
        <v>0.9</v>
      </c>
      <c r="I26" s="7">
        <v>0.9</v>
      </c>
      <c r="J26" s="7">
        <v>0</v>
      </c>
    </row>
    <row r="27" spans="1:10">
      <c r="A27" s="7" t="s">
        <v>57</v>
      </c>
      <c r="B27" s="7" t="s">
        <v>385</v>
      </c>
      <c r="C27" s="7" t="s">
        <v>361</v>
      </c>
      <c r="D27" s="7">
        <v>599</v>
      </c>
      <c r="E27" s="7">
        <v>664</v>
      </c>
      <c r="F27" s="7">
        <f t="shared" si="4"/>
        <v>149.75</v>
      </c>
      <c r="G27" s="7">
        <f t="shared" si="5"/>
        <v>149.75</v>
      </c>
      <c r="H27" s="7">
        <v>0.9</v>
      </c>
      <c r="I27" s="7">
        <v>0.9</v>
      </c>
      <c r="J27" s="7">
        <v>0</v>
      </c>
    </row>
    <row r="28" spans="1:10">
      <c r="A28" s="7" t="s">
        <v>58</v>
      </c>
      <c r="B28" s="7" t="s">
        <v>386</v>
      </c>
      <c r="C28" s="7" t="s">
        <v>361</v>
      </c>
      <c r="D28" s="7">
        <v>236</v>
      </c>
      <c r="E28" s="7">
        <v>262</v>
      </c>
      <c r="F28" s="7">
        <f t="shared" si="4"/>
        <v>59</v>
      </c>
      <c r="G28" s="7">
        <f t="shared" si="5"/>
        <v>59</v>
      </c>
      <c r="H28" s="7">
        <v>0.9</v>
      </c>
      <c r="I28" s="7">
        <v>0.9</v>
      </c>
      <c r="J28" s="7">
        <v>0</v>
      </c>
    </row>
    <row r="29" spans="1:10">
      <c r="A29" s="7" t="s">
        <v>59</v>
      </c>
      <c r="B29" s="7" t="s">
        <v>452</v>
      </c>
      <c r="C29" s="7" t="s">
        <v>361</v>
      </c>
      <c r="D29" s="7">
        <v>66</v>
      </c>
      <c r="E29" s="7">
        <v>73</v>
      </c>
      <c r="F29" s="7">
        <f t="shared" si="4"/>
        <v>66</v>
      </c>
      <c r="G29" s="7">
        <f t="shared" si="5"/>
        <v>66</v>
      </c>
      <c r="H29" s="7">
        <v>0.9</v>
      </c>
      <c r="I29" s="7">
        <v>0.9</v>
      </c>
      <c r="J29" s="7">
        <v>0</v>
      </c>
    </row>
    <row r="30" spans="1:10">
      <c r="A30" s="7" t="s">
        <v>60</v>
      </c>
      <c r="B30" s="7" t="s">
        <v>453</v>
      </c>
      <c r="C30" s="7" t="s">
        <v>361</v>
      </c>
      <c r="D30" s="7">
        <v>169</v>
      </c>
      <c r="E30" s="7">
        <v>187</v>
      </c>
      <c r="F30" s="7">
        <f t="shared" si="4"/>
        <v>169</v>
      </c>
      <c r="G30" s="7">
        <f t="shared" si="5"/>
        <v>169</v>
      </c>
      <c r="H30" s="7">
        <v>0.9</v>
      </c>
      <c r="I30" s="7">
        <v>0.9</v>
      </c>
      <c r="J30" s="7">
        <v>0</v>
      </c>
    </row>
    <row r="31" spans="1:10">
      <c r="A31" s="7" t="s">
        <v>61</v>
      </c>
      <c r="B31" s="7" t="s">
        <v>454</v>
      </c>
      <c r="C31" s="7" t="s">
        <v>361</v>
      </c>
      <c r="D31" s="7">
        <v>232</v>
      </c>
      <c r="E31" s="7">
        <v>257</v>
      </c>
      <c r="F31" s="7">
        <f t="shared" si="4"/>
        <v>58</v>
      </c>
      <c r="G31" s="7">
        <f t="shared" si="5"/>
        <v>58</v>
      </c>
      <c r="H31" s="7">
        <v>0.9</v>
      </c>
      <c r="I31" s="7">
        <v>0.9</v>
      </c>
      <c r="J31" s="7">
        <v>0</v>
      </c>
    </row>
    <row r="32" spans="1:10">
      <c r="A32" s="7" t="s">
        <v>62</v>
      </c>
      <c r="B32" s="7" t="s">
        <v>455</v>
      </c>
      <c r="C32" s="7" t="s">
        <v>361</v>
      </c>
      <c r="D32" s="7">
        <v>583</v>
      </c>
      <c r="E32" s="7">
        <v>646</v>
      </c>
      <c r="F32" s="7">
        <f t="shared" si="4"/>
        <v>145.75</v>
      </c>
      <c r="G32" s="7">
        <f t="shared" si="5"/>
        <v>145.75</v>
      </c>
      <c r="H32" s="7">
        <v>0.9</v>
      </c>
      <c r="I32" s="7">
        <v>0.9</v>
      </c>
      <c r="J32" s="7">
        <v>0</v>
      </c>
    </row>
    <row r="33" spans="1:10">
      <c r="A33" s="7" t="s">
        <v>64</v>
      </c>
      <c r="B33" s="7" t="s">
        <v>456</v>
      </c>
      <c r="C33" s="7" t="s">
        <v>361</v>
      </c>
      <c r="D33" s="7">
        <v>500</v>
      </c>
      <c r="E33" s="7">
        <v>555</v>
      </c>
      <c r="F33" s="7">
        <f t="shared" si="4"/>
        <v>125</v>
      </c>
      <c r="G33" s="7">
        <f t="shared" si="5"/>
        <v>125</v>
      </c>
      <c r="H33" s="7">
        <v>0.9</v>
      </c>
      <c r="I33" s="7">
        <v>0.9</v>
      </c>
      <c r="J33" s="7">
        <v>0</v>
      </c>
    </row>
    <row r="34" spans="1:10">
      <c r="A34" s="7" t="s">
        <v>64</v>
      </c>
      <c r="B34" s="7" t="s">
        <v>457</v>
      </c>
      <c r="C34" s="7" t="s">
        <v>361</v>
      </c>
      <c r="D34" s="7">
        <v>610</v>
      </c>
      <c r="E34" s="7">
        <v>676</v>
      </c>
      <c r="F34" s="7">
        <f t="shared" si="4"/>
        <v>152.5</v>
      </c>
      <c r="G34" s="7">
        <f t="shared" si="5"/>
        <v>152.5</v>
      </c>
      <c r="H34" s="7">
        <v>0.9</v>
      </c>
      <c r="I34" s="7">
        <v>0.9</v>
      </c>
      <c r="J34" s="7">
        <v>0</v>
      </c>
    </row>
    <row r="35" spans="1:10">
      <c r="A35" s="7" t="s">
        <v>410</v>
      </c>
      <c r="B35" s="7" t="s">
        <v>458</v>
      </c>
      <c r="C35" s="7" t="s">
        <v>361</v>
      </c>
      <c r="D35" s="7">
        <v>282</v>
      </c>
      <c r="E35" s="7">
        <v>313</v>
      </c>
      <c r="F35" s="7">
        <f t="shared" si="4"/>
        <v>70.5</v>
      </c>
      <c r="G35" s="7">
        <f t="shared" si="5"/>
        <v>70.5</v>
      </c>
      <c r="H35" s="7">
        <v>0.9</v>
      </c>
      <c r="I35" s="7">
        <v>0.9</v>
      </c>
      <c r="J35" s="7">
        <v>0</v>
      </c>
    </row>
  </sheetData>
  <autoFilter ref="A1:J35" xr:uid="{E3896FC2-D616-4862-8D1D-C911E119701E}"/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EAA5-5E30-425E-9030-62B4E46D47A5}">
  <dimension ref="A1:K7"/>
  <sheetViews>
    <sheetView workbookViewId="0">
      <selection activeCell="D12" sqref="D12"/>
    </sheetView>
  </sheetViews>
  <sheetFormatPr defaultRowHeight="14.4"/>
  <cols>
    <col min="1" max="1" width="25.44140625" customWidth="1"/>
    <col min="3" max="3" width="8.88671875" style="7"/>
  </cols>
  <sheetData>
    <row r="1" spans="1:11">
      <c r="A1" s="26" t="s">
        <v>233</v>
      </c>
      <c r="B1" s="26" t="s">
        <v>394</v>
      </c>
      <c r="C1" s="26" t="s">
        <v>362</v>
      </c>
      <c r="D1" s="26" t="s">
        <v>390</v>
      </c>
      <c r="E1" s="26" t="s">
        <v>391</v>
      </c>
      <c r="F1" s="26" t="s">
        <v>392</v>
      </c>
      <c r="G1" s="26" t="s">
        <v>393</v>
      </c>
      <c r="H1" s="26" t="s">
        <v>389</v>
      </c>
      <c r="I1" s="26" t="s">
        <v>405</v>
      </c>
    </row>
    <row r="2" spans="1:11" s="7" customFormat="1">
      <c r="A2" s="47" t="s">
        <v>41</v>
      </c>
      <c r="B2" s="15" t="s">
        <v>395</v>
      </c>
      <c r="C2" s="7">
        <v>2125</v>
      </c>
      <c r="D2" s="7">
        <v>2125</v>
      </c>
      <c r="E2" s="7">
        <v>0</v>
      </c>
      <c r="F2" s="7">
        <v>2125</v>
      </c>
      <c r="G2" s="7">
        <v>0</v>
      </c>
      <c r="H2" s="7">
        <v>120</v>
      </c>
      <c r="I2" s="7">
        <v>0</v>
      </c>
    </row>
    <row r="3" spans="1:11" s="7" customFormat="1">
      <c r="A3" s="47" t="s">
        <v>47</v>
      </c>
      <c r="B3" s="15" t="s">
        <v>396</v>
      </c>
      <c r="C3" s="7">
        <v>2361</v>
      </c>
      <c r="D3" s="7">
        <v>2361</v>
      </c>
      <c r="E3" s="7">
        <v>0</v>
      </c>
      <c r="F3" s="7">
        <v>2361</v>
      </c>
      <c r="G3" s="7">
        <v>0</v>
      </c>
      <c r="H3" s="7">
        <v>120</v>
      </c>
      <c r="I3" s="7">
        <v>0</v>
      </c>
    </row>
    <row r="4" spans="1:11" s="7" customFormat="1">
      <c r="A4" s="47" t="s">
        <v>60</v>
      </c>
      <c r="B4" s="15" t="s">
        <v>397</v>
      </c>
      <c r="C4" s="7">
        <v>4721</v>
      </c>
      <c r="D4" s="7">
        <v>4721</v>
      </c>
      <c r="E4" s="7">
        <v>0</v>
      </c>
      <c r="F4" s="7">
        <v>4721</v>
      </c>
      <c r="G4" s="7">
        <v>0</v>
      </c>
      <c r="H4" s="7">
        <v>120</v>
      </c>
      <c r="I4" s="7">
        <v>0</v>
      </c>
    </row>
    <row r="5" spans="1:11">
      <c r="A5" s="47" t="s">
        <v>61</v>
      </c>
      <c r="B5" s="15" t="s">
        <v>398</v>
      </c>
      <c r="C5" s="7">
        <v>9443</v>
      </c>
      <c r="D5" s="7">
        <v>9443</v>
      </c>
      <c r="E5" s="7">
        <v>0</v>
      </c>
      <c r="F5" s="7">
        <v>9443</v>
      </c>
      <c r="G5" s="7">
        <v>0</v>
      </c>
      <c r="H5" s="7">
        <v>120</v>
      </c>
      <c r="I5" s="7">
        <v>0</v>
      </c>
      <c r="K5" s="7"/>
    </row>
    <row r="6" spans="1:11">
      <c r="B6" s="15"/>
      <c r="D6" s="7"/>
      <c r="E6" s="7"/>
      <c r="F6" s="7"/>
      <c r="G6" s="7"/>
      <c r="H6" s="7"/>
      <c r="I6" s="7"/>
      <c r="K6" s="7"/>
    </row>
    <row r="7" spans="1:11">
      <c r="B7" s="15"/>
      <c r="D7" s="7"/>
      <c r="E7" s="7"/>
      <c r="F7" s="7"/>
      <c r="G7" s="7"/>
      <c r="H7" s="7"/>
      <c r="I7" s="7"/>
      <c r="K7" s="7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95BFB-FB2D-4E89-892F-6F3B3DE7C84C}">
  <dimension ref="A1:Z36"/>
  <sheetViews>
    <sheetView workbookViewId="0">
      <selection activeCell="P20" sqref="P20"/>
    </sheetView>
  </sheetViews>
  <sheetFormatPr defaultRowHeight="14.4"/>
  <cols>
    <col min="1" max="1" width="16.6640625" customWidth="1"/>
    <col min="2" max="2" width="10.33203125" style="15" customWidth="1"/>
  </cols>
  <sheetData>
    <row r="1" spans="1:26" s="22" customFormat="1">
      <c r="A1" s="27" t="s">
        <v>233</v>
      </c>
      <c r="B1" s="27" t="s">
        <v>235</v>
      </c>
      <c r="C1" s="27" t="s">
        <v>208</v>
      </c>
      <c r="D1" s="27" t="s">
        <v>209</v>
      </c>
      <c r="E1" s="27" t="s">
        <v>210</v>
      </c>
      <c r="F1" s="27" t="s">
        <v>211</v>
      </c>
      <c r="G1" s="27" t="s">
        <v>212</v>
      </c>
      <c r="H1" s="27" t="s">
        <v>213</v>
      </c>
      <c r="I1" s="27" t="s">
        <v>214</v>
      </c>
      <c r="J1" s="27" t="s">
        <v>215</v>
      </c>
      <c r="K1" s="27" t="s">
        <v>216</v>
      </c>
      <c r="L1" s="27" t="s">
        <v>217</v>
      </c>
      <c r="M1" s="27" t="s">
        <v>218</v>
      </c>
      <c r="N1" s="27" t="s">
        <v>219</v>
      </c>
      <c r="O1" s="27" t="s">
        <v>220</v>
      </c>
      <c r="P1" s="27" t="s">
        <v>221</v>
      </c>
      <c r="Q1" s="27" t="s">
        <v>222</v>
      </c>
      <c r="R1" s="27" t="s">
        <v>223</v>
      </c>
      <c r="S1" s="27" t="s">
        <v>224</v>
      </c>
      <c r="T1" s="27" t="s">
        <v>225</v>
      </c>
      <c r="U1" s="27" t="s">
        <v>226</v>
      </c>
      <c r="V1" s="27" t="s">
        <v>227</v>
      </c>
      <c r="W1" s="27" t="s">
        <v>228</v>
      </c>
      <c r="X1" s="27" t="s">
        <v>229</v>
      </c>
      <c r="Y1" s="27" t="s">
        <v>230</v>
      </c>
      <c r="Z1" s="27" t="s">
        <v>231</v>
      </c>
    </row>
    <row r="2" spans="1:26">
      <c r="A2" s="17" t="s">
        <v>36</v>
      </c>
      <c r="B2" s="16" t="s">
        <v>236</v>
      </c>
      <c r="C2">
        <f>BusPar!$D2*RegularLoad!C$32</f>
        <v>348.98513942974802</v>
      </c>
      <c r="D2" s="7">
        <f>BusPar!$D2*RegularLoad!D$32</f>
        <v>348.88080211270756</v>
      </c>
      <c r="E2" s="7">
        <f>BusPar!$D2*RegularLoad!E$32</f>
        <v>344.93917013562503</v>
      </c>
      <c r="F2" s="7">
        <f>BusPar!$D2*RegularLoad!F$32</f>
        <v>341.98294615281321</v>
      </c>
      <c r="G2" s="7">
        <f>BusPar!$D2*RegularLoad!G$32</f>
        <v>332.95197171120361</v>
      </c>
      <c r="H2" s="7">
        <f>BusPar!$D2*RegularLoad!H$32</f>
        <v>326.54102323083123</v>
      </c>
      <c r="I2" s="7">
        <f>BusPar!$D2*RegularLoad!I$32</f>
        <v>362.75766527908331</v>
      </c>
      <c r="J2" s="7">
        <f>BusPar!$D2*RegularLoad!J$32</f>
        <v>452.91670023723202</v>
      </c>
      <c r="K2" s="7">
        <f>BusPar!$D2*RegularLoad!K$32</f>
        <v>484.29904659594467</v>
      </c>
      <c r="L2" s="7">
        <f>BusPar!$D2*RegularLoad!L$32</f>
        <v>487.0234098742223</v>
      </c>
      <c r="M2" s="7">
        <f>BusPar!$D2*RegularLoad!M$32</f>
        <v>483.76576697551587</v>
      </c>
      <c r="N2" s="7">
        <f>BusPar!$D2*RegularLoad!N$32</f>
        <v>477.60986527013114</v>
      </c>
      <c r="O2" s="7">
        <f>BusPar!$D2*RegularLoad!O$32</f>
        <v>448.04762544201247</v>
      </c>
      <c r="P2" s="7">
        <f>BusPar!$D2*RegularLoad!P$32</f>
        <v>460.83474329707713</v>
      </c>
      <c r="Q2" s="7">
        <f>BusPar!$D2*RegularLoad!Q$32</f>
        <v>466.71241215702076</v>
      </c>
      <c r="R2" s="7">
        <f>BusPar!$D2*RegularLoad!R$32</f>
        <v>480.41537979499577</v>
      </c>
      <c r="S2" s="7">
        <f>BusPar!$D2*RegularLoad!S$32</f>
        <v>500.43655163152948</v>
      </c>
      <c r="T2" s="7">
        <f>BusPar!$D2*RegularLoad!T$32</f>
        <v>518</v>
      </c>
      <c r="U2" s="7">
        <f>BusPar!$D2*RegularLoad!U$32</f>
        <v>514.06996105814426</v>
      </c>
      <c r="V2" s="7">
        <f>BusPar!$D2*RegularLoad!V$32</f>
        <v>512.15711024573648</v>
      </c>
      <c r="W2" s="7">
        <f>BusPar!$D2*RegularLoad!W$32</f>
        <v>499.404771496352</v>
      </c>
      <c r="X2" s="7">
        <f>BusPar!$D2*RegularLoad!X$32</f>
        <v>461.83174432657444</v>
      </c>
      <c r="Y2" s="7">
        <f>BusPar!$D2*RegularLoad!Y$32</f>
        <v>413.76702027662145</v>
      </c>
      <c r="Z2" s="7">
        <f>BusPar!$D2*RegularLoad!Z$32</f>
        <v>379.16181012488249</v>
      </c>
    </row>
    <row r="3" spans="1:26">
      <c r="A3" s="17" t="s">
        <v>37</v>
      </c>
      <c r="B3" s="16" t="s">
        <v>237</v>
      </c>
      <c r="C3" s="7">
        <f>BusPar!$D3*RegularLoad!C$32</f>
        <v>382.67096369902868</v>
      </c>
      <c r="D3" s="7">
        <f>BusPar!$D3*RegularLoad!D$32</f>
        <v>382.55655521238975</v>
      </c>
      <c r="E3" s="7">
        <f>BusPar!$D3*RegularLoad!E$32</f>
        <v>378.23445682825297</v>
      </c>
      <c r="F3" s="7">
        <f>BusPar!$D3*RegularLoad!F$32</f>
        <v>374.99288304015039</v>
      </c>
      <c r="G3" s="7">
        <f>BusPar!$D3*RegularLoad!G$32</f>
        <v>365.09019291884874</v>
      </c>
      <c r="H3" s="7">
        <f>BusPar!$D3*RegularLoad!H$32</f>
        <v>358.060427017591</v>
      </c>
      <c r="I3" s="7">
        <f>BusPar!$D3*RegularLoad!I$32</f>
        <v>397.77288393536548</v>
      </c>
      <c r="J3" s="7">
        <f>BusPar!$D3*RegularLoad!J$32</f>
        <v>496.63452844545901</v>
      </c>
      <c r="K3" s="7">
        <f>BusPar!$D3*RegularLoad!K$32</f>
        <v>531.04605881563043</v>
      </c>
      <c r="L3" s="7">
        <f>BusPar!$D3*RegularLoad!L$32</f>
        <v>534.0333915223132</v>
      </c>
      <c r="M3" s="7">
        <f>BusPar!$D3*RegularLoad!M$32</f>
        <v>530.46130432836492</v>
      </c>
      <c r="N3" s="7">
        <f>BusPar!$D3*RegularLoad!N$32</f>
        <v>523.71120361666897</v>
      </c>
      <c r="O3" s="7">
        <f>BusPar!$D3*RegularLoad!O$32</f>
        <v>491.29546573564301</v>
      </c>
      <c r="P3" s="7">
        <f>BusPar!$D3*RegularLoad!P$32</f>
        <v>505.31686137594556</v>
      </c>
      <c r="Q3" s="7">
        <f>BusPar!$D3*RegularLoad!Q$32</f>
        <v>511.7618727899378</v>
      </c>
      <c r="R3" s="7">
        <f>BusPar!$D3*RegularLoad!R$32</f>
        <v>526.78752070184862</v>
      </c>
      <c r="S3" s="7">
        <f>BusPar!$D3*RegularLoad!S$32</f>
        <v>548.74123808244929</v>
      </c>
      <c r="T3" s="7">
        <f>BusPar!$D3*RegularLoad!T$32</f>
        <v>568</v>
      </c>
      <c r="U3" s="7">
        <f>BusPar!$D3*RegularLoad!U$32</f>
        <v>563.69061366993424</v>
      </c>
      <c r="V3" s="7">
        <f>BusPar!$D3*RegularLoad!V$32</f>
        <v>561.5931247482207</v>
      </c>
      <c r="W3" s="7">
        <f>BusPar!$D3*RegularLoad!W$32</f>
        <v>547.60986527013119</v>
      </c>
      <c r="X3" s="7">
        <f>BusPar!$D3*RegularLoad!X$32</f>
        <v>506.41009802605072</v>
      </c>
      <c r="Y3" s="7">
        <f>BusPar!$D3*RegularLoad!Y$32</f>
        <v>453.70592184772391</v>
      </c>
      <c r="Z3" s="7">
        <f>BusPar!$D3*RegularLoad!Z$32</f>
        <v>415.7604404458171</v>
      </c>
    </row>
    <row r="4" spans="1:26">
      <c r="A4" s="17" t="s">
        <v>38</v>
      </c>
      <c r="B4" s="16" t="s">
        <v>238</v>
      </c>
      <c r="C4" s="7">
        <f>BusPar!$D4*RegularLoad!C$32</f>
        <v>414.33563851215257</v>
      </c>
      <c r="D4" s="7">
        <f>BusPar!$D4*RegularLoad!D$32</f>
        <v>414.21176312609106</v>
      </c>
      <c r="E4" s="7">
        <f>BusPar!$D4*RegularLoad!E$32</f>
        <v>409.53202631932317</v>
      </c>
      <c r="F4" s="7">
        <f>BusPar!$D4*RegularLoad!F$32</f>
        <v>406.02222371424733</v>
      </c>
      <c r="G4" s="7">
        <f>BusPar!$D4*RegularLoad!G$32</f>
        <v>395.30012085403513</v>
      </c>
      <c r="H4" s="7">
        <f>BusPar!$D4*RegularLoad!H$32</f>
        <v>387.68866657714517</v>
      </c>
      <c r="I4" s="7">
        <f>BusPar!$D4*RegularLoad!I$32</f>
        <v>430.68718947227069</v>
      </c>
      <c r="J4" s="7">
        <f>BusPar!$D4*RegularLoad!J$32</f>
        <v>537.72928696119243</v>
      </c>
      <c r="K4" s="7">
        <f>BusPar!$D4*RegularLoad!K$32</f>
        <v>574.98825030213504</v>
      </c>
      <c r="L4" s="7">
        <f>BusPar!$D4*RegularLoad!L$32</f>
        <v>578.22277427151869</v>
      </c>
      <c r="M4" s="7">
        <f>BusPar!$D4*RegularLoad!M$32</f>
        <v>574.35510944004295</v>
      </c>
      <c r="N4" s="7">
        <f>BusPar!$D4*RegularLoad!N$32</f>
        <v>567.04646166241446</v>
      </c>
      <c r="O4" s="7">
        <f>BusPar!$D4*RegularLoad!O$32</f>
        <v>531.94843561165567</v>
      </c>
      <c r="P4" s="7">
        <f>BusPar!$D4*RegularLoad!P$32</f>
        <v>547.1300523700819</v>
      </c>
      <c r="Q4" s="7">
        <f>BusPar!$D4*RegularLoad!Q$32</f>
        <v>554.10836578487988</v>
      </c>
      <c r="R4" s="7">
        <f>BusPar!$D4*RegularLoad!R$32</f>
        <v>570.37733315429034</v>
      </c>
      <c r="S4" s="7">
        <f>BusPar!$D4*RegularLoad!S$32</f>
        <v>594.14764334631388</v>
      </c>
      <c r="T4" s="7">
        <f>BusPar!$D4*RegularLoad!T$32</f>
        <v>615</v>
      </c>
      <c r="U4" s="7">
        <f>BusPar!$D4*RegularLoad!U$32</f>
        <v>610.33402712501675</v>
      </c>
      <c r="V4" s="7">
        <f>BusPar!$D4*RegularLoad!V$32</f>
        <v>608.06297838055593</v>
      </c>
      <c r="W4" s="7">
        <f>BusPar!$D4*RegularLoad!W$32</f>
        <v>592.9226534174835</v>
      </c>
      <c r="X4" s="7">
        <f>BusPar!$D4*RegularLoad!X$32</f>
        <v>548.31375050355848</v>
      </c>
      <c r="Y4" s="7">
        <f>BusPar!$D4*RegularLoad!Y$32</f>
        <v>491.24848932456024</v>
      </c>
      <c r="Z4" s="7">
        <f>BusPar!$D4*RegularLoad!Z$32</f>
        <v>450.16315294749563</v>
      </c>
    </row>
    <row r="5" spans="1:26">
      <c r="A5" s="17" t="s">
        <v>39</v>
      </c>
      <c r="B5" s="16" t="s">
        <v>239</v>
      </c>
      <c r="C5" s="7">
        <f>BusPar!$D5*RegularLoad!C$32</f>
        <v>976.88890380914017</v>
      </c>
      <c r="D5" s="7">
        <f>BusPar!$D5*RegularLoad!D$32</f>
        <v>976.59683989078371</v>
      </c>
      <c r="E5" s="7">
        <f>BusPar!$D5*RegularLoad!E$32</f>
        <v>965.56331408620918</v>
      </c>
      <c r="F5" s="7">
        <f>BusPar!$D5*RegularLoad!F$32</f>
        <v>957.28816973277833</v>
      </c>
      <c r="G5" s="7">
        <f>BusPar!$D5*RegularLoad!G$32</f>
        <v>932.00841502170886</v>
      </c>
      <c r="H5" s="7">
        <f>BusPar!$D5*RegularLoad!H$32</f>
        <v>914.06270981603336</v>
      </c>
      <c r="I5" s="7">
        <f>BusPar!$D5*RegularLoad!I$32</f>
        <v>1015.441341032183</v>
      </c>
      <c r="J5" s="7">
        <f>BusPar!$D5*RegularLoad!J$32</f>
        <v>1267.8170180385839</v>
      </c>
      <c r="K5" s="7">
        <f>BusPar!$D5*RegularLoad!K$32</f>
        <v>1355.6633543708876</v>
      </c>
      <c r="L5" s="7">
        <f>BusPar!$D5*RegularLoad!L$32</f>
        <v>1363.2894677946376</v>
      </c>
      <c r="M5" s="7">
        <f>BusPar!$D5*RegularLoad!M$32</f>
        <v>1354.1705832326215</v>
      </c>
      <c r="N5" s="7">
        <f>BusPar!$D5*RegularLoad!N$32</f>
        <v>1336.9388120495948</v>
      </c>
      <c r="O5" s="7">
        <f>BusPar!$D5*RegularLoad!O$32</f>
        <v>1254.1873685152859</v>
      </c>
      <c r="P5" s="7">
        <f>BusPar!$D5*RegularLoad!P$32</f>
        <v>1289.9814242871851</v>
      </c>
      <c r="Q5" s="7">
        <f>BusPar!$D5*RegularLoad!Q$32</f>
        <v>1306.4343583545947</v>
      </c>
      <c r="R5" s="7">
        <f>BusPar!$D5*RegularLoad!R$32</f>
        <v>1344.7920862987332</v>
      </c>
      <c r="S5" s="7">
        <f>BusPar!$D5*RegularLoad!S$32</f>
        <v>1400.8359070766751</v>
      </c>
      <c r="T5" s="7">
        <f>BusPar!$D5*RegularLoad!T$32</f>
        <v>1450</v>
      </c>
      <c r="U5" s="7">
        <f>BusPar!$D5*RegularLoad!U$32</f>
        <v>1438.9989257419095</v>
      </c>
      <c r="V5" s="7">
        <f>BusPar!$D5*RegularLoad!V$32</f>
        <v>1433.6444205720425</v>
      </c>
      <c r="W5" s="7">
        <f>BusPar!$D5*RegularLoad!W$32</f>
        <v>1397.9477194395954</v>
      </c>
      <c r="X5" s="7">
        <f>BusPar!$D5*RegularLoad!X$32</f>
        <v>1292.7722572848127</v>
      </c>
      <c r="Y5" s="7">
        <f>BusPar!$D5*RegularLoad!Y$32</f>
        <v>1158.2281455619714</v>
      </c>
      <c r="Z5" s="7">
        <f>BusPar!$D5*RegularLoad!Z$32</f>
        <v>1061.3602793071036</v>
      </c>
    </row>
    <row r="6" spans="1:26">
      <c r="A6" s="17" t="s">
        <v>40</v>
      </c>
      <c r="B6" s="16" t="s">
        <v>240</v>
      </c>
      <c r="C6" s="7">
        <f>BusPar!$D6*RegularLoad!C$32</f>
        <v>374.58636587440134</v>
      </c>
      <c r="D6" s="7">
        <f>BusPar!$D6*RegularLoad!D$32</f>
        <v>374.47437446846607</v>
      </c>
      <c r="E6" s="7">
        <f>BusPar!$D6*RegularLoad!E$32</f>
        <v>370.24358802202227</v>
      </c>
      <c r="F6" s="7">
        <f>BusPar!$D6*RegularLoad!F$32</f>
        <v>367.07049818718946</v>
      </c>
      <c r="G6" s="7">
        <f>BusPar!$D6*RegularLoad!G$32</f>
        <v>357.37701982901388</v>
      </c>
      <c r="H6" s="7">
        <f>BusPar!$D6*RegularLoad!H$32</f>
        <v>350.49577010876862</v>
      </c>
      <c r="I6" s="7">
        <f>BusPar!$D6*RegularLoad!I$32</f>
        <v>389.36923145785772</v>
      </c>
      <c r="J6" s="7">
        <f>BusPar!$D6*RegularLoad!J$32</f>
        <v>486.14224967548455</v>
      </c>
      <c r="K6" s="7">
        <f>BusPar!$D6*RegularLoad!K$32</f>
        <v>519.82677588290585</v>
      </c>
      <c r="L6" s="7">
        <f>BusPar!$D6*RegularLoad!L$32</f>
        <v>522.75099592677145</v>
      </c>
      <c r="M6" s="7">
        <f>BusPar!$D6*RegularLoad!M$32</f>
        <v>519.25437536368111</v>
      </c>
      <c r="N6" s="7">
        <f>BusPar!$D6*RegularLoad!N$32</f>
        <v>512.64688241349984</v>
      </c>
      <c r="O6" s="7">
        <f>BusPar!$D6*RegularLoad!O$32</f>
        <v>480.9159840651717</v>
      </c>
      <c r="P6" s="7">
        <f>BusPar!$D6*RegularLoad!P$32</f>
        <v>494.64115303701715</v>
      </c>
      <c r="Q6" s="7">
        <f>BusPar!$D6*RegularLoad!Q$32</f>
        <v>500.95000223803771</v>
      </c>
      <c r="R6" s="7">
        <f>BusPar!$D6*RegularLoad!R$32</f>
        <v>515.65820688420388</v>
      </c>
      <c r="S6" s="7">
        <f>BusPar!$D6*RegularLoad!S$32</f>
        <v>537.14811333422858</v>
      </c>
      <c r="T6" s="7">
        <f>BusPar!$D6*RegularLoad!T$32</f>
        <v>556</v>
      </c>
      <c r="U6" s="7">
        <f>BusPar!$D6*RegularLoad!U$32</f>
        <v>551.78165704310459</v>
      </c>
      <c r="V6" s="7">
        <f>BusPar!$D6*RegularLoad!V$32</f>
        <v>549.72848126762449</v>
      </c>
      <c r="W6" s="7">
        <f>BusPar!$D6*RegularLoad!W$32</f>
        <v>536.04064276442421</v>
      </c>
      <c r="X6" s="7">
        <f>BusPar!$D6*RegularLoad!X$32</f>
        <v>495.71129313817642</v>
      </c>
      <c r="Y6" s="7">
        <f>BusPar!$D6*RegularLoad!Y$32</f>
        <v>444.12058547065936</v>
      </c>
      <c r="Z6" s="7">
        <f>BusPar!$D6*RegularLoad!Z$32</f>
        <v>406.97676916879283</v>
      </c>
    </row>
    <row r="7" spans="1:26">
      <c r="A7" s="17" t="s">
        <v>41</v>
      </c>
      <c r="B7" s="16" t="s">
        <v>241</v>
      </c>
      <c r="C7" s="7">
        <f>BusPar!$D7*RegularLoad!C$32</f>
        <v>877.85258045745491</v>
      </c>
      <c r="D7" s="7">
        <f>BusPar!$D7*RegularLoad!D$32</f>
        <v>877.59012577771807</v>
      </c>
      <c r="E7" s="7">
        <f>BusPar!$D7*RegularLoad!E$32</f>
        <v>867.67517120988316</v>
      </c>
      <c r="F7" s="7">
        <f>BusPar!$D7*RegularLoad!F$32</f>
        <v>860.23895528400692</v>
      </c>
      <c r="G7" s="7">
        <f>BusPar!$D7*RegularLoad!G$32</f>
        <v>837.52204467123215</v>
      </c>
      <c r="H7" s="7">
        <f>BusPar!$D7*RegularLoad!H$32</f>
        <v>821.3956626829596</v>
      </c>
      <c r="I7" s="7">
        <f>BusPar!$D7*RegularLoad!I$32</f>
        <v>912.49659818271334</v>
      </c>
      <c r="J7" s="7">
        <f>BusPar!$D7*RegularLoad!J$32</f>
        <v>1139.2866031063963</v>
      </c>
      <c r="K7" s="7">
        <f>BusPar!$D7*RegularLoad!K$32</f>
        <v>1218.2271384450114</v>
      </c>
      <c r="L7" s="7">
        <f>BusPar!$D7*RegularLoad!L$32</f>
        <v>1225.0801217492503</v>
      </c>
      <c r="M7" s="7">
        <f>BusPar!$D7*RegularLoad!M$32</f>
        <v>1216.8857034152454</v>
      </c>
      <c r="N7" s="7">
        <f>BusPar!$D7*RegularLoad!N$32</f>
        <v>1201.4008773107739</v>
      </c>
      <c r="O7" s="7">
        <f>BusPar!$D7*RegularLoad!O$32</f>
        <v>1127.038718052012</v>
      </c>
      <c r="P7" s="7">
        <f>BusPar!$D7*RegularLoad!P$32</f>
        <v>1159.2039971353117</v>
      </c>
      <c r="Q7" s="7">
        <f>BusPar!$D7*RegularLoad!Q$32</f>
        <v>1173.9889440938186</v>
      </c>
      <c r="R7" s="7">
        <f>BusPar!$D7*RegularLoad!R$32</f>
        <v>1208.4579920325859</v>
      </c>
      <c r="S7" s="7">
        <f>BusPar!$D7*RegularLoad!S$32</f>
        <v>1258.8201289109709</v>
      </c>
      <c r="T7" s="7">
        <f>BusPar!$D7*RegularLoad!T$32</f>
        <v>1303</v>
      </c>
      <c r="U7" s="7">
        <f>BusPar!$D7*RegularLoad!U$32</f>
        <v>1293.114207063247</v>
      </c>
      <c r="V7" s="7">
        <f>BusPar!$D7*RegularLoad!V$32</f>
        <v>1288.3025379347389</v>
      </c>
      <c r="W7" s="7">
        <f>BusPar!$D7*RegularLoad!W$32</f>
        <v>1256.2247437446847</v>
      </c>
      <c r="X7" s="7">
        <f>BusPar!$D7*RegularLoad!X$32</f>
        <v>1161.7118974083523</v>
      </c>
      <c r="Y7" s="7">
        <f>BusPar!$D7*RegularLoad!Y$32</f>
        <v>1040.8077749429301</v>
      </c>
      <c r="Z7" s="7">
        <f>BusPar!$D7*RegularLoad!Z$32</f>
        <v>953.76030616355581</v>
      </c>
    </row>
    <row r="8" spans="1:26">
      <c r="A8" s="17" t="s">
        <v>42</v>
      </c>
      <c r="B8" s="16" t="s">
        <v>242</v>
      </c>
      <c r="C8" s="7">
        <f>BusPar!$D8*RegularLoad!C$32</f>
        <v>555.81610044313152</v>
      </c>
      <c r="D8" s="7">
        <f>BusPar!$D8*RegularLoad!D$32</f>
        <v>555.64992614475625</v>
      </c>
      <c r="E8" s="7">
        <f>BusPar!$D8*RegularLoad!E$32</f>
        <v>549.37223042836035</v>
      </c>
      <c r="F8" s="7">
        <f>BusPar!$D8*RegularLoad!F$32</f>
        <v>544.66395864106346</v>
      </c>
      <c r="G8" s="7">
        <f>BusPar!$D8*RegularLoad!G$32</f>
        <v>530.28064992614475</v>
      </c>
      <c r="H8" s="7">
        <f>BusPar!$D8*RegularLoad!H$32</f>
        <v>520.07016248153616</v>
      </c>
      <c r="I8" s="7">
        <f>BusPar!$D8*RegularLoad!I$32</f>
        <v>577.75110782865579</v>
      </c>
      <c r="J8" s="7">
        <f>BusPar!$D8*RegularLoad!J$32</f>
        <v>721.34416543574594</v>
      </c>
      <c r="K8" s="7">
        <f>BusPar!$D8*RegularLoad!K$32</f>
        <v>771.32570162481534</v>
      </c>
      <c r="L8" s="7">
        <f>BusPar!$D8*RegularLoad!L$32</f>
        <v>775.66469719350073</v>
      </c>
      <c r="M8" s="7">
        <f>BusPar!$D8*RegularLoad!M$32</f>
        <v>770.47636632200886</v>
      </c>
      <c r="N8" s="7">
        <f>BusPar!$D8*RegularLoad!N$32</f>
        <v>760.67208271787297</v>
      </c>
      <c r="O8" s="7">
        <f>BusPar!$D8*RegularLoad!O$32</f>
        <v>713.58936484490403</v>
      </c>
      <c r="P8" s="7">
        <f>BusPar!$D8*RegularLoad!P$32</f>
        <v>733.95494830132941</v>
      </c>
      <c r="Q8" s="7">
        <f>BusPar!$D8*RegularLoad!Q$32</f>
        <v>743.31610044313152</v>
      </c>
      <c r="R8" s="7">
        <f>BusPar!$D8*RegularLoad!R$32</f>
        <v>765.14032496307243</v>
      </c>
      <c r="S8" s="7">
        <f>BusPar!$D8*RegularLoad!S$32</f>
        <v>797.02732644017726</v>
      </c>
      <c r="T8" s="7">
        <f>BusPar!$D8*RegularLoad!T$32</f>
        <v>825</v>
      </c>
      <c r="U8" s="7">
        <f>BusPar!$D8*RegularLoad!U$32</f>
        <v>818.7407680945347</v>
      </c>
      <c r="V8" s="7">
        <f>BusPar!$D8*RegularLoad!V$32</f>
        <v>815.69423929098969</v>
      </c>
      <c r="W8" s="7">
        <f>BusPar!$D8*RegularLoad!W$32</f>
        <v>795.38404726735598</v>
      </c>
      <c r="X8" s="7">
        <f>BusPar!$D8*RegularLoad!X$32</f>
        <v>735.5428360413589</v>
      </c>
      <c r="Y8" s="7">
        <f>BusPar!$D8*RegularLoad!Y$32</f>
        <v>658.99187592319061</v>
      </c>
      <c r="Z8" s="7">
        <f>BusPar!$D8*RegularLoad!Z$32</f>
        <v>603.87740029542101</v>
      </c>
    </row>
    <row r="9" spans="1:26">
      <c r="A9" s="17" t="s">
        <v>43</v>
      </c>
      <c r="B9" s="16" t="s">
        <v>243</v>
      </c>
      <c r="C9" s="7">
        <f>BusPar!$D9*RegularLoad!C$32</f>
        <v>87.583143100129803</v>
      </c>
      <c r="D9" s="7">
        <f>BusPar!$D9*RegularLoad!D$32</f>
        <v>87.556958059173709</v>
      </c>
      <c r="E9" s="7">
        <f>BusPar!$D9*RegularLoad!E$32</f>
        <v>86.56774540083255</v>
      </c>
      <c r="F9" s="7">
        <f>BusPar!$D9*RegularLoad!F$32</f>
        <v>85.82583590707668</v>
      </c>
      <c r="G9" s="7">
        <f>BusPar!$D9*RegularLoad!G$32</f>
        <v>83.559375139877346</v>
      </c>
      <c r="H9" s="7">
        <f>BusPar!$D9*RegularLoad!H$32</f>
        <v>81.950449845575406</v>
      </c>
      <c r="I9" s="7">
        <f>BusPar!$D9*RegularLoad!I$32</f>
        <v>91.039568506333651</v>
      </c>
      <c r="J9" s="7">
        <f>BusPar!$D9*RegularLoad!J$32</f>
        <v>113.66635334139028</v>
      </c>
      <c r="K9" s="7">
        <f>BusPar!$D9*RegularLoad!K$32</f>
        <v>121.54223177118303</v>
      </c>
      <c r="L9" s="7">
        <f>BusPar!$D9*RegularLoad!L$32</f>
        <v>122.22595228503648</v>
      </c>
      <c r="M9" s="7">
        <f>BusPar!$D9*RegularLoad!M$32</f>
        <v>121.40839711740745</v>
      </c>
      <c r="N9" s="7">
        <f>BusPar!$D9*RegularLoad!N$32</f>
        <v>119.86347970099817</v>
      </c>
      <c r="O9" s="7">
        <f>BusPar!$D9*RegularLoad!O$32</f>
        <v>112.44438476343942</v>
      </c>
      <c r="P9" s="7">
        <f>BusPar!$D9*RegularLoad!P$32</f>
        <v>115.65350700505796</v>
      </c>
      <c r="Q9" s="7">
        <f>BusPar!$D9*RegularLoad!Q$32</f>
        <v>117.12859764558435</v>
      </c>
      <c r="R9" s="7">
        <f>BusPar!$D9*RegularLoad!R$32</f>
        <v>120.56756635781747</v>
      </c>
      <c r="S9" s="7">
        <f>BusPar!$D9*RegularLoad!S$32</f>
        <v>125.59218477239156</v>
      </c>
      <c r="T9" s="7">
        <f>BusPar!$D9*RegularLoad!T$32</f>
        <v>130</v>
      </c>
      <c r="U9" s="7">
        <f>BusPar!$D9*RegularLoad!U$32</f>
        <v>129.01369679065397</v>
      </c>
      <c r="V9" s="7">
        <f>BusPar!$D9*RegularLoad!V$32</f>
        <v>128.53363770645896</v>
      </c>
      <c r="W9" s="7">
        <f>BusPar!$D9*RegularLoad!W$32</f>
        <v>125.3332438118258</v>
      </c>
      <c r="X9" s="7">
        <f>BusPar!$D9*RegularLoad!X$32</f>
        <v>115.90371961863838</v>
      </c>
      <c r="Y9" s="7">
        <f>BusPar!$D9*RegularLoad!Y$32</f>
        <v>103.84114408486639</v>
      </c>
      <c r="Z9" s="7">
        <f>BusPar!$D9*RegularLoad!Z$32</f>
        <v>95.156438834429977</v>
      </c>
    </row>
    <row r="10" spans="1:26">
      <c r="A10" s="17" t="s">
        <v>44</v>
      </c>
      <c r="B10" s="16" t="s">
        <v>244</v>
      </c>
      <c r="C10" s="7">
        <f>BusPar!$D10*RegularLoad!C$32</f>
        <v>97.015173895528406</v>
      </c>
      <c r="D10" s="7">
        <f>BusPar!$D10*RegularLoad!D$32</f>
        <v>96.986168927084734</v>
      </c>
      <c r="E10" s="7">
        <f>BusPar!$D10*RegularLoad!E$32</f>
        <v>95.890425674768352</v>
      </c>
      <c r="F10" s="7">
        <f>BusPar!$D10*RegularLoad!F$32</f>
        <v>95.06861823553109</v>
      </c>
      <c r="G10" s="7">
        <f>BusPar!$D10*RegularLoad!G$32</f>
        <v>92.558077078017988</v>
      </c>
      <c r="H10" s="7">
        <f>BusPar!$D10*RegularLoad!H$32</f>
        <v>90.775882905868144</v>
      </c>
      <c r="I10" s="7">
        <f>BusPar!$D10*RegularLoad!I$32</f>
        <v>100.84382973009265</v>
      </c>
      <c r="J10" s="7">
        <f>BusPar!$D10*RegularLoad!J$32</f>
        <v>125.90734523969384</v>
      </c>
      <c r="K10" s="7">
        <f>BusPar!$D10*RegularLoad!K$32</f>
        <v>134.63139519269504</v>
      </c>
      <c r="L10" s="7">
        <f>BusPar!$D10*RegularLoad!L$32</f>
        <v>135.38874714650194</v>
      </c>
      <c r="M10" s="7">
        <f>BusPar!$D10*RegularLoad!M$32</f>
        <v>134.48314757620517</v>
      </c>
      <c r="N10" s="7">
        <f>BusPar!$D10*RegularLoad!N$32</f>
        <v>132.77185443802875</v>
      </c>
      <c r="O10" s="7">
        <f>BusPar!$D10*RegularLoad!O$32</f>
        <v>124.55378004565597</v>
      </c>
      <c r="P10" s="7">
        <f>BusPar!$D10*RegularLoad!P$32</f>
        <v>128.10850006714114</v>
      </c>
      <c r="Q10" s="7">
        <f>BusPar!$D10*RegularLoad!Q$32</f>
        <v>129.74244662280114</v>
      </c>
      <c r="R10" s="7">
        <f>BusPar!$D10*RegularLoad!R$32</f>
        <v>133.55176581173626</v>
      </c>
      <c r="S10" s="7">
        <f>BusPar!$D10*RegularLoad!S$32</f>
        <v>139.11749697864911</v>
      </c>
      <c r="T10" s="7">
        <f>BusPar!$D10*RegularLoad!T$32</f>
        <v>144</v>
      </c>
      <c r="U10" s="7">
        <f>BusPar!$D10*RegularLoad!U$32</f>
        <v>142.90747952195517</v>
      </c>
      <c r="V10" s="7">
        <f>BusPar!$D10*RegularLoad!V$32</f>
        <v>142.37572176715454</v>
      </c>
      <c r="W10" s="7">
        <f>BusPar!$D10*RegularLoad!W$32</f>
        <v>138.83067006848395</v>
      </c>
      <c r="X10" s="7">
        <f>BusPar!$D10*RegularLoad!X$32</f>
        <v>128.38565865449175</v>
      </c>
      <c r="Y10" s="7">
        <f>BusPar!$D10*RegularLoad!Y$32</f>
        <v>115.02403652477508</v>
      </c>
      <c r="Z10" s="7">
        <f>BusPar!$D10*RegularLoad!Z$32</f>
        <v>105.40405532429166</v>
      </c>
    </row>
    <row r="11" spans="1:26">
      <c r="A11" s="17" t="s">
        <v>45</v>
      </c>
      <c r="B11" s="16" t="s">
        <v>245</v>
      </c>
      <c r="C11" s="7">
        <f>BusPar!$D11*RegularLoad!C$32</f>
        <v>1911.3336690389867</v>
      </c>
      <c r="D11" s="7">
        <f>BusPar!$D11*RegularLoad!D$32</f>
        <v>1910.762230875968</v>
      </c>
      <c r="E11" s="7">
        <f>BusPar!$D11*RegularLoad!E$32</f>
        <v>1889.1745669397071</v>
      </c>
      <c r="F11" s="7">
        <f>BusPar!$D11*RegularLoad!F$32</f>
        <v>1872.9838189875118</v>
      </c>
      <c r="G11" s="7">
        <f>BusPar!$D11*RegularLoad!G$32</f>
        <v>1823.5226713217849</v>
      </c>
      <c r="H11" s="7">
        <f>BusPar!$D11*RegularLoad!H$32</f>
        <v>1788.4109708607493</v>
      </c>
      <c r="I11" s="7">
        <f>BusPar!$D11*RegularLoad!I$32</f>
        <v>1986.7635065574505</v>
      </c>
      <c r="J11" s="7">
        <f>BusPar!$D11*RegularLoad!J$32</f>
        <v>2480.5495725348014</v>
      </c>
      <c r="K11" s="7">
        <f>BusPar!$D11*RegularLoad!K$32</f>
        <v>2652.4254733449711</v>
      </c>
      <c r="L11" s="7">
        <f>BusPar!$D11*RegularLoad!L$32</f>
        <v>2667.3463587126807</v>
      </c>
      <c r="M11" s="7">
        <f>BusPar!$D11*RegularLoad!M$32</f>
        <v>2649.5047894006534</v>
      </c>
      <c r="N11" s="7">
        <f>BusPar!$D11*RegularLoad!N$32</f>
        <v>2615.7899377825524</v>
      </c>
      <c r="O11" s="7">
        <f>BusPar!$D11*RegularLoad!O$32</f>
        <v>2453.8824582605971</v>
      </c>
      <c r="P11" s="7">
        <f>BusPar!$D11*RegularLoad!P$32</f>
        <v>2523.9153797949957</v>
      </c>
      <c r="Q11" s="7">
        <f>BusPar!$D11*RegularLoad!Q$32</f>
        <v>2556.106396311714</v>
      </c>
      <c r="R11" s="7">
        <f>BusPar!$D11*RegularLoad!R$32</f>
        <v>2631.1552750548317</v>
      </c>
      <c r="S11" s="7">
        <f>BusPar!$D11*RegularLoad!S$32</f>
        <v>2740.8079092251915</v>
      </c>
      <c r="T11" s="7">
        <f>BusPar!$D11*RegularLoad!T$32</f>
        <v>2837</v>
      </c>
      <c r="U11" s="7">
        <f>BusPar!$D11*RegularLoad!U$32</f>
        <v>2815.4758291929638</v>
      </c>
      <c r="V11" s="7">
        <f>BusPar!$D11*RegularLoad!V$32</f>
        <v>2804.9994628709546</v>
      </c>
      <c r="W11" s="7">
        <f>BusPar!$D11*RegularLoad!W$32</f>
        <v>2735.1570207242289</v>
      </c>
      <c r="X11" s="7">
        <f>BusPar!$D11*RegularLoad!X$32</f>
        <v>2529.3757889082849</v>
      </c>
      <c r="Y11" s="7">
        <f>BusPar!$D11*RegularLoad!Y$32</f>
        <v>2266.1332751443533</v>
      </c>
      <c r="Z11" s="7">
        <f>BusPar!$D11*RegularLoad!Z$32</f>
        <v>2076.6062844098296</v>
      </c>
    </row>
    <row r="12" spans="1:26">
      <c r="A12" s="17" t="s">
        <v>46</v>
      </c>
      <c r="B12" s="16" t="s">
        <v>246</v>
      </c>
      <c r="C12" s="7">
        <f>BusPar!$D12*RegularLoad!C$32</f>
        <v>2507.5727586052549</v>
      </c>
      <c r="D12" s="7">
        <f>BusPar!$D12*RegularLoad!D$32</f>
        <v>2506.823060740343</v>
      </c>
      <c r="E12" s="7">
        <f>BusPar!$D12*RegularLoad!E$32</f>
        <v>2478.5011413992211</v>
      </c>
      <c r="F12" s="7">
        <f>BusPar!$D12*RegularLoad!F$32</f>
        <v>2457.2597018933798</v>
      </c>
      <c r="G12" s="7">
        <f>BusPar!$D12*RegularLoad!G$32</f>
        <v>2392.3691866971039</v>
      </c>
      <c r="H12" s="7">
        <f>BusPar!$D12*RegularLoad!H$32</f>
        <v>2346.3044178863975</v>
      </c>
      <c r="I12" s="7">
        <f>BusPar!$D12*RegularLoad!I$32</f>
        <v>2606.5328767736446</v>
      </c>
      <c r="J12" s="7">
        <f>BusPar!$D12*RegularLoad!J$32</f>
        <v>3254.35513182042</v>
      </c>
      <c r="K12" s="7">
        <f>BusPar!$D12*RegularLoad!K$32</f>
        <v>3479.8475896334094</v>
      </c>
      <c r="L12" s="7">
        <f>BusPar!$D12*RegularLoad!L$32</f>
        <v>3499.4230338838906</v>
      </c>
      <c r="M12" s="7">
        <f>BusPar!$D12*RegularLoad!M$32</f>
        <v>3476.0158005460812</v>
      </c>
      <c r="N12" s="7">
        <f>BusPar!$D12*RegularLoad!N$32</f>
        <v>3431.7836265162705</v>
      </c>
      <c r="O12" s="7">
        <f>BusPar!$D12*RegularLoad!O$32</f>
        <v>3219.3692314578579</v>
      </c>
      <c r="P12" s="7">
        <f>BusPar!$D12*RegularLoad!P$32</f>
        <v>3311.2488697909675</v>
      </c>
      <c r="Q12" s="7">
        <f>BusPar!$D12*RegularLoad!Q$32</f>
        <v>3353.4818495143459</v>
      </c>
      <c r="R12" s="7">
        <f>BusPar!$D12*RegularLoad!R$32</f>
        <v>3451.9421691061279</v>
      </c>
      <c r="S12" s="7">
        <f>BusPar!$D12*RegularLoad!S$32</f>
        <v>3595.8008594064722</v>
      </c>
      <c r="T12" s="7">
        <f>BusPar!$D12*RegularLoad!T$32</f>
        <v>3722</v>
      </c>
      <c r="U12" s="7">
        <f>BusPar!$D12*RegularLoad!U$32</f>
        <v>3693.7613804216462</v>
      </c>
      <c r="V12" s="7">
        <f>BusPar!$D12*RegularLoad!V$32</f>
        <v>3680.0169195649255</v>
      </c>
      <c r="W12" s="7">
        <f>BusPar!$D12*RegularLoad!W$32</f>
        <v>3588.3871805201202</v>
      </c>
      <c r="X12" s="7">
        <f>BusPar!$D12*RegularLoad!X$32</f>
        <v>3318.4126493890158</v>
      </c>
      <c r="Y12" s="7">
        <f>BusPar!$D12*RegularLoad!Y$32</f>
        <v>2973.0518329528672</v>
      </c>
      <c r="Z12" s="7">
        <f>BusPar!$D12*RegularLoad!Z$32</f>
        <v>2724.4020410903722</v>
      </c>
    </row>
    <row r="13" spans="1:26">
      <c r="A13" s="17" t="s">
        <v>47</v>
      </c>
      <c r="B13" s="16" t="s">
        <v>247</v>
      </c>
      <c r="C13" s="7">
        <f>BusPar!$D13*RegularLoad!C$32</f>
        <v>887.28461125285355</v>
      </c>
      <c r="D13" s="7">
        <f>BusPar!$D13*RegularLoad!D$32</f>
        <v>887.0193366456291</v>
      </c>
      <c r="E13" s="7">
        <f>BusPar!$D13*RegularLoad!E$32</f>
        <v>876.99785148381886</v>
      </c>
      <c r="F13" s="7">
        <f>BusPar!$D13*RegularLoad!F$32</f>
        <v>869.48173761246142</v>
      </c>
      <c r="G13" s="7">
        <f>BusPar!$D13*RegularLoad!G$32</f>
        <v>846.52074660937285</v>
      </c>
      <c r="H13" s="7">
        <f>BusPar!$D13*RegularLoad!H$32</f>
        <v>830.22109574325236</v>
      </c>
      <c r="I13" s="7">
        <f>BusPar!$D13*RegularLoad!I$32</f>
        <v>922.30085940647234</v>
      </c>
      <c r="J13" s="7">
        <f>BusPar!$D13*RegularLoad!J$32</f>
        <v>1151.5275950046998</v>
      </c>
      <c r="K13" s="7">
        <f>BusPar!$D13*RegularLoad!K$32</f>
        <v>1231.3163018665234</v>
      </c>
      <c r="L13" s="7">
        <f>BusPar!$D13*RegularLoad!L$32</f>
        <v>1238.2429166107156</v>
      </c>
      <c r="M13" s="7">
        <f>BusPar!$D13*RegularLoad!M$32</f>
        <v>1229.9604538740432</v>
      </c>
      <c r="N13" s="7">
        <f>BusPar!$D13*RegularLoad!N$32</f>
        <v>1214.3092520478044</v>
      </c>
      <c r="O13" s="7">
        <f>BusPar!$D13*RegularLoad!O$32</f>
        <v>1139.1481133342286</v>
      </c>
      <c r="P13" s="7">
        <f>BusPar!$D13*RegularLoad!P$32</f>
        <v>1171.658990197395</v>
      </c>
      <c r="Q13" s="7">
        <f>BusPar!$D13*RegularLoad!Q$32</f>
        <v>1186.6027930710354</v>
      </c>
      <c r="R13" s="7">
        <f>BusPar!$D13*RegularLoad!R$32</f>
        <v>1221.4421914865047</v>
      </c>
      <c r="S13" s="7">
        <f>BusPar!$D13*RegularLoad!S$32</f>
        <v>1272.3454411172283</v>
      </c>
      <c r="T13" s="7">
        <f>BusPar!$D13*RegularLoad!T$32</f>
        <v>1317</v>
      </c>
      <c r="U13" s="7">
        <f>BusPar!$D13*RegularLoad!U$32</f>
        <v>1307.0079897945482</v>
      </c>
      <c r="V13" s="7">
        <f>BusPar!$D13*RegularLoad!V$32</f>
        <v>1302.1446219954344</v>
      </c>
      <c r="W13" s="7">
        <f>BusPar!$D13*RegularLoad!W$32</f>
        <v>1269.7221700013429</v>
      </c>
      <c r="X13" s="7">
        <f>BusPar!$D13*RegularLoad!X$32</f>
        <v>1174.1938364442058</v>
      </c>
      <c r="Y13" s="7">
        <f>BusPar!$D13*RegularLoad!Y$32</f>
        <v>1051.9906673828389</v>
      </c>
      <c r="Z13" s="7">
        <f>BusPar!$D13*RegularLoad!Z$32</f>
        <v>964.00792265341749</v>
      </c>
    </row>
    <row r="14" spans="1:26">
      <c r="A14" s="17" t="s">
        <v>48</v>
      </c>
      <c r="B14" s="16" t="s">
        <v>248</v>
      </c>
      <c r="C14" s="7">
        <f>BusPar!$D14*RegularLoad!C$32</f>
        <v>1883.7112931381764</v>
      </c>
      <c r="D14" s="7">
        <f>BusPar!$D14*RegularLoad!D$32</f>
        <v>1883.1481133342286</v>
      </c>
      <c r="E14" s="7">
        <f>BusPar!$D14*RegularLoad!E$32</f>
        <v>1861.8724318517523</v>
      </c>
      <c r="F14" s="7">
        <f>BusPar!$D14*RegularLoad!F$32</f>
        <v>1845.9156707398952</v>
      </c>
      <c r="G14" s="7">
        <f>BusPar!$D14*RegularLoad!G$32</f>
        <v>1797.1693299315159</v>
      </c>
      <c r="H14" s="7">
        <f>BusPar!$D14*RegularLoad!H$32</f>
        <v>1762.5650597556064</v>
      </c>
      <c r="I14" s="7">
        <f>BusPar!$D14*RegularLoad!I$32</f>
        <v>1958.051027259299</v>
      </c>
      <c r="J14" s="7">
        <f>BusPar!$D14*RegularLoad!J$32</f>
        <v>2444.7009534040553</v>
      </c>
      <c r="K14" s="7">
        <f>BusPar!$D14*RegularLoad!K$32</f>
        <v>2614.0929233248289</v>
      </c>
      <c r="L14" s="7">
        <f>BusPar!$D14*RegularLoad!L$32</f>
        <v>2628.7981737612463</v>
      </c>
      <c r="M14" s="7">
        <f>BusPar!$D14*RegularLoad!M$32</f>
        <v>2611.2144487713172</v>
      </c>
      <c r="N14" s="7">
        <f>BusPar!$D14*RegularLoad!N$32</f>
        <v>2577.9868403383912</v>
      </c>
      <c r="O14" s="7">
        <f>BusPar!$D14*RegularLoad!O$32</f>
        <v>2418.41922921982</v>
      </c>
      <c r="P14" s="7">
        <f>BusPar!$D14*RegularLoad!P$32</f>
        <v>2487.4400429703237</v>
      </c>
      <c r="Q14" s="7">
        <f>BusPar!$D14*RegularLoad!Q$32</f>
        <v>2519.1658385927221</v>
      </c>
      <c r="R14" s="7">
        <f>BusPar!$D14*RegularLoad!R$32</f>
        <v>2593.1301195112123</v>
      </c>
      <c r="S14" s="7">
        <f>BusPar!$D14*RegularLoad!S$32</f>
        <v>2701.198066335437</v>
      </c>
      <c r="T14" s="7">
        <f>BusPar!$D14*RegularLoad!T$32</f>
        <v>2796</v>
      </c>
      <c r="U14" s="7">
        <f>BusPar!$D14*RegularLoad!U$32</f>
        <v>2774.7868940512958</v>
      </c>
      <c r="V14" s="7">
        <f>BusPar!$D14*RegularLoad!V$32</f>
        <v>2764.4619309789177</v>
      </c>
      <c r="W14" s="7">
        <f>BusPar!$D14*RegularLoad!W$32</f>
        <v>2695.6288438297302</v>
      </c>
      <c r="X14" s="7">
        <f>BusPar!$D14*RegularLoad!X$32</f>
        <v>2492.8215388747144</v>
      </c>
      <c r="Y14" s="7">
        <f>BusPar!$D14*RegularLoad!Y$32</f>
        <v>2233.3833758560495</v>
      </c>
      <c r="Z14" s="7">
        <f>BusPar!$D14*RegularLoad!Z$32</f>
        <v>2046.5954075466632</v>
      </c>
    </row>
    <row r="15" spans="1:26">
      <c r="A15" s="17" t="s">
        <v>49</v>
      </c>
      <c r="B15" s="16" t="s">
        <v>249</v>
      </c>
      <c r="C15" s="7">
        <f>BusPar!$D15*RegularLoad!C$32</f>
        <v>1366.9707488474105</v>
      </c>
      <c r="D15" s="7">
        <f>BusPar!$D15*RegularLoad!D$32</f>
        <v>1366.5620607851035</v>
      </c>
      <c r="E15" s="7">
        <f>BusPar!$D15*RegularLoad!E$32</f>
        <v>1351.1227339868403</v>
      </c>
      <c r="F15" s="7">
        <f>BusPar!$D15*RegularLoad!F$32</f>
        <v>1339.5432388881429</v>
      </c>
      <c r="G15" s="7">
        <f>BusPar!$D15*RegularLoad!G$32</f>
        <v>1304.1690166062397</v>
      </c>
      <c r="H15" s="7">
        <f>BusPar!$D15*RegularLoad!H$32</f>
        <v>1279.0574056667115</v>
      </c>
      <c r="I15" s="7">
        <f>BusPar!$D15*RegularLoad!I$32</f>
        <v>1420.9175730719305</v>
      </c>
      <c r="J15" s="7">
        <f>BusPar!$D15*RegularLoad!J$32</f>
        <v>1774.0694686898528</v>
      </c>
      <c r="K15" s="7">
        <f>BusPar!$D15*RegularLoad!K$32</f>
        <v>1896.9937558748488</v>
      </c>
      <c r="L15" s="7">
        <f>BusPar!$D15*RegularLoad!L$32</f>
        <v>1907.6650552795309</v>
      </c>
      <c r="M15" s="7">
        <f>BusPar!$D15*RegularLoad!M$32</f>
        <v>1894.9049057786133</v>
      </c>
      <c r="N15" s="7">
        <f>BusPar!$D15*RegularLoad!N$32</f>
        <v>1870.7923101025021</v>
      </c>
      <c r="O15" s="7">
        <f>BusPar!$D15*RegularLoad!O$32</f>
        <v>1754.9973591155276</v>
      </c>
      <c r="P15" s="7">
        <f>BusPar!$D15*RegularLoad!P$32</f>
        <v>1805.0843516404816</v>
      </c>
      <c r="Q15" s="7">
        <f>BusPar!$D15*RegularLoad!Q$32</f>
        <v>1828.1071124837742</v>
      </c>
      <c r="R15" s="7">
        <f>BusPar!$D15*RegularLoad!R$32</f>
        <v>1881.7814780000895</v>
      </c>
      <c r="S15" s="7">
        <f>BusPar!$D15*RegularLoad!S$32</f>
        <v>1960.2041761783269</v>
      </c>
      <c r="T15" s="7">
        <f>BusPar!$D15*RegularLoad!T$32</f>
        <v>2029</v>
      </c>
      <c r="U15" s="7">
        <f>BusPar!$D15*RegularLoad!U$32</f>
        <v>2013.6060829864375</v>
      </c>
      <c r="V15" s="7">
        <f>BusPar!$D15*RegularLoad!V$32</f>
        <v>2006.1134685108098</v>
      </c>
      <c r="W15" s="7">
        <f>BusPar!$D15*RegularLoad!W$32</f>
        <v>1956.1627053399579</v>
      </c>
      <c r="X15" s="7">
        <f>BusPar!$D15*RegularLoad!X$32</f>
        <v>1808.9895931247481</v>
      </c>
      <c r="Y15" s="7">
        <f>BusPar!$D15*RegularLoad!Y$32</f>
        <v>1620.7206257553378</v>
      </c>
      <c r="Z15" s="7">
        <f>BusPar!$D15*RegularLoad!Z$32</f>
        <v>1485.1724184235263</v>
      </c>
    </row>
    <row r="16" spans="1:26">
      <c r="A16" s="17" t="s">
        <v>63</v>
      </c>
      <c r="B16" s="16" t="s">
        <v>250</v>
      </c>
      <c r="C16" s="7">
        <f>BusPar!$D16*RegularLoad!C$32</f>
        <v>1965.2309878698359</v>
      </c>
      <c r="D16" s="7">
        <f>BusPar!$D16*RegularLoad!D$32</f>
        <v>1964.6434358354595</v>
      </c>
      <c r="E16" s="7">
        <f>BusPar!$D16*RegularLoad!E$32</f>
        <v>1942.4470256479117</v>
      </c>
      <c r="F16" s="7">
        <f>BusPar!$D16*RegularLoad!F$32</f>
        <v>1925.7997180072512</v>
      </c>
      <c r="G16" s="7">
        <f>BusPar!$D16*RegularLoad!G$32</f>
        <v>1874.9438252540172</v>
      </c>
      <c r="H16" s="7">
        <f>BusPar!$D16*RegularLoad!H$32</f>
        <v>1838.8420169195649</v>
      </c>
      <c r="I16" s="7">
        <f>BusPar!$D16*RegularLoad!I$32</f>
        <v>2042.7878564075017</v>
      </c>
      <c r="J16" s="7">
        <f>BusPar!$D16*RegularLoad!J$32</f>
        <v>2550.4980976679649</v>
      </c>
      <c r="K16" s="7">
        <f>BusPar!$D16*RegularLoad!K$32</f>
        <v>2727.2206928964683</v>
      </c>
      <c r="L16" s="7">
        <f>BusPar!$D16*RegularLoad!L$32</f>
        <v>2742.5623293496265</v>
      </c>
      <c r="M16" s="7">
        <f>BusPar!$D16*RegularLoad!M$32</f>
        <v>2724.2176491652117</v>
      </c>
      <c r="N16" s="7">
        <f>BusPar!$D16*RegularLoad!N$32</f>
        <v>2689.5520791370127</v>
      </c>
      <c r="O16" s="7">
        <f>BusPar!$D16*RegularLoad!O$32</f>
        <v>2523.079002730406</v>
      </c>
      <c r="P16" s="7">
        <f>BusPar!$D16*RegularLoad!P$32</f>
        <v>2595.0867687211853</v>
      </c>
      <c r="Q16" s="7">
        <f>BusPar!$D16*RegularLoad!Q$32</f>
        <v>2628.1855333243811</v>
      </c>
      <c r="R16" s="7">
        <f>BusPar!$D16*RegularLoad!R$32</f>
        <v>2705.3507005057963</v>
      </c>
      <c r="S16" s="7">
        <f>BusPar!$D16*RegularLoad!S$32</f>
        <v>2818.095407546663</v>
      </c>
      <c r="T16" s="7">
        <f>BusPar!$D16*RegularLoad!T$32</f>
        <v>2917</v>
      </c>
      <c r="U16" s="7">
        <f>BusPar!$D16*RegularLoad!U$32</f>
        <v>2894.8688733718277</v>
      </c>
      <c r="V16" s="7">
        <f>BusPar!$D16*RegularLoad!V$32</f>
        <v>2884.0970860749294</v>
      </c>
      <c r="W16" s="7">
        <f>BusPar!$D16*RegularLoad!W$32</f>
        <v>2812.2851707622758</v>
      </c>
      <c r="X16" s="7">
        <f>BusPar!$D16*RegularLoad!X$32</f>
        <v>2600.7011548274472</v>
      </c>
      <c r="Y16" s="7">
        <f>BusPar!$D16*RegularLoad!Y$32</f>
        <v>2330.0355176581174</v>
      </c>
      <c r="Z16" s="7">
        <f>BusPar!$D16*RegularLoad!Z$32</f>
        <v>2135.1640929233249</v>
      </c>
    </row>
    <row r="17" spans="1:26">
      <c r="A17" s="17" t="s">
        <v>50</v>
      </c>
      <c r="B17" s="16" t="s">
        <v>251</v>
      </c>
      <c r="C17" s="7">
        <f>BusPar!$D17*RegularLoad!C$32</f>
        <v>1199.2153439863928</v>
      </c>
      <c r="D17" s="7">
        <f>BusPar!$D17*RegularLoad!D$32</f>
        <v>1198.8568103486862</v>
      </c>
      <c r="E17" s="7">
        <f>BusPar!$D17*RegularLoad!E$32</f>
        <v>1185.3122062575533</v>
      </c>
      <c r="F17" s="7">
        <f>BusPar!$D17*RegularLoad!F$32</f>
        <v>1175.1537531892036</v>
      </c>
      <c r="G17" s="7">
        <f>BusPar!$D17*RegularLoad!G$32</f>
        <v>1144.1206749921669</v>
      </c>
      <c r="H17" s="7">
        <f>BusPar!$D17*RegularLoad!H$32</f>
        <v>1122.0907748086479</v>
      </c>
      <c r="I17" s="7">
        <f>BusPar!$D17*RegularLoad!I$32</f>
        <v>1246.5417841636454</v>
      </c>
      <c r="J17" s="7">
        <f>BusPar!$D17*RegularLoad!J$32</f>
        <v>1556.3546842128821</v>
      </c>
      <c r="K17" s="7">
        <f>BusPar!$D17*RegularLoad!K$32</f>
        <v>1664.1936350208136</v>
      </c>
      <c r="L17" s="7">
        <f>BusPar!$D17*RegularLoad!L$32</f>
        <v>1673.555346672038</v>
      </c>
      <c r="M17" s="7">
        <f>BusPar!$D17*RegularLoad!M$32</f>
        <v>1662.3611297614252</v>
      </c>
      <c r="N17" s="7">
        <f>BusPar!$D17*RegularLoad!N$32</f>
        <v>1641.2076451367441</v>
      </c>
      <c r="O17" s="7">
        <f>BusPar!$D17*RegularLoad!O$32</f>
        <v>1539.6231144532474</v>
      </c>
      <c r="P17" s="7">
        <f>BusPar!$D17*RegularLoad!P$32</f>
        <v>1583.5634036077167</v>
      </c>
      <c r="Q17" s="7">
        <f>BusPar!$D17*RegularLoad!Q$32</f>
        <v>1603.7607985318473</v>
      </c>
      <c r="R17" s="7">
        <f>BusPar!$D17*RegularLoad!R$32</f>
        <v>1650.8482162839623</v>
      </c>
      <c r="S17" s="7">
        <f>BusPar!$D17*RegularLoad!S$32</f>
        <v>1719.6468376527459</v>
      </c>
      <c r="T17" s="7">
        <f>BusPar!$D17*RegularLoad!T$32</f>
        <v>1780</v>
      </c>
      <c r="U17" s="7">
        <f>BusPar!$D17*RegularLoad!U$32</f>
        <v>1766.4952329797234</v>
      </c>
      <c r="V17" s="7">
        <f>BusPar!$D17*RegularLoad!V$32</f>
        <v>1759.9221162884382</v>
      </c>
      <c r="W17" s="7">
        <f>BusPar!$D17*RegularLoad!W$32</f>
        <v>1716.1013383465377</v>
      </c>
      <c r="X17" s="7">
        <f>BusPar!$D17*RegularLoad!X$32</f>
        <v>1586.9893917013562</v>
      </c>
      <c r="Y17" s="7">
        <f>BusPar!$D17*RegularLoad!Y$32</f>
        <v>1421.8248959312475</v>
      </c>
      <c r="Z17" s="7">
        <f>BusPar!$D17*RegularLoad!Z$32</f>
        <v>1302.911239425272</v>
      </c>
    </row>
    <row r="18" spans="1:26">
      <c r="A18" s="17" t="s">
        <v>51</v>
      </c>
      <c r="B18" s="16" t="s">
        <v>252</v>
      </c>
      <c r="C18" s="7">
        <f>BusPar!$D18*RegularLoad!C$32</f>
        <v>806.43863300657983</v>
      </c>
      <c r="D18" s="7">
        <f>BusPar!$D18*RegularLoad!D$32</f>
        <v>806.19752920639178</v>
      </c>
      <c r="E18" s="7">
        <f>BusPar!$D18*RegularLoad!E$32</f>
        <v>797.0891634215119</v>
      </c>
      <c r="F18" s="7">
        <f>BusPar!$D18*RegularLoad!F$32</f>
        <v>790.2578890828521</v>
      </c>
      <c r="G18" s="7">
        <f>BusPar!$D18*RegularLoad!G$32</f>
        <v>769.38901571102451</v>
      </c>
      <c r="H18" s="7">
        <f>BusPar!$D18*RegularLoad!H$32</f>
        <v>754.57452665502888</v>
      </c>
      <c r="I18" s="7">
        <f>BusPar!$D18*RegularLoad!I$32</f>
        <v>838.26433463139517</v>
      </c>
      <c r="J18" s="7">
        <f>BusPar!$D18*RegularLoad!J$32</f>
        <v>1046.6048073049551</v>
      </c>
      <c r="K18" s="7">
        <f>BusPar!$D18*RegularLoad!K$32</f>
        <v>1119.1234725392776</v>
      </c>
      <c r="L18" s="7">
        <f>BusPar!$D18*RegularLoad!L$32</f>
        <v>1125.4189606552975</v>
      </c>
      <c r="M18" s="7">
        <f>BusPar!$D18*RegularLoad!M$32</f>
        <v>1117.8911642272055</v>
      </c>
      <c r="N18" s="7">
        <f>BusPar!$D18*RegularLoad!N$32</f>
        <v>1103.6660400161138</v>
      </c>
      <c r="O18" s="7">
        <f>BusPar!$D18*RegularLoad!O$32</f>
        <v>1035.3532966295152</v>
      </c>
      <c r="P18" s="7">
        <f>BusPar!$D18*RegularLoad!P$32</f>
        <v>1064.9019068081107</v>
      </c>
      <c r="Q18" s="7">
        <f>BusPar!$D18*RegularLoad!Q$32</f>
        <v>1078.4840875520345</v>
      </c>
      <c r="R18" s="7">
        <f>BusPar!$D18*RegularLoad!R$32</f>
        <v>1110.1490533100578</v>
      </c>
      <c r="S18" s="7">
        <f>BusPar!$D18*RegularLoad!S$32</f>
        <v>1156.4141936350209</v>
      </c>
      <c r="T18" s="7">
        <f>BusPar!$D18*RegularLoad!T$32</f>
        <v>1197</v>
      </c>
      <c r="U18" s="7">
        <f>BusPar!$D18*RegularLoad!U$32</f>
        <v>1187.9184235262521</v>
      </c>
      <c r="V18" s="7">
        <f>BusPar!$D18*RegularLoad!V$32</f>
        <v>1183.4981871894722</v>
      </c>
      <c r="W18" s="7">
        <f>BusPar!$D18*RegularLoad!W$32</f>
        <v>1154.0299449442728</v>
      </c>
      <c r="X18" s="7">
        <f>BusPar!$D18*RegularLoad!X$32</f>
        <v>1067.2057875654625</v>
      </c>
      <c r="Y18" s="7">
        <f>BusPar!$D18*RegularLoad!Y$32</f>
        <v>956.13730361219291</v>
      </c>
      <c r="Z18" s="7">
        <f>BusPar!$D18*RegularLoad!Z$32</f>
        <v>876.17120988317447</v>
      </c>
    </row>
    <row r="19" spans="1:26">
      <c r="A19" s="17" t="s">
        <v>52</v>
      </c>
      <c r="B19" s="16" t="s">
        <v>253</v>
      </c>
      <c r="C19" s="7">
        <f>BusPar!$D19*RegularLoad!C$32</f>
        <v>4001.8759231905465</v>
      </c>
      <c r="D19" s="7">
        <f>BusPar!$D19*RegularLoad!D$32</f>
        <v>4000.6794682422451</v>
      </c>
      <c r="E19" s="7">
        <f>BusPar!$D19*RegularLoad!E$32</f>
        <v>3955.4800590841946</v>
      </c>
      <c r="F19" s="7">
        <f>BusPar!$D19*RegularLoad!F$32</f>
        <v>3921.5805022156574</v>
      </c>
      <c r="G19" s="7">
        <f>BusPar!$D19*RegularLoad!G$32</f>
        <v>3818.0206794682422</v>
      </c>
      <c r="H19" s="7">
        <f>BusPar!$D19*RegularLoad!H$32</f>
        <v>3744.5051698670604</v>
      </c>
      <c r="I19" s="7">
        <f>BusPar!$D19*RegularLoad!I$32</f>
        <v>4159.8079763663218</v>
      </c>
      <c r="J19" s="7">
        <f>BusPar!$D19*RegularLoad!J$32</f>
        <v>5193.6779911373706</v>
      </c>
      <c r="K19" s="7">
        <f>BusPar!$D19*RegularLoad!K$32</f>
        <v>5553.5450516986702</v>
      </c>
      <c r="L19" s="7">
        <f>BusPar!$D19*RegularLoad!L$32</f>
        <v>5584.7858197932055</v>
      </c>
      <c r="M19" s="7">
        <f>BusPar!$D19*RegularLoad!M$32</f>
        <v>5547.4298375184635</v>
      </c>
      <c r="N19" s="7">
        <f>BusPar!$D19*RegularLoad!N$32</f>
        <v>5476.8389955686853</v>
      </c>
      <c r="O19" s="7">
        <f>BusPar!$D19*RegularLoad!O$32</f>
        <v>5137.8434268833089</v>
      </c>
      <c r="P19" s="7">
        <f>BusPar!$D19*RegularLoad!P$32</f>
        <v>5284.4756277695715</v>
      </c>
      <c r="Q19" s="7">
        <f>BusPar!$D19*RegularLoad!Q$32</f>
        <v>5351.8759231905469</v>
      </c>
      <c r="R19" s="7">
        <f>BusPar!$D19*RegularLoad!R$32</f>
        <v>5509.0103397341209</v>
      </c>
      <c r="S19" s="7">
        <f>BusPar!$D19*RegularLoad!S$32</f>
        <v>5738.5967503692764</v>
      </c>
      <c r="T19" s="7">
        <f>BusPar!$D19*RegularLoad!T$32</f>
        <v>5940</v>
      </c>
      <c r="U19" s="7">
        <f>BusPar!$D19*RegularLoad!U$32</f>
        <v>5894.9335302806503</v>
      </c>
      <c r="V19" s="7">
        <f>BusPar!$D19*RegularLoad!V$32</f>
        <v>5872.9985228951255</v>
      </c>
      <c r="W19" s="7">
        <f>BusPar!$D19*RegularLoad!W$32</f>
        <v>5726.7651403249629</v>
      </c>
      <c r="X19" s="7">
        <f>BusPar!$D19*RegularLoad!X$32</f>
        <v>5295.9084194977841</v>
      </c>
      <c r="Y19" s="7">
        <f>BusPar!$D19*RegularLoad!Y$32</f>
        <v>4744.7415066469721</v>
      </c>
      <c r="Z19" s="7">
        <f>BusPar!$D19*RegularLoad!Z$32</f>
        <v>4347.9172821270313</v>
      </c>
    </row>
    <row r="20" spans="1:26">
      <c r="A20" s="17" t="s">
        <v>53</v>
      </c>
      <c r="B20" s="16" t="s">
        <v>254</v>
      </c>
      <c r="C20" s="7">
        <f>BusPar!$D20*RegularLoad!C$32</f>
        <v>1506.4300613222326</v>
      </c>
      <c r="D20" s="7">
        <f>BusPar!$D20*RegularLoad!D$32</f>
        <v>1505.9796786177878</v>
      </c>
      <c r="E20" s="7">
        <f>BusPar!$D20*RegularLoad!E$32</f>
        <v>1488.9652208943198</v>
      </c>
      <c r="F20" s="7">
        <f>BusPar!$D20*RegularLoad!F$32</f>
        <v>1476.2043776017188</v>
      </c>
      <c r="G20" s="7">
        <f>BusPar!$D20*RegularLoad!G$32</f>
        <v>1437.2212524058905</v>
      </c>
      <c r="H20" s="7">
        <f>BusPar!$D20*RegularLoad!H$32</f>
        <v>1409.5477373438969</v>
      </c>
      <c r="I20" s="7">
        <f>BusPar!$D20*RegularLoad!I$32</f>
        <v>1565.8805783089388</v>
      </c>
      <c r="J20" s="7">
        <f>BusPar!$D20*RegularLoad!J$32</f>
        <v>1955.0612774719127</v>
      </c>
      <c r="K20" s="7">
        <f>BusPar!$D20*RegularLoad!K$32</f>
        <v>2090.526386464348</v>
      </c>
      <c r="L20" s="7">
        <f>BusPar!$D20*RegularLoad!L$32</f>
        <v>2102.2863793026277</v>
      </c>
      <c r="M20" s="7">
        <f>BusPar!$D20*RegularLoad!M$32</f>
        <v>2088.2244304194082</v>
      </c>
      <c r="N20" s="7">
        <f>BusPar!$D20*RegularLoad!N$32</f>
        <v>2061.6518508571685</v>
      </c>
      <c r="O20" s="7">
        <f>BusPar!$D20*RegularLoad!O$32</f>
        <v>1934.043417931158</v>
      </c>
      <c r="P20" s="7">
        <f>BusPar!$D20*RegularLoad!P$32</f>
        <v>1989.240320486997</v>
      </c>
      <c r="Q20" s="7">
        <f>BusPar!$D20*RegularLoad!Q$32</f>
        <v>2014.6118795040509</v>
      </c>
      <c r="R20" s="7">
        <f>BusPar!$D20*RegularLoad!R$32</f>
        <v>2073.7621413544603</v>
      </c>
      <c r="S20" s="7">
        <f>BusPar!$D20*RegularLoad!S$32</f>
        <v>2160.1855780851347</v>
      </c>
      <c r="T20" s="7">
        <f>BusPar!$D20*RegularLoad!T$32</f>
        <v>2236</v>
      </c>
      <c r="U20" s="7">
        <f>BusPar!$D20*RegularLoad!U$32</f>
        <v>2219.0355847992482</v>
      </c>
      <c r="V20" s="7">
        <f>BusPar!$D20*RegularLoad!V$32</f>
        <v>2210.7785685510944</v>
      </c>
      <c r="W20" s="7">
        <f>BusPar!$D20*RegularLoad!W$32</f>
        <v>2155.7317935634037</v>
      </c>
      <c r="X20" s="7">
        <f>BusPar!$D20*RegularLoad!X$32</f>
        <v>1993.54397744058</v>
      </c>
      <c r="Y20" s="7">
        <f>BusPar!$D20*RegularLoad!Y$32</f>
        <v>1786.067678259702</v>
      </c>
      <c r="Z20" s="7">
        <f>BusPar!$D20*RegularLoad!Z$32</f>
        <v>1636.6907479521956</v>
      </c>
    </row>
    <row r="21" spans="1:26">
      <c r="A21" s="17" t="s">
        <v>54</v>
      </c>
      <c r="B21" s="16" t="s">
        <v>255</v>
      </c>
      <c r="C21" s="7">
        <f>BusPar!$D21*RegularLoad!C$32</f>
        <v>766.6893603688286</v>
      </c>
      <c r="D21" s="7">
        <f>BusPar!$D21*RegularLoad!D$32</f>
        <v>766.46014054876684</v>
      </c>
      <c r="E21" s="7">
        <f>BusPar!$D21*RegularLoad!E$32</f>
        <v>757.800725124211</v>
      </c>
      <c r="F21" s="7">
        <f>BusPar!$D21*RegularLoad!F$32</f>
        <v>751.30616355579423</v>
      </c>
      <c r="G21" s="7">
        <f>BusPar!$D21*RegularLoad!G$32</f>
        <v>731.46591468600332</v>
      </c>
      <c r="H21" s="7">
        <f>BusPar!$D21*RegularLoad!H$32</f>
        <v>717.38163018665239</v>
      </c>
      <c r="I21" s="7">
        <f>BusPar!$D21*RegularLoad!I$32</f>
        <v>796.94637661698221</v>
      </c>
      <c r="J21" s="7">
        <f>BusPar!$D21*RegularLoad!J$32</f>
        <v>995.01777001924711</v>
      </c>
      <c r="K21" s="7">
        <f>BusPar!$D21*RegularLoad!K$32</f>
        <v>1063.9619981200483</v>
      </c>
      <c r="L21" s="7">
        <f>BusPar!$D21*RegularLoad!L$32</f>
        <v>1069.94718231055</v>
      </c>
      <c r="M21" s="7">
        <f>BusPar!$D21*RegularLoad!M$32</f>
        <v>1062.7904301508438</v>
      </c>
      <c r="N21" s="7">
        <f>BusPar!$D21*RegularLoad!N$32</f>
        <v>1049.2664607671993</v>
      </c>
      <c r="O21" s="7">
        <f>BusPar!$D21*RegularLoad!O$32</f>
        <v>984.32084508303126</v>
      </c>
      <c r="P21" s="7">
        <f>BusPar!$D21*RegularLoad!P$32</f>
        <v>1012.4130074750459</v>
      </c>
      <c r="Q21" s="7">
        <f>BusPar!$D21*RegularLoad!Q$32</f>
        <v>1025.3257240051923</v>
      </c>
      <c r="R21" s="7">
        <f>BusPar!$D21*RegularLoad!R$32</f>
        <v>1055.4299270399713</v>
      </c>
      <c r="S21" s="7">
        <f>BusPar!$D21*RegularLoad!S$32</f>
        <v>1099.4146636229354</v>
      </c>
      <c r="T21" s="7">
        <f>BusPar!$D21*RegularLoad!T$32</f>
        <v>1138</v>
      </c>
      <c r="U21" s="7">
        <f>BusPar!$D21*RegularLoad!U$32</f>
        <v>1129.36605344434</v>
      </c>
      <c r="V21" s="7">
        <f>BusPar!$D21*RegularLoad!V$32</f>
        <v>1125.1636900765409</v>
      </c>
      <c r="W21" s="7">
        <f>BusPar!$D21*RegularLoad!W$32</f>
        <v>1097.1479342912135</v>
      </c>
      <c r="X21" s="7">
        <f>BusPar!$D21*RegularLoad!X$32</f>
        <v>1014.6033302000806</v>
      </c>
      <c r="Y21" s="7">
        <f>BusPar!$D21*RegularLoad!Y$32</f>
        <v>909.00939975829192</v>
      </c>
      <c r="Z21" s="7">
        <f>BusPar!$D21*RegularLoad!Z$32</f>
        <v>832.98482610447161</v>
      </c>
    </row>
    <row r="22" spans="1:26">
      <c r="A22" s="17" t="s">
        <v>55</v>
      </c>
      <c r="B22" s="16" t="s">
        <v>256</v>
      </c>
      <c r="C22" s="7">
        <f>BusPar!$D22*RegularLoad!C$32</f>
        <v>524.15142563000757</v>
      </c>
      <c r="D22" s="7">
        <f>BusPar!$D22*RegularLoad!D$32</f>
        <v>523.994718231055</v>
      </c>
      <c r="E22" s="7">
        <f>BusPar!$D22*RegularLoad!E$32</f>
        <v>518.0746609372901</v>
      </c>
      <c r="F22" s="7">
        <f>BusPar!$D22*RegularLoad!F$32</f>
        <v>513.63461796696652</v>
      </c>
      <c r="G22" s="7">
        <f>BusPar!$D22*RegularLoad!G$32</f>
        <v>500.0707219909583</v>
      </c>
      <c r="H22" s="7">
        <f>BusPar!$D22*RegularLoad!H$32</f>
        <v>490.44192292198204</v>
      </c>
      <c r="I22" s="7">
        <f>BusPar!$D22*RegularLoad!I$32</f>
        <v>544.83680229175059</v>
      </c>
      <c r="J22" s="7">
        <f>BusPar!$D22*RegularLoad!J$32</f>
        <v>680.24940692001258</v>
      </c>
      <c r="K22" s="7">
        <f>BusPar!$D22*RegularLoad!K$32</f>
        <v>727.38351013831073</v>
      </c>
      <c r="L22" s="7">
        <f>BusPar!$D22*RegularLoad!L$32</f>
        <v>731.47531444429524</v>
      </c>
      <c r="M22" s="7">
        <f>BusPar!$D22*RegularLoad!M$32</f>
        <v>726.58256121033071</v>
      </c>
      <c r="N22" s="7">
        <f>BusPar!$D22*RegularLoad!N$32</f>
        <v>717.33682467212748</v>
      </c>
      <c r="O22" s="7">
        <f>BusPar!$D22*RegularLoad!O$32</f>
        <v>672.93639496889125</v>
      </c>
      <c r="P22" s="7">
        <f>BusPar!$D22*RegularLoad!P$32</f>
        <v>692.14175730719307</v>
      </c>
      <c r="Q22" s="7">
        <f>BusPar!$D22*RegularLoad!Q$32</f>
        <v>700.96960744818944</v>
      </c>
      <c r="R22" s="7">
        <f>BusPar!$D22*RegularLoad!R$32</f>
        <v>721.55051251063071</v>
      </c>
      <c r="S22" s="7">
        <f>BusPar!$D22*RegularLoad!S$32</f>
        <v>751.62092117631255</v>
      </c>
      <c r="T22" s="7">
        <f>BusPar!$D22*RegularLoad!T$32</f>
        <v>778</v>
      </c>
      <c r="U22" s="7">
        <f>BusPar!$D22*RegularLoad!U$32</f>
        <v>772.09735463945219</v>
      </c>
      <c r="V22" s="7">
        <f>BusPar!$D22*RegularLoad!V$32</f>
        <v>769.22438565865446</v>
      </c>
      <c r="W22" s="7">
        <f>BusPar!$D22*RegularLoad!W$32</f>
        <v>750.07125912000356</v>
      </c>
      <c r="X22" s="7">
        <f>BusPar!$D22*RegularLoad!X$32</f>
        <v>693.63918356385113</v>
      </c>
      <c r="Y22" s="7">
        <f>BusPar!$D22*RegularLoad!Y$32</f>
        <v>621.44930844635428</v>
      </c>
      <c r="Z22" s="7">
        <f>BusPar!$D22*RegularLoad!Z$32</f>
        <v>569.47468779374242</v>
      </c>
    </row>
    <row r="23" spans="1:26">
      <c r="A23" s="17" t="s">
        <v>56</v>
      </c>
      <c r="B23" s="16" t="s">
        <v>257</v>
      </c>
      <c r="C23" s="7">
        <f>BusPar!$D23*RegularLoad!C$32</f>
        <v>1358.8861510227832</v>
      </c>
      <c r="D23" s="7">
        <f>BusPar!$D23*RegularLoad!D$32</f>
        <v>1358.47988004118</v>
      </c>
      <c r="E23" s="7">
        <f>BusPar!$D23*RegularLoad!E$32</f>
        <v>1343.1318651806096</v>
      </c>
      <c r="F23" s="7">
        <f>BusPar!$D23*RegularLoad!F$32</f>
        <v>1331.620854035182</v>
      </c>
      <c r="G23" s="7">
        <f>BusPar!$D23*RegularLoad!G$32</f>
        <v>1296.4558435164047</v>
      </c>
      <c r="H23" s="7">
        <f>BusPar!$D23*RegularLoad!H$32</f>
        <v>1271.4927487578891</v>
      </c>
      <c r="I23" s="7">
        <f>BusPar!$D23*RegularLoad!I$32</f>
        <v>1412.5139205944229</v>
      </c>
      <c r="J23" s="7">
        <f>BusPar!$D23*RegularLoad!J$32</f>
        <v>1763.5771899198783</v>
      </c>
      <c r="K23" s="7">
        <f>BusPar!$D23*RegularLoad!K$32</f>
        <v>1885.7744729421242</v>
      </c>
      <c r="L23" s="7">
        <f>BusPar!$D23*RegularLoad!L$32</f>
        <v>1896.382659683989</v>
      </c>
      <c r="M23" s="7">
        <f>BusPar!$D23*RegularLoad!M$32</f>
        <v>1883.6979768139295</v>
      </c>
      <c r="N23" s="7">
        <f>BusPar!$D23*RegularLoad!N$32</f>
        <v>1859.727988899333</v>
      </c>
      <c r="O23" s="7">
        <f>BusPar!$D23*RegularLoad!O$32</f>
        <v>1744.6178774450561</v>
      </c>
      <c r="P23" s="7">
        <f>BusPar!$D23*RegularLoad!P$32</f>
        <v>1794.4086433015532</v>
      </c>
      <c r="Q23" s="7">
        <f>BusPar!$D23*RegularLoad!Q$32</f>
        <v>1817.2952419318742</v>
      </c>
      <c r="R23" s="7">
        <f>BusPar!$D23*RegularLoad!R$32</f>
        <v>1870.6521641824447</v>
      </c>
      <c r="S23" s="7">
        <f>BusPar!$D23*RegularLoad!S$32</f>
        <v>1948.611051430106</v>
      </c>
      <c r="T23" s="7">
        <f>BusPar!$D23*RegularLoad!T$32</f>
        <v>2017</v>
      </c>
      <c r="U23" s="7">
        <f>BusPar!$D23*RegularLoad!U$32</f>
        <v>2001.6971263596079</v>
      </c>
      <c r="V23" s="7">
        <f>BusPar!$D23*RegularLoad!V$32</f>
        <v>1994.2488250302135</v>
      </c>
      <c r="W23" s="7">
        <f>BusPar!$D23*RegularLoad!W$32</f>
        <v>1944.5934828342508</v>
      </c>
      <c r="X23" s="7">
        <f>BusPar!$D23*RegularLoad!X$32</f>
        <v>1798.2907882368738</v>
      </c>
      <c r="Y23" s="7">
        <f>BusPar!$D23*RegularLoad!Y$32</f>
        <v>1611.1352893782732</v>
      </c>
      <c r="Z23" s="7">
        <f>BusPar!$D23*RegularLoad!Z$32</f>
        <v>1476.3887471465021</v>
      </c>
    </row>
    <row r="24" spans="1:26">
      <c r="A24" s="17" t="s">
        <v>57</v>
      </c>
      <c r="B24" s="16" t="s">
        <v>258</v>
      </c>
      <c r="C24" s="7">
        <f>BusPar!$D24*RegularLoad!C$32</f>
        <v>1848.6780358981246</v>
      </c>
      <c r="D24" s="7">
        <f>BusPar!$D24*RegularLoad!D$32</f>
        <v>1848.1253301105592</v>
      </c>
      <c r="E24" s="7">
        <f>BusPar!$D24*RegularLoad!E$32</f>
        <v>1827.2453336914193</v>
      </c>
      <c r="F24" s="7">
        <f>BusPar!$D24*RegularLoad!F$32</f>
        <v>1811.5853363770646</v>
      </c>
      <c r="G24" s="7">
        <f>BusPar!$D24*RegularLoad!G$32</f>
        <v>1763.745579875565</v>
      </c>
      <c r="H24" s="7">
        <f>BusPar!$D24*RegularLoad!H$32</f>
        <v>1729.7848798173761</v>
      </c>
      <c r="I24" s="7">
        <f>BusPar!$D24*RegularLoad!I$32</f>
        <v>1921.6351998567654</v>
      </c>
      <c r="J24" s="7">
        <f>BusPar!$D24*RegularLoad!J$32</f>
        <v>2399.2344120674993</v>
      </c>
      <c r="K24" s="7">
        <f>BusPar!$D24*RegularLoad!K$32</f>
        <v>2565.4760306163557</v>
      </c>
      <c r="L24" s="7">
        <f>BusPar!$D24*RegularLoad!L$32</f>
        <v>2579.9077928472316</v>
      </c>
      <c r="M24" s="7">
        <f>BusPar!$D24*RegularLoad!M$32</f>
        <v>2562.6510899243544</v>
      </c>
      <c r="N24" s="7">
        <f>BusPar!$D24*RegularLoad!N$32</f>
        <v>2530.0414484579919</v>
      </c>
      <c r="O24" s="7">
        <f>BusPar!$D24*RegularLoad!O$32</f>
        <v>2373.4414753144442</v>
      </c>
      <c r="P24" s="7">
        <f>BusPar!$D24*RegularLoad!P$32</f>
        <v>2441.1786401683003</v>
      </c>
      <c r="Q24" s="7">
        <f>BusPar!$D24*RegularLoad!Q$32</f>
        <v>2472.3143995344881</v>
      </c>
      <c r="R24" s="7">
        <f>BusPar!$D24*RegularLoad!R$32</f>
        <v>2544.9030929680857</v>
      </c>
      <c r="S24" s="7">
        <f>BusPar!$D24*RegularLoad!S$32</f>
        <v>2650.9611924264805</v>
      </c>
      <c r="T24" s="7">
        <f>BusPar!$D24*RegularLoad!T$32</f>
        <v>2744</v>
      </c>
      <c r="U24" s="7">
        <f>BusPar!$D24*RegularLoad!U$32</f>
        <v>2723.1814153350342</v>
      </c>
      <c r="V24" s="7">
        <f>BusPar!$D24*RegularLoad!V$32</f>
        <v>2713.0484758963339</v>
      </c>
      <c r="W24" s="7">
        <f>BusPar!$D24*RegularLoad!W$32</f>
        <v>2645.4955463049996</v>
      </c>
      <c r="X24" s="7">
        <f>BusPar!$D24*RegularLoad!X$32</f>
        <v>2446.4600510272594</v>
      </c>
      <c r="Y24" s="7">
        <f>BusPar!$D24*RegularLoad!Y$32</f>
        <v>2191.8469182221029</v>
      </c>
      <c r="Z24" s="7">
        <f>BusPar!$D24*RegularLoad!Z$32</f>
        <v>2008.532832012891</v>
      </c>
    </row>
    <row r="25" spans="1:26">
      <c r="A25" s="17" t="s">
        <v>58</v>
      </c>
      <c r="B25" s="16" t="s">
        <v>259</v>
      </c>
      <c r="C25" s="7">
        <f>BusPar!$D25*RegularLoad!C$32</f>
        <v>1057.7348820554139</v>
      </c>
      <c r="D25" s="7">
        <f>BusPar!$D25*RegularLoad!D$32</f>
        <v>1057.418647330021</v>
      </c>
      <c r="E25" s="7">
        <f>BusPar!$D25*RegularLoad!E$32</f>
        <v>1045.4720021485161</v>
      </c>
      <c r="F25" s="7">
        <f>BusPar!$D25*RegularLoad!F$32</f>
        <v>1036.5120182623875</v>
      </c>
      <c r="G25" s="7">
        <f>BusPar!$D25*RegularLoad!G$32</f>
        <v>1009.1401459200572</v>
      </c>
      <c r="H25" s="7">
        <f>BusPar!$D25*RegularLoad!H$32</f>
        <v>989.70927890425673</v>
      </c>
      <c r="I25" s="7">
        <f>BusPar!$D25*RegularLoad!I$32</f>
        <v>1099.4778658072601</v>
      </c>
      <c r="J25" s="7">
        <f>BusPar!$D25*RegularLoad!J$32</f>
        <v>1372.7398057383286</v>
      </c>
      <c r="K25" s="7">
        <f>BusPar!$D25*RegularLoad!K$32</f>
        <v>1467.8561836981335</v>
      </c>
      <c r="L25" s="7">
        <f>BusPar!$D25*RegularLoad!L$32</f>
        <v>1476.113423750056</v>
      </c>
      <c r="M25" s="7">
        <f>BusPar!$D25*RegularLoad!M$32</f>
        <v>1466.2398728794592</v>
      </c>
      <c r="N25" s="7">
        <f>BusPar!$D25*RegularLoad!N$32</f>
        <v>1447.5820240812855</v>
      </c>
      <c r="O25" s="7">
        <f>BusPar!$D25*RegularLoad!O$32</f>
        <v>1357.9821852199991</v>
      </c>
      <c r="P25" s="7">
        <f>BusPar!$D25*RegularLoad!P$32</f>
        <v>1396.7385076764692</v>
      </c>
      <c r="Q25" s="7">
        <f>BusPar!$D25*RegularLoad!Q$32</f>
        <v>1414.5530638735956</v>
      </c>
      <c r="R25" s="7">
        <f>BusPar!$D25*RegularLoad!R$32</f>
        <v>1456.0852244751802</v>
      </c>
      <c r="S25" s="7">
        <f>BusPar!$D25*RegularLoad!S$32</f>
        <v>1516.7671545588828</v>
      </c>
      <c r="T25" s="7">
        <f>BusPar!$D25*RegularLoad!T$32</f>
        <v>1570</v>
      </c>
      <c r="U25" s="7">
        <f>BusPar!$D25*RegularLoad!U$32</f>
        <v>1558.0884920102055</v>
      </c>
      <c r="V25" s="7">
        <f>BusPar!$D25*RegularLoad!V$32</f>
        <v>1552.2908553780046</v>
      </c>
      <c r="W25" s="7">
        <f>BusPar!$D25*RegularLoad!W$32</f>
        <v>1513.6399444966653</v>
      </c>
      <c r="X25" s="7">
        <f>BusPar!$D25*RegularLoad!X$32</f>
        <v>1399.7603061635557</v>
      </c>
      <c r="Y25" s="7">
        <f>BusPar!$D25*RegularLoad!Y$32</f>
        <v>1254.0815093326171</v>
      </c>
      <c r="Z25" s="7">
        <f>BusPar!$D25*RegularLoad!Z$32</f>
        <v>1149.1969920773465</v>
      </c>
    </row>
    <row r="26" spans="1:26">
      <c r="A26" s="17" t="s">
        <v>59</v>
      </c>
      <c r="B26" s="16" t="s">
        <v>260</v>
      </c>
      <c r="C26" s="7">
        <f>BusPar!$D26*RegularLoad!C$32</f>
        <v>7265.3585783984599</v>
      </c>
      <c r="D26" s="7">
        <f>BusPar!$D26*RegularLoad!D$32</f>
        <v>7263.1864285394568</v>
      </c>
      <c r="E26" s="7">
        <f>BusPar!$D26*RegularLoad!E$32</f>
        <v>7181.1274338659859</v>
      </c>
      <c r="F26" s="7">
        <f>BusPar!$D26*RegularLoad!F$32</f>
        <v>7119.5831878608833</v>
      </c>
      <c r="G26" s="7">
        <f>BusPar!$D26*RegularLoad!G$32</f>
        <v>6931.571550064903</v>
      </c>
      <c r="H26" s="7">
        <f>BusPar!$D26*RegularLoad!H$32</f>
        <v>6798.1050087283475</v>
      </c>
      <c r="I26" s="7">
        <f>BusPar!$D26*RegularLoad!I$32</f>
        <v>7552.0823597869385</v>
      </c>
      <c r="J26" s="7">
        <f>BusPar!$D26*RegularLoad!J$32</f>
        <v>9429.0611879504049</v>
      </c>
      <c r="K26" s="7">
        <f>BusPar!$D26*RegularLoad!K$32</f>
        <v>10082.39559554183</v>
      </c>
      <c r="L26" s="7">
        <f>BusPar!$D26*RegularLoad!L$32</f>
        <v>10139.112841860257</v>
      </c>
      <c r="M26" s="7">
        <f>BusPar!$D26*RegularLoad!M$32</f>
        <v>10071.293496262477</v>
      </c>
      <c r="N26" s="7">
        <f>BusPar!$D26*RegularLoad!N$32</f>
        <v>9943.1366545812634</v>
      </c>
      <c r="O26" s="7">
        <f>BusPar!$D26*RegularLoad!O$32</f>
        <v>9327.6941945302369</v>
      </c>
      <c r="P26" s="7">
        <f>BusPar!$D26*RegularLoad!P$32</f>
        <v>9593.9032272503464</v>
      </c>
      <c r="Q26" s="7">
        <f>BusPar!$D26*RegularLoad!Q$32</f>
        <v>9716.2676693075518</v>
      </c>
      <c r="R26" s="7">
        <f>BusPar!$D26*RegularLoad!R$32</f>
        <v>10001.543350790027</v>
      </c>
      <c r="S26" s="7">
        <f>BusPar!$D26*RegularLoad!S$32</f>
        <v>10418.354773734389</v>
      </c>
      <c r="T26" s="7">
        <f>BusPar!$D26*RegularLoad!T$32</f>
        <v>10784</v>
      </c>
      <c r="U26" s="7">
        <f>BusPar!$D26*RegularLoad!U$32</f>
        <v>10702.182355310864</v>
      </c>
      <c r="V26" s="7">
        <f>BusPar!$D26*RegularLoad!V$32</f>
        <v>10662.359607895796</v>
      </c>
      <c r="W26" s="7">
        <f>BusPar!$D26*RegularLoad!W$32</f>
        <v>10396.874625128687</v>
      </c>
      <c r="X26" s="7">
        <f>BusPar!$D26*RegularLoad!X$32</f>
        <v>9614.6593259030487</v>
      </c>
      <c r="Y26" s="7">
        <f>BusPar!$D26*RegularLoad!Y$32</f>
        <v>8614.0222908553787</v>
      </c>
      <c r="Z26" s="7">
        <f>BusPar!$D26*RegularLoad!Z$32</f>
        <v>7893.5925876191759</v>
      </c>
    </row>
    <row r="27" spans="1:26">
      <c r="A27" s="17" t="s">
        <v>60</v>
      </c>
      <c r="B27" s="16" t="s">
        <v>261</v>
      </c>
      <c r="C27" s="7">
        <f>BusPar!$D27*RegularLoad!C$32</f>
        <v>1063.1246139384987</v>
      </c>
      <c r="D27" s="7">
        <f>BusPar!$D27*RegularLoad!D$32</f>
        <v>1062.8067678259702</v>
      </c>
      <c r="E27" s="7">
        <f>BusPar!$D27*RegularLoad!E$32</f>
        <v>1050.7992480193366</v>
      </c>
      <c r="F27" s="7">
        <f>BusPar!$D27*RegularLoad!F$32</f>
        <v>1041.7936081643616</v>
      </c>
      <c r="G27" s="7">
        <f>BusPar!$D27*RegularLoad!G$32</f>
        <v>1014.2822613132804</v>
      </c>
      <c r="H27" s="7">
        <f>BusPar!$D27*RegularLoad!H$32</f>
        <v>994.75238351013832</v>
      </c>
      <c r="I27" s="7">
        <f>BusPar!$D27*RegularLoad!I$32</f>
        <v>1105.0803007922652</v>
      </c>
      <c r="J27" s="7">
        <f>BusPar!$D27*RegularLoad!J$32</f>
        <v>1379.734658251645</v>
      </c>
      <c r="K27" s="7">
        <f>BusPar!$D27*RegularLoad!K$32</f>
        <v>1475.3357056532832</v>
      </c>
      <c r="L27" s="7">
        <f>BusPar!$D27*RegularLoad!L$32</f>
        <v>1483.6350208137505</v>
      </c>
      <c r="M27" s="7">
        <f>BusPar!$D27*RegularLoad!M$32</f>
        <v>1473.7111588559151</v>
      </c>
      <c r="N27" s="7">
        <f>BusPar!$D27*RegularLoad!N$32</f>
        <v>1454.9582382167316</v>
      </c>
      <c r="O27" s="7">
        <f>BusPar!$D27*RegularLoad!O$32</f>
        <v>1364.9018396669801</v>
      </c>
      <c r="P27" s="7">
        <f>BusPar!$D27*RegularLoad!P$32</f>
        <v>1403.8556465690883</v>
      </c>
      <c r="Q27" s="7">
        <f>BusPar!$D27*RegularLoad!Q$32</f>
        <v>1421.7609775748624</v>
      </c>
      <c r="R27" s="7">
        <f>BusPar!$D27*RegularLoad!R$32</f>
        <v>1463.5047670202766</v>
      </c>
      <c r="S27" s="7">
        <f>BusPar!$D27*RegularLoad!S$32</f>
        <v>1524.4959043910299</v>
      </c>
      <c r="T27" s="7">
        <f>BusPar!$D27*RegularLoad!T$32</f>
        <v>1578</v>
      </c>
      <c r="U27" s="7">
        <f>BusPar!$D27*RegularLoad!U$32</f>
        <v>1566.027796428092</v>
      </c>
      <c r="V27" s="7">
        <f>BusPar!$D27*RegularLoad!V$32</f>
        <v>1560.2006176984021</v>
      </c>
      <c r="W27" s="7">
        <f>BusPar!$D27*RegularLoad!W$32</f>
        <v>1521.35275950047</v>
      </c>
      <c r="X27" s="7">
        <f>BusPar!$D27*RegularLoad!X$32</f>
        <v>1406.892842755472</v>
      </c>
      <c r="Y27" s="7">
        <f>BusPar!$D27*RegularLoad!Y$32</f>
        <v>1260.4717335839937</v>
      </c>
      <c r="Z27" s="7">
        <f>BusPar!$D27*RegularLoad!Z$32</f>
        <v>1155.0527729286962</v>
      </c>
    </row>
    <row r="28" spans="1:26">
      <c r="A28" s="17" t="s">
        <v>61</v>
      </c>
      <c r="B28" s="16" t="s">
        <v>262</v>
      </c>
      <c r="C28" s="7">
        <f>BusPar!$D28*RegularLoad!C$32</f>
        <v>340.90054160512062</v>
      </c>
      <c r="D28" s="7">
        <f>BusPar!$D28*RegularLoad!D$32</f>
        <v>340.79862136878387</v>
      </c>
      <c r="E28" s="7">
        <f>BusPar!$D28*RegularLoad!E$32</f>
        <v>336.94830132939438</v>
      </c>
      <c r="F28" s="7">
        <f>BusPar!$D28*RegularLoad!F$32</f>
        <v>334.06056129985228</v>
      </c>
      <c r="G28" s="7">
        <f>BusPar!$D28*RegularLoad!G$32</f>
        <v>325.23879862136874</v>
      </c>
      <c r="H28" s="7">
        <f>BusPar!$D28*RegularLoad!H$32</f>
        <v>318.97636632200886</v>
      </c>
      <c r="I28" s="7">
        <f>BusPar!$D28*RegularLoad!I$32</f>
        <v>354.35401280157555</v>
      </c>
      <c r="J28" s="7">
        <f>BusPar!$D28*RegularLoad!J$32</f>
        <v>442.4244214672575</v>
      </c>
      <c r="K28" s="7">
        <f>BusPar!$D28*RegularLoad!K$32</f>
        <v>473.07976366322009</v>
      </c>
      <c r="L28" s="7">
        <f>BusPar!$D28*RegularLoad!L$32</f>
        <v>475.74101427868044</v>
      </c>
      <c r="M28" s="7">
        <f>BusPar!$D28*RegularLoad!M$32</f>
        <v>472.55883801083206</v>
      </c>
      <c r="N28" s="7">
        <f>BusPar!$D28*RegularLoad!N$32</f>
        <v>466.54554406696212</v>
      </c>
      <c r="O28" s="7">
        <f>BusPar!$D28*RegularLoad!O$32</f>
        <v>437.66814377154111</v>
      </c>
      <c r="P28" s="7">
        <f>BusPar!$D28*RegularLoad!P$32</f>
        <v>450.15903495814871</v>
      </c>
      <c r="Q28" s="7">
        <f>BusPar!$D28*RegularLoad!Q$32</f>
        <v>455.90054160512062</v>
      </c>
      <c r="R28" s="7">
        <f>BusPar!$D28*RegularLoad!R$32</f>
        <v>469.28606597735103</v>
      </c>
      <c r="S28" s="7">
        <f>BusPar!$D28*RegularLoad!S$32</f>
        <v>488.84342688330867</v>
      </c>
      <c r="T28" s="7">
        <f>BusPar!$D28*RegularLoad!T$32</f>
        <v>506</v>
      </c>
      <c r="U28" s="7">
        <f>BusPar!$D28*RegularLoad!U$32</f>
        <v>502.16100443131461</v>
      </c>
      <c r="V28" s="7">
        <f>BusPar!$D28*RegularLoad!V$32</f>
        <v>500.29246676514032</v>
      </c>
      <c r="W28" s="7">
        <f>BusPar!$D28*RegularLoad!W$32</f>
        <v>487.83554899064501</v>
      </c>
      <c r="X28" s="7">
        <f>BusPar!$D28*RegularLoad!X$32</f>
        <v>451.13293943870013</v>
      </c>
      <c r="Y28" s="7">
        <f>BusPar!$D28*RegularLoad!Y$32</f>
        <v>404.1816838995569</v>
      </c>
      <c r="Z28" s="7">
        <f>BusPar!$D28*RegularLoad!Z$32</f>
        <v>370.37813884785822</v>
      </c>
    </row>
    <row r="29" spans="1:26">
      <c r="A29" s="17" t="s">
        <v>62</v>
      </c>
      <c r="B29" s="16" t="s">
        <v>263</v>
      </c>
      <c r="C29" s="7">
        <f>BusPar!$D29*RegularLoad!C$32</f>
        <v>2052.8141309699654</v>
      </c>
      <c r="D29" s="7">
        <f>BusPar!$D29*RegularLoad!D$32</f>
        <v>2052.2003938946332</v>
      </c>
      <c r="E29" s="7">
        <f>BusPar!$D29*RegularLoad!E$32</f>
        <v>2029.0147710487443</v>
      </c>
      <c r="F29" s="7">
        <f>BusPar!$D29*RegularLoad!F$32</f>
        <v>2011.6255539143278</v>
      </c>
      <c r="G29" s="7">
        <f>BusPar!$D29*RegularLoad!G$32</f>
        <v>1958.5032003938945</v>
      </c>
      <c r="H29" s="7">
        <f>BusPar!$D29*RegularLoad!H$32</f>
        <v>1920.7924667651403</v>
      </c>
      <c r="I29" s="7">
        <f>BusPar!$D29*RegularLoad!I$32</f>
        <v>2133.8274249138353</v>
      </c>
      <c r="J29" s="7">
        <f>BusPar!$D29*RegularLoad!J$32</f>
        <v>2664.1644510093552</v>
      </c>
      <c r="K29" s="7">
        <f>BusPar!$D29*RegularLoad!K$32</f>
        <v>2848.7629246676515</v>
      </c>
      <c r="L29" s="7">
        <f>BusPar!$D29*RegularLoad!L$32</f>
        <v>2864.7882816346628</v>
      </c>
      <c r="M29" s="7">
        <f>BusPar!$D29*RegularLoad!M$32</f>
        <v>2845.6260462826194</v>
      </c>
      <c r="N29" s="7">
        <f>BusPar!$D29*RegularLoad!N$32</f>
        <v>2809.4155588380108</v>
      </c>
      <c r="O29" s="7">
        <f>BusPar!$D29*RegularLoad!O$32</f>
        <v>2635.5233874938453</v>
      </c>
      <c r="P29" s="7">
        <f>BusPar!$D29*RegularLoad!P$32</f>
        <v>2710.7402757262435</v>
      </c>
      <c r="Q29" s="7">
        <f>BusPar!$D29*RegularLoad!Q$32</f>
        <v>2745.3141309699658</v>
      </c>
      <c r="R29" s="7">
        <f>BusPar!$D29*RegularLoad!R$32</f>
        <v>2825.918266863614</v>
      </c>
      <c r="S29" s="7">
        <f>BusPar!$D29*RegularLoad!S$32</f>
        <v>2943.6875923190546</v>
      </c>
      <c r="T29" s="7">
        <f>BusPar!$D29*RegularLoad!T$32</f>
        <v>3047</v>
      </c>
      <c r="U29" s="7">
        <f>BusPar!$D29*RegularLoad!U$32</f>
        <v>3023.8825701624814</v>
      </c>
      <c r="V29" s="7">
        <f>BusPar!$D29*RegularLoad!V$32</f>
        <v>3012.6307237813885</v>
      </c>
      <c r="W29" s="7">
        <f>BusPar!$D29*RegularLoad!W$32</f>
        <v>2937.6184145741013</v>
      </c>
      <c r="X29" s="7">
        <f>BusPar!$D29*RegularLoad!X$32</f>
        <v>2716.6048744460854</v>
      </c>
      <c r="Y29" s="7">
        <f>BusPar!$D29*RegularLoad!Y$32</f>
        <v>2433.8766617429837</v>
      </c>
      <c r="Z29" s="7">
        <f>BusPar!$D29*RegularLoad!Z$32</f>
        <v>2230.3205317577549</v>
      </c>
    </row>
    <row r="30" spans="1:26">
      <c r="A30" s="17" t="s">
        <v>64</v>
      </c>
      <c r="B30" s="16" t="s">
        <v>264</v>
      </c>
      <c r="C30" s="7">
        <f>BusPar!$D30*RegularLoad!C$32</f>
        <v>1923.4605657759278</v>
      </c>
      <c r="D30" s="7">
        <f>BusPar!$D30*RegularLoad!D$32</f>
        <v>1922.8855019918535</v>
      </c>
      <c r="E30" s="7">
        <f>BusPar!$D30*RegularLoad!E$32</f>
        <v>1901.1608701490532</v>
      </c>
      <c r="F30" s="7">
        <f>BusPar!$D30*RegularLoad!F$32</f>
        <v>1884.8673962669532</v>
      </c>
      <c r="G30" s="7">
        <f>BusPar!$D30*RegularLoad!G$32</f>
        <v>1835.0924309565371</v>
      </c>
      <c r="H30" s="7">
        <f>BusPar!$D30*RegularLoad!H$32</f>
        <v>1799.7579562239828</v>
      </c>
      <c r="I30" s="7">
        <f>BusPar!$D30*RegularLoad!I$32</f>
        <v>1999.368985273712</v>
      </c>
      <c r="J30" s="7">
        <f>BusPar!$D30*RegularLoad!J$32</f>
        <v>2496.2879906897633</v>
      </c>
      <c r="K30" s="7">
        <f>BusPar!$D30*RegularLoad!K$32</f>
        <v>2669.2543977440582</v>
      </c>
      <c r="L30" s="7">
        <f>BusPar!$D30*RegularLoad!L$32</f>
        <v>2684.2699521059935</v>
      </c>
      <c r="M30" s="7">
        <f>BusPar!$D30*RegularLoad!M$32</f>
        <v>2666.3151828476789</v>
      </c>
      <c r="N30" s="7">
        <f>BusPar!$D30*RegularLoad!N$32</f>
        <v>2632.3864195873061</v>
      </c>
      <c r="O30" s="7">
        <f>BusPar!$D30*RegularLoad!O$32</f>
        <v>2469.451680766304</v>
      </c>
      <c r="P30" s="7">
        <f>BusPar!$D30*RegularLoad!P$32</f>
        <v>2539.9289423033883</v>
      </c>
      <c r="Q30" s="7">
        <f>BusPar!$D30*RegularLoad!Q$32</f>
        <v>2572.324202139564</v>
      </c>
      <c r="R30" s="7">
        <f>BusPar!$D30*RegularLoad!R$32</f>
        <v>2647.849245781299</v>
      </c>
      <c r="S30" s="7">
        <f>BusPar!$D30*RegularLoad!S$32</f>
        <v>2758.1975963475224</v>
      </c>
      <c r="T30" s="7">
        <f>BusPar!$D30*RegularLoad!T$32</f>
        <v>2855</v>
      </c>
      <c r="U30" s="7">
        <f>BusPar!$D30*RegularLoad!U$32</f>
        <v>2833.339264133208</v>
      </c>
      <c r="V30" s="7">
        <f>BusPar!$D30*RegularLoad!V$32</f>
        <v>2822.7964280918491</v>
      </c>
      <c r="W30" s="7">
        <f>BusPar!$D30*RegularLoad!W$32</f>
        <v>2752.5108544827895</v>
      </c>
      <c r="X30" s="7">
        <f>BusPar!$D30*RegularLoad!X$32</f>
        <v>2545.4239962400966</v>
      </c>
      <c r="Y30" s="7">
        <f>BusPar!$D30*RegularLoad!Y$32</f>
        <v>2280.5112797099505</v>
      </c>
      <c r="Z30" s="7">
        <f>BusPar!$D30*RegularLoad!Z$32</f>
        <v>2089.7817913253662</v>
      </c>
    </row>
    <row r="31" spans="1:26">
      <c r="A31" s="17" t="s">
        <v>410</v>
      </c>
      <c r="B31" s="16" t="s">
        <v>459</v>
      </c>
      <c r="C31" s="7">
        <f>BusPar!$D31*RegularLoad!C$32</f>
        <v>1684.2912134640349</v>
      </c>
      <c r="D31" s="7">
        <f>BusPar!$D31*RegularLoad!D$32</f>
        <v>1683.7876549841098</v>
      </c>
      <c r="E31" s="7">
        <f>BusPar!$D31*RegularLoad!E$32</f>
        <v>1664.7643346313951</v>
      </c>
      <c r="F31" s="7">
        <f>BusPar!$D31*RegularLoad!F$32</f>
        <v>1650.496844366859</v>
      </c>
      <c r="G31" s="7">
        <f>BusPar!$D31*RegularLoad!G$32</f>
        <v>1606.9110603822567</v>
      </c>
      <c r="H31" s="7">
        <f>BusPar!$D31*RegularLoad!H$32</f>
        <v>1575.9701893379886</v>
      </c>
      <c r="I31" s="7">
        <f>BusPar!$D31*RegularLoad!I$32</f>
        <v>1750.7609328141086</v>
      </c>
      <c r="J31" s="7">
        <f>BusPar!$D31*RegularLoad!J$32</f>
        <v>2185.8914104113514</v>
      </c>
      <c r="K31" s="7">
        <f>BusPar!$D31*RegularLoad!K$32</f>
        <v>2337.3506109842888</v>
      </c>
      <c r="L31" s="7">
        <f>BusPar!$D31*RegularLoad!L$32</f>
        <v>2350.4990824045476</v>
      </c>
      <c r="M31" s="7">
        <f>BusPar!$D31*RegularLoad!M$32</f>
        <v>2334.7768676424512</v>
      </c>
      <c r="N31" s="7">
        <f>BusPar!$D31*RegularLoad!N$32</f>
        <v>2305.066917326888</v>
      </c>
      <c r="O31" s="7">
        <f>BusPar!$D31*RegularLoad!O$32</f>
        <v>2162.3920146815271</v>
      </c>
      <c r="P31" s="7">
        <f>BusPar!$D31*RegularLoad!P$32</f>
        <v>2224.1059039434226</v>
      </c>
      <c r="Q31" s="7">
        <f>BusPar!$D31*RegularLoad!Q$32</f>
        <v>2252.4730316458531</v>
      </c>
      <c r="R31" s="7">
        <f>BusPar!$D31*RegularLoad!R$32</f>
        <v>2318.6070453426437</v>
      </c>
      <c r="S31" s="7">
        <f>BusPar!$D31*RegularLoad!S$32</f>
        <v>2415.2343225459917</v>
      </c>
      <c r="T31" s="7">
        <f>BusPar!$D31*RegularLoad!T$32</f>
        <v>2500</v>
      </c>
      <c r="U31" s="7">
        <f>BusPar!$D31*RegularLoad!U$32</f>
        <v>2481.0326305894991</v>
      </c>
      <c r="V31" s="7">
        <f>BusPar!$D31*RegularLoad!V$32</f>
        <v>2471.8007251242111</v>
      </c>
      <c r="W31" s="7">
        <f>BusPar!$D31*RegularLoad!W$32</f>
        <v>2410.2546886889577</v>
      </c>
      <c r="X31" s="7">
        <f>BusPar!$D31*RegularLoad!X$32</f>
        <v>2228.9176849738151</v>
      </c>
      <c r="Y31" s="7">
        <f>BusPar!$D31*RegularLoad!Y$32</f>
        <v>1996.945078555123</v>
      </c>
      <c r="Z31" s="7">
        <f>BusPar!$D31*RegularLoad!Z$32</f>
        <v>1829.9315160467302</v>
      </c>
    </row>
    <row r="32" spans="1:26">
      <c r="B32" s="15" t="s">
        <v>234</v>
      </c>
      <c r="C32" s="7">
        <v>0.67371648538561391</v>
      </c>
      <c r="D32" s="7">
        <v>0.67351506199364397</v>
      </c>
      <c r="E32" s="7">
        <v>0.66590573385255802</v>
      </c>
      <c r="F32" s="7">
        <v>0.66019873774674365</v>
      </c>
      <c r="G32" s="7">
        <v>0.64276442415290269</v>
      </c>
      <c r="H32" s="7">
        <v>0.6303880757351954</v>
      </c>
      <c r="I32" s="7">
        <v>0.70030437312564342</v>
      </c>
      <c r="J32" s="7">
        <v>0.87435656416454055</v>
      </c>
      <c r="K32" s="7">
        <v>0.93494024439371559</v>
      </c>
      <c r="L32" s="7">
        <v>0.94019963296181908</v>
      </c>
      <c r="M32" s="7">
        <v>0.93391074705698041</v>
      </c>
      <c r="N32" s="7">
        <v>0.92202676693075514</v>
      </c>
      <c r="O32" s="7">
        <v>0.86495680587261092</v>
      </c>
      <c r="P32" s="7">
        <v>0.88964236157736898</v>
      </c>
      <c r="Q32" s="7">
        <v>0.9009892126583412</v>
      </c>
      <c r="R32" s="7">
        <v>0.92744281813705742</v>
      </c>
      <c r="S32" s="7">
        <v>0.96609372901839663</v>
      </c>
      <c r="T32" s="7">
        <v>1</v>
      </c>
      <c r="U32" s="7">
        <v>0.99241305223579968</v>
      </c>
      <c r="V32" s="7">
        <v>0.98872029004968442</v>
      </c>
      <c r="W32" s="7">
        <v>0.96410187547558301</v>
      </c>
      <c r="X32" s="7">
        <v>0.89156707398952595</v>
      </c>
      <c r="Y32" s="7">
        <v>0.79877803142204917</v>
      </c>
      <c r="Z32" s="7">
        <v>0.73197260641869211</v>
      </c>
    </row>
    <row r="34" spans="2:26">
      <c r="B34" s="15" t="s">
        <v>406</v>
      </c>
      <c r="C34">
        <f>SUM(C2:C30)</f>
        <v>40353.596325142113</v>
      </c>
      <c r="D34" s="7">
        <f t="shared" ref="D34:Z34" si="0">SUM(D2:D30)</f>
        <v>40341.5316682333</v>
      </c>
      <c r="E34" s="7">
        <f t="shared" si="0"/>
        <v>39885.755740566667</v>
      </c>
      <c r="F34" s="7">
        <f t="shared" si="0"/>
        <v>39543.923794816714</v>
      </c>
      <c r="G34" s="7">
        <f t="shared" si="0"/>
        <v>38499.660713486417</v>
      </c>
      <c r="H34" s="7">
        <f t="shared" si="0"/>
        <v>37758.354572311</v>
      </c>
      <c r="I34" s="7">
        <f t="shared" si="0"/>
        <v>41946.131037106665</v>
      </c>
      <c r="J34" s="7">
        <f t="shared" si="0"/>
        <v>52371.335123763485</v>
      </c>
      <c r="K34" s="7">
        <f t="shared" si="0"/>
        <v>56000.115818450387</v>
      </c>
      <c r="L34" s="7">
        <f t="shared" si="0"/>
        <v>56315.137415514073</v>
      </c>
      <c r="M34" s="7">
        <f t="shared" si="0"/>
        <v>55938.452016471943</v>
      </c>
      <c r="N34" s="7">
        <f t="shared" si="0"/>
        <v>55226.63725885142</v>
      </c>
      <c r="O34" s="7">
        <f t="shared" si="0"/>
        <v>51808.317801351768</v>
      </c>
      <c r="P34" s="7">
        <f t="shared" si="0"/>
        <v>53286.908531399669</v>
      </c>
      <c r="Q34" s="7">
        <f t="shared" si="0"/>
        <v>53966.550870596657</v>
      </c>
      <c r="R34" s="7">
        <f t="shared" si="0"/>
        <v>55551.042477955329</v>
      </c>
      <c r="S34" s="7">
        <f t="shared" si="0"/>
        <v>57866.116087014896</v>
      </c>
      <c r="T34" s="7">
        <f t="shared" si="0"/>
        <v>59897</v>
      </c>
      <c r="U34" s="7">
        <f t="shared" si="0"/>
        <v>59442.56458976768</v>
      </c>
      <c r="V34" s="7">
        <f t="shared" si="0"/>
        <v>59221.379213105938</v>
      </c>
      <c r="W34" s="7">
        <f t="shared" si="0"/>
        <v>57746.810035360992</v>
      </c>
      <c r="X34" s="7">
        <f t="shared" si="0"/>
        <v>53402.193030750619</v>
      </c>
      <c r="Y34" s="7">
        <f t="shared" si="0"/>
        <v>47844.40774808648</v>
      </c>
      <c r="Z34" s="7">
        <f t="shared" si="0"/>
        <v>43842.963206660403</v>
      </c>
    </row>
    <row r="36" spans="2:26"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</sheetData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EE0CBE5CC16C4F8B53C2E5D5E335B3" ma:contentTypeVersion="14" ma:contentTypeDescription="Create a new document." ma:contentTypeScope="" ma:versionID="0ff718c661750200338721abe11e739e">
  <xsd:schema xmlns:xsd="http://www.w3.org/2001/XMLSchema" xmlns:xs="http://www.w3.org/2001/XMLSchema" xmlns:p="http://schemas.microsoft.com/office/2006/metadata/properties" xmlns:ns3="b1ca1438-4f8a-4405-bc19-4568c35eeacb" xmlns:ns4="1ee93161-b01c-47ec-b257-48b215144c95" targetNamespace="http://schemas.microsoft.com/office/2006/metadata/properties" ma:root="true" ma:fieldsID="cf458688eccac67862d88e04a53cdf21" ns3:_="" ns4:_="">
    <xsd:import namespace="b1ca1438-4f8a-4405-bc19-4568c35eeacb"/>
    <xsd:import namespace="1ee93161-b01c-47ec-b257-48b215144c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a1438-4f8a-4405-bc19-4568c35eea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e93161-b01c-47ec-b257-48b215144c9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9899D0-F653-41DC-990F-97653BDCBC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a1438-4f8a-4405-bc19-4568c35eeacb"/>
    <ds:schemaRef ds:uri="1ee93161-b01c-47ec-b257-48b215144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35258C-967F-4175-A4E5-72DA88BBB7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424740-B97C-4726-9C40-29543210608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BusPar</vt:lpstr>
      <vt:lpstr>BranchPar</vt:lpstr>
      <vt:lpstr>GenPar</vt:lpstr>
      <vt:lpstr>StorPar</vt:lpstr>
      <vt:lpstr>InterLink</vt:lpstr>
      <vt:lpstr>RegularLoad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Yongning Zhao</dc:creator>
  <cp:lastModifiedBy>Tong Zhang</cp:lastModifiedBy>
  <dcterms:created xsi:type="dcterms:W3CDTF">2015-06-05T18:17:20Z</dcterms:created>
  <dcterms:modified xsi:type="dcterms:W3CDTF">2022-08-27T09:56:44Z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0x01010094EE0CBE5CC16C4F8B53C2E5D5E335B3</vt:lpwstr>
  </property>
</Properties>
</file>